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HGZM\Pulpit\SPRAWOZDANIA\Sprawozdanie operatywne\04.2021\"/>
    </mc:Choice>
  </mc:AlternateContent>
  <bookViews>
    <workbookView xWindow="0" yWindow="0" windowWidth="28800" windowHeight="10335" tabRatio="94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2" r:id="rId21"/>
    <sheet name="Tablica 18" sheetId="73" r:id="rId22"/>
    <sheet name="Tablica 19" sheetId="74" r:id="rId23"/>
    <sheet name="TABLICA 20" sheetId="75" r:id="rId24"/>
    <sheet name="WYKRES1" sheetId="76" r:id="rId25"/>
    <sheet name="WYKRES2" sheetId="77" r:id="rId26"/>
    <sheet name="WYKRES3" sheetId="78" r:id="rId27"/>
    <sheet name="WYKRES4" sheetId="79" r:id="rId28"/>
    <sheet name="WYKRES5" sheetId="80" r:id="rId29"/>
    <sheet name="WYKRES6" sheetId="81" r:id="rId30"/>
    <sheet name="WYKRES7" sheetId="8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19'!$A$6:$BL$247</definedName>
    <definedName name="_xlnm._FilterDatabase" localSheetId="23" hidden="1">'TABLICA 20'!$A$11:$O$97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1'!$A$1:$K$63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12'!$A$1:$G$98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17'!$A$1:$I$30</definedName>
    <definedName name="_xlnm.Print_Area" localSheetId="21">'Tablica 18'!$A$1:$D$40</definedName>
    <definedName name="_xlnm.Print_Area" localSheetId="22">'Tablica 19'!$A$1:$L$247</definedName>
    <definedName name="_xlnm.Print_Area" localSheetId="4">'TABLICA 2'!$A$1:$H$23</definedName>
    <definedName name="_xlnm.Print_Area" localSheetId="23">'TABLICA 20'!$A$1:$O$98</definedName>
    <definedName name="_xlnm.Print_Area" localSheetId="5">'TABLICA 3'!$A$1:$L$86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6'!$B$1:$L$67</definedName>
    <definedName name="_xlnm.Print_Area" localSheetId="9">'TABLICA 7'!$A$12:$L$184</definedName>
    <definedName name="_xlnm.Print_Area" localSheetId="10">'TABLICA 8 '!$A$12:$N$433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WYKRES1!$A$1:$U$48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WYKRES6!$A$1:$K$28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O97" i="75" l="1"/>
  <c r="N97" i="75"/>
  <c r="M97" i="75"/>
  <c r="L97" i="75"/>
  <c r="K97" i="75"/>
  <c r="J97" i="75"/>
  <c r="I97" i="75"/>
  <c r="H97" i="75"/>
  <c r="G97" i="75"/>
  <c r="F97" i="75"/>
  <c r="E97" i="75"/>
  <c r="D97" i="75"/>
  <c r="I247" i="74"/>
  <c r="L247" i="74" s="1"/>
  <c r="G247" i="74"/>
  <c r="E247" i="74"/>
  <c r="K247" i="74" s="1"/>
  <c r="L246" i="74"/>
  <c r="J246" i="74"/>
  <c r="H246" i="74"/>
  <c r="L245" i="74"/>
  <c r="J245" i="74"/>
  <c r="H245" i="74"/>
  <c r="F244" i="74"/>
  <c r="L243" i="74"/>
  <c r="J243" i="74"/>
  <c r="H243" i="74"/>
  <c r="L242" i="74"/>
  <c r="J242" i="74"/>
  <c r="H242" i="74"/>
  <c r="L241" i="74"/>
  <c r="L240" i="74"/>
  <c r="J240" i="74"/>
  <c r="H240" i="74"/>
  <c r="L239" i="74"/>
  <c r="J239" i="74"/>
  <c r="H239" i="74"/>
  <c r="L238" i="74"/>
  <c r="L237" i="74"/>
  <c r="K237" i="74"/>
  <c r="J237" i="74"/>
  <c r="H237" i="74"/>
  <c r="F237" i="74"/>
  <c r="F236" i="74"/>
  <c r="L235" i="74"/>
  <c r="J235" i="74"/>
  <c r="H235" i="74"/>
  <c r="L234" i="74"/>
  <c r="K234" i="74"/>
  <c r="F234" i="74"/>
  <c r="L233" i="74"/>
  <c r="J233" i="74"/>
  <c r="H233" i="74"/>
  <c r="L232" i="74"/>
  <c r="K232" i="74"/>
  <c r="J232" i="74"/>
  <c r="H232" i="74"/>
  <c r="F232" i="74"/>
  <c r="L231" i="74"/>
  <c r="L230" i="74"/>
  <c r="L229" i="74"/>
  <c r="J229" i="74"/>
  <c r="H229" i="74"/>
  <c r="L228" i="74"/>
  <c r="J228" i="74"/>
  <c r="H228" i="74"/>
  <c r="L227" i="74"/>
  <c r="J227" i="74"/>
  <c r="H227" i="74"/>
  <c r="L226" i="74"/>
  <c r="J225" i="74"/>
  <c r="H225" i="74"/>
  <c r="F225" i="74"/>
  <c r="L224" i="74"/>
  <c r="J224" i="74"/>
  <c r="H224" i="74"/>
  <c r="L223" i="74"/>
  <c r="J223" i="74"/>
  <c r="H223" i="74"/>
  <c r="L222" i="74"/>
  <c r="K222" i="74"/>
  <c r="L221" i="74"/>
  <c r="K221" i="74"/>
  <c r="J221" i="74"/>
  <c r="H221" i="74"/>
  <c r="F221" i="74"/>
  <c r="J219" i="74"/>
  <c r="H219" i="74"/>
  <c r="F219" i="74"/>
  <c r="J218" i="74"/>
  <c r="H218" i="74"/>
  <c r="F218" i="74"/>
  <c r="L217" i="74"/>
  <c r="K217" i="74"/>
  <c r="J217" i="74"/>
  <c r="H217" i="74"/>
  <c r="F217" i="74"/>
  <c r="L216" i="74"/>
  <c r="K216" i="74"/>
  <c r="L215" i="74"/>
  <c r="K215" i="74"/>
  <c r="J215" i="74"/>
  <c r="H215" i="74"/>
  <c r="F215" i="74"/>
  <c r="L214" i="74"/>
  <c r="K214" i="74"/>
  <c r="J214" i="74"/>
  <c r="H214" i="74"/>
  <c r="F214" i="74"/>
  <c r="J213" i="74"/>
  <c r="H213" i="74"/>
  <c r="F213" i="74"/>
  <c r="J212" i="74"/>
  <c r="H212" i="74"/>
  <c r="L211" i="74"/>
  <c r="K211" i="74"/>
  <c r="L210" i="74"/>
  <c r="K210" i="74"/>
  <c r="J210" i="74"/>
  <c r="H210" i="74"/>
  <c r="F210" i="74"/>
  <c r="L209" i="74"/>
  <c r="K209" i="74"/>
  <c r="J209" i="74"/>
  <c r="H209" i="74"/>
  <c r="F209" i="74"/>
  <c r="L208" i="74"/>
  <c r="K208" i="74"/>
  <c r="L207" i="74"/>
  <c r="K207" i="74"/>
  <c r="J207" i="74"/>
  <c r="H207" i="74"/>
  <c r="F207" i="74"/>
  <c r="L206" i="74"/>
  <c r="K206" i="74"/>
  <c r="J206" i="74"/>
  <c r="H206" i="74"/>
  <c r="F206" i="74"/>
  <c r="L205" i="74"/>
  <c r="K205" i="74"/>
  <c r="L204" i="74"/>
  <c r="K204" i="74"/>
  <c r="L203" i="74"/>
  <c r="L202" i="74"/>
  <c r="K202" i="74"/>
  <c r="L201" i="74"/>
  <c r="K201" i="74"/>
  <c r="J201" i="74"/>
  <c r="H201" i="74"/>
  <c r="F201" i="74"/>
  <c r="L200" i="74"/>
  <c r="K200" i="74"/>
  <c r="L199" i="74"/>
  <c r="K199" i="74"/>
  <c r="L198" i="74"/>
  <c r="K198" i="74"/>
  <c r="J198" i="74"/>
  <c r="H198" i="74"/>
  <c r="F198" i="74"/>
  <c r="L197" i="74"/>
  <c r="K197" i="74"/>
  <c r="L195" i="74"/>
  <c r="K195" i="74"/>
  <c r="L192" i="74"/>
  <c r="K192" i="74"/>
  <c r="J192" i="74"/>
  <c r="H192" i="74"/>
  <c r="F192" i="74"/>
  <c r="L191" i="74"/>
  <c r="K191" i="74"/>
  <c r="L190" i="74"/>
  <c r="K190" i="74"/>
  <c r="J190" i="74"/>
  <c r="H190" i="74"/>
  <c r="F190" i="74"/>
  <c r="L189" i="74"/>
  <c r="K189" i="74"/>
  <c r="L188" i="74"/>
  <c r="K188" i="74"/>
  <c r="L186" i="74"/>
  <c r="K186" i="74"/>
  <c r="J186" i="74"/>
  <c r="H186" i="74"/>
  <c r="F186" i="74"/>
  <c r="L185" i="74"/>
  <c r="K185" i="74"/>
  <c r="L184" i="74"/>
  <c r="K184" i="74"/>
  <c r="L183" i="74"/>
  <c r="K183" i="74"/>
  <c r="L182" i="74"/>
  <c r="K182" i="74"/>
  <c r="L180" i="74"/>
  <c r="K180" i="74"/>
  <c r="L179" i="74"/>
  <c r="K179" i="74"/>
  <c r="L178" i="74"/>
  <c r="K178" i="74"/>
  <c r="L177" i="74"/>
  <c r="K177" i="74"/>
  <c r="L176" i="74"/>
  <c r="K176" i="74"/>
  <c r="J176" i="74"/>
  <c r="H176" i="74"/>
  <c r="F176" i="74"/>
  <c r="L175" i="74"/>
  <c r="K175" i="74"/>
  <c r="L174" i="74"/>
  <c r="K174" i="74"/>
  <c r="L173" i="74"/>
  <c r="K173" i="74"/>
  <c r="L171" i="74"/>
  <c r="K171" i="74"/>
  <c r="J171" i="74"/>
  <c r="H171" i="74"/>
  <c r="F171" i="74"/>
  <c r="L170" i="74"/>
  <c r="K170" i="74"/>
  <c r="L168" i="74"/>
  <c r="L167" i="74"/>
  <c r="K167" i="74"/>
  <c r="L166" i="74"/>
  <c r="K166" i="74"/>
  <c r="L165" i="74"/>
  <c r="K165" i="74"/>
  <c r="L163" i="74"/>
  <c r="K163" i="74"/>
  <c r="J163" i="74"/>
  <c r="H163" i="74"/>
  <c r="F163" i="74"/>
  <c r="L162" i="74"/>
  <c r="K162" i="74"/>
  <c r="L160" i="74"/>
  <c r="K160" i="74"/>
  <c r="L159" i="74"/>
  <c r="K159" i="74"/>
  <c r="L157" i="74"/>
  <c r="K157" i="74"/>
  <c r="L155" i="74"/>
  <c r="K155" i="74"/>
  <c r="L154" i="74"/>
  <c r="K154" i="74"/>
  <c r="L153" i="74"/>
  <c r="K153" i="74"/>
  <c r="L150" i="74"/>
  <c r="K150" i="74"/>
  <c r="J150" i="74"/>
  <c r="H150" i="74"/>
  <c r="F150" i="74"/>
  <c r="L149" i="74"/>
  <c r="K149" i="74"/>
  <c r="J149" i="74"/>
  <c r="H149" i="74"/>
  <c r="F149" i="74"/>
  <c r="L147" i="74"/>
  <c r="K147" i="74"/>
  <c r="L146" i="74"/>
  <c r="K146" i="74"/>
  <c r="L145" i="74"/>
  <c r="K145" i="74"/>
  <c r="L144" i="74"/>
  <c r="K144" i="74"/>
  <c r="L143" i="74"/>
  <c r="K143" i="74"/>
  <c r="J143" i="74"/>
  <c r="H143" i="74"/>
  <c r="F143" i="74"/>
  <c r="L142" i="74"/>
  <c r="K142" i="74"/>
  <c r="L140" i="74"/>
  <c r="K140" i="74"/>
  <c r="L139" i="74"/>
  <c r="K139" i="74"/>
  <c r="L137" i="74"/>
  <c r="K137" i="74"/>
  <c r="L136" i="74"/>
  <c r="K136" i="74"/>
  <c r="J135" i="74"/>
  <c r="H135" i="74"/>
  <c r="F135" i="74"/>
  <c r="L134" i="74"/>
  <c r="K134" i="74"/>
  <c r="L133" i="74"/>
  <c r="K133" i="74"/>
  <c r="L132" i="74"/>
  <c r="K132" i="74"/>
  <c r="L131" i="74"/>
  <c r="K131" i="74"/>
  <c r="L130" i="74"/>
  <c r="K130" i="74"/>
  <c r="L129" i="74"/>
  <c r="K129" i="74"/>
  <c r="L128" i="74"/>
  <c r="K128" i="74"/>
  <c r="L127" i="74"/>
  <c r="K127" i="74"/>
  <c r="L126" i="74"/>
  <c r="K126" i="74"/>
  <c r="L125" i="74"/>
  <c r="K125" i="74"/>
  <c r="L124" i="74"/>
  <c r="K124" i="74"/>
  <c r="L123" i="74"/>
  <c r="K123" i="74"/>
  <c r="L122" i="74"/>
  <c r="K122" i="74"/>
  <c r="L121" i="74"/>
  <c r="K121" i="74"/>
  <c r="L120" i="74"/>
  <c r="K120" i="74"/>
  <c r="L119" i="74"/>
  <c r="K119" i="74"/>
  <c r="L118" i="74"/>
  <c r="K118" i="74"/>
  <c r="L117" i="74"/>
  <c r="K117" i="74"/>
  <c r="L116" i="74"/>
  <c r="K116" i="74"/>
  <c r="L115" i="74"/>
  <c r="K115" i="74"/>
  <c r="L114" i="74"/>
  <c r="K114" i="74"/>
  <c r="L113" i="74"/>
  <c r="K113" i="74"/>
  <c r="L112" i="74"/>
  <c r="K112" i="74"/>
  <c r="L111" i="74"/>
  <c r="K111" i="74"/>
  <c r="L110" i="74"/>
  <c r="K110" i="74"/>
  <c r="L109" i="74"/>
  <c r="K109" i="74"/>
  <c r="L107" i="74"/>
  <c r="K107" i="74"/>
  <c r="L106" i="74"/>
  <c r="K106" i="74"/>
  <c r="L105" i="74"/>
  <c r="K105" i="74"/>
  <c r="L104" i="74"/>
  <c r="K104" i="74"/>
  <c r="J104" i="74"/>
  <c r="H104" i="74"/>
  <c r="F104" i="74"/>
  <c r="L103" i="74"/>
  <c r="K103" i="74"/>
  <c r="J103" i="74"/>
  <c r="H103" i="74"/>
  <c r="F103" i="74"/>
  <c r="L101" i="74"/>
  <c r="K101" i="74"/>
  <c r="L100" i="74"/>
  <c r="K100" i="74"/>
  <c r="L99" i="74"/>
  <c r="K99" i="74"/>
  <c r="L98" i="74"/>
  <c r="K98" i="74"/>
  <c r="L95" i="74"/>
  <c r="K95" i="74"/>
  <c r="L94" i="74"/>
  <c r="K94" i="74"/>
  <c r="L93" i="74"/>
  <c r="K93" i="74"/>
  <c r="L92" i="74"/>
  <c r="K92" i="74"/>
  <c r="L91" i="74"/>
  <c r="K91" i="74"/>
  <c r="L90" i="74"/>
  <c r="K90" i="74"/>
  <c r="J89" i="74"/>
  <c r="H89" i="74"/>
  <c r="F89" i="74"/>
  <c r="L72" i="74"/>
  <c r="K72" i="74"/>
  <c r="L71" i="74"/>
  <c r="K71" i="74"/>
  <c r="L70" i="74"/>
  <c r="K70" i="74"/>
  <c r="J70" i="74"/>
  <c r="H70" i="74"/>
  <c r="F70" i="74"/>
  <c r="L69" i="74"/>
  <c r="K69" i="74"/>
  <c r="L68" i="74"/>
  <c r="K68" i="74"/>
  <c r="L67" i="74"/>
  <c r="K67" i="74"/>
  <c r="J67" i="74"/>
  <c r="H67" i="74"/>
  <c r="F67" i="74"/>
  <c r="L66" i="74"/>
  <c r="K66" i="74"/>
  <c r="L64" i="74"/>
  <c r="K64" i="74"/>
  <c r="J64" i="74"/>
  <c r="H64" i="74"/>
  <c r="F64" i="74"/>
  <c r="L63" i="74"/>
  <c r="K63" i="74"/>
  <c r="L62" i="74"/>
  <c r="K62" i="74"/>
  <c r="L61" i="74"/>
  <c r="K61" i="74"/>
  <c r="L60" i="74"/>
  <c r="K60" i="74"/>
  <c r="L58" i="74"/>
  <c r="K58" i="74"/>
  <c r="J58" i="74"/>
  <c r="H58" i="74"/>
  <c r="F58" i="74"/>
  <c r="L57" i="74"/>
  <c r="K57" i="74"/>
  <c r="L56" i="74"/>
  <c r="K56" i="74"/>
  <c r="J56" i="74"/>
  <c r="H56" i="74"/>
  <c r="F56" i="74"/>
  <c r="L55" i="74"/>
  <c r="K55" i="74"/>
  <c r="L54" i="74"/>
  <c r="K54" i="74"/>
  <c r="L53" i="74"/>
  <c r="K53" i="74"/>
  <c r="L50" i="74"/>
  <c r="K50" i="74"/>
  <c r="L46" i="74"/>
  <c r="K46" i="74"/>
  <c r="L45" i="74"/>
  <c r="K45" i="74"/>
  <c r="L44" i="74"/>
  <c r="K44" i="74"/>
  <c r="J42" i="74"/>
  <c r="H42" i="74"/>
  <c r="F42" i="74"/>
  <c r="J41" i="74"/>
  <c r="H41" i="74"/>
  <c r="L36" i="74"/>
  <c r="K36" i="74"/>
  <c r="L35" i="74"/>
  <c r="K35" i="74"/>
  <c r="J35" i="74"/>
  <c r="H35" i="74"/>
  <c r="F35" i="74"/>
  <c r="L34" i="74"/>
  <c r="K34" i="74"/>
  <c r="L33" i="74"/>
  <c r="K33" i="74"/>
  <c r="L32" i="74"/>
  <c r="K32" i="74"/>
  <c r="L31" i="74"/>
  <c r="K31" i="74"/>
  <c r="L30" i="74"/>
  <c r="K30" i="74"/>
  <c r="J29" i="74"/>
  <c r="H29" i="74"/>
  <c r="F29" i="74"/>
  <c r="L28" i="74"/>
  <c r="K28" i="74"/>
  <c r="L27" i="74"/>
  <c r="K27" i="74"/>
  <c r="L26" i="74"/>
  <c r="K26" i="74"/>
  <c r="J26" i="74"/>
  <c r="H26" i="74"/>
  <c r="F26" i="74"/>
  <c r="L24" i="74"/>
  <c r="K24" i="74"/>
  <c r="L23" i="74"/>
  <c r="K23" i="74"/>
  <c r="J23" i="74"/>
  <c r="H23" i="74"/>
  <c r="F23" i="74"/>
  <c r="L22" i="74"/>
  <c r="K22" i="74"/>
  <c r="J22" i="74"/>
  <c r="H22" i="74"/>
  <c r="F22" i="74"/>
  <c r="L21" i="74"/>
  <c r="K21" i="74"/>
  <c r="J20" i="74"/>
  <c r="H20" i="74"/>
  <c r="F20" i="74"/>
  <c r="J19" i="74"/>
  <c r="H19" i="74"/>
  <c r="F19" i="74"/>
  <c r="J18" i="74"/>
  <c r="H18" i="74"/>
  <c r="F18" i="74"/>
  <c r="J17" i="74"/>
  <c r="H17" i="74"/>
  <c r="F17" i="74"/>
  <c r="J15" i="74"/>
  <c r="H15" i="74"/>
  <c r="F15" i="74"/>
  <c r="J13" i="74"/>
  <c r="H13" i="74"/>
  <c r="F13" i="74"/>
  <c r="J12" i="74"/>
  <c r="H12" i="74"/>
  <c r="F12" i="74"/>
  <c r="J11" i="74"/>
  <c r="H11" i="74"/>
  <c r="F11" i="74"/>
  <c r="J10" i="74"/>
  <c r="H10" i="74"/>
  <c r="F10" i="74"/>
  <c r="F247" i="74" s="1"/>
  <c r="L9" i="74"/>
  <c r="K9" i="74"/>
  <c r="J9" i="74"/>
  <c r="H9" i="74"/>
  <c r="F9" i="74"/>
  <c r="J8" i="74"/>
  <c r="H8" i="74"/>
  <c r="F8" i="74"/>
  <c r="J7" i="74"/>
  <c r="J247" i="74" s="1"/>
  <c r="H7" i="74"/>
  <c r="H247" i="74" s="1"/>
  <c r="F7" i="74"/>
  <c r="D35" i="73"/>
  <c r="D34" i="73"/>
  <c r="D33" i="73"/>
  <c r="D31" i="73"/>
  <c r="D30" i="73"/>
  <c r="D29" i="73"/>
  <c r="C28" i="73"/>
  <c r="D28" i="73" s="1"/>
  <c r="B28" i="73"/>
  <c r="B32" i="73" s="1"/>
  <c r="B36" i="73" s="1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C32" i="73" l="1"/>
  <c r="D32" i="73" l="1"/>
  <c r="C36" i="73"/>
  <c r="D36" i="73" s="1"/>
  <c r="B90" i="21"/>
  <c r="E90" i="21" s="1"/>
  <c r="C90" i="21"/>
  <c r="J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<sst xmlns="http://schemas.openxmlformats.org/spreadsheetml/2006/main" count="4412" uniqueCount="903">
  <si>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</si>
  <si>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</si>
  <si>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</si>
  <si>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</si>
  <si>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</si>
  <si>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</si>
  <si>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</si>
  <si>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</si>
  <si>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</si>
  <si>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</si>
  <si>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</si>
  <si>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</si>
  <si>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</si>
  <si>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</si>
  <si>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</si>
  <si>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</si>
  <si>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</si>
  <si>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</si>
  <si>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</si>
  <si>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</si>
  <si>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</si>
  <si>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</si>
  <si>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</si>
  <si>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</si>
  <si>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</si>
  <si>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</si>
  <si>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</si>
  <si>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</si>
  <si>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</si>
  <si>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</si>
  <si>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</si>
  <si>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</si>
  <si>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</si>
  <si>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</si>
  <si>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</si>
  <si>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</si>
  <si>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</si>
  <si>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</si>
  <si>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</si>
  <si>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</si>
  <si>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</si>
  <si>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</si>
  <si>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</si>
  <si>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</si>
  <si>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</si>
  <si>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</si>
  <si>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</si>
  <si>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</si>
  <si>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</si>
  <si>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</si>
  <si>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</si>
  <si>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</si>
  <si>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</si>
  <si>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</si>
  <si>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</si>
  <si>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</si>
  <si>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</si>
  <si>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</si>
  <si>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</si>
  <si>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</si>
  <si>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</si>
  <si>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</si>
  <si>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</si>
  <si>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</si>
  <si>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</si>
  <si>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</si>
  <si>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</si>
  <si>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</si>
  <si>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</si>
  <si>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</si>
  <si>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</si>
  <si>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</si>
  <si>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</si>
  <si>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</si>
  <si>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</si>
  <si>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</si>
  <si>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</si>
  <si>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</si>
  <si>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</si>
  <si>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</si>
  <si>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</si>
  <si>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</si>
  <si>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</si>
  <si>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</si>
  <si>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</si>
  <si>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</si>
  <si>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</si>
  <si>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</si>
  <si>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</si>
  <si>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</si>
  <si>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</si>
  <si>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</si>
  <si>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</si>
  <si>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</si>
  <si>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</si>
  <si>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</si>
  <si>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</si>
  <si>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</si>
  <si>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</si>
  <si>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</si>
  <si>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</si>
  <si>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</si>
  <si>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</si>
  <si>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</si>
  <si>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</si>
  <si>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</si>
  <si>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</si>
  <si>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</si>
  <si>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</si>
  <si>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</si>
  <si>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</si>
  <si>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</si>
  <si>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</si>
  <si>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</si>
  <si>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</si>
  <si>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</si>
  <si>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</si>
  <si>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</si>
  <si>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</si>
  <si>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</si>
  <si>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</si>
  <si>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</si>
  <si>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</si>
  <si>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</si>
  <si>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</si>
  <si>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</si>
  <si>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</si>
  <si>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</si>
  <si>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</si>
  <si>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</si>
  <si>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</si>
  <si>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</si>
  <si>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</si>
  <si>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</si>
  <si>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</si>
  <si>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</si>
  <si>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</si>
  <si>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</si>
  <si>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</si>
  <si>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</si>
  <si>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</si>
  <si>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</si>
  <si>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</si>
  <si>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</si>
  <si>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</si>
  <si>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</si>
  <si>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</si>
  <si>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</si>
  <si>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</si>
  <si>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</si>
  <si>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</si>
  <si>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</si>
  <si>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</si>
  <si>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</si>
  <si>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</si>
  <si>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</si>
  <si>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</si>
  <si>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</si>
  <si>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</si>
  <si>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</si>
  <si>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</si>
  <si>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</si>
  <si>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</si>
  <si>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</si>
  <si>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</si>
  <si>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</si>
  <si>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</si>
  <si>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</si>
  <si>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</si>
  <si>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</si>
  <si>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</si>
  <si>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</si>
  <si>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</si>
  <si>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</si>
  <si>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</si>
  <si>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</si>
  <si>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</si>
  <si>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</si>
  <si>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</si>
  <si>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</si>
  <si>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</si>
  <si>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</si>
  <si>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</si>
  <si>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</si>
  <si>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</si>
  <si>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</si>
  <si>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</si>
  <si>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</si>
  <si>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</si>
  <si>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</si>
  <si>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</si>
  <si>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</si>
  <si>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</si>
  <si>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</si>
  <si>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</si>
  <si>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</si>
  <si>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</si>
  <si>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</si>
  <si>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</si>
  <si>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</si>
  <si>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</si>
  <si>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</si>
  <si>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</si>
  <si>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</si>
  <si>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</si>
  <si>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</si>
  <si>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</si>
  <si>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</si>
  <si>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</si>
  <si>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</si>
  <si>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</si>
  <si>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</si>
  <si>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</si>
  <si>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</si>
  <si>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</si>
  <si>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</si>
  <si>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</si>
  <si>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</si>
  <si>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</si>
  <si>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</si>
  <si>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</si>
  <si>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</si>
  <si>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</si>
  <si>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</si>
  <si>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</si>
  <si>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</si>
  <si>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</si>
  <si>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</si>
  <si>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</si>
  <si>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</si>
  <si>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</si>
  <si>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</si>
  <si>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</si>
  <si>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</si>
  <si>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</si>
  <si>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</si>
  <si>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</si>
  <si>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</si>
  <si>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</si>
  <si>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</si>
  <si>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</si>
  <si>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</si>
  <si>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</si>
  <si>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</si>
  <si>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</si>
  <si>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</si>
  <si>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</si>
  <si>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</si>
  <si>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</si>
  <si>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</si>
  <si>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</si>
  <si>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</si>
  <si>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</si>
  <si>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</si>
  <si>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</si>
  <si>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</si>
  <si>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</si>
  <si>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</si>
  <si>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</si>
  <si>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</si>
  <si>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</si>
  <si>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</si>
  <si>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</si>
  <si>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</si>
  <si>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</si>
  <si>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</si>
  <si>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</si>
  <si>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</si>
  <si>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</si>
  <si>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</si>
  <si>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</si>
  <si>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</si>
  <si>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</si>
  <si>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</si>
  <si>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</si>
  <si>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</si>
  <si>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</si>
  <si>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</si>
  <si>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</si>
  <si>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</si>
  <si>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</si>
  <si>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</si>
  <si>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</si>
  <si>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</si>
  <si>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</si>
  <si>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</si>
  <si>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</si>
  <si>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</si>
  <si>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</si>
  <si>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</si>
  <si>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</si>
  <si>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</si>
  <si>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</si>
  <si>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</si>
  <si>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</si>
  <si>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</si>
  <si>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</si>
  <si>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</si>
  <si>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</si>
  <si>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</si>
  <si>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</si>
  <si>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</si>
  <si>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</si>
  <si>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</si>
  <si>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</si>
  <si>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</si>
  <si>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</si>
  <si>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</si>
  <si>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</si>
  <si>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</si>
  <si>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</si>
  <si>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</si>
  <si>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</si>
  <si>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</si>
  <si>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</si>
  <si>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</si>
  <si>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</si>
  <si>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</si>
  <si>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</si>
  <si>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</si>
  <si>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</si>
  <si>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</si>
  <si>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</si>
  <si>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</si>
  <si>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</si>
  <si>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</si>
  <si>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</si>
  <si>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</si>
  <si>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</si>
  <si>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</si>
  <si>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</si>
  <si>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</si>
  <si>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</si>
  <si>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</si>
  <si>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</si>
  <si>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</si>
  <si>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</si>
  <si>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</si>
  <si>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</si>
  <si>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</si>
  <si>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</si>
  <si>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</si>
  <si>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</si>
  <si>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</si>
  <si>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</si>
  <si>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</si>
  <si>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</si>
  <si>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</si>
  <si>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</si>
  <si>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</si>
  <si>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</si>
  <si>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</si>
  <si>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</si>
  <si>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</si>
  <si>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</si>
  <si>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</si>
  <si>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</si>
  <si>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</si>
  <si>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</si>
  <si>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</si>
  <si>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</si>
  <si>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</si>
  <si>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</si>
  <si>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</si>
  <si>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</si>
  <si>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</si>
  <si>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</si>
  <si>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</si>
  <si>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</si>
  <si>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</si>
  <si>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</si>
  <si>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</si>
  <si>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</si>
  <si>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</si>
  <si>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</si>
  <si>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</si>
  <si>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</si>
  <si>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</si>
  <si>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</si>
  <si>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</si>
  <si>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</si>
  <si>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</si>
  <si>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</si>
  <si>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</si>
  <si>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</si>
  <si>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</si>
  <si>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</si>
  <si>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</si>
  <si>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</si>
  <si>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</si>
  <si>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</si>
  <si>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</si>
  <si>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</si>
  <si>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</si>
  <si>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</si>
  <si>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</si>
  <si>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</si>
  <si>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</si>
  <si>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</si>
  <si>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</si>
  <si>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</si>
  <si>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</si>
  <si>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</si>
  <si>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</si>
  <si>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</si>
  <si>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</si>
  <si>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</si>
  <si>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</si>
  <si>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</si>
  <si>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</si>
  <si>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</si>
  <si>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</si>
  <si>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</si>
  <si>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</si>
  <si>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</si>
  <si>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</si>
  <si>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</si>
  <si>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</si>
  <si>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</si>
  <si>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</si>
  <si>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</si>
  <si>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</si>
  <si>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</si>
  <si>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</si>
  <si>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</si>
  <si>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</si>
  <si>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</si>
  <si>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</si>
  <si>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</si>
  <si>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</si>
  <si>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</si>
  <si>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</si>
  <si>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</si>
  <si>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</si>
  <si>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</si>
  <si>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</si>
  <si>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</si>
  <si>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</si>
  <si>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</si>
  <si>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</si>
  <si>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</si>
  <si>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</si>
  <si>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</si>
  <si>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</si>
  <si>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</si>
  <si>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</si>
  <si>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</si>
  <si>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</si>
  <si>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</si>
  <si>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</si>
  <si>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</si>
  <si>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</si>
  <si>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</si>
  <si>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</si>
  <si>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</si>
  <si>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</si>
  <si>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</si>
  <si>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</si>
  <si>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</si>
  <si>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</si>
  <si>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</si>
  <si>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</si>
  <si>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</si>
  <si>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</si>
  <si>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</si>
  <si>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</si>
  <si>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</si>
  <si>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</si>
  <si>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</si>
  <si>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</si>
  <si>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</si>
  <si>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</si>
  <si>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</si>
  <si>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</si>
  <si>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</si>
  <si>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</si>
  <si>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</si>
  <si>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</si>
  <si>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</si>
  <si>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</si>
  <si>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</si>
  <si>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</si>
  <si>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</si>
  <si>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</si>
  <si>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</si>
  <si>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</si>
  <si>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</si>
  <si>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</si>
  <si>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</si>
  <si>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</si>
  <si>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</si>
  <si>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</si>
  <si>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</si>
  <si>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</si>
  <si>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</si>
  <si>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</si>
  <si>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</si>
  <si>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</si>
  <si>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</si>
  <si>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</si>
  <si>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</si>
  <si>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</si>
  <si>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</si>
  <si>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</si>
  <si>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</si>
  <si>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</si>
  <si>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</si>
  <si>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</si>
  <si>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</si>
  <si>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</si>
  <si>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</si>
  <si>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</si>
  <si>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</si>
  <si>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</si>
  <si>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</si>
  <si>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</si>
  <si>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</si>
  <si>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</si>
  <si>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</si>
  <si>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</si>
  <si>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</si>
  <si>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</si>
  <si>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</si>
  <si>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</si>
  <si>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</si>
  <si>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</si>
  <si>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</si>
  <si>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</si>
  <si>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</si>
  <si>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</si>
  <si>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</si>
  <si>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</si>
  <si>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</si>
  <si>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</si>
  <si>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</si>
  <si>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</si>
  <si>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</si>
  <si>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</si>
  <si>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</si>
  <si>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</si>
  <si>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</si>
  <si>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</si>
  <si>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</si>
  <si>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</si>
  <si>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</si>
  <si>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</si>
  <si>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</si>
  <si>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</si>
  <si>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</si>
  <si>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</si>
  <si>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</si>
  <si>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</si>
  <si>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</si>
  <si>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</si>
  <si>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</si>
  <si>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</si>
  <si>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</si>
  <si>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</si>
  <si>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</si>
  <si>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</si>
  <si>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</si>
  <si>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</si>
  <si>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</si>
  <si>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</si>
  <si>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</si>
  <si>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</si>
  <si>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</si>
  <si>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</si>
  <si>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</si>
  <si>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</si>
  <si>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</si>
  <si>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</si>
  <si>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</si>
  <si>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</si>
  <si>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</si>
  <si>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</si>
  <si>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</si>
  <si>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</si>
  <si>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</si>
  <si>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</si>
  <si>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</si>
  <si>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</si>
  <si>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</si>
  <si>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</si>
  <si>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</si>
  <si>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</si>
  <si>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</si>
  <si>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</si>
  <si>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</si>
  <si>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</si>
  <si>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</si>
  <si>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</si>
  <si>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</si>
  <si>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</si>
  <si>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</si>
  <si>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</si>
  <si>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</si>
  <si>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</si>
  <si>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</si>
  <si>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</si>
  <si>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</si>
  <si>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</si>
  <si>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</si>
  <si>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</si>
  <si>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</si>
  <si>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</si>
  <si>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</si>
  <si>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</si>
  <si>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</si>
  <si>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</si>
  <si>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</si>
  <si>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</si>
  <si>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</si>
  <si>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</si>
  <si>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</si>
  <si>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</si>
  <si>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</si>
  <si>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</si>
  <si>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</si>
  <si>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</si>
  <si>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</si>
  <si>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</si>
  <si>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</si>
  <si>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</si>
  <si>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</si>
  <si>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</si>
  <si>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</si>
  <si>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</si>
  <si>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</si>
  <si>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</si>
  <si>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</si>
  <si>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</si>
  <si>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</si>
  <si>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</si>
  <si>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</si>
  <si>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</si>
  <si>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</si>
  <si>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</si>
  <si>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</si>
  <si>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</si>
  <si>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</si>
  <si>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</si>
  <si>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</si>
  <si>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</si>
  <si>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</si>
  <si>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</si>
  <si>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</si>
  <si>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</si>
  <si>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</si>
  <si>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</si>
  <si>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</si>
  <si>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</si>
  <si>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</si>
  <si>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</si>
  <si>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</si>
  <si>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</si>
  <si>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</si>
  <si>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</si>
  <si>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</si>
  <si>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</si>
  <si>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</si>
  <si>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</si>
  <si>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</si>
  <si>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</si>
  <si>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</si>
  <si>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</si>
  <si>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</si>
  <si>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</si>
  <si>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</si>
  <si>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</si>
  <si>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</si>
  <si>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</si>
  <si>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</si>
  <si>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</si>
  <si>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</si>
  <si>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</si>
  <si>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</si>
  <si>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</si>
  <si>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</si>
  <si>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</si>
  <si>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</si>
  <si>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</si>
  <si>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</si>
  <si>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</si>
  <si>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</si>
  <si>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</si>
  <si>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</si>
  <si>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</si>
  <si>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</si>
  <si>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</si>
  <si>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</si>
  <si>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</si>
  <si>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</si>
  <si>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</si>
  <si>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</si>
  <si>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</si>
  <si>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</si>
  <si>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</si>
  <si>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</si>
  <si>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</si>
  <si>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</si>
  <si>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</si>
  <si>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</si>
  <si>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</si>
  <si>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</si>
  <si>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</si>
  <si>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</si>
  <si>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</si>
  <si>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</si>
  <si>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</si>
  <si>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</si>
  <si>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</si>
  <si>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</si>
  <si>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</si>
  <si>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</si>
  <si>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</si>
  <si>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</si>
  <si>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</si>
  <si>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</si>
  <si>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</si>
  <si>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</si>
  <si>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</si>
  <si>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</si>
  <si>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</si>
  <si>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</si>
  <si>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</si>
  <si>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</si>
  <si>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</si>
  <si>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</si>
  <si>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</si>
  <si>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</si>
  <si>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</si>
  <si>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</si>
  <si>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</si>
  <si>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</si>
  <si>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</si>
  <si>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</si>
  <si>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</si>
  <si>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</si>
  <si>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</si>
  <si>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</si>
  <si>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</si>
  <si>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</si>
  <si>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</si>
  <si>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</si>
  <si>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</si>
  <si>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89 - Państwowa Komisja do spraw wyjaśniania przypadków czynności skierowanych przeciwko 
        wolności seksualnej i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</si>
  <si>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</si>
  <si>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</si>
  <si>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</si>
  <si>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</si>
  <si>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</si>
  <si>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</si>
  <si>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</si>
  <si>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</si>
  <si>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</si>
  <si>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</si>
  <si>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2)</t>
  </si>
  <si>
    <t xml:space="preserve">                 swap  oraz innych tytułów płatne do końca 2021 r.</t>
  </si>
  <si>
    <t xml:space="preserve">     w sprawie wydatków budżetu państwa, które w roku 2020 nie wygasają z upływem roku budżetowego (Dz. U. poz. 2422)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</si>
  <si>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</si>
  <si>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r>
      <rPr>
        <b/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w tym środki na rachunku wydatków, o których mowa w rozporządzeniu Rady Ministrów z dnia 28 grudnia 2020 r.</t>
    </r>
  </si>
  <si>
    <t>6:3</t>
  </si>
  <si>
    <t>I - V</t>
  </si>
  <si>
    <t>I - VI</t>
  </si>
  <si>
    <t xml:space="preserve">I - IV </t>
  </si>
  <si>
    <t>ZA STYCZEŃ - KWIECIEŃ 2021 ROKU</t>
  </si>
  <si>
    <t>na dzień 30-04-2021 r.</t>
  </si>
  <si>
    <t>IVa. ZWROT ŚRODKÓW PRZEKAZANYCH NA FINANSOWANIE 
        DEFICYTU BUDŻETU ŚRODKÓW EUROPEJSKICH W LATACH 
        UBIEGŁYCH</t>
  </si>
  <si>
    <r>
      <rPr>
        <vertAlign val="superscript"/>
        <sz val="12"/>
        <rFont val="Arial"/>
        <family val="2"/>
        <charset val="238"/>
      </rPr>
      <t xml:space="preserve">*)   </t>
    </r>
    <r>
      <rPr>
        <sz val="12"/>
        <rFont val="Arial"/>
        <family val="2"/>
        <charset val="238"/>
      </rPr>
      <t>wskaźnik powyżej 1000</t>
    </r>
  </si>
  <si>
    <t xml:space="preserve"> I - V</t>
  </si>
  <si>
    <t>*)</t>
  </si>
  <si>
    <t xml:space="preserve">x) </t>
  </si>
  <si>
    <t>I - IV</t>
  </si>
  <si>
    <t xml:space="preserve">                 7 620 050 tys. zł - zobowiązania części 79 z tytułu odsetek, dyskonta i opłat od kredytów otrzymanych, wyemitowanych obligacji Skarbu Państwa i transakcji</t>
  </si>
  <si>
    <t xml:space="preserve">         oraz innych tytułów płatne do końca 2021 r. w kwocie 7 620 050 tys. zł. Pozostałe zobowiazania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</si>
  <si>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</si>
  <si>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czerwiec </t>
    </r>
    <r>
      <rPr>
        <b/>
        <sz val="14"/>
        <color indexed="22"/>
        <rFont val="Arial"/>
        <family val="2"/>
        <charset val="238"/>
      </rPr>
      <t>2021 r.</t>
    </r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</si>
  <si>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</si>
  <si>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</si>
  <si>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</si>
  <si>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</si>
  <si>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</si>
  <si>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</si>
  <si>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</si>
  <si>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</si>
  <si>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</si>
  <si>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</si>
  <si>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</si>
  <si>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</si>
  <si>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</si>
  <si>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</si>
  <si>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</si>
  <si>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</si>
  <si>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</si>
  <si>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</si>
  <si>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</si>
  <si>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</si>
  <si>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</si>
  <si>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</si>
  <si>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</si>
  <si>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</si>
  <si>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</si>
  <si>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</si>
  <si>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</si>
  <si>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</si>
  <si>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</si>
  <si>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</si>
  <si>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</si>
  <si>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</si>
  <si>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</si>
  <si>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</si>
  <si>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</si>
  <si>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</si>
  <si>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</si>
  <si>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</si>
  <si>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</si>
  <si>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</si>
  <si>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</si>
  <si>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</si>
  <si>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</si>
  <si>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</si>
  <si>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</si>
  <si>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</si>
  <si>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</si>
  <si>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</si>
  <si>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</si>
  <si>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</si>
  <si>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</si>
  <si>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</si>
  <si>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</si>
  <si>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</si>
  <si>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</si>
  <si>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</si>
  <si>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</si>
  <si>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</si>
  <si>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</si>
  <si>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</si>
  <si>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</si>
  <si>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</si>
  <si>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</si>
  <si>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</si>
  <si>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Rozwój Polski Wschodniej 2007 - 2013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</si>
  <si>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</si>
  <si>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</si>
  <si>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</si>
  <si>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</si>
  <si>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</si>
  <si>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</si>
  <si>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</si>
  <si>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</si>
  <si>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</si>
  <si>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</si>
  <si>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</si>
  <si>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</si>
  <si>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</si>
  <si>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</si>
  <si>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</si>
  <si>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</si>
  <si>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</si>
  <si>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</si>
  <si>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</si>
  <si>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</si>
  <si>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</si>
  <si>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</si>
  <si>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</si>
  <si>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I-IV 2021r.</t>
  </si>
  <si>
    <t>Nadpłacone zwroty wydatków zwrócone przez Ministra Finansów w bieżącym roku 
i dotyczące zwrotów z lat ubiegłych</t>
  </si>
  <si>
    <t xml:space="preserve">część </t>
  </si>
  <si>
    <t>dział</t>
  </si>
  <si>
    <t>Mechanizm Finansowy EOG 2009 - 2014</t>
  </si>
  <si>
    <t>Program Operacyjny Innowacyjna Gospodarka 2007 - 2013</t>
  </si>
  <si>
    <t>Program Operacyjny Infrastruktura i Środowisko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</si>
  <si>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</si>
  <si>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</si>
  <si>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</si>
  <si>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</si>
  <si>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</si>
  <si>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</si>
  <si>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</si>
  <si>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</si>
  <si>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</si>
  <si>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</si>
  <si>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</si>
  <si>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</si>
  <si>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</si>
  <si>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</si>
  <si>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</si>
  <si>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</si>
  <si>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</si>
  <si>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</si>
  <si>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</si>
  <si>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</si>
  <si>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</si>
  <si>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</si>
  <si>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</si>
  <si>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</si>
  <si>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</si>
  <si>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</si>
  <si>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 i usług konsumpcyjnych 103,1% (na podstawie danych GUS)</t>
  </si>
  <si>
    <t xml:space="preserve">dla zapewnienia porównywalności wykonania za 2009 i 2010 r. posłużono się  wskaźnikiem  wzrostu cen towarów </t>
  </si>
  <si>
    <t xml:space="preserve">           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</si>
  <si>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maj 3.986.740 tys.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</si>
</sst>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_-* #,##0.0\ _z_ł_-;\-* #,##0.0\ _z_ł_-;_-* &quot;-&quot;?\ _z_ł_-;_-@_-"/>
    <numFmt numFmtId="190" formatCode="#,0##,"/>
    <numFmt numFmtId="191" formatCode="_-* #,##0.0000\ _z_ł_-;\-* #,##0.0000\ _z_ł_-;_-* &quot;-&quot;??\ _z_ł_-;_-@_-"/>
    <numFmt numFmtId="192" formatCode="000"/>
  </numFmts>
  <fonts count="1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sz val="12"/>
      <color rgb="FF00B050"/>
      <name val="Arial"/>
      <family val="2"/>
      <charset val="238"/>
    </font>
    <font>
      <vertAlign val="superscript"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b/>
      <sz val="13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347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174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37" fillId="7" borderId="1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48" fillId="0" borderId="7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0" fontId="56" fillId="0" borderId="0"/>
    <xf numFmtId="167" fontId="55" fillId="0" borderId="0"/>
    <xf numFmtId="0" fontId="56" fillId="0" borderId="0"/>
    <xf numFmtId="167" fontId="55" fillId="0" borderId="0"/>
    <xf numFmtId="0" fontId="42" fillId="0" borderId="0"/>
    <xf numFmtId="0" fontId="30" fillId="0" borderId="0"/>
    <xf numFmtId="167" fontId="55" fillId="0" borderId="0"/>
    <xf numFmtId="0" fontId="30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7" fillId="0" borderId="0"/>
    <xf numFmtId="0" fontId="42" fillId="0" borderId="0"/>
    <xf numFmtId="0" fontId="28" fillId="0" borderId="0"/>
    <xf numFmtId="0" fontId="57" fillId="0" borderId="0"/>
    <xf numFmtId="0" fontId="28" fillId="0" borderId="0"/>
    <xf numFmtId="0" fontId="29" fillId="0" borderId="0"/>
    <xf numFmtId="165" fontId="55" fillId="0" borderId="0"/>
    <xf numFmtId="0" fontId="30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165" fontId="55" fillId="0" borderId="0" applyFill="0"/>
    <xf numFmtId="0" fontId="28" fillId="0" borderId="0"/>
    <xf numFmtId="165" fontId="55" fillId="0" borderId="0" applyFill="0"/>
    <xf numFmtId="165" fontId="55" fillId="0" borderId="0" applyFill="0"/>
    <xf numFmtId="165" fontId="55" fillId="0" borderId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9" fillId="20" borderId="3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30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165" fontId="55" fillId="0" borderId="0"/>
    <xf numFmtId="0" fontId="98" fillId="0" borderId="0"/>
    <xf numFmtId="9" fontId="30" fillId="0" borderId="0" applyFont="0" applyFill="0" applyBorder="0" applyAlignment="0" applyProtection="0"/>
    <xf numFmtId="0" fontId="27" fillId="0" borderId="0"/>
    <xf numFmtId="0" fontId="98" fillId="0" borderId="0"/>
    <xf numFmtId="0" fontId="28" fillId="0" borderId="0"/>
    <xf numFmtId="0" fontId="99" fillId="0" borderId="0"/>
    <xf numFmtId="0" fontId="56" fillId="0" borderId="0"/>
    <xf numFmtId="0" fontId="26" fillId="0" borderId="0"/>
    <xf numFmtId="9" fontId="26" fillId="0" borderId="0" applyFont="0" applyFill="0" applyBorder="0" applyAlignment="0" applyProtection="0"/>
    <xf numFmtId="0" fontId="101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102" fillId="0" borderId="0"/>
    <xf numFmtId="165" fontId="55" fillId="0" borderId="0"/>
    <xf numFmtId="165" fontId="55" fillId="0" borderId="0"/>
    <xf numFmtId="0" fontId="104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5" fontId="55" fillId="0" borderId="0"/>
    <xf numFmtId="0" fontId="57" fillId="0" borderId="0"/>
    <xf numFmtId="175" fontId="55" fillId="0" borderId="0"/>
    <xf numFmtId="175" fontId="55" fillId="0" borderId="0"/>
    <xf numFmtId="0" fontId="42" fillId="0" borderId="0"/>
    <xf numFmtId="0" fontId="2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12" fillId="0" borderId="0"/>
    <xf numFmtId="0" fontId="5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85" fontId="55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898">
    <xf numFmtId="0" fontId="0" fillId="0" borderId="0" xfId="0"/>
    <xf numFmtId="0" fontId="67" fillId="0" borderId="0" xfId="343" applyFont="1" applyFill="1" applyAlignment="1">
      <alignment vertical="center"/>
    </xf>
    <xf numFmtId="0" fontId="68" fillId="0" borderId="0" xfId="343" applyFont="1" applyFill="1" applyAlignment="1">
      <alignment vertical="center"/>
    </xf>
    <xf numFmtId="0" fontId="67" fillId="0" borderId="0" xfId="343" applyFont="1" applyFill="1" applyAlignment="1" applyProtection="1">
      <alignment horizontal="centerContinuous" vertical="center"/>
      <protection locked="0"/>
    </xf>
    <xf numFmtId="0" fontId="68" fillId="0" borderId="0" xfId="343" applyFont="1" applyFill="1" applyAlignment="1">
      <alignment horizontal="centerContinuous" vertical="center"/>
    </xf>
    <xf numFmtId="168" fontId="68" fillId="0" borderId="0" xfId="343" applyNumberFormat="1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vertical="center"/>
    </xf>
    <xf numFmtId="168" fontId="67" fillId="0" borderId="0" xfId="343" applyNumberFormat="1" applyFont="1" applyFill="1" applyAlignment="1">
      <alignment horizontal="left" vertical="center"/>
    </xf>
    <xf numFmtId="0" fontId="67" fillId="0" borderId="0" xfId="343" applyFont="1" applyFill="1" applyAlignment="1">
      <alignment horizontal="left" vertical="center"/>
    </xf>
    <xf numFmtId="0" fontId="70" fillId="0" borderId="0" xfId="343" applyFont="1" applyFill="1" applyAlignment="1">
      <alignment horizontal="right" vertical="center"/>
    </xf>
    <xf numFmtId="0" fontId="73" fillId="0" borderId="10" xfId="343" applyFont="1" applyFill="1" applyBorder="1" applyAlignment="1">
      <alignment vertical="center"/>
    </xf>
    <xf numFmtId="0" fontId="73" fillId="0" borderId="11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74" fillId="0" borderId="12" xfId="343" applyFont="1" applyFill="1" applyBorder="1" applyAlignment="1">
      <alignment vertical="center"/>
    </xf>
    <xf numFmtId="0" fontId="74" fillId="0" borderId="13" xfId="343" applyFont="1" applyFill="1" applyBorder="1" applyAlignment="1">
      <alignment horizontal="left" vertical="center"/>
    </xf>
    <xf numFmtId="165" fontId="67" fillId="0" borderId="17" xfId="342" applyFont="1" applyFill="1" applyBorder="1" applyAlignment="1">
      <alignment horizontal="left" vertical="center"/>
    </xf>
    <xf numFmtId="0" fontId="68" fillId="0" borderId="18" xfId="343" applyFont="1" applyFill="1" applyBorder="1" applyAlignment="1">
      <alignment vertical="center"/>
    </xf>
    <xf numFmtId="0" fontId="68" fillId="0" borderId="0" xfId="343" applyFont="1" applyFill="1" applyBorder="1" applyAlignment="1">
      <alignment vertical="center"/>
    </xf>
    <xf numFmtId="0" fontId="74" fillId="0" borderId="0" xfId="343" applyFont="1" applyFill="1" applyBorder="1" applyAlignment="1">
      <alignment vertical="center"/>
    </xf>
    <xf numFmtId="0" fontId="74" fillId="0" borderId="19" xfId="343" applyFont="1" applyFill="1" applyBorder="1" applyAlignment="1">
      <alignment horizontal="left" vertical="center"/>
    </xf>
    <xf numFmtId="0" fontId="70" fillId="0" borderId="19" xfId="343" applyFont="1" applyFill="1" applyBorder="1" applyAlignment="1">
      <alignment horizontal="center" vertical="center"/>
    </xf>
    <xf numFmtId="0" fontId="75" fillId="0" borderId="0" xfId="343" applyFont="1" applyFill="1" applyBorder="1" applyAlignment="1" applyProtection="1">
      <alignment horizontal="left" vertical="center"/>
      <protection locked="0"/>
    </xf>
    <xf numFmtId="0" fontId="74" fillId="0" borderId="0" xfId="343" applyFont="1" applyFill="1" applyAlignment="1">
      <alignment vertical="center"/>
    </xf>
    <xf numFmtId="0" fontId="70" fillId="0" borderId="19" xfId="343" applyFont="1" applyFill="1" applyBorder="1" applyAlignment="1">
      <alignment horizontal="center" vertical="top"/>
    </xf>
    <xf numFmtId="0" fontId="70" fillId="0" borderId="21" xfId="343" applyFont="1" applyFill="1" applyBorder="1" applyAlignment="1">
      <alignment horizontal="left" vertical="center"/>
    </xf>
    <xf numFmtId="0" fontId="74" fillId="0" borderId="22" xfId="343" applyFont="1" applyFill="1" applyBorder="1" applyAlignment="1">
      <alignment vertical="center"/>
    </xf>
    <xf numFmtId="0" fontId="74" fillId="0" borderId="23" xfId="343" applyFont="1" applyFill="1" applyBorder="1" applyAlignment="1">
      <alignment vertical="center"/>
    </xf>
    <xf numFmtId="165" fontId="70" fillId="0" borderId="24" xfId="342" applyFont="1" applyFill="1" applyBorder="1" applyAlignment="1">
      <alignment vertical="center"/>
    </xf>
    <xf numFmtId="165" fontId="70" fillId="0" borderId="25" xfId="342" applyFont="1" applyFill="1" applyBorder="1" applyAlignment="1">
      <alignment vertical="center"/>
    </xf>
    <xf numFmtId="165" fontId="70" fillId="0" borderId="22" xfId="342" applyFont="1" applyFill="1" applyBorder="1" applyAlignment="1">
      <alignment vertical="center"/>
    </xf>
    <xf numFmtId="165" fontId="70" fillId="0" borderId="26" xfId="342" applyFont="1" applyFill="1" applyBorder="1" applyAlignment="1">
      <alignment vertical="center"/>
    </xf>
    <xf numFmtId="0" fontId="68" fillId="0" borderId="27" xfId="343" applyFont="1" applyFill="1" applyBorder="1" applyAlignment="1">
      <alignment vertical="center"/>
    </xf>
    <xf numFmtId="0" fontId="68" fillId="0" borderId="28" xfId="343" applyFont="1" applyFill="1" applyBorder="1" applyAlignment="1">
      <alignment vertical="center"/>
    </xf>
    <xf numFmtId="0" fontId="76" fillId="0" borderId="28" xfId="343" applyFont="1" applyFill="1" applyBorder="1" applyAlignment="1">
      <alignment horizontal="centerContinuous" vertical="center"/>
    </xf>
    <xf numFmtId="0" fontId="76" fillId="0" borderId="29" xfId="343" applyFont="1" applyFill="1" applyBorder="1" applyAlignment="1">
      <alignment horizontal="centerContinuous" vertical="center"/>
    </xf>
    <xf numFmtId="0" fontId="76" fillId="0" borderId="27" xfId="343" applyFont="1" applyFill="1" applyBorder="1" applyAlignment="1">
      <alignment horizontal="center" vertical="center"/>
    </xf>
    <xf numFmtId="165" fontId="72" fillId="0" borderId="30" xfId="342" applyFont="1" applyFill="1" applyBorder="1" applyAlignment="1">
      <alignment horizontal="center" vertical="center"/>
    </xf>
    <xf numFmtId="165" fontId="72" fillId="0" borderId="31" xfId="342" applyFont="1" applyFill="1" applyBorder="1" applyAlignment="1">
      <alignment horizontal="center" vertical="center"/>
    </xf>
    <xf numFmtId="165" fontId="72" fillId="0" borderId="32" xfId="342" applyFont="1" applyFill="1" applyBorder="1" applyAlignment="1">
      <alignment horizontal="center" vertical="center"/>
    </xf>
    <xf numFmtId="165" fontId="72" fillId="0" borderId="33" xfId="342" applyFont="1" applyFill="1" applyBorder="1" applyAlignment="1">
      <alignment horizontal="center" vertical="center"/>
    </xf>
    <xf numFmtId="165" fontId="72" fillId="0" borderId="34" xfId="342" applyFont="1" applyFill="1" applyBorder="1" applyAlignment="1">
      <alignment horizontal="center" vertical="center"/>
    </xf>
    <xf numFmtId="0" fontId="67" fillId="0" borderId="0" xfId="343" applyFont="1" applyFill="1" applyBorder="1" applyAlignment="1" applyProtection="1">
      <alignment horizontal="left"/>
    </xf>
    <xf numFmtId="0" fontId="7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8" fillId="0" borderId="0" xfId="343" applyFont="1" applyFill="1"/>
    <xf numFmtId="0" fontId="67" fillId="0" borderId="0" xfId="343" quotePrefix="1" applyFont="1" applyFill="1" applyBorder="1" applyAlignment="1" applyProtection="1">
      <alignment horizontal="left"/>
    </xf>
    <xf numFmtId="0" fontId="70" fillId="0" borderId="35" xfId="343" applyFont="1" applyFill="1" applyBorder="1" applyAlignment="1">
      <alignment horizontal="centerContinuous" vertical="center"/>
    </xf>
    <xf numFmtId="165" fontId="78" fillId="0" borderId="0" xfId="342" applyFont="1" applyFill="1" applyBorder="1" applyAlignment="1" applyProtection="1">
      <alignment horizontal="right"/>
    </xf>
    <xf numFmtId="0" fontId="68" fillId="0" borderId="36" xfId="343" applyFont="1" applyFill="1" applyBorder="1" applyAlignment="1">
      <alignment vertical="center"/>
    </xf>
    <xf numFmtId="0" fontId="68" fillId="0" borderId="29" xfId="343" applyFont="1" applyFill="1" applyBorder="1" applyAlignment="1">
      <alignment vertical="center"/>
    </xf>
    <xf numFmtId="0" fontId="67" fillId="0" borderId="29" xfId="343" quotePrefix="1" applyFont="1" applyFill="1" applyBorder="1" applyAlignment="1" applyProtection="1">
      <alignment horizontal="left"/>
    </xf>
    <xf numFmtId="0" fontId="68" fillId="0" borderId="18" xfId="343" quotePrefix="1" applyFont="1" applyFill="1" applyBorder="1" applyAlignment="1">
      <alignment horizontal="right"/>
    </xf>
    <xf numFmtId="0" fontId="68" fillId="0" borderId="0" xfId="343" applyFont="1" applyFill="1" applyBorder="1" applyAlignment="1"/>
    <xf numFmtId="1" fontId="68" fillId="0" borderId="0" xfId="343" applyNumberFormat="1" applyFont="1" applyFill="1" applyBorder="1"/>
    <xf numFmtId="0" fontId="73" fillId="0" borderId="14" xfId="343" applyFont="1" applyFill="1" applyBorder="1" applyAlignment="1">
      <alignment horizontal="centerContinuous"/>
    </xf>
    <xf numFmtId="172" fontId="79" fillId="0" borderId="0" xfId="343" applyNumberFormat="1" applyFont="1" applyFill="1" applyBorder="1" applyAlignment="1" applyProtection="1">
      <alignment vertical="center"/>
    </xf>
    <xf numFmtId="0" fontId="68" fillId="0" borderId="18" xfId="343" applyFont="1" applyFill="1" applyBorder="1" applyAlignment="1">
      <alignment horizontal="right"/>
    </xf>
    <xf numFmtId="0" fontId="73" fillId="0" borderId="35" xfId="343" applyFont="1" applyFill="1" applyBorder="1" applyAlignment="1">
      <alignment horizontal="centerContinuous"/>
    </xf>
    <xf numFmtId="0" fontId="68" fillId="0" borderId="36" xfId="343" applyFont="1" applyFill="1" applyBorder="1" applyAlignment="1">
      <alignment horizontal="right"/>
    </xf>
    <xf numFmtId="0" fontId="68" fillId="0" borderId="29" xfId="343" applyFont="1" applyFill="1" applyBorder="1" applyAlignment="1"/>
    <xf numFmtId="1" fontId="68" fillId="0" borderId="29" xfId="343" applyNumberFormat="1" applyFont="1" applyFill="1" applyBorder="1"/>
    <xf numFmtId="0" fontId="73" fillId="0" borderId="37" xfId="343" applyFont="1" applyFill="1" applyBorder="1" applyAlignment="1">
      <alignment horizontal="centerContinuous"/>
    </xf>
    <xf numFmtId="0" fontId="73" fillId="0" borderId="38" xfId="343" applyFont="1" applyFill="1" applyBorder="1" applyAlignment="1">
      <alignment horizontal="centerContinuous"/>
    </xf>
    <xf numFmtId="0" fontId="73" fillId="0" borderId="39" xfId="343" applyFont="1" applyFill="1" applyBorder="1" applyAlignment="1">
      <alignment horizontal="centerContinuous"/>
    </xf>
    <xf numFmtId="0" fontId="73" fillId="0" borderId="40" xfId="343" applyFont="1" applyFill="1" applyBorder="1" applyAlignment="1">
      <alignment horizontal="centerContinuous"/>
    </xf>
    <xf numFmtId="0" fontId="73" fillId="0" borderId="41" xfId="343" applyFont="1" applyFill="1" applyBorder="1" applyAlignment="1">
      <alignment horizontal="centerContinuous"/>
    </xf>
    <xf numFmtId="0" fontId="68" fillId="0" borderId="0" xfId="343" quotePrefix="1" applyFont="1" applyFill="1" applyBorder="1" applyAlignment="1"/>
    <xf numFmtId="0" fontId="69" fillId="0" borderId="0" xfId="343" applyFont="1" applyFill="1" applyBorder="1" applyAlignment="1"/>
    <xf numFmtId="0" fontId="69" fillId="0" borderId="18" xfId="343" applyFont="1" applyFill="1" applyBorder="1" applyAlignment="1">
      <alignment horizontal="right"/>
    </xf>
    <xf numFmtId="0" fontId="68" fillId="0" borderId="18" xfId="343" quotePrefix="1" applyNumberFormat="1" applyFont="1" applyFill="1" applyBorder="1" applyAlignment="1">
      <alignment horizontal="right"/>
    </xf>
    <xf numFmtId="0" fontId="68" fillId="0" borderId="18" xfId="343" quotePrefix="1" applyFont="1" applyFill="1" applyBorder="1" applyAlignment="1"/>
    <xf numFmtId="0" fontId="68" fillId="0" borderId="11" xfId="343" applyFont="1" applyFill="1" applyBorder="1" applyAlignment="1"/>
    <xf numFmtId="0" fontId="68" fillId="0" borderId="0" xfId="0" applyFont="1"/>
    <xf numFmtId="165" fontId="67" fillId="0" borderId="0" xfId="340" applyFont="1" applyAlignment="1" applyProtection="1">
      <alignment horizontal="left"/>
    </xf>
    <xf numFmtId="165" fontId="68" fillId="0" borderId="0" xfId="340" applyFont="1"/>
    <xf numFmtId="165" fontId="85" fillId="0" borderId="0" xfId="340" applyFont="1"/>
    <xf numFmtId="165" fontId="86" fillId="0" borderId="0" xfId="340" applyFont="1"/>
    <xf numFmtId="165" fontId="87" fillId="0" borderId="0" xfId="340" applyFont="1" applyAlignment="1" applyProtection="1">
      <alignment horizontal="centerContinuous"/>
    </xf>
    <xf numFmtId="165" fontId="86" fillId="0" borderId="0" xfId="340" applyFont="1" applyAlignment="1">
      <alignment horizontal="centerContinuous"/>
    </xf>
    <xf numFmtId="165" fontId="86" fillId="0" borderId="29" xfId="340" applyFont="1" applyBorder="1"/>
    <xf numFmtId="165" fontId="70" fillId="0" borderId="0" xfId="340" applyFont="1" applyAlignment="1" applyProtection="1">
      <alignment horizontal="right"/>
    </xf>
    <xf numFmtId="165" fontId="86" fillId="0" borderId="15" xfId="340" applyFont="1" applyBorder="1"/>
    <xf numFmtId="165" fontId="70" fillId="0" borderId="15" xfId="340" applyFont="1" applyBorder="1" applyAlignment="1">
      <alignment horizontal="center"/>
    </xf>
    <xf numFmtId="165" fontId="88" fillId="0" borderId="0" xfId="340" applyFont="1" applyBorder="1" applyAlignment="1" applyProtection="1">
      <alignment horizontal="center" vertical="center"/>
    </xf>
    <xf numFmtId="165" fontId="70" fillId="0" borderId="20" xfId="340" applyFont="1" applyBorder="1" applyAlignment="1">
      <alignment horizontal="center"/>
    </xf>
    <xf numFmtId="165" fontId="70" fillId="0" borderId="20" xfId="340" applyFont="1" applyBorder="1" applyAlignment="1" applyProtection="1">
      <alignment horizontal="center" vertical="center"/>
    </xf>
    <xf numFmtId="165" fontId="88" fillId="0" borderId="0" xfId="340" applyFont="1" applyBorder="1" applyAlignment="1">
      <alignment vertical="center"/>
    </xf>
    <xf numFmtId="165" fontId="86" fillId="0" borderId="23" xfId="340" applyFont="1" applyBorder="1"/>
    <xf numFmtId="165" fontId="70" fillId="0" borderId="23" xfId="340" applyFont="1" applyBorder="1" applyAlignment="1" applyProtection="1">
      <alignment horizontal="center" vertical="center"/>
    </xf>
    <xf numFmtId="165" fontId="88" fillId="0" borderId="0" xfId="340" quotePrefix="1" applyFont="1" applyBorder="1" applyAlignment="1" applyProtection="1">
      <alignment horizontal="center" vertical="center"/>
    </xf>
    <xf numFmtId="165" fontId="89" fillId="0" borderId="23" xfId="340" applyFont="1" applyBorder="1" applyAlignment="1">
      <alignment horizontal="center" vertical="center"/>
    </xf>
    <xf numFmtId="165" fontId="89" fillId="0" borderId="42" xfId="340" quotePrefix="1" applyFont="1" applyBorder="1" applyAlignment="1" applyProtection="1">
      <alignment horizontal="center" vertical="center"/>
    </xf>
    <xf numFmtId="165" fontId="89" fillId="0" borderId="0" xfId="340" quotePrefix="1" applyFont="1" applyBorder="1" applyAlignment="1" applyProtection="1">
      <alignment horizontal="center" vertical="center"/>
    </xf>
    <xf numFmtId="165" fontId="86" fillId="0" borderId="0" xfId="340" applyFont="1" applyAlignment="1">
      <alignment horizontal="center" vertical="center"/>
    </xf>
    <xf numFmtId="165" fontId="86" fillId="0" borderId="0" xfId="340" applyFont="1" applyBorder="1"/>
    <xf numFmtId="4" fontId="86" fillId="0" borderId="0" xfId="340" applyNumberFormat="1" applyFont="1"/>
    <xf numFmtId="165" fontId="67" fillId="0" borderId="0" xfId="341" applyFont="1" applyAlignment="1" applyProtection="1">
      <alignment horizontal="left"/>
    </xf>
    <xf numFmtId="165" fontId="68" fillId="0" borderId="0" xfId="341" applyFont="1"/>
    <xf numFmtId="165" fontId="67" fillId="0" borderId="0" xfId="341" applyFont="1" applyAlignment="1" applyProtection="1">
      <alignment horizontal="centerContinuous"/>
    </xf>
    <xf numFmtId="165" fontId="68" fillId="0" borderId="0" xfId="341" applyFont="1" applyAlignment="1">
      <alignment horizontal="centerContinuous"/>
    </xf>
    <xf numFmtId="165" fontId="67" fillId="0" borderId="0" xfId="341" applyFont="1"/>
    <xf numFmtId="165" fontId="70" fillId="0" borderId="0" xfId="341" applyFont="1" applyAlignment="1" applyProtection="1">
      <alignment horizontal="right"/>
    </xf>
    <xf numFmtId="165" fontId="73" fillId="0" borderId="15" xfId="341" applyFont="1" applyBorder="1"/>
    <xf numFmtId="165" fontId="70" fillId="0" borderId="39" xfId="341" applyFont="1" applyBorder="1" applyAlignment="1">
      <alignment horizontal="center"/>
    </xf>
    <xf numFmtId="165" fontId="70" fillId="0" borderId="43" xfId="341" applyFont="1" applyBorder="1" applyAlignment="1">
      <alignment vertical="center"/>
    </xf>
    <xf numFmtId="165" fontId="70" fillId="0" borderId="20" xfId="341" applyFont="1" applyBorder="1" applyAlignment="1">
      <alignment horizontal="center"/>
    </xf>
    <xf numFmtId="165" fontId="70" fillId="0" borderId="38" xfId="341" applyFont="1" applyBorder="1" applyAlignment="1" applyProtection="1">
      <alignment horizontal="center" vertical="center"/>
    </xf>
    <xf numFmtId="165" fontId="70" fillId="0" borderId="35" xfId="341" applyFont="1" applyBorder="1" applyAlignment="1" applyProtection="1">
      <alignment horizontal="centerContinuous" vertical="center"/>
    </xf>
    <xf numFmtId="165" fontId="73" fillId="0" borderId="23" xfId="341" applyFont="1" applyBorder="1"/>
    <xf numFmtId="165" fontId="70" fillId="0" borderId="40" xfId="341" applyFont="1" applyBorder="1" applyAlignment="1">
      <alignment horizontal="center"/>
    </xf>
    <xf numFmtId="165" fontId="70" fillId="0" borderId="22" xfId="341" applyFont="1" applyBorder="1" applyAlignment="1">
      <alignment vertical="center"/>
    </xf>
    <xf numFmtId="165" fontId="72" fillId="0" borderId="23" xfId="341" applyFont="1" applyBorder="1" applyAlignment="1">
      <alignment horizontal="center" vertical="center"/>
    </xf>
    <xf numFmtId="165" fontId="72" fillId="0" borderId="40" xfId="341" quotePrefix="1" applyFont="1" applyBorder="1" applyAlignment="1" applyProtection="1">
      <alignment horizontal="center" vertical="center"/>
    </xf>
    <xf numFmtId="165" fontId="72" fillId="0" borderId="22" xfId="341" applyFont="1" applyBorder="1" applyAlignment="1" applyProtection="1">
      <alignment horizontal="center" vertical="center"/>
    </xf>
    <xf numFmtId="173" fontId="29" fillId="0" borderId="0" xfId="329" applyNumberFormat="1" applyFont="1"/>
    <xf numFmtId="165" fontId="68" fillId="0" borderId="0" xfId="341" applyFont="1" applyAlignment="1">
      <alignment horizontal="center" vertical="center"/>
    </xf>
    <xf numFmtId="165" fontId="67" fillId="0" borderId="15" xfId="341" applyFont="1" applyBorder="1" applyAlignment="1" applyProtection="1">
      <alignment horizontal="left"/>
    </xf>
    <xf numFmtId="1" fontId="68" fillId="0" borderId="20" xfId="341" applyNumberFormat="1" applyFont="1" applyBorder="1"/>
    <xf numFmtId="170" fontId="67" fillId="0" borderId="0" xfId="341" applyNumberFormat="1" applyFont="1"/>
    <xf numFmtId="170" fontId="68" fillId="0" borderId="0" xfId="341" applyNumberFormat="1" applyFont="1"/>
    <xf numFmtId="2" fontId="68" fillId="0" borderId="0" xfId="341" applyNumberFormat="1" applyFont="1"/>
    <xf numFmtId="1" fontId="68" fillId="0" borderId="23" xfId="341" applyNumberFormat="1" applyFont="1" applyBorder="1"/>
    <xf numFmtId="165" fontId="67" fillId="0" borderId="0" xfId="345" applyFont="1" applyFill="1" applyAlignment="1">
      <alignment horizontal="left" vertical="center"/>
    </xf>
    <xf numFmtId="165" fontId="67" fillId="0" borderId="0" xfId="345" applyFont="1" applyFill="1" applyAlignment="1">
      <alignment vertical="center"/>
    </xf>
    <xf numFmtId="165" fontId="68" fillId="0" borderId="0" xfId="345" applyFont="1" applyFill="1" applyAlignment="1">
      <alignment vertical="center"/>
    </xf>
    <xf numFmtId="165" fontId="67" fillId="0" borderId="0" xfId="345" applyFont="1" applyFill="1" applyAlignment="1" applyProtection="1">
      <alignment horizontal="centerContinuous" vertical="center"/>
      <protection locked="0"/>
    </xf>
    <xf numFmtId="165" fontId="67" fillId="0" borderId="0" xfId="345" applyFont="1" applyFill="1" applyAlignment="1">
      <alignment horizontal="centerContinuous" vertical="center"/>
    </xf>
    <xf numFmtId="165" fontId="67" fillId="0" borderId="0" xfId="345" applyFont="1" applyFill="1" applyBorder="1" applyAlignment="1">
      <alignment vertical="center"/>
    </xf>
    <xf numFmtId="165" fontId="70" fillId="0" borderId="0" xfId="345" applyFont="1" applyFill="1" applyAlignment="1">
      <alignment horizontal="right" vertical="center"/>
    </xf>
    <xf numFmtId="165" fontId="67" fillId="0" borderId="10" xfId="345" applyFont="1" applyFill="1" applyBorder="1" applyAlignment="1">
      <alignment vertical="center"/>
    </xf>
    <xf numFmtId="165" fontId="74" fillId="0" borderId="11" xfId="345" applyFont="1" applyFill="1" applyBorder="1" applyAlignment="1">
      <alignment vertical="center"/>
    </xf>
    <xf numFmtId="165" fontId="70" fillId="0" borderId="11" xfId="345" applyFont="1" applyFill="1" applyBorder="1" applyAlignment="1">
      <alignment vertical="center"/>
    </xf>
    <xf numFmtId="165" fontId="74" fillId="0" borderId="0" xfId="345" applyFont="1" applyFill="1" applyBorder="1" applyAlignment="1">
      <alignment horizontal="left" vertical="center"/>
    </xf>
    <xf numFmtId="165" fontId="74" fillId="0" borderId="18" xfId="345" applyFont="1" applyFill="1" applyBorder="1" applyAlignment="1">
      <alignment vertical="center"/>
    </xf>
    <xf numFmtId="165" fontId="74" fillId="0" borderId="0" xfId="345" applyFont="1" applyFill="1" applyBorder="1" applyAlignment="1">
      <alignment vertical="center"/>
    </xf>
    <xf numFmtId="165" fontId="75" fillId="0" borderId="0" xfId="345" applyFont="1" applyFill="1" applyBorder="1" applyAlignment="1" applyProtection="1">
      <alignment horizontal="left" vertical="center"/>
      <protection locked="0"/>
    </xf>
    <xf numFmtId="165" fontId="67" fillId="0" borderId="18" xfId="345" applyFont="1" applyFill="1" applyBorder="1" applyAlignment="1">
      <alignment horizontal="center" vertical="center"/>
    </xf>
    <xf numFmtId="165" fontId="67" fillId="0" borderId="0" xfId="345" applyFont="1" applyFill="1" applyBorder="1" applyAlignment="1">
      <alignment horizontal="center" vertical="center"/>
    </xf>
    <xf numFmtId="165" fontId="74" fillId="0" borderId="18" xfId="345" applyFont="1" applyFill="1" applyBorder="1" applyAlignment="1">
      <alignment horizontal="left" vertical="center"/>
    </xf>
    <xf numFmtId="165" fontId="74" fillId="0" borderId="35" xfId="345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2" fillId="0" borderId="27" xfId="344" applyFont="1" applyFill="1" applyBorder="1" applyAlignment="1">
      <alignment horizontal="centerContinuous" vertical="center"/>
    </xf>
    <xf numFmtId="165" fontId="72" fillId="0" borderId="28" xfId="344" applyFont="1" applyFill="1" applyBorder="1" applyAlignment="1">
      <alignment horizontal="centerContinuous" vertical="center"/>
    </xf>
    <xf numFmtId="165" fontId="72" fillId="0" borderId="45" xfId="344" applyFont="1" applyFill="1" applyBorder="1" applyAlignment="1">
      <alignment horizontal="centerContinuous" vertical="center"/>
    </xf>
    <xf numFmtId="165" fontId="72" fillId="0" borderId="34" xfId="342" applyFont="1" applyFill="1" applyBorder="1" applyAlignment="1">
      <alignment horizontal="centerContinuous" vertical="center"/>
    </xf>
    <xf numFmtId="165" fontId="67" fillId="0" borderId="18" xfId="345" applyFont="1" applyFill="1" applyBorder="1" applyAlignment="1" applyProtection="1">
      <alignment horizontal="left"/>
    </xf>
    <xf numFmtId="165" fontId="67" fillId="0" borderId="0" xfId="345" applyFont="1" applyFill="1" applyBorder="1" applyAlignment="1" applyProtection="1">
      <alignment horizontal="left"/>
    </xf>
    <xf numFmtId="165" fontId="70" fillId="0" borderId="35" xfId="345" applyFont="1" applyFill="1" applyBorder="1" applyAlignment="1">
      <alignment horizontal="centerContinuous" vertical="center"/>
    </xf>
    <xf numFmtId="165" fontId="68" fillId="0" borderId="0" xfId="345" applyFont="1" applyFill="1"/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70" fillId="0" borderId="37" xfId="345" applyFont="1" applyFill="1" applyBorder="1" applyAlignment="1">
      <alignment horizontal="centerContinuous" vertical="center"/>
    </xf>
    <xf numFmtId="165" fontId="68" fillId="0" borderId="18" xfId="345" quotePrefix="1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</xf>
    <xf numFmtId="1" fontId="68" fillId="0" borderId="0" xfId="345" applyNumberFormat="1" applyFont="1" applyFill="1" applyBorder="1"/>
    <xf numFmtId="165" fontId="73" fillId="0" borderId="38" xfId="345" applyFont="1" applyFill="1" applyBorder="1" applyAlignment="1">
      <alignment horizontal="centerContinuous"/>
    </xf>
    <xf numFmtId="165" fontId="68" fillId="0" borderId="36" xfId="345" quotePrefix="1" applyFont="1" applyFill="1" applyBorder="1" applyAlignment="1" applyProtection="1">
      <alignment horizontal="left"/>
    </xf>
    <xf numFmtId="165" fontId="68" fillId="0" borderId="29" xfId="345" quotePrefix="1" applyFont="1" applyFill="1" applyBorder="1" applyAlignment="1" applyProtection="1">
      <alignment horizontal="left"/>
    </xf>
    <xf numFmtId="165" fontId="73" fillId="0" borderId="40" xfId="345" applyFont="1" applyFill="1" applyBorder="1" applyAlignment="1">
      <alignment horizontal="centerContinuous"/>
    </xf>
    <xf numFmtId="165" fontId="68" fillId="0" borderId="0" xfId="345" applyFont="1" applyFill="1" applyBorder="1" applyAlignment="1">
      <alignment vertical="center"/>
    </xf>
    <xf numFmtId="1" fontId="68" fillId="0" borderId="11" xfId="345" applyNumberFormat="1" applyFont="1" applyFill="1" applyBorder="1"/>
    <xf numFmtId="165" fontId="73" fillId="0" borderId="39" xfId="345" applyFont="1" applyFill="1" applyBorder="1" applyAlignment="1">
      <alignment horizontal="centerContinuous"/>
    </xf>
    <xf numFmtId="165" fontId="68" fillId="0" borderId="18" xfId="345" applyFont="1" applyFill="1" applyBorder="1" applyAlignment="1" applyProtection="1">
      <alignment horizontal="left"/>
    </xf>
    <xf numFmtId="165" fontId="73" fillId="0" borderId="41" xfId="345" applyFont="1" applyFill="1" applyBorder="1" applyAlignment="1">
      <alignment horizontal="centerContinuous"/>
    </xf>
    <xf numFmtId="1" fontId="68" fillId="0" borderId="29" xfId="345" applyNumberFormat="1" applyFont="1" applyFill="1" applyBorder="1"/>
    <xf numFmtId="165" fontId="68" fillId="0" borderId="10" xfId="345" quotePrefix="1" applyFont="1" applyFill="1" applyBorder="1" applyAlignment="1" applyProtection="1">
      <alignment horizontal="left"/>
    </xf>
    <xf numFmtId="165" fontId="68" fillId="0" borderId="11" xfId="345" quotePrefix="1" applyFont="1" applyFill="1" applyBorder="1" applyAlignment="1" applyProtection="1">
      <alignment horizontal="left"/>
    </xf>
    <xf numFmtId="165" fontId="73" fillId="0" borderId="46" xfId="345" applyFont="1" applyFill="1" applyBorder="1" applyAlignment="1">
      <alignment horizontal="centerContinuous"/>
    </xf>
    <xf numFmtId="165" fontId="68" fillId="0" borderId="36" xfId="345" applyFont="1" applyFill="1" applyBorder="1" applyAlignment="1" applyProtection="1">
      <alignment horizontal="left"/>
    </xf>
    <xf numFmtId="165" fontId="68" fillId="0" borderId="29" xfId="345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  <protection locked="0"/>
    </xf>
    <xf numFmtId="165" fontId="68" fillId="0" borderId="0" xfId="345" applyFont="1" applyFill="1" applyBorder="1" applyAlignment="1" applyProtection="1">
      <alignment horizontal="left"/>
      <protection locked="0"/>
    </xf>
    <xf numFmtId="165" fontId="68" fillId="0" borderId="29" xfId="345" quotePrefix="1" applyFont="1" applyFill="1" applyBorder="1" applyAlignment="1" applyProtection="1">
      <alignment horizontal="left"/>
      <protection locked="0"/>
    </xf>
    <xf numFmtId="165" fontId="91" fillId="0" borderId="0" xfId="345" applyFont="1" applyFill="1" applyAlignment="1">
      <alignment vertical="center"/>
    </xf>
    <xf numFmtId="1" fontId="68" fillId="0" borderId="10" xfId="343" applyNumberFormat="1" applyFont="1" applyFill="1" applyBorder="1"/>
    <xf numFmtId="171" fontId="79" fillId="0" borderId="0" xfId="343" applyNumberFormat="1" applyFont="1" applyFill="1" applyBorder="1" applyAlignment="1" applyProtection="1">
      <alignment horizontal="right" vertical="center"/>
    </xf>
    <xf numFmtId="171" fontId="79" fillId="0" borderId="29" xfId="343" applyNumberFormat="1" applyFont="1" applyFill="1" applyBorder="1" applyAlignment="1" applyProtection="1">
      <alignment horizontal="right" vertical="center"/>
    </xf>
    <xf numFmtId="165" fontId="67" fillId="0" borderId="0" xfId="339" applyFont="1" applyAlignment="1" applyProtection="1">
      <alignment horizontal="left"/>
    </xf>
    <xf numFmtId="0" fontId="67" fillId="0" borderId="0" xfId="449" applyFont="1" applyAlignment="1"/>
    <xf numFmtId="3" fontId="68" fillId="0" borderId="0" xfId="449" applyNumberFormat="1" applyFont="1" applyAlignment="1"/>
    <xf numFmtId="3" fontId="68" fillId="0" borderId="0" xfId="449" applyNumberFormat="1" applyFont="1"/>
    <xf numFmtId="0" fontId="56" fillId="0" borderId="0" xfId="449" applyFont="1"/>
    <xf numFmtId="0" fontId="68" fillId="0" borderId="0" xfId="449" quotePrefix="1" applyFont="1" applyAlignment="1"/>
    <xf numFmtId="0" fontId="67" fillId="0" borderId="0" xfId="449" applyFont="1" applyAlignment="1">
      <alignment horizontal="centerContinuous" vertical="center"/>
    </xf>
    <xf numFmtId="0" fontId="68" fillId="0" borderId="0" xfId="449" quotePrefix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68" fillId="0" borderId="0" xfId="449" applyFont="1"/>
    <xf numFmtId="3" fontId="68" fillId="0" borderId="29" xfId="449" applyNumberFormat="1" applyFont="1" applyBorder="1"/>
    <xf numFmtId="3" fontId="67" fillId="0" borderId="0" xfId="449" applyNumberFormat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3" fillId="0" borderId="15" xfId="449" applyFont="1" applyBorder="1"/>
    <xf numFmtId="0" fontId="70" fillId="0" borderId="15" xfId="449" applyFont="1" applyBorder="1" applyAlignment="1">
      <alignment horizontal="centerContinuous" vertical="top"/>
    </xf>
    <xf numFmtId="3" fontId="70" fillId="0" borderId="29" xfId="449" applyNumberFormat="1" applyFont="1" applyBorder="1" applyAlignment="1">
      <alignment horizontal="centerContinuous" vertical="top"/>
    </xf>
    <xf numFmtId="3" fontId="70" fillId="0" borderId="28" xfId="449" applyNumberFormat="1" applyFont="1" applyBorder="1" applyAlignment="1">
      <alignment horizontal="centerContinuous"/>
    </xf>
    <xf numFmtId="3" fontId="70" fillId="0" borderId="45" xfId="449" applyNumberFormat="1" applyFont="1" applyBorder="1" applyAlignment="1">
      <alignment horizontal="centerContinuous"/>
    </xf>
    <xf numFmtId="3" fontId="70" fillId="0" borderId="28" xfId="449" applyNumberFormat="1" applyFont="1" applyBorder="1" applyAlignment="1">
      <alignment horizontal="centerContinuous" vertical="top"/>
    </xf>
    <xf numFmtId="0" fontId="70" fillId="0" borderId="20" xfId="449" applyFont="1" applyBorder="1" applyAlignment="1">
      <alignment horizontal="center"/>
    </xf>
    <xf numFmtId="0" fontId="70" fillId="0" borderId="20" xfId="449" applyFont="1" applyBorder="1" applyAlignment="1">
      <alignment horizontal="centerContinuous"/>
    </xf>
    <xf numFmtId="3" fontId="70" fillId="0" borderId="35" xfId="449" applyNumberFormat="1" applyFont="1" applyBorder="1" applyAlignment="1">
      <alignment horizontal="center"/>
    </xf>
    <xf numFmtId="3" fontId="70" fillId="0" borderId="35" xfId="449" quotePrefix="1" applyNumberFormat="1" applyFont="1" applyBorder="1" applyAlignment="1">
      <alignment horizontal="center"/>
    </xf>
    <xf numFmtId="0" fontId="70" fillId="0" borderId="23" xfId="449" applyFont="1" applyBorder="1"/>
    <xf numFmtId="0" fontId="70" fillId="0" borderId="23" xfId="449" applyFont="1" applyBorder="1" applyAlignment="1">
      <alignment horizontal="centerContinuous"/>
    </xf>
    <xf numFmtId="0" fontId="74" fillId="0" borderId="0" xfId="449" applyFont="1"/>
    <xf numFmtId="0" fontId="72" fillId="0" borderId="23" xfId="449" quotePrefix="1" applyFont="1" applyBorder="1" applyAlignment="1">
      <alignment horizontal="center" vertical="center"/>
    </xf>
    <xf numFmtId="0" fontId="72" fillId="0" borderId="42" xfId="449" quotePrefix="1" applyFont="1" applyBorder="1" applyAlignment="1">
      <alignment horizontal="center" vertical="center"/>
    </xf>
    <xf numFmtId="3" fontId="72" fillId="0" borderId="45" xfId="449" quotePrefix="1" applyNumberFormat="1" applyFont="1" applyBorder="1" applyAlignment="1">
      <alignment horizontal="center" vertical="center"/>
    </xf>
    <xf numFmtId="0" fontId="56" fillId="0" borderId="0" xfId="449" applyFont="1" applyAlignment="1">
      <alignment horizontal="center" vertical="center"/>
    </xf>
    <xf numFmtId="0" fontId="67" fillId="0" borderId="23" xfId="449" applyFont="1" applyBorder="1"/>
    <xf numFmtId="0" fontId="67" fillId="0" borderId="42" xfId="449" applyFont="1" applyBorder="1"/>
    <xf numFmtId="3" fontId="74" fillId="0" borderId="0" xfId="449" applyNumberFormat="1" applyFont="1" applyBorder="1"/>
    <xf numFmtId="0" fontId="67" fillId="0" borderId="15" xfId="449" applyFont="1" applyBorder="1"/>
    <xf numFmtId="0" fontId="67" fillId="0" borderId="23" xfId="449" quotePrefix="1" applyFont="1" applyBorder="1"/>
    <xf numFmtId="0" fontId="67" fillId="0" borderId="20" xfId="449" applyFont="1" applyBorder="1"/>
    <xf numFmtId="0" fontId="68" fillId="0" borderId="20" xfId="449" quotePrefix="1" applyFont="1" applyBorder="1"/>
    <xf numFmtId="0" fontId="73" fillId="0" borderId="20" xfId="449" quotePrefix="1" applyFont="1" applyBorder="1"/>
    <xf numFmtId="0" fontId="68" fillId="0" borderId="23" xfId="449" applyFont="1" applyBorder="1"/>
    <xf numFmtId="165" fontId="74" fillId="0" borderId="0" xfId="339" applyFont="1" applyAlignment="1" applyProtection="1">
      <alignment horizontal="left"/>
    </xf>
    <xf numFmtId="165" fontId="56" fillId="0" borderId="0" xfId="339" applyFont="1"/>
    <xf numFmtId="165" fontId="67" fillId="0" borderId="0" xfId="339" applyFont="1" applyAlignment="1" applyProtection="1">
      <alignment horizontal="centerContinuous"/>
    </xf>
    <xf numFmtId="165" fontId="74" fillId="0" borderId="0" xfId="339" applyFont="1" applyAlignment="1" applyProtection="1">
      <alignment horizontal="centerContinuous"/>
    </xf>
    <xf numFmtId="165" fontId="70" fillId="0" borderId="0" xfId="339" applyFont="1" applyAlignment="1" applyProtection="1">
      <alignment horizontal="right"/>
    </xf>
    <xf numFmtId="165" fontId="68" fillId="0" borderId="16" xfId="339" applyFont="1" applyBorder="1"/>
    <xf numFmtId="0" fontId="67" fillId="0" borderId="0" xfId="449" quotePrefix="1" applyFont="1" applyFill="1" applyBorder="1"/>
    <xf numFmtId="165" fontId="74" fillId="0" borderId="0" xfId="339" applyFont="1" applyFill="1"/>
    <xf numFmtId="165" fontId="56" fillId="0" borderId="0" xfId="339" applyFont="1" applyFill="1"/>
    <xf numFmtId="165" fontId="70" fillId="0" borderId="21" xfId="339" applyFont="1" applyBorder="1" applyAlignment="1" applyProtection="1">
      <alignment horizontal="center"/>
    </xf>
    <xf numFmtId="165" fontId="70" fillId="0" borderId="17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left"/>
    </xf>
    <xf numFmtId="165" fontId="70" fillId="0" borderId="15" xfId="339" applyFont="1" applyBorder="1" applyAlignment="1" applyProtection="1">
      <alignment horizontal="left"/>
    </xf>
    <xf numFmtId="165" fontId="67" fillId="0" borderId="25" xfId="339" applyFont="1" applyBorder="1"/>
    <xf numFmtId="165" fontId="70" fillId="0" borderId="26" xfId="339" applyFont="1" applyBorder="1" applyAlignment="1">
      <alignment horizontal="center"/>
    </xf>
    <xf numFmtId="0" fontId="70" fillId="0" borderId="22" xfId="339" quotePrefix="1" applyNumberFormat="1" applyFont="1" applyBorder="1" applyAlignment="1" applyProtection="1">
      <alignment horizontal="center"/>
    </xf>
    <xf numFmtId="165" fontId="70" fillId="0" borderId="23" xfId="339" quotePrefix="1" applyFont="1" applyBorder="1" applyAlignment="1" applyProtection="1">
      <alignment horizontal="center"/>
    </xf>
    <xf numFmtId="165" fontId="72" fillId="0" borderId="55" xfId="339" applyFont="1" applyBorder="1" applyAlignment="1" applyProtection="1">
      <alignment horizontal="center" vertical="center"/>
    </xf>
    <xf numFmtId="165" fontId="72" fillId="0" borderId="40" xfId="339" applyFont="1" applyBorder="1" applyAlignment="1" applyProtection="1">
      <alignment horizontal="center" vertical="center"/>
    </xf>
    <xf numFmtId="165" fontId="72" fillId="0" borderId="26" xfId="339" applyFont="1" applyBorder="1" applyAlignment="1" applyProtection="1">
      <alignment horizontal="center" vertical="center"/>
    </xf>
    <xf numFmtId="165" fontId="72" fillId="0" borderId="22" xfId="339" applyFont="1" applyBorder="1" applyAlignment="1" applyProtection="1">
      <alignment horizontal="center" vertical="center"/>
    </xf>
    <xf numFmtId="165" fontId="72" fillId="0" borderId="0" xfId="339" applyFont="1"/>
    <xf numFmtId="165" fontId="67" fillId="0" borderId="0" xfId="339" applyFont="1" applyFill="1"/>
    <xf numFmtId="165" fontId="76" fillId="0" borderId="0" xfId="339" applyFont="1" applyFill="1"/>
    <xf numFmtId="165" fontId="72" fillId="0" borderId="0" xfId="339" applyFont="1" applyFill="1"/>
    <xf numFmtId="165" fontId="68" fillId="0" borderId="21" xfId="339" quotePrefix="1" applyFont="1" applyBorder="1" applyAlignment="1" applyProtection="1">
      <alignment horizontal="left"/>
    </xf>
    <xf numFmtId="165" fontId="67" fillId="0" borderId="0" xfId="339" quotePrefix="1" applyFont="1" applyFill="1" applyBorder="1" applyAlignment="1" applyProtection="1">
      <alignment horizontal="left"/>
    </xf>
    <xf numFmtId="165" fontId="74" fillId="0" borderId="0" xfId="339" applyFont="1"/>
    <xf numFmtId="165" fontId="68" fillId="0" borderId="25" xfId="339" applyFont="1" applyBorder="1"/>
    <xf numFmtId="165" fontId="67" fillId="0" borderId="0" xfId="339" applyFont="1"/>
    <xf numFmtId="0" fontId="92" fillId="0" borderId="0" xfId="0" applyFont="1" applyAlignment="1"/>
    <xf numFmtId="0" fontId="90" fillId="0" borderId="0" xfId="0" applyFont="1"/>
    <xf numFmtId="0" fontId="95" fillId="0" borderId="0" xfId="0" applyFont="1"/>
    <xf numFmtId="165" fontId="67" fillId="0" borderId="0" xfId="451" applyFont="1" applyAlignment="1">
      <alignment horizontal="centerContinuous"/>
    </xf>
    <xf numFmtId="165" fontId="68" fillId="0" borderId="0" xfId="451" applyFont="1" applyAlignment="1">
      <alignment horizontal="centerContinuous"/>
    </xf>
    <xf numFmtId="165" fontId="68" fillId="0" borderId="0" xfId="451" applyFont="1" applyAlignment="1"/>
    <xf numFmtId="165" fontId="68" fillId="0" borderId="0" xfId="451" applyFont="1"/>
    <xf numFmtId="165" fontId="68" fillId="0" borderId="0" xfId="451" applyFont="1" applyAlignment="1" applyProtection="1">
      <alignment horizontal="centerContinuous"/>
    </xf>
    <xf numFmtId="165" fontId="68" fillId="0" borderId="0" xfId="451" applyFont="1" applyAlignment="1">
      <alignment horizontal="right"/>
    </xf>
    <xf numFmtId="165" fontId="68" fillId="0" borderId="0" xfId="451" applyFont="1" applyAlignment="1" applyProtection="1">
      <alignment horizontal="right"/>
    </xf>
    <xf numFmtId="165" fontId="67" fillId="0" borderId="0" xfId="451" applyFont="1" applyAlignment="1" applyProtection="1">
      <alignment horizontal="left"/>
    </xf>
    <xf numFmtId="165" fontId="68" fillId="0" borderId="0" xfId="451" applyFont="1" applyAlignment="1" applyProtection="1">
      <alignment horizontal="left"/>
    </xf>
    <xf numFmtId="0" fontId="68" fillId="0" borderId="0" xfId="0" applyFont="1" applyAlignment="1" applyProtection="1">
      <alignment horizontal="right"/>
    </xf>
    <xf numFmtId="0" fontId="68" fillId="0" borderId="0" xfId="0" applyFont="1" applyAlignment="1" applyProtection="1">
      <alignment horizontal="left"/>
    </xf>
    <xf numFmtId="165" fontId="67" fillId="0" borderId="0" xfId="451" applyFont="1"/>
    <xf numFmtId="0" fontId="87" fillId="0" borderId="0" xfId="0" applyFont="1" applyAlignment="1" applyProtection="1">
      <alignment horizontal="left"/>
    </xf>
    <xf numFmtId="0" fontId="86" fillId="0" borderId="0" xfId="0" applyFont="1"/>
    <xf numFmtId="165" fontId="68" fillId="0" borderId="0" xfId="451" applyFont="1" applyFill="1"/>
    <xf numFmtId="0" fontId="68" fillId="0" borderId="0" xfId="0" applyFont="1" applyFill="1" applyAlignment="1" applyProtection="1">
      <alignment horizontal="right"/>
    </xf>
    <xf numFmtId="0" fontId="87" fillId="0" borderId="0" xfId="0" applyFont="1"/>
    <xf numFmtId="0" fontId="86" fillId="0" borderId="0" xfId="0" applyFont="1" applyAlignment="1" applyProtection="1">
      <alignment horizontal="left"/>
    </xf>
    <xf numFmtId="165" fontId="86" fillId="0" borderId="0" xfId="451" applyFont="1"/>
    <xf numFmtId="0" fontId="86" fillId="0" borderId="0" xfId="0" applyFont="1" applyAlignment="1" applyProtection="1">
      <alignment horizontal="right"/>
    </xf>
    <xf numFmtId="0" fontId="87" fillId="0" borderId="0" xfId="0" applyFont="1" applyFill="1" applyAlignment="1" applyProtection="1">
      <alignment horizontal="left"/>
    </xf>
    <xf numFmtId="171" fontId="77" fillId="0" borderId="0" xfId="343" applyNumberFormat="1" applyFont="1" applyFill="1" applyBorder="1" applyAlignment="1" applyProtection="1">
      <alignment horizontal="right" vertical="center"/>
    </xf>
    <xf numFmtId="171" fontId="77" fillId="0" borderId="35" xfId="343" applyNumberFormat="1" applyFont="1" applyFill="1" applyBorder="1" applyAlignment="1" applyProtection="1">
      <alignment horizontal="right" vertical="center"/>
    </xf>
    <xf numFmtId="171" fontId="77" fillId="0" borderId="29" xfId="343" applyNumberFormat="1" applyFont="1" applyFill="1" applyBorder="1" applyAlignment="1" applyProtection="1">
      <alignment horizontal="right" vertical="center"/>
    </xf>
    <xf numFmtId="171" fontId="77" fillId="0" borderId="37" xfId="343" applyNumberFormat="1" applyFont="1" applyFill="1" applyBorder="1" applyAlignment="1" applyProtection="1">
      <alignment horizontal="right" vertical="center"/>
    </xf>
    <xf numFmtId="171" fontId="79" fillId="0" borderId="35" xfId="343" applyNumberFormat="1" applyFont="1" applyFill="1" applyBorder="1" applyAlignment="1" applyProtection="1">
      <alignment horizontal="right" vertical="center"/>
    </xf>
    <xf numFmtId="171" fontId="79" fillId="0" borderId="37" xfId="343" applyNumberFormat="1" applyFont="1" applyFill="1" applyBorder="1" applyAlignment="1" applyProtection="1">
      <alignment horizontal="right" vertical="center"/>
    </xf>
    <xf numFmtId="171" fontId="79" fillId="0" borderId="36" xfId="343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5" fontId="86" fillId="0" borderId="0" xfId="340" applyFont="1" applyFill="1" applyBorder="1"/>
    <xf numFmtId="167" fontId="68" fillId="0" borderId="35" xfId="450" applyNumberFormat="1" applyFont="1" applyFill="1" applyBorder="1" applyProtection="1"/>
    <xf numFmtId="165" fontId="56" fillId="0" borderId="0" xfId="339" applyFont="1" applyFill="1" applyBorder="1"/>
    <xf numFmtId="167" fontId="68" fillId="0" borderId="22" xfId="0" applyNumberFormat="1" applyFont="1" applyFill="1" applyBorder="1" applyProtection="1"/>
    <xf numFmtId="165" fontId="70" fillId="0" borderId="56" xfId="340" quotePrefix="1" applyFont="1" applyBorder="1" applyAlignment="1" applyProtection="1">
      <alignment horizontal="center" vertical="center"/>
    </xf>
    <xf numFmtId="165" fontId="70" fillId="0" borderId="57" xfId="340" applyFont="1" applyBorder="1" applyAlignment="1" applyProtection="1">
      <alignment horizontal="center" vertical="center"/>
    </xf>
    <xf numFmtId="165" fontId="70" fillId="0" borderId="44" xfId="340" applyFont="1" applyBorder="1" applyAlignment="1">
      <alignment horizontal="center" vertical="center"/>
    </xf>
    <xf numFmtId="165" fontId="67" fillId="0" borderId="0" xfId="466" applyFont="1" applyAlignment="1">
      <alignment horizontal="left"/>
    </xf>
    <xf numFmtId="165" fontId="73" fillId="0" borderId="0" xfId="467" applyFont="1"/>
    <xf numFmtId="165" fontId="70" fillId="0" borderId="0" xfId="467" applyFont="1" applyAlignment="1">
      <alignment horizontal="centerContinuous"/>
    </xf>
    <xf numFmtId="165" fontId="73" fillId="0" borderId="0" xfId="467" applyFont="1" applyAlignment="1">
      <alignment horizontal="centerContinuous"/>
    </xf>
    <xf numFmtId="165" fontId="73" fillId="0" borderId="47" xfId="467" applyFont="1" applyBorder="1"/>
    <xf numFmtId="165" fontId="70" fillId="0" borderId="12" xfId="467" applyFont="1" applyBorder="1"/>
    <xf numFmtId="165" fontId="70" fillId="0" borderId="15" xfId="467" applyFont="1" applyBorder="1" applyAlignment="1" applyProtection="1">
      <alignment horizontal="center"/>
    </xf>
    <xf numFmtId="165" fontId="70" fillId="0" borderId="17" xfId="467" applyFont="1" applyBorder="1" applyAlignment="1" applyProtection="1">
      <alignment horizontal="center"/>
    </xf>
    <xf numFmtId="165" fontId="73" fillId="0" borderId="18" xfId="467" applyFont="1" applyBorder="1"/>
    <xf numFmtId="165" fontId="70" fillId="0" borderId="0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"/>
    </xf>
    <xf numFmtId="165" fontId="73" fillId="0" borderId="58" xfId="467" applyFont="1" applyBorder="1"/>
    <xf numFmtId="165" fontId="70" fillId="0" borderId="24" xfId="467" applyFont="1" applyBorder="1"/>
    <xf numFmtId="165" fontId="72" fillId="0" borderId="42" xfId="467" applyFont="1" applyBorder="1" applyAlignment="1" applyProtection="1">
      <alignment horizontal="center" vertical="center"/>
    </xf>
    <xf numFmtId="165" fontId="72" fillId="0" borderId="45" xfId="467" applyFont="1" applyBorder="1" applyAlignment="1" applyProtection="1">
      <alignment horizontal="center" vertical="center"/>
    </xf>
    <xf numFmtId="165" fontId="72" fillId="0" borderId="0" xfId="467" applyFont="1" applyBorder="1" applyAlignment="1">
      <alignment horizontal="centerContinuous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7" fontId="68" fillId="25" borderId="23" xfId="467" applyNumberFormat="1" applyFont="1" applyFill="1" applyBorder="1" applyAlignment="1" applyProtection="1">
      <alignment horizontal="right"/>
    </xf>
    <xf numFmtId="167" fontId="68" fillId="0" borderId="29" xfId="467" applyNumberFormat="1" applyFont="1" applyFill="1" applyBorder="1" applyAlignment="1" applyProtection="1">
      <alignment horizontal="right"/>
    </xf>
    <xf numFmtId="167" fontId="68" fillId="0" borderId="26" xfId="467" applyNumberFormat="1" applyFont="1" applyFill="1" applyBorder="1" applyAlignment="1" applyProtection="1">
      <alignment horizontal="right"/>
    </xf>
    <xf numFmtId="165" fontId="73" fillId="0" borderId="0" xfId="467" applyFont="1" applyBorder="1" applyAlignment="1" applyProtection="1">
      <alignment horizontal="left"/>
    </xf>
    <xf numFmtId="167" fontId="73" fillId="0" borderId="0" xfId="467" applyNumberFormat="1" applyFont="1" applyBorder="1" applyAlignment="1" applyProtection="1">
      <alignment horizontal="left"/>
    </xf>
    <xf numFmtId="167" fontId="73" fillId="0" borderId="0" xfId="467" applyNumberFormat="1" applyFont="1" applyBorder="1" applyProtection="1"/>
    <xf numFmtId="165" fontId="73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5" fillId="0" borderId="0" xfId="0" applyFont="1" applyFill="1"/>
    <xf numFmtId="171" fontId="77" fillId="0" borderId="20" xfId="340" applyNumberFormat="1" applyFont="1" applyFill="1" applyBorder="1" applyAlignment="1" applyProtection="1">
      <alignment horizontal="right"/>
    </xf>
    <xf numFmtId="165" fontId="89" fillId="0" borderId="34" xfId="340" quotePrefix="1" applyFont="1" applyBorder="1" applyAlignment="1" applyProtection="1">
      <alignment horizontal="center" vertical="center"/>
    </xf>
    <xf numFmtId="165" fontId="72" fillId="0" borderId="34" xfId="341" quotePrefix="1" applyFont="1" applyBorder="1" applyAlignment="1" applyProtection="1">
      <alignment horizontal="center" vertical="center"/>
    </xf>
    <xf numFmtId="165" fontId="70" fillId="0" borderId="43" xfId="341" applyFont="1" applyBorder="1" applyAlignment="1" applyProtection="1">
      <alignment horizontal="center" vertical="center"/>
    </xf>
    <xf numFmtId="165" fontId="70" fillId="0" borderId="20" xfId="341" applyFont="1" applyBorder="1" applyAlignment="1" applyProtection="1">
      <alignment horizontal="center" vertical="center"/>
    </xf>
    <xf numFmtId="165" fontId="70" fillId="0" borderId="22" xfId="341" quotePrefix="1" applyFont="1" applyBorder="1" applyAlignment="1" applyProtection="1">
      <alignment horizontal="center" vertical="center"/>
    </xf>
    <xf numFmtId="165" fontId="106" fillId="0" borderId="0" xfId="342" applyFont="1" applyFill="1" applyAlignment="1">
      <alignment vertical="center"/>
    </xf>
    <xf numFmtId="165" fontId="73" fillId="0" borderId="0" xfId="342" applyFont="1" applyFill="1" applyAlignment="1">
      <alignment vertical="center"/>
    </xf>
    <xf numFmtId="165" fontId="72" fillId="0" borderId="27" xfId="467" applyFont="1" applyBorder="1" applyAlignment="1" applyProtection="1">
      <alignment horizontal="center" vertical="center"/>
    </xf>
    <xf numFmtId="165" fontId="70" fillId="0" borderId="18" xfId="467" applyFont="1" applyBorder="1" applyAlignment="1" applyProtection="1">
      <alignment horizontal="center"/>
    </xf>
    <xf numFmtId="165" fontId="70" fillId="0" borderId="17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Continuous"/>
    </xf>
    <xf numFmtId="167" fontId="68" fillId="0" borderId="23" xfId="467" applyNumberFormat="1" applyFont="1" applyFill="1" applyBorder="1" applyProtection="1"/>
    <xf numFmtId="165" fontId="70" fillId="0" borderId="10" xfId="467" applyFont="1" applyBorder="1" applyAlignment="1" applyProtection="1">
      <alignment horizontal="center"/>
    </xf>
    <xf numFmtId="165" fontId="70" fillId="0" borderId="0" xfId="467" applyFont="1" applyAlignment="1" applyProtection="1">
      <alignment horizontal="right"/>
    </xf>
    <xf numFmtId="165" fontId="103" fillId="0" borderId="0" xfId="341" applyFont="1" applyAlignment="1">
      <alignment horizontal="center"/>
    </xf>
    <xf numFmtId="173" fontId="61" fillId="0" borderId="0" xfId="329" applyNumberFormat="1" applyFont="1"/>
    <xf numFmtId="165" fontId="68" fillId="25" borderId="0" xfId="483" applyNumberFormat="1" applyFont="1" applyFill="1"/>
    <xf numFmtId="165" fontId="68" fillId="25" borderId="0" xfId="483" applyNumberFormat="1" applyFont="1" applyFill="1" applyBorder="1"/>
    <xf numFmtId="165" fontId="86" fillId="25" borderId="0" xfId="483" applyNumberFormat="1" applyFont="1" applyFill="1"/>
    <xf numFmtId="165" fontId="67" fillId="25" borderId="0" xfId="483" applyNumberFormat="1" applyFont="1" applyFill="1" applyAlignment="1" applyProtection="1">
      <alignment horizontal="centerContinuous"/>
    </xf>
    <xf numFmtId="165" fontId="68" fillId="25" borderId="0" xfId="483" applyNumberFormat="1" applyFont="1" applyFill="1" applyAlignment="1">
      <alignment horizontal="centerContinuous"/>
    </xf>
    <xf numFmtId="165" fontId="68" fillId="25" borderId="0" xfId="483" applyNumberFormat="1" applyFont="1" applyFill="1" applyBorder="1" applyAlignment="1">
      <alignment horizontal="centerContinuous"/>
    </xf>
    <xf numFmtId="165" fontId="68" fillId="25" borderId="29" xfId="483" applyNumberFormat="1" applyFont="1" applyFill="1" applyBorder="1"/>
    <xf numFmtId="165" fontId="70" fillId="25" borderId="29" xfId="483" applyNumberFormat="1" applyFont="1" applyFill="1" applyBorder="1" applyAlignment="1">
      <alignment horizontal="right"/>
    </xf>
    <xf numFmtId="165" fontId="68" fillId="25" borderId="10" xfId="483" applyNumberFormat="1" applyFont="1" applyFill="1" applyBorder="1"/>
    <xf numFmtId="165" fontId="68" fillId="25" borderId="14" xfId="483" applyNumberFormat="1" applyFont="1" applyFill="1" applyBorder="1"/>
    <xf numFmtId="165" fontId="68" fillId="25" borderId="18" xfId="483" applyNumberFormat="1" applyFont="1" applyFill="1" applyBorder="1"/>
    <xf numFmtId="165" fontId="67" fillId="25" borderId="35" xfId="483" applyNumberFormat="1" applyFont="1" applyFill="1" applyBorder="1" applyAlignment="1" applyProtection="1">
      <alignment horizontal="centerContinuous"/>
    </xf>
    <xf numFmtId="165" fontId="86" fillId="25" borderId="0" xfId="483" applyNumberFormat="1" applyFont="1" applyFill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70" fillId="25" borderId="18" xfId="483" applyNumberFormat="1" applyFont="1" applyFill="1" applyBorder="1" applyAlignment="1">
      <alignment horizontal="centerContinuous"/>
    </xf>
    <xf numFmtId="165" fontId="70" fillId="25" borderId="11" xfId="483" applyNumberFormat="1" applyFont="1" applyFill="1" applyBorder="1" applyAlignment="1">
      <alignment horizontal="centerContinuous"/>
    </xf>
    <xf numFmtId="165" fontId="109" fillId="25" borderId="28" xfId="483" applyNumberFormat="1" applyFont="1" applyFill="1" applyBorder="1" applyAlignment="1">
      <alignment horizontal="left"/>
    </xf>
    <xf numFmtId="165" fontId="109" fillId="25" borderId="37" xfId="483" applyNumberFormat="1" applyFont="1" applyFill="1" applyBorder="1" applyAlignment="1">
      <alignment horizontal="left"/>
    </xf>
    <xf numFmtId="165" fontId="110" fillId="25" borderId="0" xfId="483" applyNumberFormat="1" applyFont="1" applyFill="1" applyBorder="1" applyAlignment="1" applyProtection="1">
      <alignment horizontal="center"/>
      <protection locked="0"/>
    </xf>
    <xf numFmtId="165" fontId="74" fillId="25" borderId="15" xfId="483" applyNumberFormat="1" applyFont="1" applyFill="1" applyBorder="1" applyAlignment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165" fontId="67" fillId="25" borderId="18" xfId="483" applyNumberFormat="1" applyFont="1" applyFill="1" applyBorder="1" applyAlignment="1" applyProtection="1">
      <alignment horizontal="center"/>
    </xf>
    <xf numFmtId="165" fontId="70" fillId="25" borderId="10" xfId="483" applyNumberFormat="1" applyFont="1" applyFill="1" applyBorder="1" applyAlignment="1"/>
    <xf numFmtId="165" fontId="109" fillId="25" borderId="29" xfId="483" applyNumberFormat="1" applyFont="1" applyFill="1" applyBorder="1" applyAlignment="1">
      <alignment horizontal="left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20" xfId="483" applyNumberFormat="1" applyFont="1" applyFill="1" applyBorder="1" applyAlignment="1">
      <alignment horizontal="center"/>
    </xf>
    <xf numFmtId="165" fontId="56" fillId="25" borderId="35" xfId="483" applyNumberFormat="1" applyFont="1" applyFill="1" applyBorder="1" applyAlignment="1" applyProtection="1">
      <alignment horizontal="left"/>
      <protection locked="0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2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8" fillId="25" borderId="36" xfId="483" applyNumberFormat="1" applyFont="1" applyFill="1" applyBorder="1"/>
    <xf numFmtId="165" fontId="56" fillId="25" borderId="22" xfId="483" applyNumberFormat="1" applyFont="1" applyFill="1" applyBorder="1" applyAlignment="1">
      <alignment horizontal="left"/>
    </xf>
    <xf numFmtId="165" fontId="75" fillId="25" borderId="58" xfId="483" quotePrefix="1" applyNumberFormat="1" applyFont="1" applyFill="1" applyBorder="1" applyAlignment="1" applyProtection="1">
      <alignment horizontal="center"/>
    </xf>
    <xf numFmtId="165" fontId="75" fillId="25" borderId="22" xfId="483" quotePrefix="1" applyNumberFormat="1" applyFont="1" applyFill="1" applyBorder="1" applyAlignment="1" applyProtection="1">
      <alignment horizontal="center"/>
    </xf>
    <xf numFmtId="165" fontId="75" fillId="25" borderId="26" xfId="483" quotePrefix="1" applyNumberFormat="1" applyFont="1" applyFill="1" applyBorder="1" applyAlignment="1" applyProtection="1">
      <alignment horizontal="center"/>
    </xf>
    <xf numFmtId="165" fontId="74" fillId="25" borderId="36" xfId="483" applyNumberFormat="1" applyFont="1" applyFill="1" applyBorder="1" applyAlignment="1" applyProtection="1">
      <alignment horizontal="centerContinuous"/>
    </xf>
    <xf numFmtId="165" fontId="109" fillId="25" borderId="23" xfId="483" applyNumberFormat="1" applyFont="1" applyFill="1" applyBorder="1" applyAlignment="1" applyProtection="1">
      <alignment horizontal="center"/>
    </xf>
    <xf numFmtId="165" fontId="68" fillId="25" borderId="27" xfId="483" applyNumberFormat="1" applyFont="1" applyFill="1" applyBorder="1"/>
    <xf numFmtId="165" fontId="68" fillId="25" borderId="28" xfId="483" applyNumberFormat="1" applyFont="1" applyFill="1" applyBorder="1"/>
    <xf numFmtId="165" fontId="111" fillId="25" borderId="33" xfId="483" applyNumberFormat="1" applyFont="1" applyFill="1" applyBorder="1" applyAlignment="1" applyProtection="1">
      <alignment horizontal="centerContinuous" vertical="center"/>
    </xf>
    <xf numFmtId="165" fontId="111" fillId="25" borderId="36" xfId="483" applyNumberFormat="1" applyFont="1" applyFill="1" applyBorder="1" applyAlignment="1" applyProtection="1">
      <alignment horizontal="center"/>
    </xf>
    <xf numFmtId="165" fontId="111" fillId="25" borderId="29" xfId="483" applyNumberFormat="1" applyFont="1" applyFill="1" applyBorder="1" applyAlignment="1" applyProtection="1">
      <alignment horizontal="center"/>
    </xf>
    <xf numFmtId="165" fontId="111" fillId="25" borderId="33" xfId="483" applyNumberFormat="1" applyFont="1" applyFill="1" applyBorder="1" applyAlignment="1" applyProtection="1">
      <alignment horizontal="center"/>
    </xf>
    <xf numFmtId="165" fontId="111" fillId="25" borderId="27" xfId="483" applyNumberFormat="1" applyFont="1" applyFill="1" applyBorder="1" applyAlignment="1" applyProtection="1">
      <alignment horizontal="center"/>
    </xf>
    <xf numFmtId="165" fontId="111" fillId="25" borderId="42" xfId="483" applyNumberFormat="1" applyFont="1" applyFill="1" applyBorder="1" applyAlignment="1" applyProtection="1">
      <alignment horizontal="center"/>
    </xf>
    <xf numFmtId="165" fontId="68" fillId="25" borderId="11" xfId="483" applyNumberFormat="1" applyFont="1" applyFill="1" applyBorder="1"/>
    <xf numFmtId="165" fontId="77" fillId="25" borderId="14" xfId="483" applyNumberFormat="1" applyFont="1" applyFill="1" applyBorder="1" applyAlignment="1" applyProtection="1">
      <alignment horizontal="center"/>
    </xf>
    <xf numFmtId="175" fontId="77" fillId="25" borderId="0" xfId="483" applyNumberFormat="1" applyFont="1" applyFill="1" applyBorder="1"/>
    <xf numFmtId="175" fontId="77" fillId="25" borderId="14" xfId="483" applyNumberFormat="1" applyFont="1" applyFill="1" applyBorder="1"/>
    <xf numFmtId="175" fontId="77" fillId="25" borderId="15" xfId="483" applyNumberFormat="1" applyFont="1" applyFill="1" applyBorder="1"/>
    <xf numFmtId="175" fontId="77" fillId="25" borderId="0" xfId="483" applyNumberFormat="1" applyFont="1" applyFill="1" applyBorder="1" applyProtection="1"/>
    <xf numFmtId="175" fontId="77" fillId="25" borderId="35" xfId="483" applyNumberFormat="1" applyFont="1" applyFill="1" applyBorder="1" applyProtection="1"/>
    <xf numFmtId="165" fontId="87" fillId="25" borderId="0" xfId="483" applyNumberFormat="1" applyFont="1" applyFill="1"/>
    <xf numFmtId="165" fontId="87" fillId="25" borderId="0" xfId="483" applyNumberFormat="1" applyFont="1" applyFill="1" applyBorder="1"/>
    <xf numFmtId="49" fontId="68" fillId="25" borderId="18" xfId="483" applyNumberFormat="1" applyFont="1" applyFill="1" applyBorder="1" applyAlignment="1">
      <alignment vertical="center"/>
    </xf>
    <xf numFmtId="165" fontId="68" fillId="25" borderId="0" xfId="483" quotePrefix="1" applyNumberFormat="1" applyFont="1" applyFill="1" applyBorder="1" applyAlignment="1" applyProtection="1">
      <alignment horizontal="center" vertical="center"/>
    </xf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6" fillId="25" borderId="0" xfId="483" applyNumberFormat="1" applyFont="1" applyFill="1" applyBorder="1"/>
    <xf numFmtId="165" fontId="68" fillId="25" borderId="35" xfId="483" applyNumberFormat="1" applyFont="1" applyFill="1" applyBorder="1" applyAlignment="1">
      <alignment vertical="center" wrapText="1"/>
    </xf>
    <xf numFmtId="49" fontId="68" fillId="25" borderId="61" xfId="483" applyNumberFormat="1" applyFont="1" applyFill="1" applyBorder="1" applyAlignment="1">
      <alignment vertical="center"/>
    </xf>
    <xf numFmtId="49" fontId="68" fillId="25" borderId="36" xfId="483" applyNumberFormat="1" applyFont="1" applyFill="1" applyBorder="1" applyAlignment="1">
      <alignment vertical="center"/>
    </xf>
    <xf numFmtId="165" fontId="68" fillId="25" borderId="29" xfId="483" quotePrefix="1" applyNumberFormat="1" applyFont="1" applyFill="1" applyBorder="1" applyAlignment="1" applyProtection="1">
      <alignment horizontal="center" vertical="center"/>
    </xf>
    <xf numFmtId="165" fontId="68" fillId="25" borderId="37" xfId="483" applyNumberFormat="1" applyFont="1" applyFill="1" applyBorder="1" applyAlignment="1">
      <alignment vertical="center"/>
    </xf>
    <xf numFmtId="165" fontId="68" fillId="0" borderId="0" xfId="483" applyNumberFormat="1" applyFont="1" applyFill="1"/>
    <xf numFmtId="165" fontId="86" fillId="0" borderId="0" xfId="483" applyNumberFormat="1" applyFont="1" applyFill="1" applyAlignment="1" applyProtection="1">
      <alignment horizontal="center"/>
    </xf>
    <xf numFmtId="165" fontId="86" fillId="0" borderId="0" xfId="483" applyNumberFormat="1" applyFont="1" applyFill="1"/>
    <xf numFmtId="165" fontId="67" fillId="0" borderId="0" xfId="485" applyNumberFormat="1" applyFont="1"/>
    <xf numFmtId="165" fontId="68" fillId="0" borderId="0" xfId="485" applyNumberFormat="1" applyFont="1"/>
    <xf numFmtId="165" fontId="68" fillId="0" borderId="0" xfId="485" applyNumberFormat="1" applyFont="1" applyBorder="1"/>
    <xf numFmtId="165" fontId="86" fillId="0" borderId="0" xfId="485" applyNumberFormat="1" applyFont="1"/>
    <xf numFmtId="165" fontId="67" fillId="0" borderId="0" xfId="485" applyNumberFormat="1" applyFont="1" applyAlignment="1" applyProtection="1">
      <alignment horizontal="centerContinuous"/>
    </xf>
    <xf numFmtId="165" fontId="68" fillId="0" borderId="0" xfId="485" applyNumberFormat="1" applyFont="1" applyAlignment="1">
      <alignment horizontal="centerContinuous"/>
    </xf>
    <xf numFmtId="165" fontId="68" fillId="0" borderId="0" xfId="485" applyNumberFormat="1" applyFont="1" applyBorder="1" applyAlignment="1">
      <alignment horizontal="centerContinuous"/>
    </xf>
    <xf numFmtId="165" fontId="70" fillId="0" borderId="29" xfId="485" applyNumberFormat="1" applyFont="1" applyBorder="1" applyAlignment="1">
      <alignment horizontal="right"/>
    </xf>
    <xf numFmtId="165" fontId="68" fillId="0" borderId="15" xfId="485" applyNumberFormat="1" applyFont="1" applyBorder="1"/>
    <xf numFmtId="165" fontId="67" fillId="0" borderId="20" xfId="485" applyNumberFormat="1" applyFont="1" applyBorder="1" applyAlignment="1" applyProtection="1">
      <alignment horizontal="centerContinuous"/>
    </xf>
    <xf numFmtId="165" fontId="86" fillId="0" borderId="0" xfId="485" applyNumberFormat="1" applyFont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0" fillId="0" borderId="18" xfId="485" applyNumberFormat="1" applyFont="1" applyBorder="1" applyAlignment="1">
      <alignment horizontal="centerContinuous"/>
    </xf>
    <xf numFmtId="165" fontId="70" fillId="0" borderId="11" xfId="485" applyNumberFormat="1" applyFont="1" applyBorder="1" applyAlignment="1">
      <alignment horizontal="centerContinuous"/>
    </xf>
    <xf numFmtId="165" fontId="109" fillId="0" borderId="28" xfId="485" applyNumberFormat="1" applyFont="1" applyBorder="1" applyAlignment="1">
      <alignment horizontal="left"/>
    </xf>
    <xf numFmtId="165" fontId="109" fillId="0" borderId="37" xfId="485" applyNumberFormat="1" applyFont="1" applyBorder="1" applyAlignment="1">
      <alignment horizontal="left"/>
    </xf>
    <xf numFmtId="165" fontId="110" fillId="0" borderId="35" xfId="485" applyNumberFormat="1" applyFont="1" applyBorder="1" applyAlignment="1" applyProtection="1">
      <alignment horizontal="center"/>
      <protection locked="0"/>
    </xf>
    <xf numFmtId="165" fontId="74" fillId="0" borderId="35" xfId="485" applyNumberFormat="1" applyFont="1" applyBorder="1" applyAlignment="1">
      <alignment horizontal="center"/>
    </xf>
    <xf numFmtId="165" fontId="67" fillId="0" borderId="20" xfId="485" applyNumberFormat="1" applyFont="1" applyBorder="1" applyAlignment="1" applyProtection="1">
      <alignment horizontal="left"/>
    </xf>
    <xf numFmtId="165" fontId="67" fillId="0" borderId="18" xfId="485" applyNumberFormat="1" applyFont="1" applyBorder="1" applyAlignment="1" applyProtection="1">
      <alignment horizontal="center"/>
    </xf>
    <xf numFmtId="165" fontId="67" fillId="0" borderId="0" xfId="485" applyNumberFormat="1" applyFont="1" applyBorder="1" applyAlignment="1" applyProtection="1">
      <alignment horizontal="center"/>
    </xf>
    <xf numFmtId="165" fontId="70" fillId="0" borderId="10" xfId="485" applyNumberFormat="1" applyFont="1" applyBorder="1" applyAlignment="1"/>
    <xf numFmtId="165" fontId="109" fillId="0" borderId="29" xfId="485" applyNumberFormat="1" applyFont="1" applyBorder="1" applyAlignment="1">
      <alignment horizontal="left"/>
    </xf>
    <xf numFmtId="165" fontId="74" fillId="0" borderId="20" xfId="485" applyNumberFormat="1" applyFont="1" applyBorder="1" applyAlignment="1" applyProtection="1">
      <alignment horizontal="center"/>
    </xf>
    <xf numFmtId="165" fontId="87" fillId="0" borderId="0" xfId="485" applyNumberFormat="1" applyFont="1" applyBorder="1" applyAlignment="1" applyProtection="1">
      <alignment horizontal="centerContinuous"/>
      <protection locked="0"/>
    </xf>
    <xf numFmtId="165" fontId="56" fillId="0" borderId="20" xfId="485" applyNumberFormat="1" applyFont="1" applyBorder="1" applyAlignment="1" applyProtection="1">
      <alignment horizontal="left"/>
      <protection locked="0"/>
    </xf>
    <xf numFmtId="165" fontId="74" fillId="0" borderId="35" xfId="485" applyNumberFormat="1" applyFont="1" applyBorder="1" applyAlignment="1" applyProtection="1">
      <alignment horizontal="center"/>
    </xf>
    <xf numFmtId="165" fontId="56" fillId="0" borderId="26" xfId="485" applyNumberFormat="1" applyFont="1" applyBorder="1" applyAlignment="1">
      <alignment horizontal="left"/>
    </xf>
    <xf numFmtId="165" fontId="75" fillId="0" borderId="58" xfId="485" quotePrefix="1" applyNumberFormat="1" applyFont="1" applyBorder="1" applyAlignment="1" applyProtection="1">
      <alignment horizontal="center"/>
    </xf>
    <xf numFmtId="165" fontId="75" fillId="0" borderId="22" xfId="485" quotePrefix="1" applyNumberFormat="1" applyFont="1" applyBorder="1" applyAlignment="1" applyProtection="1">
      <alignment horizontal="center"/>
    </xf>
    <xf numFmtId="165" fontId="75" fillId="0" borderId="26" xfId="485" quotePrefix="1" applyNumberFormat="1" applyFont="1" applyBorder="1" applyAlignment="1" applyProtection="1">
      <alignment horizontal="center"/>
    </xf>
    <xf numFmtId="165" fontId="74" fillId="0" borderId="23" xfId="485" applyNumberFormat="1" applyFont="1" applyBorder="1" applyAlignment="1" applyProtection="1">
      <alignment horizontal="centerContinuous"/>
    </xf>
    <xf numFmtId="165" fontId="109" fillId="0" borderId="37" xfId="485" applyNumberFormat="1" applyFont="1" applyBorder="1" applyAlignment="1" applyProtection="1">
      <alignment horizontal="center"/>
    </xf>
    <xf numFmtId="165" fontId="115" fillId="0" borderId="0" xfId="485" applyNumberFormat="1" applyFont="1" applyBorder="1" applyAlignment="1">
      <alignment horizontal="left"/>
    </xf>
    <xf numFmtId="165" fontId="111" fillId="0" borderId="34" xfId="485" applyNumberFormat="1" applyFont="1" applyBorder="1" applyAlignment="1" applyProtection="1">
      <alignment horizontal="centerContinuous" vertical="center"/>
    </xf>
    <xf numFmtId="165" fontId="111" fillId="0" borderId="36" xfId="485" applyNumberFormat="1" applyFont="1" applyBorder="1" applyAlignment="1" applyProtection="1">
      <alignment horizontal="center"/>
    </xf>
    <xf numFmtId="165" fontId="111" fillId="0" borderId="29" xfId="485" applyNumberFormat="1" applyFont="1" applyBorder="1" applyAlignment="1" applyProtection="1">
      <alignment horizontal="center"/>
    </xf>
    <xf numFmtId="165" fontId="111" fillId="0" borderId="33" xfId="485" applyNumberFormat="1" applyFont="1" applyBorder="1" applyAlignment="1" applyProtection="1">
      <alignment horizontal="center"/>
    </xf>
    <xf numFmtId="165" fontId="111" fillId="0" borderId="42" xfId="485" applyNumberFormat="1" applyFont="1" applyBorder="1" applyAlignment="1" applyProtection="1">
      <alignment horizontal="center"/>
    </xf>
    <xf numFmtId="165" fontId="111" fillId="0" borderId="45" xfId="485" applyNumberFormat="1" applyFont="1" applyBorder="1" applyAlignment="1" applyProtection="1">
      <alignment horizontal="center"/>
    </xf>
    <xf numFmtId="165" fontId="77" fillId="0" borderId="20" xfId="485" applyNumberFormat="1" applyFont="1" applyBorder="1" applyAlignment="1" applyProtection="1">
      <alignment horizontal="center"/>
    </xf>
    <xf numFmtId="165" fontId="87" fillId="0" borderId="0" xfId="485" applyNumberFormat="1" applyFont="1"/>
    <xf numFmtId="1" fontId="68" fillId="0" borderId="20" xfId="485" applyNumberFormat="1" applyFont="1" applyBorder="1" applyAlignment="1">
      <alignment vertical="center" wrapText="1"/>
    </xf>
    <xf numFmtId="165" fontId="87" fillId="0" borderId="0" xfId="485" applyNumberFormat="1" applyFont="1" applyBorder="1"/>
    <xf numFmtId="165" fontId="86" fillId="0" borderId="0" xfId="485" applyNumberFormat="1" applyFont="1" applyBorder="1"/>
    <xf numFmtId="1" fontId="68" fillId="0" borderId="23" xfId="485" applyNumberFormat="1" applyFont="1" applyBorder="1" applyAlignment="1">
      <alignment vertical="center"/>
    </xf>
    <xf numFmtId="165" fontId="100" fillId="0" borderId="0" xfId="485" applyNumberFormat="1" applyFont="1" applyBorder="1"/>
    <xf numFmtId="165" fontId="73" fillId="25" borderId="0" xfId="483" quotePrefix="1" applyNumberFormat="1" applyFont="1" applyFill="1"/>
    <xf numFmtId="3" fontId="86" fillId="0" borderId="0" xfId="485" applyNumberFormat="1" applyFont="1"/>
    <xf numFmtId="165" fontId="68" fillId="25" borderId="0" xfId="310" applyNumberFormat="1" applyFont="1" applyFill="1"/>
    <xf numFmtId="165" fontId="68" fillId="25" borderId="0" xfId="310" applyNumberFormat="1" applyFont="1" applyFill="1" applyBorder="1"/>
    <xf numFmtId="165" fontId="86" fillId="25" borderId="0" xfId="310" applyNumberFormat="1" applyFont="1" applyFill="1"/>
    <xf numFmtId="165" fontId="67" fillId="25" borderId="0" xfId="310" applyNumberFormat="1" applyFont="1" applyFill="1" applyAlignment="1" applyProtection="1">
      <alignment horizontal="centerContinuous"/>
    </xf>
    <xf numFmtId="165" fontId="68" fillId="25" borderId="0" xfId="310" applyNumberFormat="1" applyFont="1" applyFill="1" applyAlignment="1">
      <alignment horizontal="centerContinuous"/>
    </xf>
    <xf numFmtId="165" fontId="68" fillId="25" borderId="0" xfId="310" applyNumberFormat="1" applyFont="1" applyFill="1" applyBorder="1" applyAlignment="1">
      <alignment horizontal="centerContinuous"/>
    </xf>
    <xf numFmtId="165" fontId="68" fillId="25" borderId="29" xfId="310" applyNumberFormat="1" applyFont="1" applyFill="1" applyBorder="1"/>
    <xf numFmtId="165" fontId="70" fillId="25" borderId="29" xfId="310" applyNumberFormat="1" applyFont="1" applyFill="1" applyBorder="1" applyAlignment="1">
      <alignment horizontal="right"/>
    </xf>
    <xf numFmtId="165" fontId="68" fillId="25" borderId="10" xfId="310" applyNumberFormat="1" applyFont="1" applyFill="1" applyBorder="1"/>
    <xf numFmtId="165" fontId="68" fillId="25" borderId="14" xfId="310" applyNumberFormat="1" applyFont="1" applyFill="1" applyBorder="1"/>
    <xf numFmtId="165" fontId="68" fillId="25" borderId="18" xfId="310" applyNumberFormat="1" applyFont="1" applyFill="1" applyBorder="1"/>
    <xf numFmtId="165" fontId="67" fillId="25" borderId="35" xfId="310" applyNumberFormat="1" applyFont="1" applyFill="1" applyBorder="1" applyAlignment="1" applyProtection="1">
      <alignment horizontal="centerContinuous"/>
    </xf>
    <xf numFmtId="165" fontId="67" fillId="25" borderId="35" xfId="310" applyNumberFormat="1" applyFont="1" applyFill="1" applyBorder="1" applyAlignment="1" applyProtection="1">
      <alignment horizontal="center"/>
    </xf>
    <xf numFmtId="165" fontId="70" fillId="25" borderId="18" xfId="310" applyNumberFormat="1" applyFont="1" applyFill="1" applyBorder="1" applyAlignment="1">
      <alignment horizontal="centerContinuous"/>
    </xf>
    <xf numFmtId="165" fontId="109" fillId="25" borderId="28" xfId="310" applyNumberFormat="1" applyFont="1" applyFill="1" applyBorder="1" applyAlignment="1">
      <alignment horizontal="left"/>
    </xf>
    <xf numFmtId="165" fontId="109" fillId="25" borderId="37" xfId="310" applyNumberFormat="1" applyFont="1" applyFill="1" applyBorder="1" applyAlignment="1">
      <alignment horizontal="left"/>
    </xf>
    <xf numFmtId="165" fontId="110" fillId="25" borderId="35" xfId="310" applyNumberFormat="1" applyFont="1" applyFill="1" applyBorder="1" applyAlignment="1" applyProtection="1">
      <alignment horizontal="center"/>
      <protection locked="0"/>
    </xf>
    <xf numFmtId="165" fontId="74" fillId="25" borderId="35" xfId="310" applyNumberFormat="1" applyFont="1" applyFill="1" applyBorder="1" applyAlignment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25" borderId="18" xfId="310" applyNumberFormat="1" applyFont="1" applyFill="1" applyBorder="1" applyAlignment="1" applyProtection="1">
      <alignment horizontal="center"/>
    </xf>
    <xf numFmtId="165" fontId="70" fillId="25" borderId="10" xfId="310" applyNumberFormat="1" applyFont="1" applyFill="1" applyBorder="1" applyAlignment="1"/>
    <xf numFmtId="165" fontId="109" fillId="25" borderId="29" xfId="310" applyNumberFormat="1" applyFont="1" applyFill="1" applyBorder="1" applyAlignment="1">
      <alignment horizontal="left"/>
    </xf>
    <xf numFmtId="165" fontId="74" fillId="25" borderId="2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left"/>
      <protection locked="0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2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68" fillId="25" borderId="36" xfId="310" applyNumberFormat="1" applyFont="1" applyFill="1" applyBorder="1"/>
    <xf numFmtId="165" fontId="56" fillId="25" borderId="22" xfId="310" applyNumberFormat="1" applyFont="1" applyFill="1" applyBorder="1" applyAlignment="1">
      <alignment horizontal="left"/>
    </xf>
    <xf numFmtId="165" fontId="75" fillId="25" borderId="58" xfId="310" quotePrefix="1" applyNumberFormat="1" applyFont="1" applyFill="1" applyBorder="1" applyAlignment="1" applyProtection="1">
      <alignment horizontal="center"/>
    </xf>
    <xf numFmtId="165" fontId="75" fillId="25" borderId="26" xfId="310" quotePrefix="1" applyNumberFormat="1" applyFont="1" applyFill="1" applyBorder="1" applyAlignment="1" applyProtection="1">
      <alignment horizontal="center"/>
    </xf>
    <xf numFmtId="165" fontId="74" fillId="25" borderId="23" xfId="310" applyNumberFormat="1" applyFont="1" applyFill="1" applyBorder="1" applyAlignment="1" applyProtection="1">
      <alignment horizontal="centerContinuous"/>
    </xf>
    <xf numFmtId="165" fontId="109" fillId="25" borderId="37" xfId="310" applyNumberFormat="1" applyFont="1" applyFill="1" applyBorder="1" applyAlignment="1" applyProtection="1">
      <alignment horizontal="center"/>
    </xf>
    <xf numFmtId="165" fontId="68" fillId="25" borderId="27" xfId="310" applyNumberFormat="1" applyFont="1" applyFill="1" applyBorder="1"/>
    <xf numFmtId="165" fontId="68" fillId="25" borderId="28" xfId="310" applyNumberFormat="1" applyFont="1" applyFill="1" applyBorder="1"/>
    <xf numFmtId="165" fontId="111" fillId="25" borderId="33" xfId="310" applyNumberFormat="1" applyFont="1" applyFill="1" applyBorder="1" applyAlignment="1" applyProtection="1">
      <alignment horizontal="centerContinuous" vertical="center"/>
    </xf>
    <xf numFmtId="165" fontId="111" fillId="25" borderId="36" xfId="310" applyNumberFormat="1" applyFont="1" applyFill="1" applyBorder="1" applyAlignment="1" applyProtection="1">
      <alignment horizontal="center"/>
    </xf>
    <xf numFmtId="165" fontId="111" fillId="25" borderId="33" xfId="310" applyNumberFormat="1" applyFont="1" applyFill="1" applyBorder="1" applyAlignment="1" applyProtection="1">
      <alignment horizontal="center"/>
    </xf>
    <xf numFmtId="165" fontId="111" fillId="25" borderId="42" xfId="310" applyNumberFormat="1" applyFont="1" applyFill="1" applyBorder="1" applyAlignment="1" applyProtection="1">
      <alignment horizontal="center"/>
    </xf>
    <xf numFmtId="165" fontId="111" fillId="25" borderId="45" xfId="310" applyNumberFormat="1" applyFont="1" applyFill="1" applyBorder="1" applyAlignment="1" applyProtection="1">
      <alignment horizontal="center"/>
    </xf>
    <xf numFmtId="165" fontId="68" fillId="25" borderId="11" xfId="310" applyNumberFormat="1" applyFont="1" applyFill="1" applyBorder="1"/>
    <xf numFmtId="165" fontId="77" fillId="25" borderId="14" xfId="310" applyNumberFormat="1" applyFont="1" applyFill="1" applyBorder="1" applyAlignment="1" applyProtection="1">
      <alignment horizontal="center"/>
    </xf>
    <xf numFmtId="165" fontId="87" fillId="25" borderId="0" xfId="310" applyNumberFormat="1" applyFont="1" applyFill="1"/>
    <xf numFmtId="165" fontId="86" fillId="0" borderId="0" xfId="310" applyNumberFormat="1" applyFont="1" applyFill="1"/>
    <xf numFmtId="165" fontId="87" fillId="0" borderId="0" xfId="310" applyNumberFormat="1" applyFont="1" applyFill="1"/>
    <xf numFmtId="165" fontId="87" fillId="0" borderId="0" xfId="310" applyNumberFormat="1" applyFont="1" applyFill="1" applyBorder="1"/>
    <xf numFmtId="165" fontId="86" fillId="0" borderId="0" xfId="310" applyNumberFormat="1" applyFont="1" applyFill="1" applyBorder="1"/>
    <xf numFmtId="165" fontId="86" fillId="25" borderId="0" xfId="310" applyNumberFormat="1" applyFont="1" applyFill="1" applyBorder="1"/>
    <xf numFmtId="165" fontId="86" fillId="25" borderId="29" xfId="310" applyNumberFormat="1" applyFont="1" applyFill="1" applyBorder="1"/>
    <xf numFmtId="165" fontId="68" fillId="25" borderId="0" xfId="310" applyNumberFormat="1" applyFont="1" applyFill="1" applyBorder="1" applyAlignment="1" applyProtection="1">
      <alignment horizontal="center"/>
    </xf>
    <xf numFmtId="165" fontId="68" fillId="25" borderId="36" xfId="310" quotePrefix="1" applyNumberFormat="1" applyFont="1" applyFill="1" applyBorder="1" applyAlignment="1" applyProtection="1">
      <alignment horizontal="left" vertical="center"/>
    </xf>
    <xf numFmtId="165" fontId="68" fillId="25" borderId="29" xfId="310" applyNumberFormat="1" applyFont="1" applyFill="1" applyBorder="1" applyAlignment="1" applyProtection="1">
      <alignment horizontal="center" vertical="center"/>
    </xf>
    <xf numFmtId="165" fontId="68" fillId="25" borderId="11" xfId="310" applyNumberFormat="1" applyFont="1" applyFill="1" applyBorder="1" applyAlignment="1" applyProtection="1">
      <alignment horizontal="left"/>
    </xf>
    <xf numFmtId="165" fontId="68" fillId="25" borderId="11" xfId="310" applyNumberFormat="1" applyFont="1" applyFill="1" applyBorder="1" applyAlignment="1" applyProtection="1">
      <alignment horizontal="center"/>
    </xf>
    <xf numFmtId="175" fontId="68" fillId="25" borderId="11" xfId="310" applyNumberFormat="1" applyFont="1" applyFill="1" applyBorder="1"/>
    <xf numFmtId="175" fontId="79" fillId="25" borderId="11" xfId="310" applyNumberFormat="1" applyFont="1" applyFill="1" applyBorder="1" applyProtection="1"/>
    <xf numFmtId="165" fontId="68" fillId="25" borderId="0" xfId="310" quotePrefix="1" applyNumberFormat="1" applyFont="1" applyFill="1" applyBorder="1" applyAlignment="1" applyProtection="1">
      <alignment horizontal="left"/>
    </xf>
    <xf numFmtId="165" fontId="68" fillId="25" borderId="0" xfId="310" applyNumberFormat="1" applyFont="1" applyFill="1" applyBorder="1" applyAlignment="1" applyProtection="1">
      <alignment horizontal="left"/>
    </xf>
    <xf numFmtId="176" fontId="68" fillId="25" borderId="0" xfId="310" applyNumberFormat="1" applyFont="1" applyFill="1" applyBorder="1"/>
    <xf numFmtId="175" fontId="68" fillId="25" borderId="0" xfId="310" applyNumberFormat="1" applyFont="1" applyFill="1" applyBorder="1"/>
    <xf numFmtId="176" fontId="79" fillId="25" borderId="0" xfId="310" applyNumberFormat="1" applyFont="1" applyFill="1" applyBorder="1" applyProtection="1"/>
    <xf numFmtId="169" fontId="112" fillId="25" borderId="0" xfId="326" applyNumberFormat="1" applyFont="1" applyFill="1" applyBorder="1"/>
    <xf numFmtId="165" fontId="100" fillId="25" borderId="0" xfId="310" applyNumberFormat="1" applyFont="1" applyFill="1"/>
    <xf numFmtId="165" fontId="87" fillId="25" borderId="0" xfId="310" applyNumberFormat="1" applyFont="1" applyFill="1" applyAlignment="1">
      <alignment horizontal="center"/>
    </xf>
    <xf numFmtId="167" fontId="86" fillId="25" borderId="0" xfId="310" applyNumberFormat="1" applyFont="1" applyFill="1"/>
    <xf numFmtId="3" fontId="86" fillId="25" borderId="0" xfId="310" applyNumberFormat="1" applyFont="1" applyFill="1"/>
    <xf numFmtId="165" fontId="68" fillId="25" borderId="0" xfId="315" applyNumberFormat="1" applyFont="1" applyFill="1"/>
    <xf numFmtId="165" fontId="68" fillId="25" borderId="0" xfId="315" applyNumberFormat="1" applyFont="1" applyFill="1" applyBorder="1"/>
    <xf numFmtId="165" fontId="86" fillId="25" borderId="0" xfId="315" applyNumberFormat="1" applyFont="1" applyFill="1"/>
    <xf numFmtId="165" fontId="67" fillId="25" borderId="0" xfId="315" applyNumberFormat="1" applyFont="1" applyFill="1" applyAlignment="1" applyProtection="1">
      <alignment horizontal="centerContinuous"/>
    </xf>
    <xf numFmtId="165" fontId="68" fillId="25" borderId="0" xfId="315" applyNumberFormat="1" applyFont="1" applyFill="1" applyAlignment="1">
      <alignment horizontal="centerContinuous"/>
    </xf>
    <xf numFmtId="165" fontId="68" fillId="25" borderId="0" xfId="315" applyNumberFormat="1" applyFont="1" applyFill="1" applyBorder="1" applyAlignment="1">
      <alignment horizontal="centerContinuous"/>
    </xf>
    <xf numFmtId="165" fontId="68" fillId="25" borderId="29" xfId="315" applyNumberFormat="1" applyFont="1" applyFill="1" applyBorder="1"/>
    <xf numFmtId="165" fontId="70" fillId="25" borderId="29" xfId="315" applyNumberFormat="1" applyFont="1" applyFill="1" applyBorder="1" applyAlignment="1">
      <alignment horizontal="right"/>
    </xf>
    <xf numFmtId="165" fontId="68" fillId="25" borderId="10" xfId="315" applyNumberFormat="1" applyFont="1" applyFill="1" applyBorder="1"/>
    <xf numFmtId="165" fontId="68" fillId="25" borderId="14" xfId="315" applyNumberFormat="1" applyFont="1" applyFill="1" applyBorder="1"/>
    <xf numFmtId="165" fontId="68" fillId="25" borderId="18" xfId="315" applyNumberFormat="1" applyFont="1" applyFill="1" applyBorder="1"/>
    <xf numFmtId="165" fontId="67" fillId="25" borderId="35" xfId="315" applyNumberFormat="1" applyFont="1" applyFill="1" applyBorder="1" applyAlignment="1" applyProtection="1">
      <alignment horizontal="centerContinuous"/>
    </xf>
    <xf numFmtId="165" fontId="86" fillId="25" borderId="0" xfId="315" applyNumberFormat="1" applyFont="1" applyFill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70" fillId="25" borderId="18" xfId="315" applyNumberFormat="1" applyFont="1" applyFill="1" applyBorder="1" applyAlignment="1">
      <alignment horizontal="centerContinuous"/>
    </xf>
    <xf numFmtId="165" fontId="109" fillId="25" borderId="28" xfId="315" applyNumberFormat="1" applyFont="1" applyFill="1" applyBorder="1" applyAlignment="1">
      <alignment horizontal="left"/>
    </xf>
    <xf numFmtId="165" fontId="109" fillId="25" borderId="45" xfId="315" applyNumberFormat="1" applyFont="1" applyFill="1" applyBorder="1" applyAlignment="1">
      <alignment horizontal="left"/>
    </xf>
    <xf numFmtId="165" fontId="110" fillId="25" borderId="20" xfId="315" applyNumberFormat="1" applyFont="1" applyFill="1" applyBorder="1" applyAlignment="1" applyProtection="1">
      <alignment horizontal="center"/>
      <protection locked="0"/>
    </xf>
    <xf numFmtId="165" fontId="74" fillId="25" borderId="35" xfId="315" applyNumberFormat="1" applyFont="1" applyFill="1" applyBorder="1" applyAlignment="1">
      <alignment horizontal="center"/>
    </xf>
    <xf numFmtId="165" fontId="67" fillId="25" borderId="35" xfId="315" applyNumberFormat="1" applyFont="1" applyFill="1" applyBorder="1" applyAlignment="1" applyProtection="1">
      <alignment horizontal="left"/>
    </xf>
    <xf numFmtId="165" fontId="67" fillId="25" borderId="18" xfId="315" applyNumberFormat="1" applyFont="1" applyFill="1" applyBorder="1" applyAlignment="1" applyProtection="1">
      <alignment horizontal="center"/>
    </xf>
    <xf numFmtId="165" fontId="70" fillId="25" borderId="10" xfId="315" applyNumberFormat="1" applyFont="1" applyFill="1" applyBorder="1" applyAlignment="1"/>
    <xf numFmtId="165" fontId="109" fillId="25" borderId="29" xfId="315" applyNumberFormat="1" applyFont="1" applyFill="1" applyBorder="1" applyAlignment="1">
      <alignment horizontal="left"/>
    </xf>
    <xf numFmtId="165" fontId="74" fillId="25" borderId="2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left"/>
      <protection locked="0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2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68" fillId="25" borderId="36" xfId="315" applyNumberFormat="1" applyFont="1" applyFill="1" applyBorder="1"/>
    <xf numFmtId="165" fontId="56" fillId="25" borderId="22" xfId="315" applyNumberFormat="1" applyFont="1" applyFill="1" applyBorder="1" applyAlignment="1">
      <alignment horizontal="left"/>
    </xf>
    <xf numFmtId="165" fontId="75" fillId="25" borderId="58" xfId="315" quotePrefix="1" applyNumberFormat="1" applyFont="1" applyFill="1" applyBorder="1" applyAlignment="1" applyProtection="1">
      <alignment horizontal="center"/>
    </xf>
    <xf numFmtId="165" fontId="75" fillId="25" borderId="26" xfId="315" quotePrefix="1" applyNumberFormat="1" applyFont="1" applyFill="1" applyBorder="1" applyAlignment="1" applyProtection="1">
      <alignment horizontal="center"/>
    </xf>
    <xf numFmtId="165" fontId="74" fillId="25" borderId="23" xfId="315" applyNumberFormat="1" applyFont="1" applyFill="1" applyBorder="1" applyAlignment="1" applyProtection="1">
      <alignment horizontal="centerContinuous"/>
    </xf>
    <xf numFmtId="165" fontId="109" fillId="25" borderId="37" xfId="315" applyNumberFormat="1" applyFont="1" applyFill="1" applyBorder="1" applyAlignment="1" applyProtection="1">
      <alignment horizontal="center"/>
    </xf>
    <xf numFmtId="165" fontId="68" fillId="25" borderId="27" xfId="315" applyNumberFormat="1" applyFont="1" applyFill="1" applyBorder="1"/>
    <xf numFmtId="165" fontId="68" fillId="25" borderId="28" xfId="315" applyNumberFormat="1" applyFont="1" applyFill="1" applyBorder="1"/>
    <xf numFmtId="165" fontId="111" fillId="25" borderId="33" xfId="315" applyNumberFormat="1" applyFont="1" applyFill="1" applyBorder="1" applyAlignment="1" applyProtection="1">
      <alignment horizontal="centerContinuous" vertical="center"/>
    </xf>
    <xf numFmtId="165" fontId="111" fillId="25" borderId="36" xfId="315" applyNumberFormat="1" applyFont="1" applyFill="1" applyBorder="1" applyAlignment="1" applyProtection="1">
      <alignment horizontal="center"/>
    </xf>
    <xf numFmtId="165" fontId="111" fillId="25" borderId="33" xfId="315" applyNumberFormat="1" applyFont="1" applyFill="1" applyBorder="1" applyAlignment="1" applyProtection="1">
      <alignment horizontal="center"/>
    </xf>
    <xf numFmtId="165" fontId="111" fillId="25" borderId="42" xfId="315" applyNumberFormat="1" applyFont="1" applyFill="1" applyBorder="1" applyAlignment="1" applyProtection="1">
      <alignment horizontal="center"/>
    </xf>
    <xf numFmtId="165" fontId="111" fillId="25" borderId="45" xfId="315" applyNumberFormat="1" applyFont="1" applyFill="1" applyBorder="1" applyAlignment="1" applyProtection="1">
      <alignment horizontal="center"/>
    </xf>
    <xf numFmtId="165" fontId="68" fillId="25" borderId="11" xfId="315" applyNumberFormat="1" applyFont="1" applyFill="1" applyBorder="1"/>
    <xf numFmtId="165" fontId="77" fillId="25" borderId="14" xfId="315" applyNumberFormat="1" applyFont="1" applyFill="1" applyBorder="1" applyAlignment="1" applyProtection="1">
      <alignment horizontal="center"/>
    </xf>
    <xf numFmtId="175" fontId="77" fillId="25" borderId="0" xfId="315" applyNumberFormat="1" applyFont="1" applyFill="1" applyBorder="1"/>
    <xf numFmtId="175" fontId="77" fillId="25" borderId="14" xfId="315" applyNumberFormat="1" applyFont="1" applyFill="1" applyBorder="1"/>
    <xf numFmtId="175" fontId="77" fillId="25" borderId="15" xfId="315" applyNumberFormat="1" applyFont="1" applyFill="1" applyBorder="1"/>
    <xf numFmtId="175" fontId="77" fillId="25" borderId="18" xfId="315" applyNumberFormat="1" applyFont="1" applyFill="1" applyBorder="1" applyProtection="1"/>
    <xf numFmtId="175" fontId="77" fillId="25" borderId="14" xfId="315" applyNumberFormat="1" applyFont="1" applyFill="1" applyBorder="1" applyProtection="1"/>
    <xf numFmtId="165" fontId="73" fillId="25" borderId="0" xfId="315" quotePrefix="1" applyNumberFormat="1" applyFont="1" applyFill="1" applyBorder="1" applyAlignment="1" applyProtection="1">
      <alignment horizontal="left"/>
    </xf>
    <xf numFmtId="1" fontId="68" fillId="25" borderId="35" xfId="315" applyNumberFormat="1" applyFont="1" applyFill="1" applyBorder="1" applyAlignment="1">
      <alignment horizontal="left"/>
    </xf>
    <xf numFmtId="165" fontId="87" fillId="25" borderId="0" xfId="315" applyNumberFormat="1" applyFont="1" applyFill="1"/>
    <xf numFmtId="165" fontId="87" fillId="25" borderId="0" xfId="315" applyNumberFormat="1" applyFont="1" applyFill="1" applyBorder="1"/>
    <xf numFmtId="165" fontId="86" fillId="25" borderId="0" xfId="315" applyNumberFormat="1" applyFont="1" applyFill="1" applyBorder="1"/>
    <xf numFmtId="165" fontId="68" fillId="25" borderId="11" xfId="315" applyNumberFormat="1" applyFont="1" applyFill="1" applyBorder="1" applyAlignment="1" applyProtection="1">
      <alignment horizontal="left"/>
    </xf>
    <xf numFmtId="165" fontId="68" fillId="25" borderId="11" xfId="315" applyNumberFormat="1" applyFont="1" applyFill="1" applyBorder="1" applyAlignment="1" applyProtection="1">
      <alignment horizontal="center"/>
    </xf>
    <xf numFmtId="175" fontId="68" fillId="25" borderId="11" xfId="315" applyNumberFormat="1" applyFont="1" applyFill="1" applyBorder="1"/>
    <xf numFmtId="175" fontId="79" fillId="25" borderId="11" xfId="315" applyNumberFormat="1" applyFont="1" applyFill="1" applyBorder="1" applyProtection="1"/>
    <xf numFmtId="167" fontId="86" fillId="25" borderId="0" xfId="315" applyNumberFormat="1" applyFont="1" applyFill="1"/>
    <xf numFmtId="3" fontId="86" fillId="25" borderId="0" xfId="315" applyNumberFormat="1" applyFont="1" applyFill="1"/>
    <xf numFmtId="0" fontId="56" fillId="0" borderId="0" xfId="449" applyFont="1" applyAlignment="1">
      <alignment horizontal="center"/>
    </xf>
    <xf numFmtId="3" fontId="67" fillId="0" borderId="0" xfId="449" applyNumberFormat="1" applyFont="1" applyAlignment="1">
      <alignment horizontal="right"/>
    </xf>
    <xf numFmtId="0" fontId="68" fillId="0" borderId="15" xfId="449" applyFont="1" applyBorder="1"/>
    <xf numFmtId="0" fontId="68" fillId="0" borderId="14" xfId="449" applyFont="1" applyBorder="1"/>
    <xf numFmtId="3" fontId="67" fillId="0" borderId="15" xfId="449" applyNumberFormat="1" applyFont="1" applyBorder="1" applyAlignment="1">
      <alignment horizontal="center"/>
    </xf>
    <xf numFmtId="0" fontId="67" fillId="0" borderId="35" xfId="449" applyFont="1" applyBorder="1" applyAlignment="1">
      <alignment horizontal="center"/>
    </xf>
    <xf numFmtId="3" fontId="67" fillId="0" borderId="20" xfId="449" applyNumberFormat="1" applyFont="1" applyBorder="1" applyAlignment="1">
      <alignment horizontal="center"/>
    </xf>
    <xf numFmtId="0" fontId="68" fillId="0" borderId="20" xfId="449" applyFont="1" applyBorder="1"/>
    <xf numFmtId="0" fontId="67" fillId="0" borderId="37" xfId="449" applyFont="1" applyBorder="1"/>
    <xf numFmtId="0" fontId="67" fillId="0" borderId="15" xfId="449" applyFont="1" applyBorder="1" applyAlignment="1">
      <alignment horizontal="center"/>
    </xf>
    <xf numFmtId="0" fontId="67" fillId="0" borderId="15" xfId="449" quotePrefix="1" applyFont="1" applyBorder="1"/>
    <xf numFmtId="0" fontId="56" fillId="0" borderId="20" xfId="449" applyFont="1" applyBorder="1"/>
    <xf numFmtId="0" fontId="73" fillId="0" borderId="20" xfId="487" applyFont="1" applyBorder="1" applyAlignment="1">
      <alignment vertical="center"/>
    </xf>
    <xf numFmtId="0" fontId="74" fillId="0" borderId="20" xfId="449" applyFont="1" applyBorder="1"/>
    <xf numFmtId="0" fontId="67" fillId="0" borderId="20" xfId="487" quotePrefix="1" applyFont="1" applyBorder="1" applyAlignment="1">
      <alignment vertical="center"/>
    </xf>
    <xf numFmtId="0" fontId="68" fillId="0" borderId="20" xfId="487" quotePrefix="1" applyFont="1" applyBorder="1" applyAlignment="1"/>
    <xf numFmtId="0" fontId="68" fillId="0" borderId="20" xfId="487" quotePrefix="1" applyFont="1" applyBorder="1" applyAlignment="1">
      <alignment vertical="center"/>
    </xf>
    <xf numFmtId="0" fontId="67" fillId="0" borderId="20" xfId="449" applyFont="1" applyBorder="1" applyAlignment="1">
      <alignment horizontal="center"/>
    </xf>
    <xf numFmtId="0" fontId="67" fillId="0" borderId="20" xfId="449" quotePrefix="1" applyFont="1" applyBorder="1"/>
    <xf numFmtId="0" fontId="68" fillId="0" borderId="20" xfId="488" quotePrefix="1" applyFont="1" applyBorder="1" applyAlignment="1" applyProtection="1">
      <alignment horizontal="left" vertical="center"/>
      <protection locked="0" hidden="1"/>
    </xf>
    <xf numFmtId="0" fontId="68" fillId="0" borderId="20" xfId="488" quotePrefix="1" applyFont="1" applyBorder="1" applyAlignment="1" applyProtection="1">
      <alignment vertical="center"/>
      <protection locked="0" hidden="1"/>
    </xf>
    <xf numFmtId="0" fontId="56" fillId="0" borderId="23" xfId="449" applyFont="1" applyBorder="1"/>
    <xf numFmtId="0" fontId="6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9" fillId="0" borderId="0" xfId="0" applyFont="1" applyProtection="1">
      <protection locked="0" hidden="1"/>
    </xf>
    <xf numFmtId="0" fontId="120" fillId="0" borderId="0" xfId="0" applyFont="1" applyProtection="1">
      <protection locked="0" hidden="1"/>
    </xf>
    <xf numFmtId="0" fontId="119" fillId="0" borderId="0" xfId="0" applyFont="1" applyBorder="1" applyProtection="1">
      <protection locked="0" hidden="1"/>
    </xf>
    <xf numFmtId="0" fontId="71" fillId="0" borderId="0" xfId="0" applyFont="1" applyAlignment="1" applyProtection="1">
      <alignment horizontal="center"/>
      <protection locked="0" hidden="1"/>
    </xf>
    <xf numFmtId="0" fontId="119" fillId="0" borderId="10" xfId="0" applyFont="1" applyBorder="1" applyProtection="1">
      <protection locked="0" hidden="1"/>
    </xf>
    <xf numFmtId="0" fontId="119" fillId="0" borderId="11" xfId="0" applyFont="1" applyBorder="1" applyProtection="1">
      <protection locked="0" hidden="1"/>
    </xf>
    <xf numFmtId="0" fontId="119" fillId="0" borderId="14" xfId="0" applyFont="1" applyBorder="1" applyProtection="1">
      <protection locked="0" hidden="1"/>
    </xf>
    <xf numFmtId="0" fontId="120" fillId="0" borderId="28" xfId="0" applyFont="1" applyBorder="1" applyAlignment="1" applyProtection="1">
      <alignment horizontal="centerContinuous" vertical="center"/>
      <protection locked="0" hidden="1"/>
    </xf>
    <xf numFmtId="0" fontId="120" fillId="0" borderId="45" xfId="0" applyFont="1" applyBorder="1" applyAlignment="1" applyProtection="1">
      <alignment horizontal="centerContinuous" vertical="center"/>
      <protection locked="0" hidden="1"/>
    </xf>
    <xf numFmtId="0" fontId="120" fillId="0" borderId="14" xfId="0" applyFont="1" applyBorder="1" applyAlignment="1" applyProtection="1">
      <alignment horizontal="centerContinuous" vertical="center"/>
      <protection locked="0" hidden="1"/>
    </xf>
    <xf numFmtId="0" fontId="120" fillId="0" borderId="18" xfId="0" applyFont="1" applyBorder="1" applyAlignment="1" applyProtection="1">
      <alignment horizontal="centerContinuous"/>
      <protection locked="0" hidden="1"/>
    </xf>
    <xf numFmtId="0" fontId="120" fillId="0" borderId="0" xfId="0" applyFont="1" applyBorder="1" applyAlignment="1" applyProtection="1">
      <alignment horizontal="centerContinuous"/>
      <protection locked="0" hidden="1"/>
    </xf>
    <xf numFmtId="0" fontId="121" fillId="0" borderId="35" xfId="0" applyFont="1" applyBorder="1" applyAlignment="1" applyProtection="1">
      <alignment horizontal="centerContinuous"/>
      <protection locked="0" hidden="1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120" fillId="0" borderId="15" xfId="0" applyFont="1" applyBorder="1" applyAlignment="1" applyProtection="1">
      <alignment horizontal="center"/>
      <protection locked="0" hidden="1"/>
    </xf>
    <xf numFmtId="0" fontId="119" fillId="0" borderId="18" xfId="0" applyFont="1" applyBorder="1" applyProtection="1">
      <protection locked="0" hidden="1"/>
    </xf>
    <xf numFmtId="0" fontId="119" fillId="0" borderId="35" xfId="0" applyFont="1" applyBorder="1" applyProtection="1">
      <protection locked="0" hidden="1"/>
    </xf>
    <xf numFmtId="0" fontId="120" fillId="0" borderId="20" xfId="0" quotePrefix="1" applyFont="1" applyBorder="1" applyAlignment="1" applyProtection="1">
      <alignment horizontal="centerContinuous" vertical="center"/>
      <protection locked="0" hidden="1"/>
    </xf>
    <xf numFmtId="0" fontId="120" fillId="0" borderId="20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Protection="1"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0" fontId="123" fillId="0" borderId="0" xfId="0" applyFont="1" applyBorder="1" applyAlignment="1" applyProtection="1">
      <alignment horizontal="center" vertical="center"/>
      <protection locked="0" hidden="1"/>
    </xf>
    <xf numFmtId="0" fontId="123" fillId="0" borderId="37" xfId="0" applyFont="1" applyBorder="1" applyAlignment="1" applyProtection="1">
      <alignment horizontal="center" vertic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Alignment="1" applyProtection="1">
      <alignment horizontal="center" vertical="top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0" fontId="125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18" xfId="0" quotePrefix="1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alignment horizontal="left"/>
      <protection locked="0" hidden="1"/>
    </xf>
    <xf numFmtId="0" fontId="120" fillId="0" borderId="35" xfId="0" quotePrefix="1" applyFont="1" applyBorder="1" applyAlignment="1" applyProtection="1">
      <alignment horizont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left" vertical="center"/>
      <protection locked="0" hidden="1"/>
    </xf>
    <xf numFmtId="0" fontId="119" fillId="0" borderId="35" xfId="0" applyFont="1" applyBorder="1" applyAlignment="1" applyProtection="1">
      <alignment horizontal="left" vertical="center"/>
      <protection locked="0" hidden="1"/>
    </xf>
    <xf numFmtId="2" fontId="119" fillId="0" borderId="0" xfId="0" applyNumberFormat="1" applyFont="1" applyBorder="1" applyAlignment="1" applyProtection="1">
      <alignment horizontal="center" vertical="top" wrapText="1"/>
      <protection locked="0" hidden="1"/>
    </xf>
    <xf numFmtId="2" fontId="119" fillId="0" borderId="0" xfId="0" applyNumberFormat="1" applyFont="1" applyBorder="1" applyAlignment="1" applyProtection="1">
      <alignment vertical="top" wrapText="1"/>
      <protection locked="0" hidden="1"/>
    </xf>
    <xf numFmtId="2" fontId="119" fillId="0" borderId="35" xfId="0" applyNumberFormat="1" applyFont="1" applyBorder="1" applyAlignment="1" applyProtection="1">
      <alignment vertical="center" wrapText="1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2" fontId="119" fillId="0" borderId="35" xfId="0" applyNumberFormat="1" applyFont="1" applyBorder="1" applyAlignment="1" applyProtection="1">
      <alignment vertical="top" wrapText="1"/>
      <protection locked="0" hidden="1"/>
    </xf>
    <xf numFmtId="0" fontId="119" fillId="0" borderId="0" xfId="0" applyFont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protection locked="0" hidden="1"/>
    </xf>
    <xf numFmtId="0" fontId="120" fillId="0" borderId="35" xfId="0" applyFont="1" applyBorder="1" applyAlignment="1" applyProtection="1">
      <protection locked="0" hidden="1"/>
    </xf>
    <xf numFmtId="0" fontId="120" fillId="0" borderId="36" xfId="0" applyFont="1" applyBorder="1" applyAlignment="1" applyProtection="1">
      <alignment horizontal="center" vertical="center"/>
      <protection locked="0" hidden="1"/>
    </xf>
    <xf numFmtId="0" fontId="120" fillId="0" borderId="29" xfId="0" applyFont="1" applyBorder="1" applyAlignment="1" applyProtection="1">
      <alignment vertical="center"/>
      <protection locked="0" hidden="1"/>
    </xf>
    <xf numFmtId="0" fontId="120" fillId="0" borderId="37" xfId="0" applyFont="1" applyBorder="1" applyAlignment="1" applyProtection="1">
      <alignment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66" fontId="67" fillId="0" borderId="15" xfId="0" applyNumberFormat="1" applyFont="1" applyFill="1" applyBorder="1" applyAlignment="1" applyProtection="1">
      <alignment vertical="center"/>
      <protection locked="0" hidden="1"/>
    </xf>
    <xf numFmtId="165" fontId="82" fillId="0" borderId="0" xfId="342" applyFont="1" applyFill="1" applyAlignment="1">
      <alignment vertical="center"/>
    </xf>
    <xf numFmtId="0" fontId="0" fillId="25" borderId="0" xfId="0" applyFill="1"/>
    <xf numFmtId="0" fontId="73" fillId="25" borderId="0" xfId="0" applyFont="1" applyFill="1"/>
    <xf numFmtId="0" fontId="73" fillId="0" borderId="0" xfId="0" applyFont="1"/>
    <xf numFmtId="165" fontId="68" fillId="0" borderId="0" xfId="339" quotePrefix="1" applyFont="1" applyBorder="1" applyAlignment="1" applyProtection="1">
      <alignment horizontal="left"/>
    </xf>
    <xf numFmtId="171" fontId="79" fillId="25" borderId="35" xfId="343" applyNumberFormat="1" applyFont="1" applyFill="1" applyBorder="1" applyAlignment="1" applyProtection="1">
      <alignment horizontal="right" vertical="center"/>
    </xf>
    <xf numFmtId="171" fontId="79" fillId="25" borderId="37" xfId="343" applyNumberFormat="1" applyFont="1" applyFill="1" applyBorder="1" applyAlignment="1" applyProtection="1">
      <alignment horizontal="right" vertical="center"/>
    </xf>
    <xf numFmtId="165" fontId="5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8" fillId="0" borderId="0" xfId="339" quotePrefix="1" applyFont="1" applyFill="1" applyBorder="1" applyAlignment="1" applyProtection="1">
      <alignment horizontal="left"/>
    </xf>
    <xf numFmtId="165" fontId="86" fillId="0" borderId="0" xfId="340" applyFont="1" applyAlignment="1"/>
    <xf numFmtId="165" fontId="73" fillId="0" borderId="0" xfId="340" applyFont="1" applyAlignment="1"/>
    <xf numFmtId="4" fontId="56" fillId="0" borderId="0" xfId="449" applyNumberFormat="1" applyFont="1"/>
    <xf numFmtId="4" fontId="74" fillId="0" borderId="0" xfId="449" applyNumberFormat="1" applyFont="1"/>
    <xf numFmtId="180" fontId="77" fillId="0" borderId="10" xfId="343" applyNumberFormat="1" applyFont="1" applyFill="1" applyBorder="1" applyAlignment="1" applyProtection="1">
      <alignment vertical="center"/>
    </xf>
    <xf numFmtId="180" fontId="67" fillId="0" borderId="0" xfId="343" applyNumberFormat="1" applyFont="1" applyFill="1" applyBorder="1" applyAlignment="1" applyProtection="1">
      <alignment vertical="center"/>
    </xf>
    <xf numFmtId="180" fontId="67" fillId="0" borderId="14" xfId="343" applyNumberFormat="1" applyFont="1" applyFill="1" applyBorder="1" applyAlignment="1" applyProtection="1">
      <alignment vertical="center"/>
    </xf>
    <xf numFmtId="180" fontId="77" fillId="0" borderId="0" xfId="343" applyNumberFormat="1" applyFont="1" applyFill="1" applyBorder="1" applyAlignment="1" applyProtection="1">
      <alignment vertical="center"/>
    </xf>
    <xf numFmtId="180" fontId="67" fillId="0" borderId="35" xfId="343" applyNumberFormat="1" applyFont="1" applyFill="1" applyBorder="1" applyAlignment="1" applyProtection="1">
      <alignment vertical="center"/>
    </xf>
    <xf numFmtId="180" fontId="79" fillId="0" borderId="0" xfId="343" applyNumberFormat="1" applyFont="1" applyFill="1" applyBorder="1" applyAlignment="1" applyProtection="1">
      <alignment vertical="center"/>
    </xf>
    <xf numFmtId="180" fontId="79" fillId="0" borderId="10" xfId="343" applyNumberFormat="1" applyFont="1" applyFill="1" applyBorder="1" applyAlignment="1" applyProtection="1">
      <alignment vertical="center"/>
    </xf>
    <xf numFmtId="180" fontId="77" fillId="0" borderId="10" xfId="342" applyNumberFormat="1" applyFont="1" applyFill="1" applyBorder="1" applyAlignment="1" applyProtection="1">
      <alignment vertical="center"/>
    </xf>
    <xf numFmtId="180" fontId="77" fillId="0" borderId="11" xfId="342" applyNumberFormat="1" applyFont="1" applyFill="1" applyBorder="1" applyAlignment="1" applyProtection="1">
      <alignment vertical="center"/>
    </xf>
    <xf numFmtId="171" fontId="79" fillId="25" borderId="18" xfId="342" applyNumberFormat="1" applyFont="1" applyFill="1" applyBorder="1" applyAlignment="1" applyProtection="1">
      <alignment horizontal="right" vertical="center"/>
    </xf>
    <xf numFmtId="171" fontId="126" fillId="0" borderId="0" xfId="342" applyNumberFormat="1" applyFont="1" applyFill="1" applyBorder="1" applyAlignment="1" applyProtection="1">
      <alignment horizontal="right" vertical="center"/>
    </xf>
    <xf numFmtId="171" fontId="126" fillId="0" borderId="35" xfId="342" applyNumberFormat="1" applyFont="1" applyFill="1" applyBorder="1" applyAlignment="1" applyProtection="1">
      <alignment horizontal="right" vertical="center"/>
    </xf>
    <xf numFmtId="171" fontId="126" fillId="0" borderId="29" xfId="342" applyNumberFormat="1" applyFont="1" applyFill="1" applyBorder="1" applyAlignment="1" applyProtection="1">
      <alignment horizontal="right" vertical="center"/>
    </xf>
    <xf numFmtId="171" fontId="126" fillId="0" borderId="37" xfId="342" applyNumberFormat="1" applyFont="1" applyFill="1" applyBorder="1" applyAlignment="1" applyProtection="1">
      <alignment horizontal="right" vertical="center"/>
    </xf>
    <xf numFmtId="171" fontId="106" fillId="0" borderId="0" xfId="342" applyNumberFormat="1" applyFont="1" applyFill="1" applyBorder="1" applyAlignment="1" applyProtection="1">
      <alignment horizontal="right" vertical="center"/>
    </xf>
    <xf numFmtId="171" fontId="106" fillId="25" borderId="0" xfId="342" applyNumberFormat="1" applyFont="1" applyFill="1" applyBorder="1" applyAlignment="1" applyProtection="1">
      <alignment horizontal="right" vertical="center"/>
    </xf>
    <xf numFmtId="171" fontId="106" fillId="0" borderId="35" xfId="342" applyNumberFormat="1" applyFont="1" applyFill="1" applyBorder="1" applyAlignment="1" applyProtection="1">
      <alignment horizontal="right" vertical="center"/>
    </xf>
    <xf numFmtId="171" fontId="106" fillId="0" borderId="29" xfId="342" applyNumberFormat="1" applyFont="1" applyFill="1" applyBorder="1" applyAlignment="1" applyProtection="1">
      <alignment horizontal="right" vertical="center"/>
    </xf>
    <xf numFmtId="171" fontId="106" fillId="0" borderId="37" xfId="342" applyNumberFormat="1" applyFont="1" applyFill="1" applyBorder="1" applyAlignment="1" applyProtection="1">
      <alignment horizontal="right" vertical="center"/>
    </xf>
    <xf numFmtId="180" fontId="126" fillId="0" borderId="0" xfId="345" applyNumberFormat="1" applyFont="1" applyFill="1" applyBorder="1" applyAlignment="1" applyProtection="1">
      <alignment horizontal="right" vertical="center"/>
    </xf>
    <xf numFmtId="180" fontId="126" fillId="0" borderId="14" xfId="345" applyNumberFormat="1" applyFont="1" applyFill="1" applyBorder="1" applyAlignment="1" applyProtection="1">
      <alignment horizontal="right" vertical="center"/>
    </xf>
    <xf numFmtId="180" fontId="126" fillId="0" borderId="35" xfId="345" applyNumberFormat="1" applyFont="1" applyFill="1" applyBorder="1" applyAlignment="1" applyProtection="1">
      <alignment horizontal="right" vertical="center"/>
    </xf>
    <xf numFmtId="171" fontId="70" fillId="0" borderId="0" xfId="0" applyNumberFormat="1" applyFont="1" applyFill="1" applyBorder="1" applyAlignment="1" applyProtection="1">
      <alignment horizontal="right" vertical="center"/>
    </xf>
    <xf numFmtId="180" fontId="106" fillId="0" borderId="0" xfId="345" applyNumberFormat="1" applyFont="1" applyFill="1" applyBorder="1" applyAlignment="1" applyProtection="1">
      <alignment horizontal="right" vertical="center"/>
    </xf>
    <xf numFmtId="171" fontId="73" fillId="0" borderId="0" xfId="0" applyNumberFormat="1" applyFont="1" applyFill="1" applyBorder="1" applyAlignment="1" applyProtection="1">
      <alignment horizontal="right" vertical="center"/>
    </xf>
    <xf numFmtId="180" fontId="106" fillId="0" borderId="52" xfId="345" applyNumberFormat="1" applyFont="1" applyFill="1" applyBorder="1" applyAlignment="1" applyProtection="1">
      <alignment horizontal="right" vertical="center"/>
    </xf>
    <xf numFmtId="180" fontId="106" fillId="0" borderId="19" xfId="345" applyNumberFormat="1" applyFont="1" applyFill="1" applyBorder="1" applyAlignment="1" applyProtection="1">
      <alignment horizontal="right" vertical="center"/>
    </xf>
    <xf numFmtId="180" fontId="106" fillId="0" borderId="0" xfId="345" applyNumberFormat="1" applyFont="1" applyFill="1" applyAlignment="1" applyProtection="1">
      <alignment horizontal="right" vertical="center"/>
    </xf>
    <xf numFmtId="181" fontId="67" fillId="0" borderId="20" xfId="467" applyNumberFormat="1" applyFont="1" applyBorder="1" applyAlignment="1" applyProtection="1">
      <alignment horizontal="right"/>
    </xf>
    <xf numFmtId="181" fontId="67" fillId="0" borderId="18" xfId="467" applyNumberFormat="1" applyFont="1" applyFill="1" applyBorder="1" applyAlignment="1" applyProtection="1">
      <alignment horizontal="right"/>
    </xf>
    <xf numFmtId="181" fontId="68" fillId="0" borderId="20" xfId="467" applyNumberFormat="1" applyFont="1" applyBorder="1" applyAlignment="1" applyProtection="1">
      <alignment horizontal="right"/>
    </xf>
    <xf numFmtId="181" fontId="68" fillId="0" borderId="18" xfId="467" applyNumberFormat="1" applyFont="1" applyFill="1" applyBorder="1" applyAlignment="1" applyProtection="1">
      <alignment horizontal="right"/>
    </xf>
    <xf numFmtId="171" fontId="79" fillId="25" borderId="0" xfId="343" applyNumberFormat="1" applyFont="1" applyFill="1" applyBorder="1" applyAlignment="1" applyProtection="1">
      <alignment horizontal="right" vertical="center"/>
    </xf>
    <xf numFmtId="171" fontId="128" fillId="0" borderId="35" xfId="340" applyNumberFormat="1" applyFont="1" applyFill="1" applyBorder="1" applyAlignment="1" applyProtection="1">
      <alignment horizontal="right"/>
    </xf>
    <xf numFmtId="171" fontId="128" fillId="0" borderId="37" xfId="340" applyNumberFormat="1" applyFont="1" applyFill="1" applyBorder="1" applyAlignment="1" applyProtection="1">
      <alignment horizontal="right"/>
    </xf>
    <xf numFmtId="0" fontId="123" fillId="0" borderId="23" xfId="0" applyFont="1" applyBorder="1" applyAlignment="1" applyProtection="1">
      <alignment horizontal="center" vertical="center"/>
      <protection locked="0" hidden="1"/>
    </xf>
    <xf numFmtId="0" fontId="68" fillId="0" borderId="0" xfId="0" applyFont="1" applyFill="1" applyAlignment="1">
      <alignment horizontal="left"/>
    </xf>
    <xf numFmtId="0" fontId="68" fillId="0" borderId="0" xfId="0" quotePrefix="1" applyFont="1" applyFill="1" applyAlignment="1">
      <alignment horizontal="left"/>
    </xf>
    <xf numFmtId="0" fontId="68" fillId="0" borderId="0" xfId="0" applyFont="1" applyFill="1"/>
    <xf numFmtId="3" fontId="68" fillId="0" borderId="23" xfId="449" applyNumberFormat="1" applyFont="1" applyFill="1" applyBorder="1"/>
    <xf numFmtId="3" fontId="68" fillId="0" borderId="37" xfId="449" applyNumberFormat="1" applyFont="1" applyFill="1" applyBorder="1"/>
    <xf numFmtId="0" fontId="120" fillId="0" borderId="0" xfId="0" applyFont="1" applyAlignment="1" applyProtection="1">
      <alignment horizontal="center"/>
      <protection locked="0" hidden="1"/>
    </xf>
    <xf numFmtId="165" fontId="70" fillId="0" borderId="20" xfId="339" applyFont="1" applyBorder="1" applyAlignment="1" applyProtection="1">
      <alignment horizontal="center"/>
    </xf>
    <xf numFmtId="165" fontId="70" fillId="0" borderId="53" xfId="339" applyFont="1" applyBorder="1" applyAlignment="1" applyProtection="1">
      <alignment horizontal="left"/>
    </xf>
    <xf numFmtId="0" fontId="70" fillId="0" borderId="22" xfId="0" applyFont="1" applyBorder="1" applyAlignment="1" applyProtection="1">
      <alignment horizontal="center"/>
    </xf>
    <xf numFmtId="165" fontId="70" fillId="0" borderId="66" xfId="339" quotePrefix="1" applyNumberFormat="1" applyFont="1" applyBorder="1" applyAlignment="1" applyProtection="1">
      <alignment horizontal="center"/>
    </xf>
    <xf numFmtId="167" fontId="68" fillId="0" borderId="15" xfId="450" applyNumberFormat="1" applyFont="1" applyFill="1" applyBorder="1" applyProtection="1"/>
    <xf numFmtId="167" fontId="68" fillId="0" borderId="26" xfId="339" applyNumberFormat="1" applyFont="1" applyFill="1" applyBorder="1" applyProtection="1"/>
    <xf numFmtId="165" fontId="56" fillId="0" borderId="0" xfId="339" applyFont="1" applyBorder="1"/>
    <xf numFmtId="167" fontId="56" fillId="0" borderId="0" xfId="339" applyNumberFormat="1" applyFont="1" applyBorder="1" applyProtection="1"/>
    <xf numFmtId="10" fontId="56" fillId="0" borderId="0" xfId="339" applyNumberFormat="1" applyFont="1" applyBorder="1" applyProtection="1"/>
    <xf numFmtId="165" fontId="67" fillId="0" borderId="18" xfId="340" applyFont="1" applyBorder="1"/>
    <xf numFmtId="1" fontId="68" fillId="0" borderId="18" xfId="340" applyNumberFormat="1" applyFont="1" applyBorder="1"/>
    <xf numFmtId="1" fontId="68" fillId="0" borderId="18" xfId="340" applyNumberFormat="1" applyFont="1" applyFill="1" applyBorder="1"/>
    <xf numFmtId="1" fontId="68" fillId="0" borderId="18" xfId="346" applyNumberFormat="1" applyFont="1" applyBorder="1"/>
    <xf numFmtId="171" fontId="129" fillId="0" borderId="35" xfId="340" applyNumberFormat="1" applyFont="1" applyFill="1" applyBorder="1" applyAlignment="1" applyProtection="1">
      <alignment horizontal="right"/>
    </xf>
    <xf numFmtId="49" fontId="68" fillId="25" borderId="18" xfId="483" applyNumberFormat="1" applyFont="1" applyFill="1" applyBorder="1" applyAlignment="1" applyProtection="1">
      <alignment horizontal="left"/>
    </xf>
    <xf numFmtId="165" fontId="68" fillId="25" borderId="0" xfId="483" quotePrefix="1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left"/>
    </xf>
    <xf numFmtId="3" fontId="112" fillId="0" borderId="0" xfId="326" applyNumberFormat="1" applyFont="1" applyFill="1"/>
    <xf numFmtId="169" fontId="112" fillId="0" borderId="0" xfId="326" applyNumberFormat="1" applyFont="1" applyFill="1"/>
    <xf numFmtId="49" fontId="68" fillId="25" borderId="18" xfId="483" applyNumberFormat="1" applyFont="1" applyFill="1" applyBorder="1"/>
    <xf numFmtId="165" fontId="68" fillId="25" borderId="35" xfId="483" applyNumberFormat="1" applyFont="1" applyFill="1" applyBorder="1"/>
    <xf numFmtId="49" fontId="68" fillId="25" borderId="18" xfId="483" quotePrefix="1" applyNumberFormat="1" applyFont="1" applyFill="1" applyBorder="1"/>
    <xf numFmtId="169" fontId="112" fillId="0" borderId="0" xfId="326" applyNumberFormat="1" applyFont="1" applyFill="1" applyAlignment="1">
      <alignment vertical="center"/>
    </xf>
    <xf numFmtId="165" fontId="113" fillId="25" borderId="0" xfId="483" applyNumberFormat="1" applyFont="1" applyFill="1"/>
    <xf numFmtId="165" fontId="68" fillId="25" borderId="35" xfId="483" applyNumberFormat="1" applyFont="1" applyFill="1" applyBorder="1" applyAlignment="1">
      <alignment wrapText="1"/>
    </xf>
    <xf numFmtId="165" fontId="68" fillId="25" borderId="62" xfId="483" applyNumberFormat="1" applyFont="1" applyFill="1" applyBorder="1" applyAlignment="1">
      <alignment horizontal="center"/>
    </xf>
    <xf numFmtId="165" fontId="73" fillId="25" borderId="63" xfId="483" applyNumberFormat="1" applyFont="1" applyFill="1" applyBorder="1"/>
    <xf numFmtId="49" fontId="97" fillId="25" borderId="0" xfId="483" applyNumberFormat="1" applyFont="1" applyFill="1"/>
    <xf numFmtId="165" fontId="67" fillId="0" borderId="0" xfId="483" applyNumberFormat="1" applyFont="1" applyFill="1" applyAlignment="1">
      <alignment horizontal="center"/>
    </xf>
    <xf numFmtId="175" fontId="77" fillId="0" borderId="0" xfId="485" applyNumberFormat="1" applyFont="1" applyBorder="1"/>
    <xf numFmtId="175" fontId="77" fillId="0" borderId="14" xfId="485" applyNumberFormat="1" applyFont="1" applyBorder="1"/>
    <xf numFmtId="175" fontId="77" fillId="0" borderId="15" xfId="485" applyNumberFormat="1" applyFont="1" applyBorder="1"/>
    <xf numFmtId="175" fontId="77" fillId="0" borderId="0" xfId="485" applyNumberFormat="1" applyFont="1" applyBorder="1" applyProtection="1"/>
    <xf numFmtId="175" fontId="77" fillId="0" borderId="35" xfId="485" applyNumberFormat="1" applyFont="1" applyBorder="1" applyProtection="1"/>
    <xf numFmtId="1" fontId="68" fillId="0" borderId="20" xfId="485" applyNumberFormat="1" applyFont="1" applyBorder="1"/>
    <xf numFmtId="0" fontId="28" fillId="0" borderId="0" xfId="326"/>
    <xf numFmtId="165" fontId="113" fillId="0" borderId="20" xfId="485" applyNumberFormat="1" applyFont="1" applyBorder="1"/>
    <xf numFmtId="1" fontId="68" fillId="0" borderId="20" xfId="485" applyNumberFormat="1" applyFont="1" applyBorder="1" applyAlignment="1">
      <alignment wrapText="1"/>
    </xf>
    <xf numFmtId="1" fontId="68" fillId="0" borderId="20" xfId="486" applyNumberFormat="1" applyFont="1" applyBorder="1"/>
    <xf numFmtId="49" fontId="68" fillId="0" borderId="61" xfId="485" applyNumberFormat="1" applyFont="1" applyBorder="1"/>
    <xf numFmtId="165" fontId="86" fillId="0" borderId="0" xfId="485" applyNumberFormat="1" applyFont="1" applyFill="1" applyBorder="1"/>
    <xf numFmtId="4" fontId="86" fillId="0" borderId="0" xfId="485" applyNumberFormat="1" applyFont="1"/>
    <xf numFmtId="175" fontId="77" fillId="0" borderId="0" xfId="310" applyNumberFormat="1" applyFont="1" applyFill="1" applyBorder="1"/>
    <xf numFmtId="175" fontId="77" fillId="0" borderId="14" xfId="310" applyNumberFormat="1" applyFont="1" applyFill="1" applyBorder="1"/>
    <xf numFmtId="175" fontId="77" fillId="0" borderId="15" xfId="310" applyNumberFormat="1" applyFont="1" applyFill="1" applyBorder="1"/>
    <xf numFmtId="175" fontId="77" fillId="25" borderId="0" xfId="310" applyNumberFormat="1" applyFont="1" applyFill="1" applyBorder="1" applyProtection="1"/>
    <xf numFmtId="175" fontId="77" fillId="25" borderId="35" xfId="310" applyNumberFormat="1" applyFont="1" applyFill="1" applyBorder="1" applyProtection="1"/>
    <xf numFmtId="165" fontId="68" fillId="25" borderId="18" xfId="310" quotePrefix="1" applyNumberFormat="1" applyFont="1" applyFill="1" applyBorder="1" applyAlignment="1" applyProtection="1">
      <alignment horizontal="left"/>
    </xf>
    <xf numFmtId="165" fontId="68" fillId="25" borderId="0" xfId="310" quotePrefix="1" applyNumberFormat="1" applyFont="1" applyFill="1" applyBorder="1" applyAlignment="1" applyProtection="1">
      <alignment horizontal="center"/>
    </xf>
    <xf numFmtId="165" fontId="68" fillId="25" borderId="35" xfId="310" applyNumberFormat="1" applyFont="1" applyFill="1" applyBorder="1" applyAlignment="1" applyProtection="1">
      <alignment horizontal="left"/>
    </xf>
    <xf numFmtId="165" fontId="68" fillId="0" borderId="18" xfId="310" quotePrefix="1" applyNumberFormat="1" applyFont="1" applyFill="1" applyBorder="1" applyAlignment="1" applyProtection="1">
      <alignment horizontal="left"/>
    </xf>
    <xf numFmtId="165" fontId="68" fillId="0" borderId="0" xfId="310" applyNumberFormat="1" applyFont="1" applyFill="1" applyBorder="1" applyAlignment="1" applyProtection="1">
      <alignment horizontal="center"/>
    </xf>
    <xf numFmtId="165" fontId="68" fillId="0" borderId="35" xfId="310" applyNumberFormat="1" applyFont="1" applyFill="1" applyBorder="1" applyAlignment="1" applyProtection="1">
      <alignment horizontal="left"/>
    </xf>
    <xf numFmtId="165" fontId="68" fillId="0" borderId="0" xfId="310" quotePrefix="1" applyNumberFormat="1" applyFont="1" applyFill="1" applyBorder="1" applyAlignment="1" applyProtection="1">
      <alignment horizontal="center"/>
    </xf>
    <xf numFmtId="165" fontId="68" fillId="25" borderId="37" xfId="310" applyNumberFormat="1" applyFont="1" applyFill="1" applyBorder="1" applyAlignment="1" applyProtection="1">
      <alignment horizontal="left" wrapText="1"/>
    </xf>
    <xf numFmtId="2" fontId="56" fillId="0" borderId="0" xfId="449" applyNumberFormat="1" applyFont="1"/>
    <xf numFmtId="4" fontId="130" fillId="0" borderId="0" xfId="449" applyNumberFormat="1" applyFont="1"/>
    <xf numFmtId="177" fontId="56" fillId="0" borderId="0" xfId="449" applyNumberFormat="1" applyFont="1"/>
    <xf numFmtId="0" fontId="67" fillId="0" borderId="18" xfId="449" applyFont="1" applyBorder="1"/>
    <xf numFmtId="0" fontId="131" fillId="0" borderId="0" xfId="0" applyFont="1" applyProtection="1">
      <protection locked="0" hidden="1"/>
    </xf>
    <xf numFmtId="0" fontId="131" fillId="0" borderId="0" xfId="0" applyFont="1" applyBorder="1" applyProtection="1">
      <protection locked="0" hidden="1"/>
    </xf>
    <xf numFmtId="0" fontId="120" fillId="0" borderId="15" xfId="0" applyFont="1" applyBorder="1" applyAlignment="1" applyProtection="1">
      <alignment horizontal="centerContinuous"/>
      <protection locked="0" hidden="1"/>
    </xf>
    <xf numFmtId="0" fontId="124" fillId="0" borderId="23" xfId="0" applyFont="1" applyBorder="1" applyAlignment="1" applyProtection="1">
      <alignment horizontal="center"/>
      <protection locked="0" hidden="1"/>
    </xf>
    <xf numFmtId="165" fontId="68" fillId="0" borderId="0" xfId="483" quotePrefix="1" applyNumberFormat="1" applyFont="1" applyFill="1"/>
    <xf numFmtId="165" fontId="67" fillId="0" borderId="0" xfId="467" applyFont="1" applyAlignment="1">
      <alignment horizontal="center"/>
    </xf>
    <xf numFmtId="179" fontId="117" fillId="0" borderId="0" xfId="0" applyNumberFormat="1" applyFont="1" applyAlignment="1">
      <alignment horizontal="right"/>
    </xf>
    <xf numFmtId="179" fontId="116" fillId="0" borderId="0" xfId="0" applyNumberFormat="1" applyFont="1" applyAlignment="1">
      <alignment horizontal="right" vertical="center"/>
    </xf>
    <xf numFmtId="179" fontId="117" fillId="26" borderId="20" xfId="0" applyNumberFormat="1" applyFont="1" applyFill="1" applyBorder="1" applyAlignment="1">
      <alignment horizontal="right"/>
    </xf>
    <xf numFmtId="179" fontId="68" fillId="0" borderId="20" xfId="313" applyNumberFormat="1" applyFont="1" applyFill="1" applyBorder="1" applyAlignment="1">
      <alignment vertical="center"/>
    </xf>
    <xf numFmtId="179" fontId="77" fillId="25" borderId="0" xfId="341" applyNumberFormat="1" applyFont="1" applyFill="1" applyBorder="1" applyAlignment="1" applyProtection="1"/>
    <xf numFmtId="179" fontId="117" fillId="0" borderId="12" xfId="0" applyNumberFormat="1" applyFont="1" applyBorder="1" applyAlignment="1">
      <alignment horizontal="right" wrapText="1"/>
    </xf>
    <xf numFmtId="179" fontId="79" fillId="25" borderId="18" xfId="341" applyNumberFormat="1" applyFont="1" applyFill="1" applyBorder="1" applyAlignment="1" applyProtection="1"/>
    <xf numFmtId="179" fontId="116" fillId="0" borderId="0" xfId="0" applyNumberFormat="1" applyFont="1" applyBorder="1" applyAlignment="1">
      <alignment horizontal="right" wrapText="1"/>
    </xf>
    <xf numFmtId="179" fontId="79" fillId="25" borderId="36" xfId="341" applyNumberFormat="1" applyFont="1" applyFill="1" applyBorder="1" applyAlignment="1" applyProtection="1"/>
    <xf numFmtId="179" fontId="116" fillId="0" borderId="29" xfId="0" applyNumberFormat="1" applyFont="1" applyBorder="1" applyAlignment="1">
      <alignment horizontal="right" wrapText="1"/>
    </xf>
    <xf numFmtId="165" fontId="86" fillId="25" borderId="11" xfId="483" applyNumberFormat="1" applyFont="1" applyFill="1" applyBorder="1"/>
    <xf numFmtId="179" fontId="112" fillId="0" borderId="0" xfId="326" applyNumberFormat="1" applyFont="1" applyFill="1" applyAlignment="1">
      <alignment vertical="center"/>
    </xf>
    <xf numFmtId="179" fontId="112" fillId="0" borderId="0" xfId="326" applyNumberFormat="1" applyFont="1" applyFill="1"/>
    <xf numFmtId="179" fontId="112" fillId="0" borderId="35" xfId="326" applyNumberFormat="1" applyFont="1" applyFill="1" applyBorder="1"/>
    <xf numFmtId="179" fontId="68" fillId="0" borderId="35" xfId="483" applyNumberFormat="1" applyFont="1" applyFill="1" applyBorder="1" applyAlignment="1">
      <alignment vertical="center"/>
    </xf>
    <xf numFmtId="179" fontId="79" fillId="0" borderId="18" xfId="483" applyNumberFormat="1" applyFont="1" applyFill="1" applyBorder="1" applyAlignment="1" applyProtection="1">
      <alignment vertical="center"/>
    </xf>
    <xf numFmtId="179" fontId="112" fillId="0" borderId="35" xfId="326" applyNumberFormat="1" applyFont="1" applyFill="1" applyBorder="1" applyAlignment="1">
      <alignment vertical="center"/>
    </xf>
    <xf numFmtId="179" fontId="112" fillId="0" borderId="18" xfId="326" applyNumberFormat="1" applyFont="1" applyFill="1" applyBorder="1" applyAlignment="1">
      <alignment vertical="center"/>
    </xf>
    <xf numFmtId="179" fontId="112" fillId="0" borderId="63" xfId="326" applyNumberFormat="1" applyFont="1" applyFill="1" applyBorder="1"/>
    <xf numFmtId="179" fontId="114" fillId="0" borderId="29" xfId="326" applyNumberFormat="1" applyFont="1" applyFill="1" applyBorder="1"/>
    <xf numFmtId="179" fontId="68" fillId="0" borderId="37" xfId="483" applyNumberFormat="1" applyFont="1" applyFill="1" applyBorder="1" applyAlignment="1">
      <alignment vertical="center"/>
    </xf>
    <xf numFmtId="179" fontId="112" fillId="0" borderId="37" xfId="326" applyNumberFormat="1" applyFont="1" applyFill="1" applyBorder="1" applyAlignment="1">
      <alignment vertical="center"/>
    </xf>
    <xf numFmtId="179" fontId="77" fillId="0" borderId="0" xfId="483" applyNumberFormat="1" applyFont="1" applyFill="1" applyBorder="1" applyAlignment="1">
      <alignment vertical="center"/>
    </xf>
    <xf numFmtId="179" fontId="77" fillId="0" borderId="20" xfId="483" applyNumberFormat="1" applyFont="1" applyFill="1" applyBorder="1" applyAlignment="1">
      <alignment vertical="center"/>
    </xf>
    <xf numFmtId="179" fontId="77" fillId="0" borderId="35" xfId="483" applyNumberFormat="1" applyFont="1" applyFill="1" applyBorder="1" applyAlignment="1">
      <alignment vertical="center"/>
    </xf>
    <xf numFmtId="179" fontId="87" fillId="0" borderId="0" xfId="483" applyNumberFormat="1" applyFont="1" applyFill="1" applyBorder="1" applyAlignment="1">
      <alignment vertical="center"/>
    </xf>
    <xf numFmtId="179" fontId="68" fillId="0" borderId="61" xfId="483" applyNumberFormat="1" applyFont="1" applyFill="1" applyBorder="1" applyAlignment="1">
      <alignment vertical="center"/>
    </xf>
    <xf numFmtId="179" fontId="68" fillId="0" borderId="62" xfId="483" applyNumberFormat="1" applyFont="1" applyFill="1" applyBorder="1" applyAlignment="1">
      <alignment vertical="center"/>
    </xf>
    <xf numFmtId="179" fontId="112" fillId="0" borderId="63" xfId="326" applyNumberFormat="1" applyFont="1" applyFill="1" applyBorder="1" applyAlignment="1">
      <alignment vertical="center"/>
    </xf>
    <xf numFmtId="179" fontId="68" fillId="0" borderId="63" xfId="483" applyNumberFormat="1" applyFont="1" applyFill="1" applyBorder="1" applyAlignment="1">
      <alignment vertical="center"/>
    </xf>
    <xf numFmtId="179" fontId="79" fillId="0" borderId="62" xfId="483" applyNumberFormat="1" applyFont="1" applyFill="1" applyBorder="1" applyAlignment="1" applyProtection="1">
      <alignment vertical="center"/>
    </xf>
    <xf numFmtId="179" fontId="79" fillId="0" borderId="36" xfId="484" applyNumberFormat="1" applyFont="1" applyFill="1" applyBorder="1" applyAlignment="1">
      <alignment horizontal="right" vertical="center" wrapText="1"/>
    </xf>
    <xf numFmtId="179" fontId="114" fillId="0" borderId="29" xfId="326" applyNumberFormat="1" applyFont="1" applyFill="1" applyBorder="1" applyAlignment="1">
      <alignment vertical="center"/>
    </xf>
    <xf numFmtId="169" fontId="112" fillId="0" borderId="0" xfId="326" applyNumberFormat="1" applyFont="1" applyFill="1" applyBorder="1"/>
    <xf numFmtId="169" fontId="112" fillId="0" borderId="0" xfId="326" applyNumberFormat="1" applyFont="1" applyFill="1" applyBorder="1" applyAlignment="1">
      <alignment vertical="center"/>
    </xf>
    <xf numFmtId="175" fontId="68" fillId="0" borderId="0" xfId="483" applyNumberFormat="1" applyFont="1" applyFill="1" applyBorder="1"/>
    <xf numFmtId="3" fontId="79" fillId="0" borderId="0" xfId="484" applyNumberFormat="1" applyFont="1" applyFill="1" applyBorder="1" applyAlignment="1">
      <alignment horizontal="right" wrapText="1"/>
    </xf>
    <xf numFmtId="165" fontId="86" fillId="0" borderId="0" xfId="483" applyNumberFormat="1" applyFont="1" applyFill="1" applyBorder="1" applyAlignment="1" applyProtection="1">
      <alignment horizontal="center"/>
    </xf>
    <xf numFmtId="179" fontId="77" fillId="0" borderId="0" xfId="485" applyNumberFormat="1" applyFont="1" applyFill="1" applyBorder="1"/>
    <xf numFmtId="179" fontId="77" fillId="0" borderId="35" xfId="485" applyNumberFormat="1" applyFont="1" applyFill="1" applyBorder="1"/>
    <xf numFmtId="179" fontId="68" fillId="0" borderId="35" xfId="485" applyNumberFormat="1" applyFont="1" applyFill="1" applyBorder="1"/>
    <xf numFmtId="179" fontId="79" fillId="0" borderId="18" xfId="485" applyNumberFormat="1" applyFont="1" applyFill="1" applyBorder="1" applyProtection="1"/>
    <xf numFmtId="179" fontId="79" fillId="0" borderId="18" xfId="485" applyNumberFormat="1" applyFont="1" applyFill="1" applyBorder="1" applyAlignment="1" applyProtection="1">
      <alignment vertical="center"/>
    </xf>
    <xf numFmtId="179" fontId="116" fillId="0" borderId="0" xfId="326" applyNumberFormat="1" applyFont="1" applyFill="1" applyBorder="1"/>
    <xf numFmtId="179" fontId="68" fillId="0" borderId="20" xfId="485" applyNumberFormat="1" applyFont="1" applyFill="1" applyBorder="1"/>
    <xf numFmtId="179" fontId="68" fillId="0" borderId="61" xfId="485" applyNumberFormat="1" applyFont="1" applyFill="1" applyBorder="1"/>
    <xf numFmtId="179" fontId="68" fillId="0" borderId="62" xfId="485" applyNumberFormat="1" applyFont="1" applyFill="1" applyBorder="1"/>
    <xf numFmtId="179" fontId="68" fillId="0" borderId="63" xfId="485" applyNumberFormat="1" applyFont="1" applyFill="1" applyBorder="1"/>
    <xf numFmtId="179" fontId="68" fillId="0" borderId="67" xfId="485" applyNumberFormat="1" applyFont="1" applyFill="1" applyBorder="1"/>
    <xf numFmtId="179" fontId="79" fillId="0" borderId="62" xfId="485" applyNumberFormat="1" applyFont="1" applyFill="1" applyBorder="1" applyProtection="1"/>
    <xf numFmtId="179" fontId="112" fillId="0" borderId="36" xfId="326" applyNumberFormat="1" applyFont="1" applyFill="1" applyBorder="1"/>
    <xf numFmtId="179" fontId="68" fillId="0" borderId="37" xfId="485" applyNumberFormat="1" applyFont="1" applyFill="1" applyBorder="1"/>
    <xf numFmtId="179" fontId="68" fillId="0" borderId="23" xfId="485" applyNumberFormat="1" applyFont="1" applyFill="1" applyBorder="1"/>
    <xf numFmtId="179" fontId="112" fillId="0" borderId="37" xfId="326" applyNumberFormat="1" applyFont="1" applyFill="1" applyBorder="1"/>
    <xf numFmtId="179" fontId="77" fillId="0" borderId="0" xfId="310" applyNumberFormat="1" applyFont="1" applyFill="1" applyBorder="1" applyAlignment="1">
      <alignment vertical="center"/>
    </xf>
    <xf numFmtId="179" fontId="77" fillId="0" borderId="35" xfId="310" applyNumberFormat="1" applyFont="1" applyFill="1" applyBorder="1" applyAlignment="1">
      <alignment vertical="center"/>
    </xf>
    <xf numFmtId="179" fontId="77" fillId="25" borderId="0" xfId="310" applyNumberFormat="1" applyFont="1" applyFill="1" applyBorder="1" applyAlignment="1" applyProtection="1">
      <alignment vertical="center"/>
    </xf>
    <xf numFmtId="179" fontId="77" fillId="25" borderId="35" xfId="310" applyNumberFormat="1" applyFont="1" applyFill="1" applyBorder="1" applyAlignment="1" applyProtection="1">
      <alignment vertical="center"/>
    </xf>
    <xf numFmtId="179" fontId="116" fillId="0" borderId="0" xfId="310" applyNumberFormat="1" applyFont="1" applyFill="1" applyAlignment="1">
      <alignment vertical="center"/>
    </xf>
    <xf numFmtId="179" fontId="116" fillId="0" borderId="35" xfId="310" applyNumberFormat="1" applyFont="1" applyFill="1" applyBorder="1" applyAlignment="1">
      <alignment vertical="center"/>
    </xf>
    <xf numFmtId="179" fontId="116" fillId="0" borderId="18" xfId="310" applyNumberFormat="1" applyFont="1" applyFill="1" applyBorder="1" applyAlignment="1">
      <alignment vertical="center"/>
    </xf>
    <xf numFmtId="179" fontId="112" fillId="25" borderId="35" xfId="326" applyNumberFormat="1" applyFont="1" applyFill="1" applyBorder="1" applyAlignment="1">
      <alignment vertical="center"/>
    </xf>
    <xf numFmtId="179" fontId="79" fillId="25" borderId="18" xfId="310" applyNumberFormat="1" applyFont="1" applyFill="1" applyBorder="1" applyAlignment="1" applyProtection="1">
      <alignment vertical="center"/>
    </xf>
    <xf numFmtId="179" fontId="79" fillId="0" borderId="18" xfId="310" applyNumberFormat="1" applyFont="1" applyFill="1" applyBorder="1" applyAlignment="1" applyProtection="1">
      <alignment vertical="center"/>
    </xf>
    <xf numFmtId="179" fontId="79" fillId="25" borderId="36" xfId="310" applyNumberFormat="1" applyFont="1" applyFill="1" applyBorder="1" applyAlignment="1" applyProtection="1">
      <alignment vertical="center"/>
    </xf>
    <xf numFmtId="0" fontId="68" fillId="25" borderId="18" xfId="315" quotePrefix="1" applyNumberFormat="1" applyFont="1" applyFill="1" applyBorder="1" applyAlignment="1">
      <alignment horizontal="center"/>
    </xf>
    <xf numFmtId="179" fontId="117" fillId="0" borderId="0" xfId="315" applyNumberFormat="1" applyFont="1" applyFill="1"/>
    <xf numFmtId="179" fontId="77" fillId="0" borderId="35" xfId="315" applyNumberFormat="1" applyFont="1" applyFill="1" applyBorder="1"/>
    <xf numFmtId="179" fontId="77" fillId="25" borderId="18" xfId="315" applyNumberFormat="1" applyFont="1" applyFill="1" applyBorder="1" applyProtection="1"/>
    <xf numFmtId="179" fontId="118" fillId="25" borderId="35" xfId="326" applyNumberFormat="1" applyFont="1" applyFill="1" applyBorder="1" applyAlignment="1"/>
    <xf numFmtId="179" fontId="116" fillId="0" borderId="0" xfId="315" applyNumberFormat="1" applyFont="1" applyFill="1"/>
    <xf numFmtId="179" fontId="68" fillId="0" borderId="35" xfId="315" applyNumberFormat="1" applyFont="1" applyFill="1" applyBorder="1"/>
    <xf numFmtId="179" fontId="79" fillId="25" borderId="18" xfId="315" applyNumberFormat="1" applyFont="1" applyFill="1" applyBorder="1" applyProtection="1"/>
    <xf numFmtId="179" fontId="112" fillId="25" borderId="35" xfId="326" applyNumberFormat="1" applyFont="1" applyFill="1" applyBorder="1"/>
    <xf numFmtId="165" fontId="70" fillId="0" borderId="0" xfId="467" applyFont="1" applyBorder="1" applyAlignment="1" applyProtection="1">
      <alignment horizontal="center"/>
    </xf>
    <xf numFmtId="165" fontId="72" fillId="0" borderId="0" xfId="467" applyFont="1" applyBorder="1" applyAlignment="1" applyProtection="1">
      <alignment horizontal="center" vertical="center"/>
    </xf>
    <xf numFmtId="181" fontId="67" fillId="0" borderId="0" xfId="467" applyNumberFormat="1" applyFont="1" applyFill="1" applyBorder="1" applyAlignment="1" applyProtection="1">
      <alignment horizontal="right"/>
    </xf>
    <xf numFmtId="181" fontId="68" fillId="0" borderId="0" xfId="467" applyNumberFormat="1" applyFont="1" applyFill="1" applyBorder="1" applyAlignment="1" applyProtection="1">
      <alignment horizontal="right"/>
    </xf>
    <xf numFmtId="167" fontId="68" fillId="0" borderId="0" xfId="467" applyNumberFormat="1" applyFont="1" applyFill="1" applyBorder="1" applyAlignment="1" applyProtection="1">
      <alignment horizontal="right"/>
    </xf>
    <xf numFmtId="3" fontId="74" fillId="0" borderId="0" xfId="449" applyNumberFormat="1" applyFont="1"/>
    <xf numFmtId="166" fontId="67" fillId="0" borderId="14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8" fillId="0" borderId="35" xfId="449" applyNumberFormat="1" applyFont="1" applyBorder="1" applyAlignment="1">
      <alignment horizontal="right"/>
    </xf>
    <xf numFmtId="166" fontId="68" fillId="0" borderId="37" xfId="449" applyNumberFormat="1" applyFont="1" applyBorder="1" applyAlignment="1">
      <alignment horizontal="right"/>
    </xf>
    <xf numFmtId="0" fontId="56" fillId="0" borderId="0" xfId="449" applyFont="1" applyAlignment="1">
      <alignment horizontal="right"/>
    </xf>
    <xf numFmtId="165" fontId="113" fillId="25" borderId="0" xfId="483" applyNumberFormat="1" applyFont="1" applyFill="1" applyAlignment="1">
      <alignment horizontal="center"/>
    </xf>
    <xf numFmtId="166" fontId="132" fillId="0" borderId="11" xfId="339" applyNumberFormat="1" applyFont="1" applyFill="1" applyBorder="1" applyAlignment="1" applyProtection="1">
      <alignment horizontal="right"/>
    </xf>
    <xf numFmtId="184" fontId="68" fillId="0" borderId="20" xfId="449" applyNumberFormat="1" applyFont="1" applyFill="1" applyBorder="1"/>
    <xf numFmtId="184" fontId="68" fillId="0" borderId="37" xfId="449" applyNumberFormat="1" applyFont="1" applyFill="1" applyBorder="1"/>
    <xf numFmtId="184" fontId="68" fillId="0" borderId="20" xfId="339" applyNumberFormat="1" applyFont="1" applyFill="1" applyBorder="1" applyProtection="1"/>
    <xf numFmtId="184" fontId="68" fillId="0" borderId="38" xfId="339" applyNumberFormat="1" applyFont="1" applyFill="1" applyBorder="1" applyProtection="1"/>
    <xf numFmtId="184" fontId="68" fillId="0" borderId="22" xfId="339" applyNumberFormat="1" applyFont="1" applyFill="1" applyBorder="1" applyProtection="1"/>
    <xf numFmtId="184" fontId="81" fillId="0" borderId="22" xfId="339" applyNumberFormat="1" applyFont="1" applyFill="1" applyBorder="1" applyProtection="1"/>
    <xf numFmtId="183" fontId="56" fillId="0" borderId="0" xfId="449" applyNumberFormat="1" applyFont="1"/>
    <xf numFmtId="184" fontId="68" fillId="0" borderId="23" xfId="449" applyNumberFormat="1" applyFont="1" applyFill="1" applyBorder="1"/>
    <xf numFmtId="180" fontId="134" fillId="0" borderId="0" xfId="0" applyNumberFormat="1" applyFont="1" applyAlignment="1">
      <alignment horizontal="center" vertical="center"/>
    </xf>
    <xf numFmtId="165" fontId="73" fillId="0" borderId="0" xfId="340" applyFont="1"/>
    <xf numFmtId="166" fontId="67" fillId="0" borderId="10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horizontal="center" vertical="center"/>
      <protection locked="0" hidden="1"/>
    </xf>
    <xf numFmtId="182" fontId="133" fillId="0" borderId="0" xfId="485" applyNumberFormat="1" applyFont="1"/>
    <xf numFmtId="1" fontId="135" fillId="0" borderId="0" xfId="0" applyNumberFormat="1" applyFont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7" fontId="68" fillId="0" borderId="40" xfId="339" applyNumberFormat="1" applyFont="1" applyFill="1" applyBorder="1" applyProtection="1"/>
    <xf numFmtId="179" fontId="68" fillId="0" borderId="23" xfId="313" applyNumberFormat="1" applyFont="1" applyFill="1" applyBorder="1" applyAlignment="1">
      <alignment vertical="center"/>
    </xf>
    <xf numFmtId="165" fontId="68" fillId="0" borderId="21" xfId="339" quotePrefix="1" applyFont="1" applyBorder="1" applyAlignment="1" applyProtection="1">
      <alignment horizontal="left" wrapText="1"/>
    </xf>
    <xf numFmtId="186" fontId="116" fillId="0" borderId="0" xfId="0" applyNumberFormat="1" applyFont="1" applyAlignment="1">
      <alignment horizontal="right" vertical="center"/>
    </xf>
    <xf numFmtId="186" fontId="117" fillId="0" borderId="0" xfId="0" applyNumberFormat="1" applyFont="1" applyAlignment="1">
      <alignment horizontal="right"/>
    </xf>
    <xf numFmtId="1" fontId="68" fillId="0" borderId="20" xfId="485" applyNumberFormat="1" applyFont="1" applyFill="1" applyBorder="1"/>
    <xf numFmtId="165" fontId="68" fillId="25" borderId="0" xfId="310" quotePrefix="1" applyNumberFormat="1" applyFont="1" applyFill="1" applyBorder="1" applyAlignment="1" applyProtection="1">
      <alignment horizontal="center" vertical="center"/>
    </xf>
    <xf numFmtId="165" fontId="68" fillId="25" borderId="0" xfId="483" quotePrefix="1" applyNumberFormat="1" applyFont="1" applyFill="1" applyBorder="1" applyAlignment="1" applyProtection="1">
      <alignment horizontal="center" vertical="center" wrapText="1"/>
    </xf>
    <xf numFmtId="165" fontId="68" fillId="25" borderId="35" xfId="483" applyNumberFormat="1" applyFont="1" applyFill="1" applyBorder="1" applyAlignment="1" applyProtection="1">
      <alignment wrapText="1"/>
    </xf>
    <xf numFmtId="49" fontId="68" fillId="25" borderId="18" xfId="483" applyNumberFormat="1" applyFont="1" applyFill="1" applyBorder="1" applyAlignment="1">
      <alignment vertical="center" wrapText="1"/>
    </xf>
    <xf numFmtId="165" fontId="68" fillId="25" borderId="18" xfId="310" quotePrefix="1" applyNumberFormat="1" applyFont="1" applyFill="1" applyBorder="1" applyAlignment="1" applyProtection="1">
      <alignment horizontal="left" vertical="center"/>
    </xf>
    <xf numFmtId="167" fontId="68" fillId="0" borderId="20" xfId="339" applyNumberFormat="1" applyFont="1" applyFill="1" applyBorder="1" applyProtection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339" applyNumberFormat="1" applyFont="1" applyFill="1" applyBorder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5" fontId="86" fillId="25" borderId="0" xfId="483" applyNumberFormat="1" applyFont="1" applyFill="1" applyAlignment="1" applyProtection="1">
      <alignment horizontal="center"/>
    </xf>
    <xf numFmtId="169" fontId="112" fillId="0" borderId="0" xfId="326" applyNumberFormat="1" applyFont="1" applyFill="1"/>
    <xf numFmtId="165" fontId="87" fillId="25" borderId="0" xfId="483" applyNumberFormat="1" applyFont="1" applyFill="1"/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6" fillId="25" borderId="0" xfId="310" applyNumberFormat="1" applyFont="1" applyFill="1"/>
    <xf numFmtId="165" fontId="87" fillId="25" borderId="0" xfId="310" applyNumberFormat="1" applyFont="1" applyFill="1"/>
    <xf numFmtId="0" fontId="121" fillId="0" borderId="15" xfId="0" applyFont="1" applyBorder="1" applyAlignment="1" applyProtection="1">
      <alignment horizontal="center" vertical="center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83" fillId="0" borderId="0" xfId="0" applyFont="1"/>
    <xf numFmtId="4" fontId="29" fillId="0" borderId="0" xfId="329" applyNumberFormat="1" applyFont="1"/>
    <xf numFmtId="165" fontId="67" fillId="0" borderId="15" xfId="342" applyFont="1" applyFill="1" applyBorder="1" applyAlignment="1">
      <alignment horizontal="left" vertical="center"/>
    </xf>
    <xf numFmtId="165" fontId="67" fillId="0" borderId="12" xfId="342" applyFont="1" applyFill="1" applyBorder="1" applyAlignment="1">
      <alignment horizontal="left" vertical="center"/>
    </xf>
    <xf numFmtId="165" fontId="67" fillId="0" borderId="16" xfId="342" applyFont="1" applyFill="1" applyBorder="1" applyAlignment="1">
      <alignment horizontal="left" vertical="center"/>
    </xf>
    <xf numFmtId="165" fontId="67" fillId="0" borderId="0" xfId="342" applyFont="1" applyFill="1" applyAlignment="1">
      <alignment vertical="center"/>
    </xf>
    <xf numFmtId="165" fontId="75" fillId="0" borderId="0" xfId="342" applyFont="1" applyFill="1" applyBorder="1" applyAlignment="1" applyProtection="1">
      <alignment horizontal="left" vertical="center"/>
      <protection locked="0"/>
    </xf>
    <xf numFmtId="165" fontId="70" fillId="0" borderId="20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horizontal="center" vertical="center"/>
    </xf>
    <xf numFmtId="165" fontId="70" fillId="0" borderId="21" xfId="342" applyFont="1" applyFill="1" applyBorder="1" applyAlignment="1">
      <alignment horizontal="center" vertical="center"/>
    </xf>
    <xf numFmtId="165" fontId="70" fillId="0" borderId="21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vertical="center"/>
    </xf>
    <xf numFmtId="165" fontId="70" fillId="0" borderId="20" xfId="342" applyFont="1" applyFill="1" applyBorder="1" applyAlignment="1">
      <alignment horizontal="centerContinuous" vertical="center"/>
    </xf>
    <xf numFmtId="165" fontId="70" fillId="0" borderId="21" xfId="342" applyFont="1" applyFill="1" applyBorder="1" applyAlignment="1">
      <alignment horizontal="center" vertical="top"/>
    </xf>
    <xf numFmtId="165" fontId="70" fillId="0" borderId="23" xfId="342" applyFont="1" applyFill="1" applyBorder="1" applyAlignment="1">
      <alignment vertical="center"/>
    </xf>
    <xf numFmtId="165" fontId="86" fillId="0" borderId="0" xfId="340" applyFont="1"/>
    <xf numFmtId="165" fontId="67" fillId="0" borderId="0" xfId="342" applyFont="1" applyFill="1" applyAlignment="1">
      <alignment horizontal="left" vertical="center"/>
    </xf>
    <xf numFmtId="165" fontId="67" fillId="0" borderId="12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70" fillId="0" borderId="0" xfId="342" applyFont="1" applyFill="1" applyAlignment="1">
      <alignment horizontal="centerContinuous" vertical="center"/>
    </xf>
    <xf numFmtId="165" fontId="70" fillId="0" borderId="21" xfId="342" applyFont="1" applyFill="1" applyBorder="1" applyAlignment="1">
      <alignment horizontal="left" vertical="center"/>
    </xf>
    <xf numFmtId="165" fontId="70" fillId="0" borderId="0" xfId="342" applyFont="1" applyFill="1" applyBorder="1" applyAlignment="1" applyProtection="1">
      <alignment horizontal="right"/>
    </xf>
    <xf numFmtId="171" fontId="79" fillId="0" borderId="0" xfId="342" applyNumberFormat="1" applyFont="1" applyFill="1" applyBorder="1" applyAlignment="1" applyProtection="1">
      <alignment horizontal="right" vertical="center"/>
    </xf>
    <xf numFmtId="165" fontId="67" fillId="0" borderId="0" xfId="342" applyFont="1" applyFill="1" applyAlignment="1" applyProtection="1">
      <alignment horizontal="centerContinuous" vertical="center"/>
      <protection locked="0"/>
    </xf>
    <xf numFmtId="165" fontId="67" fillId="0" borderId="0" xfId="342" applyFont="1" applyFill="1" applyAlignment="1">
      <alignment horizontal="centerContinuous" vertical="center"/>
    </xf>
    <xf numFmtId="165" fontId="67" fillId="0" borderId="29" xfId="342" applyFont="1" applyFill="1" applyBorder="1" applyAlignment="1">
      <alignment vertical="center"/>
    </xf>
    <xf numFmtId="165" fontId="70" fillId="0" borderId="0" xfId="342" applyFont="1" applyFill="1" applyAlignment="1">
      <alignment horizontal="right" vertical="center"/>
    </xf>
    <xf numFmtId="165" fontId="67" fillId="0" borderId="47" xfId="342" applyFont="1" applyFill="1" applyBorder="1" applyAlignment="1">
      <alignment vertical="center"/>
    </xf>
    <xf numFmtId="165" fontId="70" fillId="0" borderId="0" xfId="342" applyFont="1" applyFill="1" applyBorder="1" applyAlignment="1">
      <alignment vertical="center"/>
    </xf>
    <xf numFmtId="165" fontId="67" fillId="0" borderId="12" xfId="342" applyFont="1" applyFill="1" applyBorder="1" applyAlignment="1">
      <alignment vertical="center"/>
    </xf>
    <xf numFmtId="165" fontId="67" fillId="0" borderId="18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7" fillId="0" borderId="18" xfId="342" applyFont="1" applyFill="1" applyBorder="1" applyAlignment="1">
      <alignment horizontal="center" vertical="center"/>
    </xf>
    <xf numFmtId="165" fontId="67" fillId="0" borderId="0" xfId="342" applyFont="1" applyFill="1" applyBorder="1" applyAlignment="1">
      <alignment horizontal="center" vertical="center"/>
    </xf>
    <xf numFmtId="165" fontId="67" fillId="0" borderId="18" xfId="342" applyFont="1" applyFill="1" applyBorder="1" applyAlignment="1">
      <alignment horizontal="left" vertical="center"/>
    </xf>
    <xf numFmtId="165" fontId="67" fillId="0" borderId="0" xfId="342" applyFont="1" applyFill="1" applyBorder="1" applyAlignment="1">
      <alignment horizontal="left" vertical="center"/>
    </xf>
    <xf numFmtId="165" fontId="67" fillId="0" borderId="35" xfId="342" applyFont="1" applyFill="1" applyBorder="1" applyAlignment="1">
      <alignment vertical="center"/>
    </xf>
    <xf numFmtId="165" fontId="70" fillId="0" borderId="0" xfId="342" applyFont="1" applyFill="1" applyBorder="1" applyAlignment="1">
      <alignment horizontal="centerContinuous" vertical="center"/>
    </xf>
    <xf numFmtId="165" fontId="70" fillId="0" borderId="20" xfId="342" applyFont="1" applyFill="1" applyBorder="1" applyAlignment="1">
      <alignment vertical="center"/>
    </xf>
    <xf numFmtId="165" fontId="70" fillId="0" borderId="21" xfId="342" applyFont="1" applyFill="1" applyBorder="1" applyAlignment="1">
      <alignment vertical="center"/>
    </xf>
    <xf numFmtId="165" fontId="70" fillId="0" borderId="35" xfId="342" applyFont="1" applyFill="1" applyBorder="1" applyAlignment="1">
      <alignment vertical="center"/>
    </xf>
    <xf numFmtId="165" fontId="72" fillId="0" borderId="27" xfId="342" applyFont="1" applyFill="1" applyBorder="1" applyAlignment="1">
      <alignment horizontal="centerContinuous" vertical="center"/>
    </xf>
    <xf numFmtId="165" fontId="72" fillId="0" borderId="28" xfId="342" applyFont="1" applyFill="1" applyBorder="1" applyAlignment="1">
      <alignment horizontal="centerContinuous" vertical="center"/>
    </xf>
    <xf numFmtId="165" fontId="72" fillId="0" borderId="42" xfId="342" applyFont="1" applyFill="1" applyBorder="1" applyAlignment="1">
      <alignment horizontal="centerContinuous" vertical="center"/>
    </xf>
    <xf numFmtId="165" fontId="72" fillId="0" borderId="48" xfId="342" applyFont="1" applyFill="1" applyBorder="1" applyAlignment="1">
      <alignment horizontal="center" vertical="center"/>
    </xf>
    <xf numFmtId="165" fontId="72" fillId="0" borderId="28" xfId="342" applyFont="1" applyFill="1" applyBorder="1" applyAlignment="1">
      <alignment horizontal="center" vertical="center"/>
    </xf>
    <xf numFmtId="165" fontId="72" fillId="0" borderId="49" xfId="342" applyFont="1" applyFill="1" applyBorder="1" applyAlignment="1">
      <alignment horizontal="center" vertical="center"/>
    </xf>
    <xf numFmtId="165" fontId="72" fillId="0" borderId="42" xfId="342" applyFont="1" applyFill="1" applyBorder="1" applyAlignment="1">
      <alignment horizontal="center" vertical="center"/>
    </xf>
    <xf numFmtId="165" fontId="72" fillId="0" borderId="50" xfId="342" applyFont="1" applyFill="1" applyBorder="1" applyAlignment="1">
      <alignment horizontal="center" vertical="center"/>
    </xf>
    <xf numFmtId="165" fontId="68" fillId="0" borderId="0" xfId="342" applyFont="1" applyFill="1" applyAlignment="1">
      <alignment horizontal="center" vertical="center"/>
    </xf>
    <xf numFmtId="165" fontId="67" fillId="0" borderId="10" xfId="342" applyFont="1" applyFill="1" applyBorder="1"/>
    <xf numFmtId="165" fontId="67" fillId="0" borderId="11" xfId="342" applyFont="1" applyFill="1" applyBorder="1"/>
    <xf numFmtId="165" fontId="67" fillId="0" borderId="11" xfId="342" applyFont="1" applyFill="1" applyBorder="1" applyAlignment="1" applyProtection="1">
      <alignment horizontal="left"/>
    </xf>
    <xf numFmtId="165" fontId="70" fillId="0" borderId="14" xfId="342" applyFont="1" applyFill="1" applyBorder="1" applyAlignment="1">
      <alignment horizontal="centerContinuous" vertical="center"/>
    </xf>
    <xf numFmtId="165" fontId="67" fillId="0" borderId="18" xfId="342" applyFont="1" applyFill="1" applyBorder="1"/>
    <xf numFmtId="165" fontId="67" fillId="0" borderId="0" xfId="342" applyFont="1" applyFill="1" applyBorder="1"/>
    <xf numFmtId="165" fontId="67" fillId="0" borderId="0" xfId="342" applyFont="1" applyFill="1" applyBorder="1" applyAlignment="1" applyProtection="1">
      <alignment horizontal="left"/>
    </xf>
    <xf numFmtId="165" fontId="67" fillId="0" borderId="36" xfId="342" applyFont="1" applyFill="1" applyBorder="1"/>
    <xf numFmtId="165" fontId="67" fillId="0" borderId="29" xfId="342" applyFont="1" applyFill="1" applyBorder="1"/>
    <xf numFmtId="165" fontId="67" fillId="0" borderId="29" xfId="342" applyFont="1" applyFill="1" applyBorder="1" applyAlignment="1" applyProtection="1">
      <alignment horizontal="left"/>
    </xf>
    <xf numFmtId="165" fontId="68" fillId="0" borderId="18" xfId="342" quotePrefix="1" applyFont="1" applyFill="1" applyBorder="1" applyAlignment="1" applyProtection="1">
      <alignment horizontal="left"/>
    </xf>
    <xf numFmtId="165" fontId="68" fillId="0" borderId="0" xfId="342" quotePrefix="1" applyFont="1" applyFill="1" applyBorder="1" applyAlignment="1" applyProtection="1">
      <alignment horizontal="left"/>
    </xf>
    <xf numFmtId="165" fontId="68" fillId="0" borderId="0" xfId="342" applyFont="1" applyFill="1" applyBorder="1" applyAlignment="1" applyProtection="1">
      <alignment horizontal="left"/>
    </xf>
    <xf numFmtId="165" fontId="73" fillId="0" borderId="12" xfId="342" applyFont="1" applyFill="1" applyBorder="1" applyAlignment="1">
      <alignment horizontal="centerContinuous" vertical="center"/>
    </xf>
    <xf numFmtId="165" fontId="68" fillId="0" borderId="18" xfId="342" applyFont="1" applyFill="1" applyBorder="1" applyAlignment="1" applyProtection="1">
      <alignment horizontal="left"/>
    </xf>
    <xf numFmtId="165" fontId="73" fillId="0" borderId="0" xfId="342" applyFont="1" applyFill="1" applyBorder="1" applyAlignment="1">
      <alignment horizontal="centerContinuous" vertical="center"/>
    </xf>
    <xf numFmtId="165" fontId="68" fillId="0" borderId="36" xfId="342" applyFont="1" applyFill="1" applyBorder="1" applyAlignment="1" applyProtection="1">
      <alignment horizontal="left"/>
    </xf>
    <xf numFmtId="165" fontId="68" fillId="0" borderId="29" xfId="342" applyFont="1" applyFill="1" applyBorder="1" applyAlignment="1" applyProtection="1">
      <alignment horizontal="left"/>
    </xf>
    <xf numFmtId="165" fontId="73" fillId="0" borderId="29" xfId="342" applyFont="1" applyFill="1" applyBorder="1" applyAlignment="1">
      <alignment horizontal="centerContinuous" vertical="center"/>
    </xf>
    <xf numFmtId="165" fontId="68" fillId="0" borderId="0" xfId="342" applyFont="1" applyFill="1" applyBorder="1" applyAlignment="1">
      <alignment vertical="center"/>
    </xf>
    <xf numFmtId="165" fontId="73" fillId="0" borderId="24" xfId="342" applyFont="1" applyFill="1" applyBorder="1" applyAlignment="1">
      <alignment horizontal="centerContinuous" vertical="center"/>
    </xf>
    <xf numFmtId="165" fontId="73" fillId="0" borderId="37" xfId="342" applyFont="1" applyFill="1" applyBorder="1" applyAlignment="1">
      <alignment horizontal="centerContinuous" vertical="center"/>
    </xf>
    <xf numFmtId="165" fontId="79" fillId="0" borderId="10" xfId="342" quotePrefix="1" applyFont="1" applyFill="1" applyBorder="1" applyAlignment="1" applyProtection="1">
      <alignment horizontal="left"/>
    </xf>
    <xf numFmtId="165" fontId="68" fillId="0" borderId="11" xfId="342" quotePrefix="1" applyFont="1" applyFill="1" applyBorder="1" applyAlignment="1" applyProtection="1">
      <alignment horizontal="left"/>
    </xf>
    <xf numFmtId="1" fontId="68" fillId="0" borderId="11" xfId="342" applyNumberFormat="1" applyFont="1" applyFill="1" applyBorder="1"/>
    <xf numFmtId="165" fontId="73" fillId="0" borderId="11" xfId="342" applyFont="1" applyFill="1" applyBorder="1" applyAlignment="1">
      <alignment horizontal="centerContinuous" vertical="center"/>
    </xf>
    <xf numFmtId="165" fontId="73" fillId="0" borderId="14" xfId="342" applyFont="1" applyFill="1" applyBorder="1" applyAlignment="1">
      <alignment horizontal="centerContinuous" vertical="center"/>
    </xf>
    <xf numFmtId="165" fontId="68" fillId="0" borderId="10" xfId="342" quotePrefix="1" applyFont="1" applyFill="1" applyBorder="1" applyAlignment="1" applyProtection="1">
      <alignment horizontal="left"/>
    </xf>
    <xf numFmtId="165" fontId="68" fillId="0" borderId="11" xfId="342" applyFont="1" applyFill="1" applyBorder="1" applyAlignment="1" applyProtection="1">
      <alignment horizontal="left"/>
    </xf>
    <xf numFmtId="165" fontId="68" fillId="0" borderId="36" xfId="342" quotePrefix="1" applyFont="1" applyFill="1" applyBorder="1" applyAlignment="1" applyProtection="1">
      <alignment horizontal="left"/>
    </xf>
    <xf numFmtId="165" fontId="79" fillId="0" borderId="0" xfId="342" applyFont="1" applyFill="1" applyAlignment="1">
      <alignment vertical="center"/>
    </xf>
    <xf numFmtId="165" fontId="72" fillId="0" borderId="51" xfId="342" applyFont="1" applyFill="1" applyBorder="1" applyAlignment="1">
      <alignment horizontal="center" vertical="center"/>
    </xf>
    <xf numFmtId="171" fontId="77" fillId="0" borderId="18" xfId="342" applyNumberFormat="1" applyFont="1" applyFill="1" applyBorder="1" applyAlignment="1" applyProtection="1">
      <alignment horizontal="right" vertical="center"/>
    </xf>
    <xf numFmtId="171" fontId="77" fillId="0" borderId="0" xfId="342" applyNumberFormat="1" applyFont="1" applyFill="1" applyBorder="1" applyAlignment="1" applyProtection="1">
      <alignment horizontal="right" vertical="center"/>
    </xf>
    <xf numFmtId="171" fontId="77" fillId="0" borderId="35" xfId="342" applyNumberFormat="1" applyFont="1" applyFill="1" applyBorder="1" applyAlignment="1" applyProtection="1">
      <alignment horizontal="right" vertical="center"/>
    </xf>
    <xf numFmtId="171" fontId="77" fillId="0" borderId="36" xfId="342" applyNumberFormat="1" applyFont="1" applyFill="1" applyBorder="1" applyAlignment="1" applyProtection="1">
      <alignment horizontal="right" vertical="center"/>
    </xf>
    <xf numFmtId="171" fontId="77" fillId="0" borderId="29" xfId="342" applyNumberFormat="1" applyFont="1" applyFill="1" applyBorder="1" applyAlignment="1" applyProtection="1">
      <alignment horizontal="right" vertical="center"/>
    </xf>
    <xf numFmtId="171" fontId="77" fillId="0" borderId="37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7" fontId="67" fillId="0" borderId="37" xfId="449" applyNumberFormat="1" applyFont="1" applyFill="1" applyBorder="1"/>
    <xf numFmtId="167" fontId="68" fillId="0" borderId="35" xfId="449" applyNumberFormat="1" applyFont="1" applyFill="1" applyBorder="1"/>
    <xf numFmtId="167" fontId="68" fillId="0" borderId="20" xfId="449" applyNumberFormat="1" applyFont="1" applyFill="1" applyBorder="1"/>
    <xf numFmtId="0" fontId="67" fillId="0" borderId="0" xfId="313" applyFont="1" applyFill="1"/>
    <xf numFmtId="0" fontId="68" fillId="0" borderId="0" xfId="313" applyFont="1" applyFill="1" applyBorder="1"/>
    <xf numFmtId="0" fontId="68" fillId="0" borderId="0" xfId="313" applyFont="1" applyFill="1"/>
    <xf numFmtId="0" fontId="42" fillId="0" borderId="0" xfId="313" applyFill="1"/>
    <xf numFmtId="0" fontId="56" fillId="0" borderId="0" xfId="313" applyFont="1" applyFill="1"/>
    <xf numFmtId="0" fontId="68" fillId="0" borderId="0" xfId="313" applyFont="1" applyFill="1" applyBorder="1" applyAlignment="1">
      <alignment horizontal="center"/>
    </xf>
    <xf numFmtId="0" fontId="68" fillId="0" borderId="0" xfId="313" applyFont="1" applyFill="1" applyAlignment="1">
      <alignment horizontal="center"/>
    </xf>
    <xf numFmtId="0" fontId="56" fillId="0" borderId="0" xfId="313" applyFont="1" applyFill="1" applyBorder="1" applyAlignment="1">
      <alignment horizontal="center"/>
    </xf>
    <xf numFmtId="0" fontId="56" fillId="0" borderId="29" xfId="313" applyFont="1" applyFill="1" applyBorder="1"/>
    <xf numFmtId="0" fontId="67" fillId="0" borderId="0" xfId="313" applyFont="1" applyFill="1" applyAlignment="1">
      <alignment horizontal="right" vertical="center"/>
    </xf>
    <xf numFmtId="0" fontId="68" fillId="0" borderId="15" xfId="313" applyFont="1" applyFill="1" applyBorder="1"/>
    <xf numFmtId="0" fontId="67" fillId="0" borderId="1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 vertical="center"/>
    </xf>
    <xf numFmtId="0" fontId="67" fillId="0" borderId="20" xfId="313" applyFont="1" applyFill="1" applyBorder="1" applyAlignment="1">
      <alignment horizontal="center"/>
    </xf>
    <xf numFmtId="0" fontId="67" fillId="0" borderId="18" xfId="313" applyFont="1" applyFill="1" applyBorder="1" applyAlignment="1">
      <alignment horizontal="center" vertical="center"/>
    </xf>
    <xf numFmtId="0" fontId="67" fillId="0" borderId="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/>
    </xf>
    <xf numFmtId="0" fontId="67" fillId="0" borderId="15" xfId="313" applyFont="1" applyFill="1" applyBorder="1" applyAlignment="1">
      <alignment horizontal="center"/>
    </xf>
    <xf numFmtId="0" fontId="67" fillId="0" borderId="14" xfId="313" applyFont="1" applyFill="1" applyBorder="1" applyAlignment="1">
      <alignment horizontal="center"/>
    </xf>
    <xf numFmtId="0" fontId="68" fillId="0" borderId="20" xfId="313" applyFont="1" applyFill="1" applyBorder="1"/>
    <xf numFmtId="0" fontId="67" fillId="0" borderId="36" xfId="313" applyFont="1" applyFill="1" applyBorder="1" applyAlignment="1">
      <alignment horizontal="center" vertical="center"/>
    </xf>
    <xf numFmtId="0" fontId="108" fillId="0" borderId="35" xfId="313" applyFont="1" applyFill="1" applyBorder="1" applyAlignment="1">
      <alignment horizontal="left" vertical="center"/>
    </xf>
    <xf numFmtId="0" fontId="67" fillId="0" borderId="36" xfId="313" quotePrefix="1" applyFont="1" applyFill="1" applyBorder="1" applyAlignment="1">
      <alignment horizontal="center" vertical="center"/>
    </xf>
    <xf numFmtId="0" fontId="67" fillId="0" borderId="37" xfId="313" quotePrefix="1" applyFont="1" applyFill="1" applyBorder="1" applyAlignment="1">
      <alignment horizontal="center" vertical="center"/>
    </xf>
    <xf numFmtId="0" fontId="67" fillId="0" borderId="37" xfId="313" applyFont="1" applyFill="1" applyBorder="1" applyAlignment="1">
      <alignment horizontal="center" vertical="center"/>
    </xf>
    <xf numFmtId="0" fontId="67" fillId="0" borderId="23" xfId="313" quotePrefix="1" applyFont="1" applyFill="1" applyBorder="1" applyAlignment="1">
      <alignment horizontal="center" vertical="center"/>
    </xf>
    <xf numFmtId="20" fontId="67" fillId="0" borderId="37" xfId="313" quotePrefix="1" applyNumberFormat="1" applyFont="1" applyFill="1" applyBorder="1" applyAlignment="1">
      <alignment horizontal="center" vertical="center"/>
    </xf>
    <xf numFmtId="0" fontId="72" fillId="0" borderId="42" xfId="313" applyFont="1" applyFill="1" applyBorder="1" applyAlignment="1">
      <alignment horizontal="center" vertical="center"/>
    </xf>
    <xf numFmtId="0" fontId="72" fillId="0" borderId="27" xfId="313" applyFont="1" applyFill="1" applyBorder="1" applyAlignment="1">
      <alignment horizontal="center" vertical="center"/>
    </xf>
    <xf numFmtId="0" fontId="72" fillId="0" borderId="45" xfId="313" applyFont="1" applyFill="1" applyBorder="1" applyAlignment="1">
      <alignment horizontal="center" vertical="center"/>
    </xf>
    <xf numFmtId="0" fontId="72" fillId="0" borderId="11" xfId="313" applyFont="1" applyFill="1" applyBorder="1" applyAlignment="1">
      <alignment horizontal="center" vertical="center"/>
    </xf>
    <xf numFmtId="0" fontId="56" fillId="0" borderId="0" xfId="313" applyFont="1" applyFill="1" applyAlignment="1">
      <alignment vertical="center"/>
    </xf>
    <xf numFmtId="0" fontId="68" fillId="0" borderId="0" xfId="313" applyFont="1" applyFill="1" applyAlignment="1">
      <alignment vertical="center"/>
    </xf>
    <xf numFmtId="0" fontId="67" fillId="0" borderId="20" xfId="313" applyFont="1" applyFill="1" applyBorder="1" applyAlignment="1">
      <alignment vertical="center"/>
    </xf>
    <xf numFmtId="3" fontId="67" fillId="0" borderId="14" xfId="313" applyNumberFormat="1" applyFont="1" applyFill="1" applyBorder="1" applyAlignment="1">
      <alignment vertical="center"/>
    </xf>
    <xf numFmtId="0" fontId="42" fillId="0" borderId="0" xfId="313" applyFill="1" applyAlignment="1">
      <alignment vertical="center"/>
    </xf>
    <xf numFmtId="0" fontId="74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vertical="center"/>
    </xf>
    <xf numFmtId="0" fontId="56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horizontal="left" vertical="center"/>
    </xf>
    <xf numFmtId="0" fontId="68" fillId="0" borderId="20" xfId="313" quotePrefix="1" applyFont="1" applyFill="1" applyBorder="1" applyAlignment="1">
      <alignment vertical="center"/>
    </xf>
    <xf numFmtId="0" fontId="67" fillId="0" borderId="23" xfId="313" applyFont="1" applyFill="1" applyBorder="1" applyAlignment="1">
      <alignment vertical="center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8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3" xfId="0" applyNumberFormat="1" applyFont="1" applyFill="1" applyBorder="1" applyAlignment="1" applyProtection="1">
      <alignment vertical="center"/>
      <protection locked="0" hidden="1"/>
    </xf>
    <xf numFmtId="178" fontId="120" fillId="25" borderId="20" xfId="0" applyNumberFormat="1" applyFont="1" applyFill="1" applyBorder="1" applyAlignment="1" applyProtection="1">
      <alignment vertical="center"/>
      <protection locked="0" hidden="1"/>
    </xf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0" fillId="0" borderId="23" xfId="0" applyNumberFormat="1" applyFont="1" applyBorder="1" applyAlignment="1" applyProtection="1">
      <alignment vertical="center"/>
      <protection locked="0" hidden="1"/>
    </xf>
    <xf numFmtId="171" fontId="79" fillId="25" borderId="0" xfId="342" applyNumberFormat="1" applyFont="1" applyFill="1" applyBorder="1" applyAlignment="1" applyProtection="1">
      <alignment horizontal="right" vertical="center"/>
    </xf>
    <xf numFmtId="171" fontId="79" fillId="25" borderId="35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7" fillId="0" borderId="0" xfId="342" applyNumberFormat="1" applyFont="1" applyFill="1" applyBorder="1" applyAlignment="1" applyProtection="1">
      <alignment vertical="center"/>
    </xf>
    <xf numFmtId="180" fontId="77" fillId="0" borderId="14" xfId="342" applyNumberFormat="1" applyFont="1" applyFill="1" applyBorder="1" applyAlignment="1" applyProtection="1">
      <alignment vertical="center"/>
    </xf>
    <xf numFmtId="180" fontId="77" fillId="0" borderId="18" xfId="342" applyNumberFormat="1" applyFont="1" applyFill="1" applyBorder="1" applyAlignment="1" applyProtection="1">
      <alignment vertical="center"/>
    </xf>
    <xf numFmtId="180" fontId="77" fillId="0" borderId="35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1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80" fontId="79" fillId="0" borderId="14" xfId="342" applyNumberFormat="1" applyFont="1" applyFill="1" applyBorder="1" applyAlignment="1" applyProtection="1">
      <alignment vertical="center"/>
    </xf>
    <xf numFmtId="0" fontId="67" fillId="0" borderId="0" xfId="313" applyFont="1" applyFill="1" applyAlignment="1">
      <alignment horizontal="center"/>
    </xf>
    <xf numFmtId="167" fontId="67" fillId="0" borderId="23" xfId="449" applyNumberFormat="1" applyFont="1" applyFill="1" applyBorder="1"/>
    <xf numFmtId="167" fontId="67" fillId="0" borderId="42" xfId="449" applyNumberFormat="1" applyFont="1" applyFill="1" applyBorder="1"/>
    <xf numFmtId="167" fontId="67" fillId="0" borderId="15" xfId="449" applyNumberFormat="1" applyFont="1" applyFill="1" applyBorder="1"/>
    <xf numFmtId="167" fontId="67" fillId="0" borderId="14" xfId="449" applyNumberFormat="1" applyFont="1" applyFill="1" applyBorder="1"/>
    <xf numFmtId="3" fontId="107" fillId="0" borderId="0" xfId="313" applyNumberFormat="1" applyFont="1" applyFill="1" applyBorder="1" applyAlignment="1">
      <alignment vertical="center"/>
    </xf>
    <xf numFmtId="167" fontId="67" fillId="0" borderId="35" xfId="449" applyNumberFormat="1" applyFont="1" applyFill="1" applyBorder="1"/>
    <xf numFmtId="0" fontId="73" fillId="0" borderId="0" xfId="313" applyFont="1" applyFill="1"/>
    <xf numFmtId="0" fontId="120" fillId="0" borderId="20" xfId="0" quotePrefix="1" applyFont="1" applyBorder="1" applyAlignment="1" applyProtection="1">
      <alignment horizontal="center" vertical="center"/>
      <protection locked="0" hidden="1"/>
    </xf>
    <xf numFmtId="20" fontId="120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7" fillId="0" borderId="37" xfId="449" applyNumberFormat="1" applyFont="1" applyFill="1" applyBorder="1"/>
    <xf numFmtId="184" fontId="67" fillId="0" borderId="14" xfId="449" applyNumberFormat="1" applyFont="1" applyFill="1" applyBorder="1"/>
    <xf numFmtId="184" fontId="67" fillId="0" borderId="35" xfId="449" applyNumberFormat="1" applyFont="1" applyFill="1" applyBorder="1"/>
    <xf numFmtId="184" fontId="67" fillId="0" borderId="10" xfId="449" applyNumberFormat="1" applyFont="1" applyFill="1" applyBorder="1"/>
    <xf numFmtId="184" fontId="67" fillId="0" borderId="15" xfId="449" applyNumberFormat="1" applyFont="1" applyFill="1" applyBorder="1"/>
    <xf numFmtId="184" fontId="68" fillId="0" borderId="35" xfId="449" applyNumberFormat="1" applyFont="1" applyFill="1" applyBorder="1"/>
    <xf numFmtId="184" fontId="68" fillId="0" borderId="20" xfId="449" applyNumberFormat="1" applyFont="1" applyFill="1" applyBorder="1"/>
    <xf numFmtId="3" fontId="67" fillId="0" borderId="11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18" xfId="313" applyNumberFormat="1" applyFont="1" applyFill="1" applyBorder="1" applyAlignment="1">
      <alignment vertical="center"/>
    </xf>
    <xf numFmtId="3" fontId="68" fillId="0" borderId="0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67" fillId="0" borderId="29" xfId="313" applyNumberFormat="1" applyFont="1" applyFill="1" applyBorder="1" applyAlignment="1">
      <alignment vertical="center"/>
    </xf>
    <xf numFmtId="3" fontId="67" fillId="0" borderId="37" xfId="313" applyNumberFormat="1" applyFont="1" applyFill="1" applyBorder="1" applyAlignment="1">
      <alignment vertical="center"/>
    </xf>
    <xf numFmtId="3" fontId="42" fillId="0" borderId="0" xfId="313" applyNumberFormat="1" applyFill="1" applyAlignment="1">
      <alignment vertical="center"/>
    </xf>
    <xf numFmtId="184" fontId="67" fillId="0" borderId="42" xfId="449" applyNumberFormat="1" applyFont="1" applyFill="1" applyBorder="1"/>
    <xf numFmtId="184" fontId="67" fillId="0" borderId="23" xfId="449" applyNumberFormat="1" applyFont="1" applyFill="1" applyBorder="1"/>
    <xf numFmtId="184" fontId="56" fillId="0" borderId="20" xfId="449" applyNumberFormat="1" applyFont="1" applyBorder="1" applyAlignment="1">
      <alignment horizontal="right" vertical="top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166" fontId="68" fillId="0" borderId="18" xfId="0" applyNumberFormat="1" applyFont="1" applyFill="1" applyBorder="1" applyAlignment="1" applyProtection="1">
      <alignment vertical="center"/>
      <protection locked="0" hidden="1"/>
    </xf>
    <xf numFmtId="3" fontId="67" fillId="0" borderId="10" xfId="313" applyNumberFormat="1" applyFont="1" applyFill="1" applyBorder="1"/>
    <xf numFmtId="3" fontId="68" fillId="0" borderId="18" xfId="313" applyNumberFormat="1" applyFont="1" applyFill="1" applyBorder="1"/>
    <xf numFmtId="3" fontId="67" fillId="0" borderId="18" xfId="313" applyNumberFormat="1" applyFont="1" applyFill="1" applyBorder="1"/>
    <xf numFmtId="3" fontId="67" fillId="0" borderId="36" xfId="313" applyNumberFormat="1" applyFont="1" applyFill="1" applyBorder="1"/>
    <xf numFmtId="178" fontId="120" fillId="0" borderId="15" xfId="0" applyNumberFormat="1" applyFont="1" applyBorder="1" applyAlignment="1" applyProtection="1">
      <alignment vertical="center"/>
      <protection locked="0" hidden="1"/>
    </xf>
    <xf numFmtId="171" fontId="79" fillId="0" borderId="20" xfId="340" applyNumberFormat="1" applyFont="1" applyFill="1" applyBorder="1" applyAlignment="1" applyProtection="1">
      <alignment horizontal="right" vertical="center"/>
    </xf>
    <xf numFmtId="167" fontId="67" fillId="0" borderId="20" xfId="449" applyNumberFormat="1" applyFont="1" applyFill="1" applyBorder="1" applyAlignment="1">
      <alignment horizontal="right"/>
    </xf>
    <xf numFmtId="0" fontId="70" fillId="0" borderId="0" xfId="343" applyFont="1" applyFill="1" applyBorder="1" applyAlignment="1">
      <alignment horizontal="center" vertical="center"/>
    </xf>
    <xf numFmtId="0" fontId="74" fillId="0" borderId="13" xfId="343" applyFont="1" applyFill="1" applyBorder="1" applyAlignment="1">
      <alignment horizontal="center" vertical="center"/>
    </xf>
    <xf numFmtId="0" fontId="70" fillId="0" borderId="35" xfId="343" applyFont="1" applyFill="1" applyBorder="1" applyAlignment="1">
      <alignment horizontal="center" vertical="center"/>
    </xf>
    <xf numFmtId="0" fontId="74" fillId="0" borderId="14" xfId="343" applyFont="1" applyFill="1" applyBorder="1" applyAlignment="1">
      <alignment horizontal="center" vertical="center"/>
    </xf>
    <xf numFmtId="0" fontId="74" fillId="0" borderId="36" xfId="343" applyFont="1" applyFill="1" applyBorder="1" applyAlignment="1">
      <alignment horizontal="center" vertical="center"/>
    </xf>
    <xf numFmtId="0" fontId="74" fillId="0" borderId="37" xfId="343" applyFont="1" applyFill="1" applyBorder="1" applyAlignment="1">
      <alignment horizontal="center" vertical="center"/>
    </xf>
    <xf numFmtId="180" fontId="137" fillId="0" borderId="0" xfId="342" applyNumberFormat="1" applyFont="1" applyFill="1" applyBorder="1" applyAlignment="1" applyProtection="1">
      <alignment vertical="center"/>
    </xf>
    <xf numFmtId="179" fontId="79" fillId="0" borderId="36" xfId="483" applyNumberFormat="1" applyFont="1" applyFill="1" applyBorder="1" applyAlignment="1" applyProtection="1">
      <alignment vertical="center"/>
    </xf>
    <xf numFmtId="179" fontId="79" fillId="0" borderId="36" xfId="485" applyNumberFormat="1" applyFont="1" applyFill="1" applyBorder="1" applyProtection="1"/>
    <xf numFmtId="180" fontId="106" fillId="0" borderId="0" xfId="342" applyNumberFormat="1" applyFont="1" applyFill="1" applyBorder="1" applyAlignment="1" applyProtection="1">
      <alignment vertical="center"/>
    </xf>
    <xf numFmtId="180" fontId="106" fillId="0" borderId="35" xfId="342" applyNumberFormat="1" applyFont="1" applyFill="1" applyBorder="1" applyAlignment="1" applyProtection="1">
      <alignment vertical="center"/>
    </xf>
    <xf numFmtId="165" fontId="84" fillId="0" borderId="0" xfId="340" applyFont="1" applyAlignment="1">
      <alignment vertical="center"/>
    </xf>
    <xf numFmtId="165" fontId="84" fillId="0" borderId="0" xfId="340" applyFont="1" applyAlignment="1">
      <alignment horizontal="center" vertical="center"/>
    </xf>
    <xf numFmtId="165" fontId="87" fillId="0" borderId="0" xfId="340" applyFont="1" applyAlignment="1" applyProtection="1">
      <alignment horizontal="right" vertical="center"/>
    </xf>
    <xf numFmtId="171" fontId="87" fillId="0" borderId="0" xfId="340" applyNumberFormat="1" applyFont="1" applyBorder="1" applyAlignment="1" applyProtection="1">
      <alignment vertical="center"/>
    </xf>
    <xf numFmtId="171" fontId="86" fillId="0" borderId="0" xfId="340" applyNumberFormat="1" applyFont="1" applyBorder="1" applyAlignment="1" applyProtection="1">
      <alignment vertical="center"/>
    </xf>
    <xf numFmtId="171" fontId="86" fillId="0" borderId="0" xfId="340" applyNumberFormat="1" applyFont="1" applyBorder="1" applyAlignment="1" applyProtection="1">
      <alignment horizontal="left" vertical="center"/>
    </xf>
    <xf numFmtId="165" fontId="86" fillId="0" borderId="0" xfId="340" applyFont="1" applyAlignment="1">
      <alignment vertical="center"/>
    </xf>
    <xf numFmtId="0" fontId="136" fillId="0" borderId="0" xfId="0" applyFont="1" applyFill="1" applyBorder="1" applyAlignment="1"/>
    <xf numFmtId="165" fontId="138" fillId="25" borderId="0" xfId="310" applyNumberFormat="1" applyFont="1" applyFill="1"/>
    <xf numFmtId="1" fontId="139" fillId="0" borderId="0" xfId="0" applyNumberFormat="1" applyFont="1"/>
    <xf numFmtId="165" fontId="138" fillId="25" borderId="0" xfId="483" applyNumberFormat="1" applyFont="1" applyFill="1" applyAlignment="1">
      <alignment horizontal="center"/>
    </xf>
    <xf numFmtId="165" fontId="140" fillId="0" borderId="0" xfId="345" applyFont="1" applyFill="1" applyAlignment="1">
      <alignment vertical="center"/>
    </xf>
    <xf numFmtId="165" fontId="140" fillId="0" borderId="0" xfId="342" applyFont="1" applyFill="1" applyAlignment="1">
      <alignment vertical="center"/>
    </xf>
    <xf numFmtId="0" fontId="140" fillId="0" borderId="0" xfId="343" applyFont="1" applyFill="1" applyAlignment="1">
      <alignment vertical="center"/>
    </xf>
    <xf numFmtId="0" fontId="67" fillId="0" borderId="23" xfId="449" quotePrefix="1" applyFont="1" applyBorder="1" applyAlignment="1">
      <alignment vertical="center" wrapText="1"/>
    </xf>
    <xf numFmtId="171" fontId="79" fillId="0" borderId="0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65" fontId="73" fillId="0" borderId="20" xfId="467" applyFont="1" applyBorder="1"/>
    <xf numFmtId="0" fontId="68" fillId="0" borderId="0" xfId="313" applyFont="1" applyFill="1" applyAlignment="1">
      <alignment vertical="top"/>
    </xf>
    <xf numFmtId="3" fontId="68" fillId="0" borderId="0" xfId="449" applyNumberFormat="1" applyFont="1" applyBorder="1"/>
    <xf numFmtId="3" fontId="67" fillId="0" borderId="35" xfId="449" applyNumberFormat="1" applyFont="1" applyBorder="1" applyAlignment="1">
      <alignment horizontal="center" vertical="center"/>
    </xf>
    <xf numFmtId="183" fontId="67" fillId="0" borderId="14" xfId="487" applyNumberFormat="1" applyFont="1" applyFill="1" applyBorder="1" applyAlignment="1">
      <alignment horizontal="right"/>
    </xf>
    <xf numFmtId="183" fontId="67" fillId="0" borderId="35" xfId="449" applyNumberFormat="1" applyFont="1" applyFill="1" applyBorder="1" applyAlignment="1">
      <alignment horizontal="right"/>
    </xf>
    <xf numFmtId="183" fontId="68" fillId="0" borderId="35" xfId="449" applyNumberFormat="1" applyFont="1" applyFill="1" applyBorder="1" applyAlignment="1">
      <alignment horizontal="right"/>
    </xf>
    <xf numFmtId="187" fontId="68" fillId="0" borderId="35" xfId="449" applyNumberFormat="1" applyFont="1" applyFill="1" applyBorder="1" applyAlignment="1">
      <alignment horizontal="right"/>
    </xf>
    <xf numFmtId="183" fontId="68" fillId="0" borderId="37" xfId="449" applyNumberFormat="1" applyFont="1" applyFill="1" applyBorder="1" applyAlignment="1">
      <alignment horizontal="right"/>
    </xf>
    <xf numFmtId="3" fontId="72" fillId="0" borderId="27" xfId="449" quotePrefix="1" applyNumberFormat="1" applyFont="1" applyBorder="1" applyAlignment="1">
      <alignment horizontal="center" vertical="center"/>
    </xf>
    <xf numFmtId="183" fontId="67" fillId="0" borderId="10" xfId="487" applyNumberFormat="1" applyFont="1" applyFill="1" applyBorder="1" applyAlignment="1">
      <alignment horizontal="right"/>
    </xf>
    <xf numFmtId="183" fontId="67" fillId="0" borderId="18" xfId="449" applyNumberFormat="1" applyFont="1" applyFill="1" applyBorder="1" applyAlignment="1">
      <alignment horizontal="right"/>
    </xf>
    <xf numFmtId="183" fontId="68" fillId="0" borderId="18" xfId="449" applyNumberFormat="1" applyFont="1" applyFill="1" applyBorder="1" applyAlignment="1">
      <alignment horizontal="right"/>
    </xf>
    <xf numFmtId="187" fontId="68" fillId="0" borderId="18" xfId="449" applyNumberFormat="1" applyFont="1" applyFill="1" applyBorder="1" applyAlignment="1">
      <alignment horizontal="right"/>
    </xf>
    <xf numFmtId="183" fontId="68" fillId="0" borderId="36" xfId="449" applyNumberFormat="1" applyFont="1" applyFill="1" applyBorder="1" applyAlignment="1">
      <alignment horizontal="right"/>
    </xf>
    <xf numFmtId="3" fontId="67" fillId="0" borderId="14" xfId="449" applyNumberFormat="1" applyFont="1" applyBorder="1" applyAlignment="1">
      <alignment horizontal="center" vertical="center"/>
    </xf>
    <xf numFmtId="183" fontId="108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8" fillId="0" borderId="0" xfId="0" quotePrefix="1" applyFont="1" applyFill="1" applyAlignment="1">
      <alignment horizontal="left"/>
    </xf>
    <xf numFmtId="49" fontId="68" fillId="0" borderId="0" xfId="0" applyNumberFormat="1" applyFont="1" applyAlignment="1">
      <alignment horizontal="left"/>
    </xf>
    <xf numFmtId="49" fontId="68" fillId="0" borderId="0" xfId="0" quotePrefix="1" applyNumberFormat="1" applyFont="1" applyAlignment="1">
      <alignment horizontal="left"/>
    </xf>
    <xf numFmtId="0" fontId="0" fillId="0" borderId="0" xfId="0"/>
    <xf numFmtId="165" fontId="73" fillId="0" borderId="0" xfId="467" applyFont="1"/>
    <xf numFmtId="0" fontId="0" fillId="0" borderId="0" xfId="0" applyFill="1"/>
    <xf numFmtId="178" fontId="120" fillId="25" borderId="20" xfId="0" applyNumberFormat="1" applyFont="1" applyFill="1" applyBorder="1" applyAlignment="1" applyProtection="1">
      <alignment vertical="center"/>
      <protection locked="0" hidden="1"/>
    </xf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0" fillId="0" borderId="23" xfId="0" applyNumberFormat="1" applyFont="1" applyBorder="1" applyAlignment="1" applyProtection="1">
      <alignment vertical="center"/>
      <protection locked="0" hidden="1"/>
    </xf>
    <xf numFmtId="0" fontId="68" fillId="0" borderId="0" xfId="0" quotePrefix="1" applyFont="1" applyFill="1" applyAlignment="1">
      <alignment horizontal="left"/>
    </xf>
    <xf numFmtId="184" fontId="68" fillId="0" borderId="20" xfId="339" applyNumberFormat="1" applyFont="1" applyFill="1" applyBorder="1" applyProtection="1"/>
    <xf numFmtId="178" fontId="120" fillId="0" borderId="15" xfId="0" applyNumberFormat="1" applyFont="1" applyBorder="1" applyAlignment="1" applyProtection="1">
      <alignment vertical="center"/>
      <protection locked="0" hidden="1"/>
    </xf>
    <xf numFmtId="3" fontId="67" fillId="0" borderId="35" xfId="449" quotePrefix="1" applyNumberFormat="1" applyFont="1" applyBorder="1" applyAlignment="1">
      <alignment horizontal="center" vertical="top"/>
    </xf>
    <xf numFmtId="1" fontId="68" fillId="0" borderId="36" xfId="340" applyNumberFormat="1" applyFont="1" applyBorder="1" applyAlignment="1">
      <alignment vertical="center" wrapText="1"/>
    </xf>
    <xf numFmtId="186" fontId="116" fillId="0" borderId="29" xfId="0" applyNumberFormat="1" applyFont="1" applyBorder="1" applyAlignment="1">
      <alignment horizontal="right" vertical="center"/>
    </xf>
    <xf numFmtId="179" fontId="116" fillId="0" borderId="29" xfId="0" applyNumberFormat="1" applyFont="1" applyBorder="1" applyAlignment="1">
      <alignment horizontal="right" vertical="center"/>
    </xf>
    <xf numFmtId="171" fontId="79" fillId="0" borderId="23" xfId="340" applyNumberFormat="1" applyFont="1" applyFill="1" applyBorder="1" applyAlignment="1" applyProtection="1">
      <alignment horizontal="right" vertical="center"/>
    </xf>
    <xf numFmtId="1" fontId="68" fillId="0" borderId="0" xfId="343" applyNumberFormat="1" applyFont="1" applyFill="1" applyBorder="1" applyAlignment="1"/>
    <xf numFmtId="1" fontId="68" fillId="0" borderId="29" xfId="343" applyNumberFormat="1" applyFont="1" applyFill="1" applyBorder="1" applyAlignment="1"/>
    <xf numFmtId="0" fontId="80" fillId="0" borderId="0" xfId="0" applyFont="1" applyFill="1" applyAlignment="1">
      <alignment vertical="center"/>
    </xf>
    <xf numFmtId="3" fontId="67" fillId="0" borderId="23" xfId="449" applyNumberFormat="1" applyFont="1" applyFill="1" applyBorder="1" applyAlignment="1">
      <alignment horizontal="right"/>
    </xf>
    <xf numFmtId="4" fontId="68" fillId="0" borderId="0" xfId="342" applyNumberFormat="1" applyFont="1" applyFill="1" applyAlignment="1">
      <alignment vertical="center"/>
    </xf>
    <xf numFmtId="179" fontId="68" fillId="0" borderId="35" xfId="485" applyNumberFormat="1" applyFont="1" applyFill="1" applyBorder="1" applyAlignment="1">
      <alignment vertical="center"/>
    </xf>
    <xf numFmtId="179" fontId="68" fillId="0" borderId="20" xfId="485" applyNumberFormat="1" applyFont="1" applyFill="1" applyBorder="1" applyAlignment="1">
      <alignment vertical="center"/>
    </xf>
    <xf numFmtId="179" fontId="134" fillId="0" borderId="0" xfId="0" applyNumberFormat="1" applyFont="1" applyAlignment="1">
      <alignment horizontal="left" vertical="top"/>
    </xf>
    <xf numFmtId="166" fontId="67" fillId="0" borderId="35" xfId="233" applyNumberFormat="1" applyFont="1" applyFill="1" applyBorder="1" applyAlignment="1"/>
    <xf numFmtId="166" fontId="68" fillId="0" borderId="35" xfId="233" applyNumberFormat="1" applyFont="1" applyFill="1" applyBorder="1" applyAlignment="1"/>
    <xf numFmtId="166" fontId="67" fillId="0" borderId="23" xfId="233" applyNumberFormat="1" applyFont="1" applyFill="1" applyBorder="1" applyAlignment="1"/>
    <xf numFmtId="3" fontId="70" fillId="0" borderId="0" xfId="449" applyNumberFormat="1" applyFont="1" applyBorder="1" applyAlignment="1">
      <alignment horizontal="center"/>
    </xf>
    <xf numFmtId="3" fontId="72" fillId="0" borderId="28" xfId="449" quotePrefix="1" applyNumberFormat="1" applyFont="1" applyBorder="1" applyAlignment="1">
      <alignment horizontal="center" vertical="center"/>
    </xf>
    <xf numFmtId="167" fontId="67" fillId="0" borderId="29" xfId="449" applyNumberFormat="1" applyFont="1" applyFill="1" applyBorder="1"/>
    <xf numFmtId="167" fontId="67" fillId="0" borderId="27" xfId="449" applyNumberFormat="1" applyFont="1" applyFill="1" applyBorder="1"/>
    <xf numFmtId="167" fontId="67" fillId="0" borderId="11" xfId="449" applyNumberFormat="1" applyFont="1" applyFill="1" applyBorder="1"/>
    <xf numFmtId="167" fontId="67" fillId="0" borderId="36" xfId="449" applyNumberFormat="1" applyFont="1" applyFill="1" applyBorder="1"/>
    <xf numFmtId="167" fontId="67" fillId="0" borderId="0" xfId="449" applyNumberFormat="1" applyFont="1" applyFill="1" applyBorder="1"/>
    <xf numFmtId="167" fontId="68" fillId="0" borderId="18" xfId="449" applyNumberFormat="1" applyFont="1" applyFill="1" applyBorder="1"/>
    <xf numFmtId="3" fontId="68" fillId="0" borderId="29" xfId="449" applyNumberFormat="1" applyFont="1" applyFill="1" applyBorder="1"/>
    <xf numFmtId="3" fontId="70" fillId="0" borderId="14" xfId="449" applyNumberFormat="1" applyFont="1" applyBorder="1" applyAlignment="1">
      <alignment horizontal="center"/>
    </xf>
    <xf numFmtId="167" fontId="67" fillId="0" borderId="45" xfId="449" applyNumberFormat="1" applyFont="1" applyFill="1" applyBorder="1"/>
    <xf numFmtId="167" fontId="108" fillId="0" borderId="35" xfId="449" applyNumberFormat="1" applyFont="1" applyFill="1" applyBorder="1" applyAlignment="1">
      <alignment horizontal="left" vertical="center"/>
    </xf>
    <xf numFmtId="167" fontId="68" fillId="0" borderId="0" xfId="449" applyNumberFormat="1" applyFont="1" applyFill="1" applyBorder="1" applyAlignment="1"/>
    <xf numFmtId="167" fontId="68" fillId="0" borderId="20" xfId="449" applyNumberFormat="1" applyFont="1" applyFill="1" applyBorder="1" applyAlignment="1"/>
    <xf numFmtId="4" fontId="42" fillId="0" borderId="0" xfId="313" applyNumberFormat="1" applyFill="1" applyAlignment="1">
      <alignment vertical="center"/>
    </xf>
    <xf numFmtId="1" fontId="68" fillId="0" borderId="36" xfId="340" applyNumberFormat="1" applyFont="1" applyBorder="1"/>
    <xf numFmtId="180" fontId="103" fillId="0" borderId="0" xfId="342" applyNumberFormat="1" applyFont="1" applyFill="1" applyBorder="1" applyAlignment="1" applyProtection="1">
      <alignment vertical="center"/>
    </xf>
    <xf numFmtId="167" fontId="68" fillId="0" borderId="37" xfId="449" applyNumberFormat="1" applyFont="1" applyFill="1" applyBorder="1"/>
    <xf numFmtId="167" fontId="67" fillId="0" borderId="18" xfId="449" applyNumberFormat="1" applyFont="1" applyFill="1" applyBorder="1"/>
    <xf numFmtId="167" fontId="68" fillId="0" borderId="36" xfId="449" applyNumberFormat="1" applyFont="1" applyFill="1" applyBorder="1"/>
    <xf numFmtId="167" fontId="67" fillId="0" borderId="28" xfId="449" applyNumberFormat="1" applyFont="1" applyFill="1" applyBorder="1"/>
    <xf numFmtId="177" fontId="74" fillId="0" borderId="0" xfId="449" applyNumberFormat="1" applyFont="1"/>
    <xf numFmtId="0" fontId="112" fillId="0" borderId="0" xfId="0" applyFont="1" applyFill="1" applyAlignment="1" applyProtection="1">
      <alignment horizontal="right"/>
    </xf>
    <xf numFmtId="0" fontId="112" fillId="0" borderId="0" xfId="0" applyFont="1" applyFill="1" applyAlignment="1" applyProtection="1">
      <alignment horizontal="left"/>
    </xf>
    <xf numFmtId="0" fontId="112" fillId="0" borderId="0" xfId="0" applyFont="1" applyFill="1"/>
    <xf numFmtId="0" fontId="133" fillId="0" borderId="0" xfId="0" applyFont="1" applyFill="1" applyAlignment="1" applyProtection="1">
      <alignment horizontal="right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03" fillId="0" borderId="0" xfId="0" applyFont="1" applyFill="1" applyAlignment="1">
      <alignment horizontal="left"/>
    </xf>
    <xf numFmtId="0" fontId="103" fillId="0" borderId="0" xfId="0" quotePrefix="1" applyFont="1" applyFill="1" applyAlignment="1">
      <alignment horizontal="left"/>
    </xf>
    <xf numFmtId="167" fontId="67" fillId="0" borderId="37" xfId="449" applyNumberFormat="1" applyFont="1" applyFill="1" applyBorder="1" applyAlignment="1">
      <alignment horizontal="left"/>
    </xf>
    <xf numFmtId="167" fontId="67" fillId="0" borderId="14" xfId="449" applyNumberFormat="1" applyFont="1" applyFill="1" applyBorder="1" applyAlignment="1">
      <alignment horizontal="left"/>
    </xf>
    <xf numFmtId="167" fontId="67" fillId="0" borderId="35" xfId="449" applyNumberFormat="1" applyFont="1" applyFill="1" applyBorder="1" applyAlignment="1">
      <alignment horizontal="left"/>
    </xf>
    <xf numFmtId="167" fontId="68" fillId="0" borderId="35" xfId="449" applyNumberFormat="1" applyFont="1" applyFill="1" applyBorder="1" applyAlignment="1">
      <alignment horizontal="left"/>
    </xf>
    <xf numFmtId="184" fontId="97" fillId="0" borderId="20" xfId="449" applyNumberFormat="1" applyFont="1" applyFill="1" applyBorder="1" applyAlignment="1">
      <alignment horizontal="right"/>
    </xf>
    <xf numFmtId="167" fontId="97" fillId="0" borderId="35" xfId="449" applyNumberFormat="1" applyFont="1" applyFill="1" applyBorder="1" applyAlignment="1">
      <alignment horizontal="left"/>
    </xf>
    <xf numFmtId="3" fontId="68" fillId="0" borderId="37" xfId="449" applyNumberFormat="1" applyFont="1" applyFill="1" applyBorder="1" applyAlignment="1">
      <alignment horizontal="left"/>
    </xf>
    <xf numFmtId="49" fontId="141" fillId="0" borderId="0" xfId="0" quotePrefix="1" applyNumberFormat="1" applyFont="1" applyAlignment="1">
      <alignment horizontal="left"/>
    </xf>
    <xf numFmtId="165" fontId="73" fillId="25" borderId="0" xfId="483" applyNumberFormat="1" applyFont="1" applyFill="1"/>
    <xf numFmtId="165" fontId="100" fillId="0" borderId="0" xfId="485" applyNumberFormat="1" applyFont="1" applyFill="1" applyBorder="1"/>
    <xf numFmtId="0" fontId="28" fillId="0" borderId="0" xfId="326" applyFont="1"/>
    <xf numFmtId="182" fontId="86" fillId="0" borderId="0" xfId="485" applyNumberFormat="1" applyFont="1"/>
    <xf numFmtId="165" fontId="73" fillId="0" borderId="0" xfId="483" quotePrefix="1" applyNumberFormat="1" applyFont="1" applyFill="1"/>
    <xf numFmtId="183" fontId="67" fillId="0" borderId="20" xfId="449" applyNumberFormat="1" applyFont="1" applyFill="1" applyBorder="1" applyAlignment="1">
      <alignment horizontal="right"/>
    </xf>
    <xf numFmtId="183" fontId="68" fillId="0" borderId="20" xfId="449" applyNumberFormat="1" applyFont="1" applyFill="1" applyBorder="1" applyAlignment="1">
      <alignment horizontal="right"/>
    </xf>
    <xf numFmtId="0" fontId="72" fillId="0" borderId="27" xfId="449" quotePrefix="1" applyFont="1" applyFill="1" applyBorder="1" applyAlignment="1">
      <alignment horizontal="center" vertical="center"/>
    </xf>
    <xf numFmtId="183" fontId="67" fillId="0" borderId="0" xfId="449" applyNumberFormat="1" applyFont="1" applyFill="1" applyAlignment="1">
      <alignment horizontal="right"/>
    </xf>
    <xf numFmtId="183" fontId="68" fillId="0" borderId="0" xfId="449" applyNumberFormat="1" applyFont="1" applyFill="1" applyAlignment="1">
      <alignment horizontal="right"/>
    </xf>
    <xf numFmtId="0" fontId="67" fillId="0" borderId="0" xfId="449" applyFont="1" applyFill="1" applyAlignment="1"/>
    <xf numFmtId="3" fontId="68" fillId="0" borderId="0" xfId="449" applyNumberFormat="1" applyFont="1" applyFill="1" applyAlignment="1"/>
    <xf numFmtId="0" fontId="56" fillId="0" borderId="0" xfId="449" applyFont="1" applyFill="1"/>
    <xf numFmtId="0" fontId="68" fillId="0" borderId="0" xfId="449" quotePrefix="1" applyFont="1" applyFill="1" applyAlignment="1"/>
    <xf numFmtId="0" fontId="67" fillId="0" borderId="0" xfId="449" applyFont="1" applyFill="1" applyAlignment="1">
      <alignment horizontal="centerContinuous" vertical="center"/>
    </xf>
    <xf numFmtId="0" fontId="68" fillId="0" borderId="0" xfId="449" quotePrefix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68" fillId="0" borderId="0" xfId="449" applyFont="1" applyFill="1"/>
    <xf numFmtId="3" fontId="68" fillId="0" borderId="0" xfId="449" applyNumberFormat="1" applyFont="1" applyFill="1" applyBorder="1"/>
    <xf numFmtId="3" fontId="68" fillId="0" borderId="0" xfId="449" applyNumberFormat="1" applyFont="1" applyFill="1"/>
    <xf numFmtId="3" fontId="67" fillId="0" borderId="0" xfId="449" applyNumberFormat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3" fillId="0" borderId="15" xfId="449" applyFont="1" applyFill="1" applyBorder="1"/>
    <xf numFmtId="0" fontId="70" fillId="0" borderId="15" xfId="449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/>
    </xf>
    <xf numFmtId="3" fontId="70" fillId="0" borderId="28" xfId="449" applyNumberFormat="1" applyFont="1" applyFill="1" applyBorder="1" applyAlignment="1">
      <alignment horizontal="centerContinuous" vertical="top"/>
    </xf>
    <xf numFmtId="3" fontId="70" fillId="0" borderId="28" xfId="449" applyNumberFormat="1" applyFont="1" applyFill="1" applyBorder="1" applyAlignment="1">
      <alignment horizontal="centerContinuous"/>
    </xf>
    <xf numFmtId="3" fontId="70" fillId="0" borderId="45" xfId="449" applyNumberFormat="1" applyFont="1" applyFill="1" applyBorder="1" applyAlignment="1">
      <alignment horizontal="centerContinuous"/>
    </xf>
    <xf numFmtId="0" fontId="70" fillId="0" borderId="20" xfId="449" applyFont="1" applyFill="1" applyBorder="1" applyAlignment="1">
      <alignment horizontal="center"/>
    </xf>
    <xf numFmtId="0" fontId="70" fillId="0" borderId="20" xfId="449" applyFont="1" applyFill="1" applyBorder="1" applyAlignment="1">
      <alignment horizontal="centerContinuous"/>
    </xf>
    <xf numFmtId="3" fontId="70" fillId="0" borderId="35" xfId="449" applyNumberFormat="1" applyFont="1" applyFill="1" applyBorder="1" applyAlignment="1">
      <alignment horizontal="center"/>
    </xf>
    <xf numFmtId="3" fontId="70" fillId="0" borderId="15" xfId="449" quotePrefix="1" applyNumberFormat="1" applyFont="1" applyFill="1" applyBorder="1" applyAlignment="1">
      <alignment horizontal="center"/>
    </xf>
    <xf numFmtId="0" fontId="70" fillId="0" borderId="23" xfId="449" applyFont="1" applyFill="1" applyBorder="1"/>
    <xf numFmtId="0" fontId="70" fillId="0" borderId="23" xfId="449" applyFont="1" applyFill="1" applyBorder="1" applyAlignment="1">
      <alignment horizontal="centerContinuous"/>
    </xf>
    <xf numFmtId="3" fontId="70" fillId="0" borderId="35" xfId="449" quotePrefix="1" applyNumberFormat="1" applyFont="1" applyFill="1" applyBorder="1" applyAlignment="1">
      <alignment horizontal="center"/>
    </xf>
    <xf numFmtId="3" fontId="70" fillId="0" borderId="20" xfId="449" quotePrefix="1" applyNumberFormat="1" applyFont="1" applyFill="1" applyBorder="1" applyAlignment="1">
      <alignment horizontal="center"/>
    </xf>
    <xf numFmtId="0" fontId="72" fillId="0" borderId="23" xfId="449" quotePrefix="1" applyFont="1" applyFill="1" applyBorder="1" applyAlignment="1">
      <alignment horizontal="center" vertical="center"/>
    </xf>
    <xf numFmtId="0" fontId="72" fillId="0" borderId="42" xfId="449" quotePrefix="1" applyFont="1" applyFill="1" applyBorder="1" applyAlignment="1">
      <alignment horizontal="center" vertical="center"/>
    </xf>
    <xf numFmtId="3" fontId="72" fillId="0" borderId="45" xfId="449" quotePrefix="1" applyNumberFormat="1" applyFont="1" applyFill="1" applyBorder="1" applyAlignment="1">
      <alignment horizontal="center" vertical="center"/>
    </xf>
    <xf numFmtId="3" fontId="72" fillId="0" borderId="42" xfId="449" quotePrefix="1" applyNumberFormat="1" applyFont="1" applyFill="1" applyBorder="1" applyAlignment="1">
      <alignment horizontal="center" vertical="center"/>
    </xf>
    <xf numFmtId="0" fontId="56" fillId="0" borderId="0" xfId="449" applyFont="1" applyFill="1" applyAlignment="1">
      <alignment horizontal="center" vertical="center"/>
    </xf>
    <xf numFmtId="0" fontId="67" fillId="0" borderId="15" xfId="449" applyFont="1" applyFill="1" applyBorder="1"/>
    <xf numFmtId="167" fontId="68" fillId="0" borderId="20" xfId="449" applyNumberFormat="1" applyFont="1" applyFill="1" applyBorder="1" applyAlignment="1">
      <alignment horizontal="right"/>
    </xf>
    <xf numFmtId="166" fontId="68" fillId="0" borderId="15" xfId="449" applyNumberFormat="1" applyFont="1" applyFill="1" applyBorder="1"/>
    <xf numFmtId="0" fontId="67" fillId="0" borderId="20" xfId="449" applyFont="1" applyFill="1" applyBorder="1"/>
    <xf numFmtId="166" fontId="68" fillId="0" borderId="18" xfId="449" applyNumberFormat="1" applyFont="1" applyFill="1" applyBorder="1"/>
    <xf numFmtId="166" fontId="68" fillId="0" borderId="20" xfId="449" applyNumberFormat="1" applyFont="1" applyFill="1" applyBorder="1"/>
    <xf numFmtId="166" fontId="68" fillId="0" borderId="35" xfId="449" applyNumberFormat="1" applyFont="1" applyFill="1" applyBorder="1"/>
    <xf numFmtId="167" fontId="68" fillId="0" borderId="23" xfId="449" applyNumberFormat="1" applyFont="1" applyFill="1" applyBorder="1"/>
    <xf numFmtId="166" fontId="68" fillId="0" borderId="23" xfId="449" applyNumberFormat="1" applyFont="1" applyFill="1" applyBorder="1"/>
    <xf numFmtId="166" fontId="68" fillId="0" borderId="36" xfId="449" applyNumberFormat="1" applyFont="1" applyFill="1" applyBorder="1"/>
    <xf numFmtId="167" fontId="56" fillId="0" borderId="0" xfId="449" applyNumberFormat="1" applyFont="1" applyFill="1"/>
    <xf numFmtId="0" fontId="98" fillId="0" borderId="0" xfId="452" applyFill="1"/>
    <xf numFmtId="3" fontId="144" fillId="0" borderId="0" xfId="452" applyNumberFormat="1" applyFont="1" applyBorder="1" applyAlignment="1">
      <alignment horizontal="left" vertical="top" wrapText="1"/>
    </xf>
    <xf numFmtId="3" fontId="144" fillId="0" borderId="0" xfId="452" applyNumberFormat="1" applyFont="1" applyAlignment="1">
      <alignment vertical="top" wrapText="1"/>
    </xf>
    <xf numFmtId="3" fontId="68" fillId="0" borderId="0" xfId="452" applyNumberFormat="1" applyFont="1" applyAlignment="1">
      <alignment horizontal="right" vertical="top" wrapText="1"/>
    </xf>
    <xf numFmtId="3" fontId="91" fillId="0" borderId="29" xfId="452" applyNumberFormat="1" applyFont="1" applyBorder="1" applyAlignment="1">
      <alignment horizontal="center" vertical="top" wrapText="1"/>
    </xf>
    <xf numFmtId="3" fontId="144" fillId="0" borderId="29" xfId="452" applyNumberFormat="1" applyFont="1" applyBorder="1" applyAlignment="1">
      <alignment vertical="top" wrapText="1"/>
    </xf>
    <xf numFmtId="3" fontId="68" fillId="0" borderId="0" xfId="452" applyNumberFormat="1" applyFont="1" applyAlignment="1">
      <alignment horizontal="center" vertical="top" wrapText="1"/>
    </xf>
    <xf numFmtId="4" fontId="144" fillId="25" borderId="42" xfId="452" applyNumberFormat="1" applyFont="1" applyFill="1" applyBorder="1" applyAlignment="1">
      <alignment horizontal="center" vertical="center" wrapText="1"/>
    </xf>
    <xf numFmtId="3" fontId="144" fillId="0" borderId="42" xfId="452" applyNumberFormat="1" applyFont="1" applyBorder="1" applyAlignment="1">
      <alignment horizontal="center" vertical="center" wrapText="1"/>
    </xf>
    <xf numFmtId="3" fontId="67" fillId="0" borderId="0" xfId="452" applyNumberFormat="1" applyFont="1" applyAlignment="1">
      <alignment horizontal="center" vertical="top" wrapText="1"/>
    </xf>
    <xf numFmtId="4" fontId="145" fillId="25" borderId="42" xfId="452" applyNumberFormat="1" applyFont="1" applyFill="1" applyBorder="1" applyAlignment="1">
      <alignment horizontal="center" vertical="center" wrapText="1"/>
    </xf>
    <xf numFmtId="49" fontId="145" fillId="0" borderId="42" xfId="452" applyNumberFormat="1" applyFont="1" applyBorder="1" applyAlignment="1">
      <alignment horizontal="center" vertical="center" wrapText="1"/>
    </xf>
    <xf numFmtId="0" fontId="68" fillId="0" borderId="42" xfId="452" applyFont="1" applyBorder="1" applyAlignment="1">
      <alignment horizontal="center" vertical="center" wrapText="1"/>
    </xf>
    <xf numFmtId="3" fontId="68" fillId="0" borderId="42" xfId="452" applyNumberFormat="1" applyFont="1" applyFill="1" applyBorder="1" applyAlignment="1">
      <alignment horizontal="center" vertical="center" wrapText="1"/>
    </xf>
    <xf numFmtId="3" fontId="68" fillId="25" borderId="42" xfId="452" applyNumberFormat="1" applyFont="1" applyFill="1" applyBorder="1" applyAlignment="1">
      <alignment horizontal="center" vertical="center" wrapText="1"/>
    </xf>
    <xf numFmtId="0" fontId="145" fillId="0" borderId="42" xfId="452" applyFont="1" applyFill="1" applyBorder="1" applyAlignment="1">
      <alignment horizontal="left" vertical="center" wrapText="1" indent="1"/>
    </xf>
    <xf numFmtId="188" fontId="145" fillId="25" borderId="15" xfId="452" applyNumberFormat="1" applyFont="1" applyFill="1" applyBorder="1" applyAlignment="1">
      <alignment horizontal="center" vertical="center"/>
    </xf>
    <xf numFmtId="188" fontId="145" fillId="25" borderId="42" xfId="452" applyNumberFormat="1" applyFont="1" applyFill="1" applyBorder="1" applyAlignment="1">
      <alignment horizontal="center" vertical="center" wrapText="1"/>
    </xf>
    <xf numFmtId="166" fontId="145" fillId="0" borderId="42" xfId="453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vertical="center" wrapText="1"/>
    </xf>
    <xf numFmtId="3" fontId="68" fillId="0" borderId="0" xfId="452" applyNumberFormat="1" applyFont="1" applyFill="1" applyAlignment="1">
      <alignment vertical="center" wrapText="1"/>
    </xf>
    <xf numFmtId="188" fontId="145" fillId="25" borderId="42" xfId="452" applyNumberFormat="1" applyFont="1" applyFill="1" applyBorder="1" applyAlignment="1">
      <alignment horizontal="center" vertical="center"/>
    </xf>
    <xf numFmtId="0" fontId="146" fillId="0" borderId="68" xfId="452" applyFont="1" applyFill="1" applyBorder="1" applyAlignment="1">
      <alignment horizontal="center" vertical="center" wrapText="1"/>
    </xf>
    <xf numFmtId="188" fontId="146" fillId="0" borderId="68" xfId="452" applyNumberFormat="1" applyFont="1" applyBorder="1" applyAlignment="1">
      <alignment horizontal="center" vertical="center"/>
    </xf>
    <xf numFmtId="166" fontId="146" fillId="0" borderId="68" xfId="453" applyNumberFormat="1" applyFont="1" applyBorder="1" applyAlignment="1">
      <alignment horizontal="center" vertical="center"/>
    </xf>
    <xf numFmtId="0" fontId="145" fillId="0" borderId="23" xfId="3346" applyFont="1" applyFill="1" applyBorder="1" applyAlignment="1">
      <alignment horizontal="left" vertical="center" wrapText="1" indent="1"/>
    </xf>
    <xf numFmtId="178" fontId="145" fillId="25" borderId="23" xfId="3346" applyNumberFormat="1" applyFont="1" applyFill="1" applyBorder="1" applyAlignment="1">
      <alignment horizontal="center" vertical="center"/>
    </xf>
    <xf numFmtId="188" fontId="145" fillId="25" borderId="23" xfId="452" applyNumberFormat="1" applyFont="1" applyFill="1" applyBorder="1" applyAlignment="1">
      <alignment horizontal="center" vertical="center" wrapText="1"/>
    </xf>
    <xf numFmtId="166" fontId="145" fillId="25" borderId="23" xfId="453" applyNumberFormat="1" applyFont="1" applyFill="1" applyBorder="1" applyAlignment="1">
      <alignment horizontal="center" vertical="center"/>
    </xf>
    <xf numFmtId="0" fontId="145" fillId="0" borderId="42" xfId="3346" applyFont="1" applyFill="1" applyBorder="1" applyAlignment="1">
      <alignment horizontal="left" vertical="center" wrapText="1" indent="1"/>
    </xf>
    <xf numFmtId="178" fontId="145" fillId="25" borderId="42" xfId="3346" applyNumberFormat="1" applyFont="1" applyFill="1" applyBorder="1" applyAlignment="1">
      <alignment horizontal="center" vertical="center"/>
    </xf>
    <xf numFmtId="166" fontId="145" fillId="25" borderId="42" xfId="453" applyNumberFormat="1" applyFont="1" applyFill="1" applyBorder="1" applyAlignment="1">
      <alignment horizontal="center" vertical="center"/>
    </xf>
    <xf numFmtId="0" fontId="145" fillId="0" borderId="69" xfId="3346" applyFont="1" applyFill="1" applyBorder="1" applyAlignment="1">
      <alignment horizontal="left" vertical="center" wrapText="1" indent="1"/>
    </xf>
    <xf numFmtId="178" fontId="145" fillId="25" borderId="69" xfId="3346" applyNumberFormat="1" applyFont="1" applyFill="1" applyBorder="1" applyAlignment="1">
      <alignment horizontal="center" vertical="center"/>
    </xf>
    <xf numFmtId="188" fontId="145" fillId="25" borderId="69" xfId="452" applyNumberFormat="1" applyFont="1" applyFill="1" applyBorder="1" applyAlignment="1">
      <alignment horizontal="center" vertical="center" wrapText="1"/>
    </xf>
    <xf numFmtId="166" fontId="145" fillId="25" borderId="69" xfId="453" applyNumberFormat="1" applyFont="1" applyFill="1" applyBorder="1" applyAlignment="1">
      <alignment horizontal="center" vertical="center"/>
    </xf>
    <xf numFmtId="0" fontId="146" fillId="0" borderId="70" xfId="452" applyFont="1" applyFill="1" applyBorder="1" applyAlignment="1">
      <alignment horizontal="center" vertical="center" wrapText="1"/>
    </xf>
    <xf numFmtId="188" fontId="146" fillId="0" borderId="70" xfId="452" applyNumberFormat="1" applyFont="1" applyBorder="1" applyAlignment="1">
      <alignment horizontal="center" vertical="center"/>
    </xf>
    <xf numFmtId="166" fontId="146" fillId="25" borderId="70" xfId="452" applyNumberFormat="1" applyFont="1" applyFill="1" applyBorder="1" applyAlignment="1">
      <alignment horizontal="center" vertical="center"/>
    </xf>
    <xf numFmtId="188" fontId="145" fillId="0" borderId="23" xfId="452" applyNumberFormat="1" applyFont="1" applyBorder="1" applyAlignment="1">
      <alignment horizontal="center" vertical="center"/>
    </xf>
    <xf numFmtId="188" fontId="147" fillId="25" borderId="42" xfId="452" applyNumberFormat="1" applyFont="1" applyFill="1" applyBorder="1" applyAlignment="1">
      <alignment horizontal="center" vertical="center" wrapText="1"/>
    </xf>
    <xf numFmtId="166" fontId="147" fillId="25" borderId="42" xfId="453" applyNumberFormat="1" applyFont="1" applyFill="1" applyBorder="1" applyAlignment="1">
      <alignment horizontal="center" vertical="center"/>
    </xf>
    <xf numFmtId="188" fontId="145" fillId="0" borderId="42" xfId="452" applyNumberFormat="1" applyFont="1" applyBorder="1" applyAlignment="1">
      <alignment horizontal="center" vertical="center"/>
    </xf>
    <xf numFmtId="0" fontId="145" fillId="0" borderId="69" xfId="452" applyFont="1" applyFill="1" applyBorder="1" applyAlignment="1">
      <alignment horizontal="left" vertical="center" wrapText="1" indent="1"/>
    </xf>
    <xf numFmtId="188" fontId="145" fillId="0" borderId="69" xfId="452" applyNumberFormat="1" applyFont="1" applyBorder="1" applyAlignment="1">
      <alignment horizontal="center" vertical="center"/>
    </xf>
    <xf numFmtId="166" fontId="145" fillId="0" borderId="69" xfId="453" applyNumberFormat="1" applyFont="1" applyBorder="1" applyAlignment="1">
      <alignment horizontal="center" vertical="center"/>
    </xf>
    <xf numFmtId="3" fontId="146" fillId="0" borderId="68" xfId="452" applyNumberFormat="1" applyFont="1" applyFill="1" applyBorder="1" applyAlignment="1">
      <alignment horizontal="center" vertical="center" wrapText="1"/>
    </xf>
    <xf numFmtId="188" fontId="146" fillId="25" borderId="68" xfId="452" applyNumberFormat="1" applyFont="1" applyFill="1" applyBorder="1" applyAlignment="1">
      <alignment horizontal="center" vertical="center"/>
    </xf>
    <xf numFmtId="166" fontId="146" fillId="0" borderId="68" xfId="452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horizontal="right" vertical="center" wrapText="1"/>
    </xf>
    <xf numFmtId="3" fontId="68" fillId="0" borderId="0" xfId="452" applyNumberFormat="1" applyFont="1" applyFill="1" applyAlignment="1">
      <alignment horizontal="right" vertical="center" wrapText="1"/>
    </xf>
    <xf numFmtId="3" fontId="68" fillId="25" borderId="0" xfId="452" applyNumberFormat="1" applyFont="1" applyFill="1" applyBorder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/>
    </xf>
    <xf numFmtId="3" fontId="68" fillId="0" borderId="0" xfId="452" applyNumberFormat="1" applyFont="1" applyAlignment="1">
      <alignment horizontal="left" vertical="top" wrapText="1"/>
    </xf>
    <xf numFmtId="3" fontId="68" fillId="25" borderId="0" xfId="452" applyNumberFormat="1" applyFont="1" applyFill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 indent="2"/>
    </xf>
    <xf numFmtId="167" fontId="148" fillId="0" borderId="0" xfId="455" applyNumberFormat="1" applyFont="1" applyFill="1" applyAlignment="1"/>
    <xf numFmtId="167" fontId="149" fillId="0" borderId="0" xfId="3346" applyNumberFormat="1" applyFont="1" applyFill="1" applyAlignment="1">
      <alignment horizontal="center"/>
    </xf>
    <xf numFmtId="167" fontId="149" fillId="0" borderId="0" xfId="3346" applyNumberFormat="1" applyFont="1" applyFill="1" applyBorder="1" applyAlignment="1">
      <alignment horizontal="left"/>
    </xf>
    <xf numFmtId="167" fontId="149" fillId="0" borderId="0" xfId="3346" applyNumberFormat="1" applyFont="1" applyFill="1" applyAlignment="1">
      <alignment horizontal="left" indent="1"/>
    </xf>
    <xf numFmtId="167" fontId="149" fillId="0" borderId="0" xfId="3346" applyNumberFormat="1" applyFont="1" applyFill="1" applyAlignment="1">
      <alignment horizontal="right" vertical="center"/>
    </xf>
    <xf numFmtId="178" fontId="150" fillId="0" borderId="0" xfId="3346" applyNumberFormat="1" applyFont="1" applyFill="1" applyAlignment="1">
      <alignment horizontal="right" vertical="center"/>
    </xf>
    <xf numFmtId="4" fontId="150" fillId="0" borderId="0" xfId="3346" applyNumberFormat="1" applyFont="1" applyFill="1" applyAlignment="1">
      <alignment horizontal="right" vertical="center"/>
    </xf>
    <xf numFmtId="43" fontId="150" fillId="0" borderId="0" xfId="3346" applyNumberFormat="1" applyFont="1" applyFill="1" applyAlignment="1">
      <alignment horizontal="center" vertical="center"/>
    </xf>
    <xf numFmtId="0" fontId="150" fillId="0" borderId="0" xfId="3346" applyFont="1" applyFill="1" applyAlignment="1">
      <alignment horizontal="center" vertical="center"/>
    </xf>
    <xf numFmtId="0" fontId="113" fillId="0" borderId="0" xfId="456" applyFont="1" applyFill="1"/>
    <xf numFmtId="167" fontId="153" fillId="0" borderId="0" xfId="3346" applyNumberFormat="1" applyFont="1" applyFill="1" applyBorder="1" applyAlignment="1">
      <alignment horizontal="center" wrapText="1"/>
    </xf>
    <xf numFmtId="167" fontId="149" fillId="0" borderId="0" xfId="3346" applyNumberFormat="1" applyFont="1" applyFill="1" applyBorder="1" applyAlignment="1">
      <alignment horizontal="center"/>
    </xf>
    <xf numFmtId="167" fontId="149" fillId="0" borderId="0" xfId="3346" applyNumberFormat="1" applyFont="1" applyFill="1" applyBorder="1" applyAlignment="1">
      <alignment horizontal="left" indent="1"/>
    </xf>
    <xf numFmtId="167" fontId="154" fillId="0" borderId="42" xfId="456" applyNumberFormat="1" applyFont="1" applyFill="1" applyBorder="1" applyAlignment="1">
      <alignment horizontal="center" vertical="center" wrapText="1"/>
    </xf>
    <xf numFmtId="167" fontId="154" fillId="0" borderId="42" xfId="456" applyNumberFormat="1" applyFont="1" applyFill="1" applyBorder="1" applyAlignment="1">
      <alignment horizontal="center" vertical="center"/>
    </xf>
    <xf numFmtId="4" fontId="154" fillId="0" borderId="42" xfId="456" applyNumberFormat="1" applyFont="1" applyFill="1" applyBorder="1" applyAlignment="1">
      <alignment horizontal="center" vertical="center" wrapText="1"/>
    </xf>
    <xf numFmtId="178" fontId="154" fillId="0" borderId="42" xfId="456" applyNumberFormat="1" applyFont="1" applyFill="1" applyBorder="1" applyAlignment="1">
      <alignment horizontal="center" vertical="center" wrapText="1"/>
    </xf>
    <xf numFmtId="20" fontId="154" fillId="0" borderId="42" xfId="456" quotePrefix="1" applyNumberFormat="1" applyFont="1" applyFill="1" applyBorder="1" applyAlignment="1">
      <alignment horizontal="center" vertical="center" wrapText="1"/>
    </xf>
    <xf numFmtId="0" fontId="154" fillId="0" borderId="75" xfId="456" quotePrefix="1" applyFont="1" applyFill="1" applyBorder="1" applyAlignment="1">
      <alignment horizontal="center" vertical="center" wrapText="1"/>
    </xf>
    <xf numFmtId="0" fontId="113" fillId="0" borderId="0" xfId="456" applyFont="1" applyFill="1" applyAlignment="1">
      <alignment horizontal="center" vertical="center"/>
    </xf>
    <xf numFmtId="167" fontId="149" fillId="0" borderId="78" xfId="3346" quotePrefix="1" applyNumberFormat="1" applyFont="1" applyFill="1" applyBorder="1" applyAlignment="1">
      <alignment horizontal="center" vertical="center"/>
    </xf>
    <xf numFmtId="49" fontId="149" fillId="0" borderId="79" xfId="3346" quotePrefix="1" applyNumberFormat="1" applyFont="1" applyFill="1" applyBorder="1" applyAlignment="1">
      <alignment horizontal="center" vertical="center"/>
    </xf>
    <xf numFmtId="49" fontId="149" fillId="0" borderId="79" xfId="3346" applyNumberFormat="1" applyFont="1" applyFill="1" applyBorder="1" applyAlignment="1">
      <alignment horizontal="left" vertical="center"/>
    </xf>
    <xf numFmtId="0" fontId="149" fillId="0" borderId="79" xfId="3346" applyFont="1" applyFill="1" applyBorder="1" applyAlignment="1">
      <alignment horizontal="left" vertical="center" wrapText="1"/>
    </xf>
    <xf numFmtId="178" fontId="149" fillId="0" borderId="79" xfId="3346" applyNumberFormat="1" applyFont="1" applyFill="1" applyBorder="1" applyAlignment="1">
      <alignment vertical="center"/>
    </xf>
    <xf numFmtId="178" fontId="149" fillId="0" borderId="79" xfId="456" applyNumberFormat="1" applyFont="1" applyFill="1" applyBorder="1" applyAlignment="1">
      <alignment horizontal="right" vertical="center"/>
    </xf>
    <xf numFmtId="41" fontId="157" fillId="0" borderId="79" xfId="453" applyNumberFormat="1" applyFont="1" applyFill="1" applyBorder="1" applyAlignment="1">
      <alignment horizontal="right" vertical="center"/>
    </xf>
    <xf numFmtId="189" fontId="157" fillId="0" borderId="79" xfId="453" applyNumberFormat="1" applyFont="1" applyFill="1" applyBorder="1" applyAlignment="1">
      <alignment horizontal="right" vertical="center"/>
    </xf>
    <xf numFmtId="189" fontId="157" fillId="0" borderId="80" xfId="453" applyNumberFormat="1" applyFont="1" applyFill="1" applyBorder="1" applyAlignment="1">
      <alignment horizontal="right" vertical="center"/>
    </xf>
    <xf numFmtId="178" fontId="149" fillId="0" borderId="81" xfId="3346" applyNumberFormat="1" applyFont="1" applyFill="1" applyBorder="1" applyAlignment="1">
      <alignment vertical="center"/>
    </xf>
    <xf numFmtId="41" fontId="157" fillId="0" borderId="72" xfId="453" applyNumberFormat="1" applyFont="1" applyFill="1" applyBorder="1" applyAlignment="1">
      <alignment horizontal="right" vertical="center"/>
    </xf>
    <xf numFmtId="166" fontId="149" fillId="0" borderId="72" xfId="456" applyNumberFormat="1" applyFont="1" applyFill="1" applyBorder="1" applyAlignment="1">
      <alignment horizontal="right" vertical="center"/>
    </xf>
    <xf numFmtId="166" fontId="149" fillId="0" borderId="73" xfId="456" applyNumberFormat="1" applyFont="1" applyFill="1" applyBorder="1" applyAlignment="1">
      <alignment horizontal="right" vertical="center"/>
    </xf>
    <xf numFmtId="167" fontId="149" fillId="0" borderId="82" xfId="3346" quotePrefix="1" applyNumberFormat="1" applyFont="1" applyFill="1" applyBorder="1" applyAlignment="1">
      <alignment horizontal="center" vertical="center"/>
    </xf>
    <xf numFmtId="49" fontId="149" fillId="0" borderId="81" xfId="3346" quotePrefix="1" applyNumberFormat="1" applyFont="1" applyFill="1" applyBorder="1" applyAlignment="1">
      <alignment horizontal="center" vertical="center"/>
    </xf>
    <xf numFmtId="49" fontId="149" fillId="0" borderId="81" xfId="3346" applyNumberFormat="1" applyFont="1" applyFill="1" applyBorder="1" applyAlignment="1">
      <alignment horizontal="left" vertical="center"/>
    </xf>
    <xf numFmtId="0" fontId="149" fillId="0" borderId="81" xfId="3346" applyFont="1" applyFill="1" applyBorder="1" applyAlignment="1">
      <alignment horizontal="left" vertical="center" wrapText="1"/>
    </xf>
    <xf numFmtId="178" fontId="149" fillId="0" borderId="81" xfId="456" applyNumberFormat="1" applyFont="1" applyFill="1" applyBorder="1" applyAlignment="1">
      <alignment horizontal="right" vertical="center"/>
    </xf>
    <xf numFmtId="41" fontId="157" fillId="0" borderId="81" xfId="453" applyNumberFormat="1" applyFont="1" applyFill="1" applyBorder="1" applyAlignment="1">
      <alignment horizontal="right" vertical="center"/>
    </xf>
    <xf numFmtId="189" fontId="157" fillId="0" borderId="81" xfId="453" applyNumberFormat="1" applyFont="1" applyFill="1" applyBorder="1" applyAlignment="1">
      <alignment horizontal="right" vertical="center"/>
    </xf>
    <xf numFmtId="189" fontId="157" fillId="0" borderId="83" xfId="453" applyNumberFormat="1" applyFont="1" applyFill="1" applyBorder="1" applyAlignment="1">
      <alignment horizontal="right" vertical="center"/>
    </xf>
    <xf numFmtId="0" fontId="149" fillId="0" borderId="72" xfId="3346" applyFont="1" applyFill="1" applyBorder="1" applyAlignment="1">
      <alignment horizontal="left" vertical="center" wrapText="1"/>
    </xf>
    <xf numFmtId="178" fontId="149" fillId="0" borderId="72" xfId="3346" applyNumberFormat="1" applyFont="1" applyFill="1" applyBorder="1" applyAlignment="1">
      <alignment vertical="center"/>
    </xf>
    <xf numFmtId="189" fontId="157" fillId="0" borderId="72" xfId="453" applyNumberFormat="1" applyFont="1" applyFill="1" applyBorder="1" applyAlignment="1">
      <alignment horizontal="right" vertical="center"/>
    </xf>
    <xf numFmtId="189" fontId="157" fillId="0" borderId="73" xfId="453" applyNumberFormat="1" applyFont="1" applyFill="1" applyBorder="1" applyAlignment="1">
      <alignment horizontal="right" vertical="center"/>
    </xf>
    <xf numFmtId="0" fontId="149" fillId="0" borderId="85" xfId="3346" applyFont="1" applyFill="1" applyBorder="1" applyAlignment="1">
      <alignment horizontal="left" vertical="center" wrapText="1"/>
    </xf>
    <xf numFmtId="178" fontId="149" fillId="0" borderId="85" xfId="3346" applyNumberFormat="1" applyFont="1" applyFill="1" applyBorder="1" applyAlignment="1">
      <alignment vertical="center"/>
    </xf>
    <xf numFmtId="41" fontId="157" fillId="0" borderId="23" xfId="453" applyNumberFormat="1" applyFont="1" applyFill="1" applyBorder="1" applyAlignment="1">
      <alignment horizontal="right" vertical="center"/>
    </xf>
    <xf numFmtId="189" fontId="157" fillId="0" borderId="85" xfId="453" applyNumberFormat="1" applyFont="1" applyFill="1" applyBorder="1" applyAlignment="1">
      <alignment horizontal="right" vertical="center"/>
    </xf>
    <xf numFmtId="189" fontId="157" fillId="0" borderId="86" xfId="453" applyNumberFormat="1" applyFont="1" applyFill="1" applyBorder="1" applyAlignment="1">
      <alignment horizontal="right" vertical="center"/>
    </xf>
    <xf numFmtId="167" fontId="149" fillId="0" borderId="87" xfId="3346" quotePrefix="1" applyNumberFormat="1" applyFont="1" applyFill="1" applyBorder="1" applyAlignment="1">
      <alignment horizontal="center" vertical="center"/>
    </xf>
    <xf numFmtId="49" fontId="149" fillId="0" borderId="20" xfId="3346" quotePrefix="1" applyNumberFormat="1" applyFont="1" applyFill="1" applyBorder="1" applyAlignment="1">
      <alignment horizontal="center" vertical="center"/>
    </xf>
    <xf numFmtId="49" fontId="149" fillId="0" borderId="20" xfId="3346" applyNumberFormat="1" applyFont="1" applyFill="1" applyBorder="1" applyAlignment="1">
      <alignment horizontal="left" vertical="center"/>
    </xf>
    <xf numFmtId="0" fontId="149" fillId="0" borderId="20" xfId="3346" applyFont="1" applyFill="1" applyBorder="1" applyAlignment="1">
      <alignment horizontal="left" vertical="center" wrapText="1"/>
    </xf>
    <xf numFmtId="178" fontId="149" fillId="0" borderId="20" xfId="3346" applyNumberFormat="1" applyFont="1" applyFill="1" applyBorder="1" applyAlignment="1">
      <alignment vertical="center"/>
    </xf>
    <xf numFmtId="178" fontId="149" fillId="0" borderId="88" xfId="456" applyNumberFormat="1" applyFont="1" applyFill="1" applyBorder="1" applyAlignment="1">
      <alignment horizontal="right" vertical="center"/>
    </xf>
    <xf numFmtId="189" fontId="157" fillId="0" borderId="20" xfId="453" applyNumberFormat="1" applyFont="1" applyFill="1" applyBorder="1" applyAlignment="1">
      <alignment horizontal="right" vertical="center"/>
    </xf>
    <xf numFmtId="189" fontId="157" fillId="0" borderId="89" xfId="453" applyNumberFormat="1" applyFont="1" applyFill="1" applyBorder="1" applyAlignment="1">
      <alignment horizontal="right" vertical="center"/>
    </xf>
    <xf numFmtId="178" fontId="149" fillId="0" borderId="20" xfId="456" applyNumberFormat="1" applyFont="1" applyFill="1" applyBorder="1" applyAlignment="1">
      <alignment horizontal="right" vertical="center"/>
    </xf>
    <xf numFmtId="178" fontId="149" fillId="0" borderId="72" xfId="3346" applyNumberFormat="1" applyFont="1" applyFill="1" applyBorder="1" applyAlignment="1">
      <alignment vertical="center" wrapText="1"/>
    </xf>
    <xf numFmtId="178" fontId="149" fillId="0" borderId="85" xfId="3346" applyNumberFormat="1" applyFont="1" applyFill="1" applyBorder="1" applyAlignment="1">
      <alignment vertical="center" wrapText="1"/>
    </xf>
    <xf numFmtId="178" fontId="149" fillId="0" borderId="85" xfId="456" applyNumberFormat="1" applyFont="1" applyFill="1" applyBorder="1" applyAlignment="1">
      <alignment horizontal="right" vertical="center"/>
    </xf>
    <xf numFmtId="166" fontId="149" fillId="0" borderId="85" xfId="456" applyNumberFormat="1" applyFont="1" applyFill="1" applyBorder="1" applyAlignment="1">
      <alignment horizontal="right" vertical="center"/>
    </xf>
    <xf numFmtId="166" fontId="149" fillId="0" borderId="86" xfId="456" applyNumberFormat="1" applyFont="1" applyFill="1" applyBorder="1" applyAlignment="1">
      <alignment horizontal="right" vertical="center"/>
    </xf>
    <xf numFmtId="167" fontId="149" fillId="0" borderId="87" xfId="3346" quotePrefix="1" applyNumberFormat="1" applyFont="1" applyFill="1" applyBorder="1" applyAlignment="1">
      <alignment horizontal="center" vertical="center" wrapText="1"/>
    </xf>
    <xf numFmtId="167" fontId="149" fillId="0" borderId="20" xfId="3346" applyNumberFormat="1" applyFont="1" applyFill="1" applyBorder="1" applyAlignment="1">
      <alignment horizontal="center" vertical="center" wrapText="1"/>
    </xf>
    <xf numFmtId="178" fontId="149" fillId="0" borderId="20" xfId="3346" applyNumberFormat="1" applyFont="1" applyFill="1" applyBorder="1" applyAlignment="1">
      <alignment vertical="center" wrapText="1"/>
    </xf>
    <xf numFmtId="166" fontId="149" fillId="0" borderId="20" xfId="456" applyNumberFormat="1" applyFont="1" applyFill="1" applyBorder="1" applyAlignment="1">
      <alignment horizontal="right" vertical="center"/>
    </xf>
    <xf numFmtId="166" fontId="149" fillId="0" borderId="90" xfId="456" applyNumberFormat="1" applyFont="1" applyFill="1" applyBorder="1" applyAlignment="1">
      <alignment horizontal="right" vertical="center"/>
    </xf>
    <xf numFmtId="178" fontId="149" fillId="0" borderId="23" xfId="456" applyNumberFormat="1" applyFont="1" applyFill="1" applyBorder="1" applyAlignment="1">
      <alignment horizontal="right" vertical="center"/>
    </xf>
    <xf numFmtId="0" fontId="149" fillId="0" borderId="42" xfId="3346" applyFont="1" applyFill="1" applyBorder="1" applyAlignment="1">
      <alignment horizontal="left" vertical="center" wrapText="1"/>
    </xf>
    <xf numFmtId="178" fontId="149" fillId="0" borderId="42" xfId="3346" applyNumberFormat="1" applyFont="1" applyFill="1" applyBorder="1" applyAlignment="1">
      <alignment vertical="center" wrapText="1"/>
    </xf>
    <xf numFmtId="178" fontId="149" fillId="0" borderId="42" xfId="456" applyNumberFormat="1" applyFont="1" applyFill="1" applyBorder="1" applyAlignment="1">
      <alignment horizontal="right" vertical="center"/>
    </xf>
    <xf numFmtId="166" fontId="149" fillId="0" borderId="42" xfId="456" applyNumberFormat="1" applyFont="1" applyFill="1" applyBorder="1" applyAlignment="1">
      <alignment horizontal="right" vertical="center"/>
    </xf>
    <xf numFmtId="166" fontId="149" fillId="0" borderId="75" xfId="456" applyNumberFormat="1" applyFont="1" applyFill="1" applyBorder="1" applyAlignment="1">
      <alignment horizontal="right" vertical="center"/>
    </xf>
    <xf numFmtId="167" fontId="149" fillId="0" borderId="15" xfId="3346" applyNumberFormat="1" applyFont="1" applyFill="1" applyBorder="1" applyAlignment="1">
      <alignment horizontal="center" vertical="center" wrapText="1"/>
    </xf>
    <xf numFmtId="0" fontId="149" fillId="0" borderId="15" xfId="3346" applyFont="1" applyFill="1" applyBorder="1" applyAlignment="1">
      <alignment horizontal="left" vertical="center" wrapText="1"/>
    </xf>
    <xf numFmtId="178" fontId="149" fillId="0" borderId="15" xfId="3346" applyNumberFormat="1" applyFont="1" applyFill="1" applyBorder="1" applyAlignment="1">
      <alignment vertical="center" wrapText="1"/>
    </xf>
    <xf numFmtId="41" fontId="157" fillId="0" borderId="15" xfId="453" applyNumberFormat="1" applyFont="1" applyFill="1" applyBorder="1" applyAlignment="1">
      <alignment horizontal="right" vertical="center"/>
    </xf>
    <xf numFmtId="189" fontId="157" fillId="0" borderId="15" xfId="453" applyNumberFormat="1" applyFont="1" applyFill="1" applyBorder="1" applyAlignment="1">
      <alignment horizontal="right" vertical="center"/>
    </xf>
    <xf numFmtId="189" fontId="157" fillId="0" borderId="77" xfId="453" applyNumberFormat="1" applyFont="1" applyFill="1" applyBorder="1" applyAlignment="1">
      <alignment horizontal="right" vertical="center"/>
    </xf>
    <xf numFmtId="178" fontId="149" fillId="0" borderId="72" xfId="456" applyNumberFormat="1" applyFont="1" applyFill="1" applyBorder="1" applyAlignment="1">
      <alignment horizontal="right" vertical="center"/>
    </xf>
    <xf numFmtId="0" fontId="158" fillId="0" borderId="0" xfId="456" applyFont="1" applyFill="1" applyAlignment="1">
      <alignment horizontal="center" vertical="center"/>
    </xf>
    <xf numFmtId="167" fontId="149" fillId="0" borderId="42" xfId="3346" applyNumberFormat="1" applyFont="1" applyFill="1" applyBorder="1" applyAlignment="1">
      <alignment horizontal="center" vertical="center" wrapText="1"/>
    </xf>
    <xf numFmtId="0" fontId="150" fillId="0" borderId="0" xfId="3346" applyFont="1" applyFill="1"/>
    <xf numFmtId="0" fontId="150" fillId="27" borderId="0" xfId="3346" applyFont="1" applyFill="1"/>
    <xf numFmtId="178" fontId="149" fillId="0" borderId="15" xfId="456" applyNumberFormat="1" applyFont="1" applyFill="1" applyBorder="1" applyAlignment="1">
      <alignment horizontal="right" vertical="center"/>
    </xf>
    <xf numFmtId="166" fontId="149" fillId="0" borderId="15" xfId="456" applyNumberFormat="1" applyFont="1" applyFill="1" applyBorder="1" applyAlignment="1">
      <alignment horizontal="right" vertical="center"/>
    </xf>
    <xf numFmtId="166" fontId="149" fillId="0" borderId="77" xfId="456" applyNumberFormat="1" applyFont="1" applyFill="1" applyBorder="1" applyAlignment="1">
      <alignment horizontal="right" vertical="center"/>
    </xf>
    <xf numFmtId="178" fontId="157" fillId="0" borderId="42" xfId="453" applyNumberFormat="1" applyFont="1" applyFill="1" applyBorder="1" applyAlignment="1">
      <alignment horizontal="right" vertical="center"/>
    </xf>
    <xf numFmtId="41" fontId="157" fillId="0" borderId="42" xfId="453" applyNumberFormat="1" applyFont="1" applyFill="1" applyBorder="1" applyAlignment="1">
      <alignment horizontal="right" vertical="center"/>
    </xf>
    <xf numFmtId="189" fontId="157" fillId="0" borderId="42" xfId="453" applyNumberFormat="1" applyFont="1" applyFill="1" applyBorder="1" applyAlignment="1">
      <alignment horizontal="right" vertical="center"/>
    </xf>
    <xf numFmtId="189" fontId="157" fillId="0" borderId="75" xfId="453" applyNumberFormat="1" applyFont="1" applyFill="1" applyBorder="1" applyAlignment="1">
      <alignment horizontal="right" vertical="center"/>
    </xf>
    <xf numFmtId="41" fontId="157" fillId="0" borderId="85" xfId="453" applyNumberFormat="1" applyFont="1" applyFill="1" applyBorder="1" applyAlignment="1">
      <alignment horizontal="right" vertical="center"/>
    </xf>
    <xf numFmtId="167" fontId="149" fillId="0" borderId="78" xfId="3346" quotePrefix="1" applyNumberFormat="1" applyFont="1" applyFill="1" applyBorder="1" applyAlignment="1">
      <alignment horizontal="center" vertical="center" wrapText="1"/>
    </xf>
    <xf numFmtId="167" fontId="149" fillId="0" borderId="79" xfId="3346" applyNumberFormat="1" applyFont="1" applyFill="1" applyBorder="1" applyAlignment="1">
      <alignment horizontal="center" vertical="center" wrapText="1"/>
    </xf>
    <xf numFmtId="178" fontId="149" fillId="0" borderId="79" xfId="3346" applyNumberFormat="1" applyFont="1" applyFill="1" applyBorder="1" applyAlignment="1">
      <alignment vertical="center" wrapText="1"/>
    </xf>
    <xf numFmtId="0" fontId="149" fillId="0" borderId="23" xfId="3346" applyFont="1" applyFill="1" applyBorder="1" applyAlignment="1">
      <alignment horizontal="left" vertical="center" wrapText="1"/>
    </xf>
    <xf numFmtId="178" fontId="149" fillId="0" borderId="23" xfId="3346" applyNumberFormat="1" applyFont="1" applyFill="1" applyBorder="1" applyAlignment="1">
      <alignment vertical="center" wrapText="1"/>
    </xf>
    <xf numFmtId="189" fontId="157" fillId="0" borderId="23" xfId="453" applyNumberFormat="1" applyFont="1" applyFill="1" applyBorder="1" applyAlignment="1">
      <alignment horizontal="right" vertical="center"/>
    </xf>
    <xf numFmtId="189" fontId="157" fillId="0" borderId="92" xfId="453" applyNumberFormat="1" applyFont="1" applyFill="1" applyBorder="1" applyAlignment="1">
      <alignment horizontal="right" vertical="center"/>
    </xf>
    <xf numFmtId="190" fontId="157" fillId="0" borderId="42" xfId="453" applyNumberFormat="1" applyFont="1" applyFill="1" applyBorder="1" applyAlignment="1">
      <alignment horizontal="right" vertical="center"/>
    </xf>
    <xf numFmtId="0" fontId="159" fillId="0" borderId="0" xfId="456" applyFont="1" applyFill="1" applyAlignment="1">
      <alignment vertical="top"/>
    </xf>
    <xf numFmtId="178" fontId="157" fillId="0" borderId="15" xfId="453" applyNumberFormat="1" applyFont="1" applyFill="1" applyBorder="1" applyAlignment="1">
      <alignment horizontal="right" vertical="center"/>
    </xf>
    <xf numFmtId="167" fontId="149" fillId="0" borderId="72" xfId="3346" applyNumberFormat="1" applyFont="1" applyFill="1" applyBorder="1" applyAlignment="1">
      <alignment horizontal="center" vertical="center" wrapText="1"/>
    </xf>
    <xf numFmtId="0" fontId="149" fillId="0" borderId="72" xfId="3346" applyFont="1" applyFill="1" applyBorder="1" applyAlignment="1">
      <alignment vertical="center" wrapText="1"/>
    </xf>
    <xf numFmtId="178" fontId="149" fillId="0" borderId="42" xfId="3346" applyNumberFormat="1" applyFont="1" applyFill="1" applyBorder="1" applyAlignment="1">
      <alignment vertical="center"/>
    </xf>
    <xf numFmtId="178" fontId="149" fillId="0" borderId="15" xfId="3346" applyNumberFormat="1" applyFont="1" applyFill="1" applyBorder="1" applyAlignment="1">
      <alignment vertical="center"/>
    </xf>
    <xf numFmtId="0" fontId="149" fillId="0" borderId="42" xfId="3346" applyFont="1" applyFill="1" applyBorder="1" applyAlignment="1">
      <alignment vertical="center" wrapText="1"/>
    </xf>
    <xf numFmtId="166" fontId="149" fillId="0" borderId="81" xfId="456" applyNumberFormat="1" applyFont="1" applyFill="1" applyBorder="1" applyAlignment="1">
      <alignment horizontal="right" vertical="center"/>
    </xf>
    <xf numFmtId="166" fontId="149" fillId="0" borderId="83" xfId="456" applyNumberFormat="1" applyFont="1" applyFill="1" applyBorder="1" applyAlignment="1">
      <alignment horizontal="right" vertical="center"/>
    </xf>
    <xf numFmtId="167" fontId="149" fillId="0" borderId="85" xfId="3346" applyNumberFormat="1" applyFont="1" applyFill="1" applyBorder="1" applyAlignment="1">
      <alignment horizontal="center" vertical="center" wrapText="1"/>
    </xf>
    <xf numFmtId="0" fontId="149" fillId="0" borderId="23" xfId="3346" applyFont="1" applyFill="1" applyBorder="1" applyAlignment="1">
      <alignment vertical="center" wrapText="1"/>
    </xf>
    <xf numFmtId="178" fontId="149" fillId="0" borderId="23" xfId="3346" applyNumberFormat="1" applyFont="1" applyFill="1" applyBorder="1" applyAlignment="1">
      <alignment vertical="center"/>
    </xf>
    <xf numFmtId="188" fontId="149" fillId="0" borderId="20" xfId="456" applyNumberFormat="1" applyFont="1" applyFill="1" applyBorder="1" applyAlignment="1">
      <alignment horizontal="right" vertical="center"/>
    </xf>
    <xf numFmtId="0" fontId="149" fillId="0" borderId="72" xfId="3346" quotePrefix="1" applyFont="1" applyFill="1" applyBorder="1" applyAlignment="1">
      <alignment horizontal="center" vertical="center"/>
    </xf>
    <xf numFmtId="49" fontId="149" fillId="0" borderId="72" xfId="3346" quotePrefix="1" applyNumberFormat="1" applyFont="1" applyFill="1" applyBorder="1" applyAlignment="1">
      <alignment horizontal="center" vertical="center"/>
    </xf>
    <xf numFmtId="49" fontId="149" fillId="0" borderId="72" xfId="3346" applyNumberFormat="1" applyFont="1" applyFill="1" applyBorder="1" applyAlignment="1">
      <alignment horizontal="left" vertical="center"/>
    </xf>
    <xf numFmtId="178" fontId="157" fillId="0" borderId="72" xfId="453" applyNumberFormat="1" applyFont="1" applyFill="1" applyBorder="1" applyAlignment="1">
      <alignment horizontal="right" vertical="center"/>
    </xf>
    <xf numFmtId="49" fontId="149" fillId="0" borderId="15" xfId="3346" quotePrefix="1" applyNumberFormat="1" applyFont="1" applyFill="1" applyBorder="1" applyAlignment="1">
      <alignment horizontal="center" vertical="center"/>
    </xf>
    <xf numFmtId="49" fontId="149" fillId="0" borderId="15" xfId="3346" applyNumberFormat="1" applyFont="1" applyFill="1" applyBorder="1" applyAlignment="1">
      <alignment horizontal="left" vertical="center" wrapText="1"/>
    </xf>
    <xf numFmtId="166" fontId="149" fillId="0" borderId="23" xfId="456" applyNumberFormat="1" applyFont="1" applyFill="1" applyBorder="1" applyAlignment="1">
      <alignment horizontal="right" vertical="center"/>
    </xf>
    <xf numFmtId="49" fontId="149" fillId="0" borderId="72" xfId="3346" applyNumberFormat="1" applyFont="1" applyFill="1" applyBorder="1" applyAlignment="1">
      <alignment vertical="center"/>
    </xf>
    <xf numFmtId="166" fontId="149" fillId="0" borderId="92" xfId="456" applyNumberFormat="1" applyFont="1" applyFill="1" applyBorder="1" applyAlignment="1">
      <alignment horizontal="right" vertical="center"/>
    </xf>
    <xf numFmtId="0" fontId="149" fillId="0" borderId="87" xfId="3346" applyFont="1" applyFill="1" applyBorder="1" applyAlignment="1">
      <alignment horizontal="center" vertical="center"/>
    </xf>
    <xf numFmtId="0" fontId="149" fillId="0" borderId="20" xfId="3346" quotePrefix="1" applyFont="1" applyFill="1" applyBorder="1" applyAlignment="1">
      <alignment horizontal="center" vertical="center"/>
    </xf>
    <xf numFmtId="0" fontId="149" fillId="0" borderId="20" xfId="3346" applyFont="1" applyFill="1" applyBorder="1" applyAlignment="1">
      <alignment vertical="center" wrapText="1"/>
    </xf>
    <xf numFmtId="178" fontId="157" fillId="0" borderId="20" xfId="453" applyNumberFormat="1" applyFont="1" applyFill="1" applyBorder="1" applyAlignment="1">
      <alignment horizontal="right" vertical="center"/>
    </xf>
    <xf numFmtId="0" fontId="149" fillId="0" borderId="85" xfId="3346" quotePrefix="1" applyFont="1" applyFill="1" applyBorder="1" applyAlignment="1">
      <alignment horizontal="center" vertical="center"/>
    </xf>
    <xf numFmtId="0" fontId="149" fillId="0" borderId="85" xfId="3346" applyFont="1" applyFill="1" applyBorder="1" applyAlignment="1">
      <alignment vertical="center" wrapText="1"/>
    </xf>
    <xf numFmtId="178" fontId="157" fillId="0" borderId="85" xfId="453" applyNumberFormat="1" applyFont="1" applyFill="1" applyBorder="1" applyAlignment="1">
      <alignment horizontal="right" vertical="center"/>
    </xf>
    <xf numFmtId="0" fontId="149" fillId="0" borderId="78" xfId="3346" applyFont="1" applyFill="1" applyBorder="1" applyAlignment="1">
      <alignment horizontal="center" vertical="center"/>
    </xf>
    <xf numFmtId="0" fontId="149" fillId="0" borderId="79" xfId="3346" quotePrefix="1" applyFont="1" applyFill="1" applyBorder="1" applyAlignment="1">
      <alignment horizontal="center" vertical="center"/>
    </xf>
    <xf numFmtId="178" fontId="149" fillId="0" borderId="79" xfId="3346" applyNumberFormat="1" applyFont="1" applyFill="1" applyBorder="1" applyAlignment="1">
      <alignment horizontal="right" vertical="center"/>
    </xf>
    <xf numFmtId="41" fontId="157" fillId="0" borderId="88" xfId="453" applyNumberFormat="1" applyFont="1" applyFill="1" applyBorder="1" applyAlignment="1">
      <alignment horizontal="right" vertical="center"/>
    </xf>
    <xf numFmtId="178" fontId="149" fillId="0" borderId="20" xfId="3346" applyNumberFormat="1" applyFont="1" applyFill="1" applyBorder="1" applyAlignment="1">
      <alignment horizontal="right" vertical="center"/>
    </xf>
    <xf numFmtId="188" fontId="149" fillId="0" borderId="81" xfId="456" applyNumberFormat="1" applyFont="1" applyFill="1" applyBorder="1" applyAlignment="1">
      <alignment horizontal="right" vertical="center"/>
    </xf>
    <xf numFmtId="167" fontId="149" fillId="0" borderId="82" xfId="3346" applyNumberFormat="1" applyFont="1" applyFill="1" applyBorder="1" applyAlignment="1">
      <alignment horizontal="center" vertical="center"/>
    </xf>
    <xf numFmtId="167" fontId="149" fillId="0" borderId="78" xfId="3346" applyNumberFormat="1" applyFont="1" applyFill="1" applyBorder="1" applyAlignment="1">
      <alignment horizontal="center" vertical="center"/>
    </xf>
    <xf numFmtId="188" fontId="149" fillId="0" borderId="79" xfId="456" applyNumberFormat="1" applyFont="1" applyFill="1" applyBorder="1" applyAlignment="1">
      <alignment horizontal="right" vertical="center"/>
    </xf>
    <xf numFmtId="189" fontId="161" fillId="0" borderId="79" xfId="453" applyNumberFormat="1" applyFont="1" applyFill="1" applyBorder="1" applyAlignment="1">
      <alignment horizontal="right" vertical="center"/>
    </xf>
    <xf numFmtId="0" fontId="149" fillId="0" borderId="72" xfId="3346" quotePrefix="1" applyFont="1" applyFill="1" applyBorder="1" applyAlignment="1">
      <alignment vertical="center" wrapText="1"/>
    </xf>
    <xf numFmtId="189" fontId="161" fillId="0" borderId="72" xfId="453" applyNumberFormat="1" applyFont="1" applyFill="1" applyBorder="1" applyAlignment="1">
      <alignment horizontal="right" vertical="center"/>
    </xf>
    <xf numFmtId="0" fontId="149" fillId="0" borderId="15" xfId="3346" applyFont="1" applyFill="1" applyBorder="1" applyAlignment="1">
      <alignment vertical="center" wrapText="1"/>
    </xf>
    <xf numFmtId="189" fontId="161" fillId="0" borderId="15" xfId="453" applyNumberFormat="1" applyFont="1" applyFill="1" applyBorder="1" applyAlignment="1">
      <alignment horizontal="right" vertical="center"/>
    </xf>
    <xf numFmtId="49" fontId="149" fillId="0" borderId="20" xfId="3346" applyNumberFormat="1" applyFont="1" applyFill="1" applyBorder="1" applyAlignment="1">
      <alignment horizontal="left" vertical="center" wrapText="1"/>
    </xf>
    <xf numFmtId="49" fontId="149" fillId="0" borderId="81" xfId="3346" applyNumberFormat="1" applyFont="1" applyFill="1" applyBorder="1" applyAlignment="1">
      <alignment horizontal="left" vertical="center" wrapText="1"/>
    </xf>
    <xf numFmtId="178" fontId="149" fillId="0" borderId="81" xfId="3346" applyNumberFormat="1" applyFont="1" applyFill="1" applyBorder="1" applyAlignment="1">
      <alignment horizontal="right" vertical="center"/>
    </xf>
    <xf numFmtId="166" fontId="149" fillId="0" borderId="80" xfId="456" applyNumberFormat="1" applyFont="1" applyFill="1" applyBorder="1" applyAlignment="1">
      <alignment horizontal="right" vertical="center"/>
    </xf>
    <xf numFmtId="188" fontId="149" fillId="0" borderId="72" xfId="456" applyNumberFormat="1" applyFont="1" applyFill="1" applyBorder="1" applyAlignment="1">
      <alignment horizontal="right" vertical="center"/>
    </xf>
    <xf numFmtId="49" fontId="149" fillId="0" borderId="85" xfId="3346" quotePrefix="1" applyNumberFormat="1" applyFont="1" applyFill="1" applyBorder="1" applyAlignment="1">
      <alignment horizontal="center" vertical="center"/>
    </xf>
    <xf numFmtId="49" fontId="149" fillId="0" borderId="85" xfId="3346" applyNumberFormat="1" applyFont="1" applyFill="1" applyBorder="1" applyAlignment="1">
      <alignment horizontal="left" vertical="center" wrapText="1"/>
    </xf>
    <xf numFmtId="188" fontId="149" fillId="0" borderId="85" xfId="456" applyNumberFormat="1" applyFont="1" applyFill="1" applyBorder="1" applyAlignment="1">
      <alignment horizontal="right" vertical="center"/>
    </xf>
    <xf numFmtId="189" fontId="161" fillId="0" borderId="88" xfId="453" applyNumberFormat="1" applyFont="1" applyFill="1" applyBorder="1" applyAlignment="1">
      <alignment horizontal="right" vertical="center"/>
    </xf>
    <xf numFmtId="166" fontId="149" fillId="0" borderId="89" xfId="456" applyNumberFormat="1" applyFont="1" applyFill="1" applyBorder="1" applyAlignment="1">
      <alignment horizontal="right" vertical="center"/>
    </xf>
    <xf numFmtId="188" fontId="149" fillId="0" borderId="88" xfId="456" applyNumberFormat="1" applyFont="1" applyFill="1" applyBorder="1" applyAlignment="1">
      <alignment horizontal="right" vertical="center"/>
    </xf>
    <xf numFmtId="189" fontId="161" fillId="0" borderId="23" xfId="453" applyNumberFormat="1" applyFont="1" applyFill="1" applyBorder="1" applyAlignment="1">
      <alignment horizontal="right" vertical="center"/>
    </xf>
    <xf numFmtId="189" fontId="161" fillId="0" borderId="81" xfId="453" applyNumberFormat="1" applyFont="1" applyFill="1" applyBorder="1" applyAlignment="1">
      <alignment horizontal="right" vertical="center"/>
    </xf>
    <xf numFmtId="188" fontId="149" fillId="0" borderId="42" xfId="456" applyNumberFormat="1" applyFont="1" applyFill="1" applyBorder="1" applyAlignment="1">
      <alignment horizontal="right" vertical="center"/>
    </xf>
    <xf numFmtId="189" fontId="161" fillId="0" borderId="42" xfId="453" applyNumberFormat="1" applyFont="1" applyFill="1" applyBorder="1" applyAlignment="1">
      <alignment horizontal="right" vertical="center"/>
    </xf>
    <xf numFmtId="189" fontId="161" fillId="0" borderId="85" xfId="453" applyNumberFormat="1" applyFont="1" applyFill="1" applyBorder="1" applyAlignment="1">
      <alignment horizontal="right" vertical="center"/>
    </xf>
    <xf numFmtId="49" fontId="149" fillId="0" borderId="72" xfId="3346" applyNumberFormat="1" applyFont="1" applyFill="1" applyBorder="1" applyAlignment="1">
      <alignment horizontal="left" vertical="center" wrapText="1"/>
    </xf>
    <xf numFmtId="49" fontId="149" fillId="0" borderId="23" xfId="3346" quotePrefix="1" applyNumberFormat="1" applyFont="1" applyFill="1" applyBorder="1" applyAlignment="1">
      <alignment horizontal="center" vertical="center"/>
    </xf>
    <xf numFmtId="49" fontId="149" fillId="0" borderId="23" xfId="3346" applyNumberFormat="1" applyFont="1" applyFill="1" applyBorder="1" applyAlignment="1">
      <alignment horizontal="left" vertical="center" wrapText="1"/>
    </xf>
    <xf numFmtId="188" fontId="149" fillId="0" borderId="23" xfId="456" applyNumberFormat="1" applyFont="1" applyFill="1" applyBorder="1" applyAlignment="1">
      <alignment horizontal="right" vertical="center"/>
    </xf>
    <xf numFmtId="49" fontId="149" fillId="0" borderId="15" xfId="3346" applyNumberFormat="1" applyFont="1" applyFill="1" applyBorder="1" applyAlignment="1">
      <alignment horizontal="left" vertical="center"/>
    </xf>
    <xf numFmtId="188" fontId="149" fillId="0" borderId="15" xfId="456" applyNumberFormat="1" applyFont="1" applyFill="1" applyBorder="1" applyAlignment="1">
      <alignment horizontal="right" vertical="center"/>
    </xf>
    <xf numFmtId="188" fontId="149" fillId="0" borderId="81" xfId="456" applyNumberFormat="1" applyFont="1" applyFill="1" applyBorder="1" applyAlignment="1">
      <alignment vertical="center"/>
    </xf>
    <xf numFmtId="49" fontId="149" fillId="0" borderId="79" xfId="3346" applyNumberFormat="1" applyFont="1" applyFill="1" applyBorder="1" applyAlignment="1">
      <alignment horizontal="left" vertical="center" wrapText="1"/>
    </xf>
    <xf numFmtId="167" fontId="149" fillId="0" borderId="93" xfId="3346" quotePrefix="1" applyNumberFormat="1" applyFont="1" applyFill="1" applyBorder="1" applyAlignment="1">
      <alignment horizontal="center" vertical="center"/>
    </xf>
    <xf numFmtId="49" fontId="149" fillId="0" borderId="88" xfId="3346" quotePrefix="1" applyNumberFormat="1" applyFont="1" applyFill="1" applyBorder="1" applyAlignment="1">
      <alignment horizontal="center" vertical="center"/>
    </xf>
    <xf numFmtId="49" fontId="149" fillId="0" borderId="88" xfId="3346" applyNumberFormat="1" applyFont="1" applyFill="1" applyBorder="1" applyAlignment="1">
      <alignment horizontal="left" vertical="center" wrapText="1"/>
    </xf>
    <xf numFmtId="0" fontId="149" fillId="0" borderId="88" xfId="3346" applyFont="1" applyFill="1" applyBorder="1" applyAlignment="1">
      <alignment horizontal="left" vertical="center" wrapText="1"/>
    </xf>
    <xf numFmtId="178" fontId="149" fillId="0" borderId="88" xfId="3346" applyNumberFormat="1" applyFont="1" applyFill="1" applyBorder="1" applyAlignment="1">
      <alignment vertical="center"/>
    </xf>
    <xf numFmtId="167" fontId="149" fillId="0" borderId="78" xfId="3346" applyNumberFormat="1" applyFont="1" applyFill="1" applyBorder="1" applyAlignment="1">
      <alignment horizontal="center"/>
    </xf>
    <xf numFmtId="167" fontId="149" fillId="0" borderId="79" xfId="3346" applyNumberFormat="1" applyFont="1" applyFill="1" applyBorder="1" applyAlignment="1">
      <alignment horizontal="center"/>
    </xf>
    <xf numFmtId="167" fontId="149" fillId="0" borderId="79" xfId="3346" applyNumberFormat="1" applyFont="1" applyFill="1" applyBorder="1" applyAlignment="1">
      <alignment horizontal="left"/>
    </xf>
    <xf numFmtId="167" fontId="153" fillId="0" borderId="79" xfId="3346" applyNumberFormat="1" applyFont="1" applyFill="1" applyBorder="1" applyAlignment="1">
      <alignment horizontal="left" vertical="center" indent="1"/>
    </xf>
    <xf numFmtId="178" fontId="153" fillId="0" borderId="79" xfId="3346" applyNumberFormat="1" applyFont="1" applyFill="1" applyBorder="1" applyAlignment="1">
      <alignment vertical="center"/>
    </xf>
    <xf numFmtId="166" fontId="153" fillId="0" borderId="79" xfId="456" applyNumberFormat="1" applyFont="1" applyFill="1" applyBorder="1" applyAlignment="1">
      <alignment horizontal="right" vertical="center"/>
    </xf>
    <xf numFmtId="166" fontId="153" fillId="0" borderId="80" xfId="456" applyNumberFormat="1" applyFont="1" applyFill="1" applyBorder="1" applyAlignment="1">
      <alignment horizontal="right" vertical="center"/>
    </xf>
    <xf numFmtId="167" fontId="153" fillId="0" borderId="0" xfId="3346" applyNumberFormat="1" applyFont="1" applyFill="1" applyBorder="1" applyAlignment="1">
      <alignment horizontal="left" vertical="center" indent="1"/>
    </xf>
    <xf numFmtId="188" fontId="153" fillId="0" borderId="0" xfId="3346" applyNumberFormat="1" applyFont="1" applyFill="1" applyBorder="1" applyAlignment="1">
      <alignment horizontal="right" vertical="center"/>
    </xf>
    <xf numFmtId="166" fontId="153" fillId="0" borderId="0" xfId="456" applyNumberFormat="1" applyFont="1" applyFill="1" applyBorder="1" applyAlignment="1">
      <alignment horizontal="right" vertical="center"/>
    </xf>
    <xf numFmtId="189" fontId="157" fillId="0" borderId="0" xfId="453" applyNumberFormat="1" applyFont="1" applyFill="1" applyBorder="1" applyAlignment="1">
      <alignment horizontal="right" vertical="center"/>
    </xf>
    <xf numFmtId="0" fontId="138" fillId="0" borderId="0" xfId="456" applyFont="1" applyFill="1" applyAlignment="1">
      <alignment horizontal="right" vertical="top"/>
    </xf>
    <xf numFmtId="0" fontId="158" fillId="0" borderId="0" xfId="456" applyFont="1" applyFill="1" applyAlignment="1">
      <alignment horizontal="right" vertical="top"/>
    </xf>
    <xf numFmtId="0" fontId="113" fillId="0" borderId="0" xfId="456" applyFont="1" applyFill="1" applyAlignment="1">
      <alignment vertical="center"/>
    </xf>
    <xf numFmtId="167" fontId="113" fillId="0" borderId="0" xfId="3346" applyNumberFormat="1" applyFont="1" applyFill="1" applyBorder="1" applyAlignment="1">
      <alignment vertical="center" wrapText="1"/>
    </xf>
    <xf numFmtId="167" fontId="159" fillId="0" borderId="0" xfId="3346" applyNumberFormat="1" applyFont="1" applyFill="1" applyBorder="1" applyAlignment="1">
      <alignment vertical="center" wrapText="1"/>
    </xf>
    <xf numFmtId="4" fontId="113" fillId="0" borderId="0" xfId="3346" applyNumberFormat="1" applyFont="1" applyFill="1" applyBorder="1" applyAlignment="1">
      <alignment vertical="center" wrapText="1"/>
    </xf>
    <xf numFmtId="4" fontId="113" fillId="0" borderId="0" xfId="3346" applyNumberFormat="1" applyFont="1" applyFill="1" applyBorder="1" applyAlignment="1">
      <alignment horizontal="right" vertical="center" wrapText="1"/>
    </xf>
    <xf numFmtId="167" fontId="113" fillId="0" borderId="0" xfId="3346" applyNumberFormat="1" applyFont="1" applyFill="1" applyBorder="1" applyAlignment="1">
      <alignment horizontal="right" vertical="center" wrapText="1"/>
    </xf>
    <xf numFmtId="0" fontId="113" fillId="0" borderId="0" xfId="456" applyFont="1" applyFill="1" applyAlignment="1">
      <alignment horizontal="center"/>
    </xf>
    <xf numFmtId="0" fontId="113" fillId="0" borderId="0" xfId="456" applyFont="1" applyFill="1" applyAlignment="1">
      <alignment horizontal="right"/>
    </xf>
    <xf numFmtId="178" fontId="113" fillId="0" borderId="0" xfId="456" applyNumberFormat="1" applyFont="1" applyFill="1" applyAlignment="1">
      <alignment horizontal="right"/>
    </xf>
    <xf numFmtId="4" fontId="113" fillId="0" borderId="0" xfId="456" applyNumberFormat="1" applyFont="1" applyFill="1" applyAlignment="1">
      <alignment horizontal="right"/>
    </xf>
    <xf numFmtId="43" fontId="113" fillId="0" borderId="0" xfId="456" applyNumberFormat="1" applyFont="1" applyFill="1" applyAlignment="1">
      <alignment horizontal="right"/>
    </xf>
    <xf numFmtId="43" fontId="28" fillId="0" borderId="0" xfId="456" applyNumberFormat="1" applyFont="1" applyFill="1" applyAlignment="1">
      <alignment horizontal="right"/>
    </xf>
    <xf numFmtId="188" fontId="113" fillId="0" borderId="0" xfId="456" applyNumberFormat="1" applyFont="1" applyFill="1"/>
    <xf numFmtId="191" fontId="113" fillId="0" borderId="0" xfId="456" applyNumberFormat="1" applyFont="1" applyFill="1" applyAlignment="1">
      <alignment horizontal="right"/>
    </xf>
    <xf numFmtId="167" fontId="113" fillId="0" borderId="0" xfId="456" applyNumberFormat="1" applyFont="1" applyFill="1" applyAlignment="1">
      <alignment horizontal="center"/>
    </xf>
    <xf numFmtId="167" fontId="113" fillId="0" borderId="0" xfId="456" applyNumberFormat="1" applyFont="1" applyFill="1" applyBorder="1" applyAlignment="1">
      <alignment horizontal="left"/>
    </xf>
    <xf numFmtId="167" fontId="113" fillId="0" borderId="0" xfId="456" applyNumberFormat="1" applyFont="1" applyFill="1" applyAlignment="1">
      <alignment horizontal="left" indent="1"/>
    </xf>
    <xf numFmtId="167" fontId="113" fillId="0" borderId="0" xfId="456" applyNumberFormat="1" applyFont="1" applyFill="1" applyAlignment="1">
      <alignment horizontal="right" vertical="center"/>
    </xf>
    <xf numFmtId="167" fontId="67" fillId="0" borderId="0" xfId="452" applyNumberFormat="1" applyFont="1" applyFill="1"/>
    <xf numFmtId="167" fontId="162" fillId="0" borderId="0" xfId="452" applyNumberFormat="1" applyFont="1" applyFill="1" applyAlignment="1">
      <alignment horizontal="center"/>
    </xf>
    <xf numFmtId="167" fontId="150" fillId="0" borderId="0" xfId="452" applyNumberFormat="1" applyFont="1" applyFill="1" applyBorder="1" applyAlignment="1">
      <alignment horizontal="center" vertical="center"/>
    </xf>
    <xf numFmtId="167" fontId="150" fillId="0" borderId="0" xfId="452" applyNumberFormat="1" applyFont="1" applyFill="1" applyAlignment="1">
      <alignment horizontal="center" vertical="center" wrapText="1"/>
    </xf>
    <xf numFmtId="41" fontId="150" fillId="0" borderId="0" xfId="452" applyNumberFormat="1" applyFont="1" applyFill="1" applyAlignment="1">
      <alignment horizontal="right" vertical="center"/>
    </xf>
    <xf numFmtId="4" fontId="150" fillId="0" borderId="0" xfId="452" applyNumberFormat="1" applyFont="1" applyFill="1" applyAlignment="1">
      <alignment horizontal="right" vertical="center"/>
    </xf>
    <xf numFmtId="43" fontId="150" fillId="0" borderId="0" xfId="452" applyNumberFormat="1" applyFont="1" applyFill="1" applyAlignment="1">
      <alignment horizontal="right" vertical="center"/>
    </xf>
    <xf numFmtId="0" fontId="150" fillId="0" borderId="0" xfId="452" applyFont="1" applyFill="1"/>
    <xf numFmtId="0" fontId="162" fillId="0" borderId="0" xfId="452" applyFont="1" applyFill="1"/>
    <xf numFmtId="0" fontId="158" fillId="0" borderId="0" xfId="452" applyFont="1" applyFill="1" applyBorder="1" applyAlignment="1">
      <alignment horizontal="center"/>
    </xf>
    <xf numFmtId="0" fontId="85" fillId="0" borderId="0" xfId="452" applyFont="1" applyFill="1" applyBorder="1"/>
    <xf numFmtId="0" fontId="85" fillId="0" borderId="0" xfId="452" applyFont="1" applyFill="1" applyBorder="1" applyAlignment="1">
      <alignment horizontal="right"/>
    </xf>
    <xf numFmtId="0" fontId="105" fillId="0" borderId="0" xfId="452" applyFont="1" applyFill="1" applyBorder="1" applyAlignment="1">
      <alignment horizontal="right"/>
    </xf>
    <xf numFmtId="0" fontId="85" fillId="0" borderId="0" xfId="452" applyFont="1" applyFill="1"/>
    <xf numFmtId="0" fontId="56" fillId="0" borderId="42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89" fillId="0" borderId="0" xfId="452" applyFont="1" applyFill="1" applyAlignment="1">
      <alignment horizontal="center" vertical="center"/>
    </xf>
    <xf numFmtId="0" fontId="56" fillId="0" borderId="27" xfId="452" applyFont="1" applyFill="1" applyBorder="1" applyAlignment="1">
      <alignment horizontal="left" vertical="center" wrapText="1"/>
    </xf>
    <xf numFmtId="178" fontId="56" fillId="25" borderId="42" xfId="452" applyNumberFormat="1" applyFont="1" applyFill="1" applyBorder="1" applyAlignment="1">
      <alignment vertical="center" wrapText="1"/>
    </xf>
    <xf numFmtId="41" fontId="163" fillId="25" borderId="42" xfId="452" applyNumberFormat="1" applyFont="1" applyFill="1" applyBorder="1" applyAlignment="1">
      <alignment horizontal="right" vertical="center"/>
    </xf>
    <xf numFmtId="41" fontId="163" fillId="0" borderId="42" xfId="452" applyNumberFormat="1" applyFont="1" applyFill="1" applyBorder="1" applyAlignment="1">
      <alignment horizontal="right" vertical="center"/>
    </xf>
    <xf numFmtId="0" fontId="85" fillId="0" borderId="42" xfId="452" applyFont="1" applyFill="1" applyBorder="1" applyAlignment="1">
      <alignment horizontal="center" vertical="center"/>
    </xf>
    <xf numFmtId="0" fontId="89" fillId="0" borderId="0" xfId="452" applyFont="1" applyFill="1" applyAlignment="1">
      <alignment vertical="center"/>
    </xf>
    <xf numFmtId="0" fontId="56" fillId="0" borderId="15" xfId="452" applyFont="1" applyFill="1" applyBorder="1" applyAlignment="1">
      <alignment horizontal="center" vertical="center"/>
    </xf>
    <xf numFmtId="190" fontId="56" fillId="25" borderId="42" xfId="452" applyNumberFormat="1" applyFont="1" applyFill="1" applyBorder="1" applyAlignment="1">
      <alignment horizontal="right" vertical="center"/>
    </xf>
    <xf numFmtId="178" fontId="56" fillId="25" borderId="42" xfId="452" applyNumberFormat="1" applyFont="1" applyFill="1" applyBorder="1" applyAlignment="1">
      <alignment horizontal="right" vertical="center"/>
    </xf>
    <xf numFmtId="178" fontId="56" fillId="0" borderId="42" xfId="452" applyNumberFormat="1" applyFont="1" applyFill="1" applyBorder="1" applyAlignment="1">
      <alignment horizontal="right" vertical="center"/>
    </xf>
    <xf numFmtId="190" fontId="56" fillId="0" borderId="42" xfId="452" applyNumberFormat="1" applyFont="1" applyFill="1" applyBorder="1" applyAlignment="1">
      <alignment horizontal="right" vertical="center"/>
    </xf>
    <xf numFmtId="190" fontId="56" fillId="25" borderId="42" xfId="452" applyNumberFormat="1" applyFont="1" applyFill="1" applyBorder="1" applyAlignment="1">
      <alignment vertical="center" wrapText="1"/>
    </xf>
    <xf numFmtId="178" fontId="163" fillId="25" borderId="42" xfId="452" applyNumberFormat="1" applyFont="1" applyFill="1" applyBorder="1" applyAlignment="1">
      <alignment horizontal="right" vertical="center"/>
    </xf>
    <xf numFmtId="0" fontId="85" fillId="0" borderId="20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178" fontId="163" fillId="0" borderId="42" xfId="452" applyNumberFormat="1" applyFont="1" applyFill="1" applyBorder="1" applyAlignment="1">
      <alignment horizontal="right" vertical="center"/>
    </xf>
    <xf numFmtId="0" fontId="56" fillId="0" borderId="42" xfId="452" applyFont="1" applyFill="1" applyBorder="1" applyAlignment="1">
      <alignment horizontal="left" vertical="center" wrapText="1"/>
    </xf>
    <xf numFmtId="0" fontId="56" fillId="0" borderId="36" xfId="452" applyFont="1" applyFill="1" applyBorder="1" applyAlignment="1">
      <alignment horizontal="left" vertical="center" wrapText="1"/>
    </xf>
    <xf numFmtId="49" fontId="56" fillId="0" borderId="15" xfId="452" applyNumberFormat="1" applyFont="1" applyFill="1" applyBorder="1" applyAlignment="1">
      <alignment horizontal="center" vertical="center"/>
    </xf>
    <xf numFmtId="0" fontId="89" fillId="0" borderId="0" xfId="452" applyFont="1" applyFill="1" applyBorder="1" applyAlignment="1">
      <alignment vertical="center"/>
    </xf>
    <xf numFmtId="192" fontId="56" fillId="0" borderId="42" xfId="452" applyNumberFormat="1" applyFont="1" applyFill="1" applyBorder="1" applyAlignment="1">
      <alignment horizontal="center" vertical="center"/>
    </xf>
    <xf numFmtId="0" fontId="56" fillId="0" borderId="0" xfId="452" applyFont="1" applyFill="1" applyBorder="1" applyAlignment="1">
      <alignment vertical="center"/>
    </xf>
    <xf numFmtId="0" fontId="56" fillId="0" borderId="0" xfId="452" applyFont="1" applyFill="1" applyBorder="1" applyAlignment="1">
      <alignment horizontal="right" vertical="center"/>
    </xf>
    <xf numFmtId="178" fontId="74" fillId="25" borderId="42" xfId="452" applyNumberFormat="1" applyFont="1" applyFill="1" applyBorder="1" applyAlignment="1">
      <alignment horizontal="right" vertical="center"/>
    </xf>
    <xf numFmtId="178" fontId="74" fillId="0" borderId="42" xfId="452" applyNumberFormat="1" applyFont="1" applyFill="1" applyBorder="1" applyAlignment="1">
      <alignment horizontal="right" vertical="center"/>
    </xf>
    <xf numFmtId="0" fontId="56" fillId="0" borderId="0" xfId="452" applyFont="1" applyFill="1" applyAlignment="1">
      <alignment vertical="center"/>
    </xf>
    <xf numFmtId="0" fontId="115" fillId="0" borderId="0" xfId="452" applyFont="1" applyFill="1" applyBorder="1"/>
    <xf numFmtId="0" fontId="115" fillId="0" borderId="11" xfId="452" applyFont="1" applyFill="1" applyBorder="1" applyAlignment="1">
      <alignment horizontal="right"/>
    </xf>
    <xf numFmtId="0" fontId="115" fillId="0" borderId="0" xfId="452" applyFont="1" applyFill="1" applyAlignment="1">
      <alignment horizontal="right"/>
    </xf>
    <xf numFmtId="0" fontId="115" fillId="0" borderId="0" xfId="452" applyFont="1" applyFill="1"/>
    <xf numFmtId="0" fontId="98" fillId="0" borderId="0" xfId="452" applyFill="1" applyBorder="1"/>
    <xf numFmtId="0" fontId="164" fillId="0" borderId="0" xfId="452" applyFont="1" applyFill="1" applyBorder="1"/>
    <xf numFmtId="4" fontId="98" fillId="0" borderId="0" xfId="452" applyNumberFormat="1" applyFill="1" applyBorder="1"/>
    <xf numFmtId="0" fontId="164" fillId="0" borderId="0" xfId="452" applyFont="1" applyFill="1"/>
    <xf numFmtId="190" fontId="56" fillId="0" borderId="0" xfId="452" applyNumberFormat="1" applyFont="1" applyFill="1" applyBorder="1" applyAlignment="1">
      <alignment horizontal="right" vertical="center"/>
    </xf>
    <xf numFmtId="3" fontId="98" fillId="0" borderId="0" xfId="452" applyNumberFormat="1" applyFill="1"/>
    <xf numFmtId="4" fontId="98" fillId="0" borderId="0" xfId="452" applyNumberFormat="1" applyFill="1"/>
    <xf numFmtId="0" fontId="164" fillId="0" borderId="0" xfId="452" applyFont="1" applyFill="1" applyAlignment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81" fontId="68" fillId="0" borderId="20" xfId="467" applyNumberFormat="1" applyFont="1" applyFill="1" applyBorder="1" applyAlignment="1" applyProtection="1">
      <alignment horizontal="right"/>
    </xf>
    <xf numFmtId="184" fontId="68" fillId="0" borderId="94" xfId="339" applyNumberFormat="1" applyFont="1" applyFill="1" applyBorder="1" applyProtection="1"/>
    <xf numFmtId="166" fontId="119" fillId="0" borderId="0" xfId="0" applyNumberFormat="1" applyFont="1" applyProtection="1">
      <protection locked="0" hidden="1"/>
    </xf>
    <xf numFmtId="166" fontId="122" fillId="0" borderId="0" xfId="0" applyNumberFormat="1" applyFont="1" applyProtection="1">
      <protection locked="0" hidden="1"/>
    </xf>
    <xf numFmtId="166" fontId="131" fillId="0" borderId="0" xfId="0" applyNumberFormat="1" applyFont="1" applyProtection="1">
      <protection locked="0" hidden="1"/>
    </xf>
    <xf numFmtId="165" fontId="67" fillId="0" borderId="0" xfId="342" applyFont="1" applyFill="1" applyAlignment="1" applyProtection="1">
      <alignment horizontal="center" vertical="center"/>
      <protection locked="0"/>
    </xf>
    <xf numFmtId="165" fontId="67" fillId="0" borderId="0" xfId="342" applyFont="1" applyFill="1" applyAlignment="1">
      <alignment horizontal="center" vertical="center"/>
    </xf>
    <xf numFmtId="165" fontId="67" fillId="0" borderId="12" xfId="342" applyFont="1" applyFill="1" applyBorder="1" applyAlignment="1">
      <alignment horizontal="center" vertical="center"/>
    </xf>
    <xf numFmtId="165" fontId="70" fillId="0" borderId="20" xfId="342" applyFont="1" applyFill="1" applyBorder="1" applyAlignment="1">
      <alignment horizontal="center" vertical="top"/>
    </xf>
    <xf numFmtId="165" fontId="70" fillId="0" borderId="20" xfId="342" applyFont="1" applyFill="1" applyBorder="1" applyAlignment="1">
      <alignment horizontal="center" vertical="center"/>
    </xf>
    <xf numFmtId="165" fontId="70" fillId="0" borderId="0" xfId="342" applyFont="1" applyFill="1" applyBorder="1" applyAlignment="1">
      <alignment horizontal="center" vertical="center"/>
    </xf>
    <xf numFmtId="165" fontId="70" fillId="0" borderId="14" xfId="342" applyFont="1" applyFill="1" applyBorder="1" applyAlignment="1">
      <alignment horizontal="center" vertical="center"/>
    </xf>
    <xf numFmtId="165" fontId="73" fillId="0" borderId="12" xfId="342" applyFont="1" applyFill="1" applyBorder="1" applyAlignment="1">
      <alignment horizontal="center" vertical="center"/>
    </xf>
    <xf numFmtId="165" fontId="73" fillId="0" borderId="0" xfId="342" applyFont="1" applyFill="1" applyBorder="1" applyAlignment="1">
      <alignment horizontal="center" vertical="center"/>
    </xf>
    <xf numFmtId="165" fontId="73" fillId="0" borderId="29" xfId="342" applyFont="1" applyFill="1" applyBorder="1" applyAlignment="1">
      <alignment horizontal="center" vertical="center"/>
    </xf>
    <xf numFmtId="165" fontId="73" fillId="0" borderId="24" xfId="342" applyFont="1" applyFill="1" applyBorder="1" applyAlignment="1">
      <alignment horizontal="center" vertical="center"/>
    </xf>
    <xf numFmtId="165" fontId="73" fillId="0" borderId="37" xfId="342" applyFont="1" applyFill="1" applyBorder="1" applyAlignment="1">
      <alignment horizontal="center" vertical="center"/>
    </xf>
    <xf numFmtId="165" fontId="73" fillId="0" borderId="11" xfId="342" applyFont="1" applyFill="1" applyBorder="1" applyAlignment="1">
      <alignment horizontal="center" vertical="center"/>
    </xf>
    <xf numFmtId="165" fontId="73" fillId="0" borderId="14" xfId="342" applyFont="1" applyFill="1" applyBorder="1" applyAlignment="1">
      <alignment horizontal="center" vertical="center"/>
    </xf>
    <xf numFmtId="0" fontId="165" fillId="0" borderId="0" xfId="0" applyFont="1"/>
    <xf numFmtId="0" fontId="165" fillId="0" borderId="0" xfId="0" applyFont="1" applyBorder="1" applyAlignment="1" applyProtection="1">
      <alignment horizontal="left"/>
    </xf>
    <xf numFmtId="188" fontId="149" fillId="0" borderId="20" xfId="456" applyNumberFormat="1" applyFont="1" applyFill="1" applyBorder="1" applyAlignment="1">
      <alignment horizontal="right" vertical="center"/>
    </xf>
    <xf numFmtId="167" fontId="149" fillId="0" borderId="71" xfId="3346" quotePrefix="1" applyNumberFormat="1" applyFont="1" applyFill="1" applyBorder="1" applyAlignment="1">
      <alignment horizontal="center" vertical="center"/>
    </xf>
    <xf numFmtId="188" fontId="149" fillId="0" borderId="72" xfId="456" applyNumberFormat="1" applyFont="1" applyFill="1" applyBorder="1" applyAlignment="1">
      <alignment horizontal="right" vertical="center"/>
    </xf>
    <xf numFmtId="178" fontId="149" fillId="0" borderId="72" xfId="3346" applyNumberFormat="1" applyFont="1" applyFill="1" applyBorder="1" applyAlignment="1">
      <alignment horizontal="right" vertical="center"/>
    </xf>
    <xf numFmtId="49" fontId="149" fillId="0" borderId="72" xfId="3346" quotePrefix="1" applyNumberFormat="1" applyFont="1" applyFill="1" applyBorder="1" applyAlignment="1">
      <alignment horizontal="center" vertical="center"/>
    </xf>
    <xf numFmtId="49" fontId="149" fillId="0" borderId="42" xfId="3346" quotePrefix="1" applyNumberFormat="1" applyFont="1" applyFill="1" applyBorder="1" applyAlignment="1">
      <alignment horizontal="center" vertical="center"/>
    </xf>
    <xf numFmtId="49" fontId="149" fillId="0" borderId="72" xfId="3346" applyNumberFormat="1" applyFont="1" applyFill="1" applyBorder="1" applyAlignment="1">
      <alignment horizontal="left" vertical="center" wrapText="1"/>
    </xf>
    <xf numFmtId="49" fontId="149" fillId="0" borderId="42" xfId="3346" applyNumberFormat="1" applyFont="1" applyFill="1" applyBorder="1" applyAlignment="1">
      <alignment horizontal="left" vertical="center" wrapText="1"/>
    </xf>
    <xf numFmtId="188" fontId="149" fillId="0" borderId="42" xfId="456" applyNumberFormat="1" applyFont="1" applyFill="1" applyBorder="1" applyAlignment="1">
      <alignment horizontal="right" vertical="center"/>
    </xf>
    <xf numFmtId="49" fontId="149" fillId="0" borderId="72" xfId="3346" applyNumberFormat="1" applyFont="1" applyFill="1" applyBorder="1" applyAlignment="1">
      <alignment horizontal="left" vertical="center"/>
    </xf>
    <xf numFmtId="167" fontId="149" fillId="0" borderId="72" xfId="3346" quotePrefix="1" applyNumberFormat="1" applyFont="1" applyFill="1" applyBorder="1" applyAlignment="1">
      <alignment horizontal="center" vertical="center"/>
    </xf>
    <xf numFmtId="167" fontId="149" fillId="0" borderId="72" xfId="3346" applyNumberFormat="1" applyFont="1" applyFill="1" applyBorder="1" applyAlignment="1">
      <alignment horizontal="left" vertical="center"/>
    </xf>
    <xf numFmtId="41" fontId="157" fillId="0" borderId="72" xfId="453" applyNumberFormat="1" applyFont="1" applyFill="1" applyBorder="1" applyAlignment="1">
      <alignment horizontal="right" vertical="center"/>
    </xf>
    <xf numFmtId="178" fontId="149" fillId="0" borderId="72" xfId="456" applyNumberFormat="1" applyFont="1" applyFill="1" applyBorder="1" applyAlignment="1">
      <alignment horizontal="right" vertical="center"/>
    </xf>
    <xf numFmtId="0" fontId="149" fillId="0" borderId="71" xfId="3346" applyFont="1" applyFill="1" applyBorder="1" applyAlignment="1">
      <alignment horizontal="center" vertical="center"/>
    </xf>
    <xf numFmtId="0" fontId="149" fillId="0" borderId="72" xfId="3346" quotePrefix="1" applyFont="1" applyFill="1" applyBorder="1" applyAlignment="1">
      <alignment horizontal="center" vertical="center"/>
    </xf>
    <xf numFmtId="0" fontId="149" fillId="0" borderId="72" xfId="3346" applyFont="1" applyFill="1" applyBorder="1" applyAlignment="1">
      <alignment horizontal="left" vertical="center" wrapText="1"/>
    </xf>
    <xf numFmtId="0" fontId="149" fillId="0" borderId="85" xfId="3346" applyFont="1" applyFill="1" applyBorder="1" applyAlignment="1">
      <alignment horizontal="left" vertical="center" wrapText="1"/>
    </xf>
    <xf numFmtId="0" fontId="149" fillId="0" borderId="42" xfId="3346" applyFont="1" applyFill="1" applyBorder="1" applyAlignment="1">
      <alignment horizontal="left" vertical="center" wrapText="1"/>
    </xf>
    <xf numFmtId="178" fontId="149" fillId="0" borderId="42" xfId="456" applyNumberFormat="1" applyFont="1" applyFill="1" applyBorder="1" applyAlignment="1">
      <alignment horizontal="right" vertical="center"/>
    </xf>
    <xf numFmtId="178" fontId="149" fillId="0" borderId="85" xfId="456" applyNumberFormat="1" applyFont="1" applyFill="1" applyBorder="1" applyAlignment="1">
      <alignment horizontal="right" vertical="center"/>
    </xf>
    <xf numFmtId="178" fontId="157" fillId="0" borderId="42" xfId="453" applyNumberFormat="1" applyFont="1" applyFill="1" applyBorder="1" applyAlignment="1">
      <alignment horizontal="right" vertical="center"/>
    </xf>
    <xf numFmtId="178" fontId="157" fillId="0" borderId="72" xfId="453" applyNumberFormat="1" applyFont="1" applyFill="1" applyBorder="1" applyAlignment="1">
      <alignment horizontal="right" vertical="center"/>
    </xf>
    <xf numFmtId="167" fontId="149" fillId="0" borderId="42" xfId="3346" applyNumberFormat="1" applyFont="1" applyFill="1" applyBorder="1" applyAlignment="1">
      <alignment horizontal="center" vertical="center" wrapText="1"/>
    </xf>
    <xf numFmtId="178" fontId="149" fillId="0" borderId="23" xfId="456" applyNumberFormat="1" applyFont="1" applyFill="1" applyBorder="1" applyAlignment="1">
      <alignment horizontal="right" vertical="center"/>
    </xf>
    <xf numFmtId="167" fontId="149" fillId="0" borderId="23" xfId="3346" applyNumberFormat="1" applyFont="1" applyFill="1" applyBorder="1" applyAlignment="1">
      <alignment horizontal="center" vertical="center" wrapText="1"/>
    </xf>
    <xf numFmtId="0" fontId="149" fillId="0" borderId="20" xfId="3346" applyFont="1" applyFill="1" applyBorder="1" applyAlignment="1">
      <alignment horizontal="left" vertical="center" wrapText="1"/>
    </xf>
    <xf numFmtId="0" fontId="149" fillId="0" borderId="23" xfId="3346" applyFont="1" applyFill="1" applyBorder="1" applyAlignment="1">
      <alignment horizontal="left" vertical="center" wrapText="1"/>
    </xf>
    <xf numFmtId="0" fontId="149" fillId="0" borderId="23" xfId="3346" quotePrefix="1" applyFont="1" applyFill="1" applyBorder="1" applyAlignment="1">
      <alignment horizontal="center" vertical="center"/>
    </xf>
    <xf numFmtId="0" fontId="149" fillId="0" borderId="23" xfId="3346" quotePrefix="1" applyNumberFormat="1" applyFont="1" applyFill="1" applyBorder="1" applyAlignment="1">
      <alignment horizontal="center" vertical="center"/>
    </xf>
    <xf numFmtId="49" fontId="149" fillId="0" borderId="23" xfId="3346" applyNumberFormat="1" applyFont="1" applyFill="1" applyBorder="1" applyAlignment="1">
      <alignment horizontal="left" vertical="center"/>
    </xf>
    <xf numFmtId="167" fontId="149" fillId="0" borderId="79" xfId="3346" quotePrefix="1" applyNumberFormat="1" applyFont="1" applyFill="1" applyBorder="1" applyAlignment="1">
      <alignment horizontal="center" vertical="center"/>
    </xf>
    <xf numFmtId="167" fontId="149" fillId="0" borderId="79" xfId="3346" applyNumberFormat="1" applyFont="1" applyFill="1" applyBorder="1" applyAlignment="1">
      <alignment vertical="center" wrapText="1"/>
    </xf>
    <xf numFmtId="0" fontId="149" fillId="0" borderId="79" xfId="3346" applyFont="1" applyFill="1" applyBorder="1" applyAlignment="1">
      <alignment vertical="center" wrapText="1"/>
    </xf>
    <xf numFmtId="178" fontId="160" fillId="0" borderId="79" xfId="456" applyNumberFormat="1" applyFont="1" applyFill="1" applyBorder="1" applyAlignment="1">
      <alignment horizontal="right" vertical="center"/>
    </xf>
    <xf numFmtId="166" fontId="149" fillId="0" borderId="79" xfId="456" applyNumberFormat="1" applyFont="1" applyFill="1" applyBorder="1" applyAlignment="1">
      <alignment horizontal="right" vertical="center"/>
    </xf>
    <xf numFmtId="49" fontId="149" fillId="0" borderId="88" xfId="3346" applyNumberFormat="1" applyFont="1" applyFill="1" applyBorder="1" applyAlignment="1">
      <alignment horizontal="left" vertical="center"/>
    </xf>
    <xf numFmtId="189" fontId="157" fillId="0" borderId="88" xfId="453" applyNumberFormat="1" applyFont="1" applyFill="1" applyBorder="1" applyAlignment="1">
      <alignment horizontal="right" vertical="center"/>
    </xf>
    <xf numFmtId="167" fontId="156" fillId="0" borderId="74" xfId="456" applyNumberFormat="1" applyFont="1" applyFill="1" applyBorder="1" applyAlignment="1">
      <alignment horizontal="center" vertical="center" wrapText="1"/>
    </xf>
    <xf numFmtId="167" fontId="156" fillId="0" borderId="42" xfId="456" applyNumberFormat="1" applyFont="1" applyFill="1" applyBorder="1" applyAlignment="1">
      <alignment horizontal="center" vertical="center" wrapText="1"/>
    </xf>
    <xf numFmtId="0" fontId="156" fillId="0" borderId="42" xfId="456" applyFont="1" applyFill="1" applyBorder="1" applyAlignment="1">
      <alignment horizontal="center" vertical="center" wrapText="1"/>
    </xf>
    <xf numFmtId="3" fontId="156" fillId="0" borderId="27" xfId="456" applyNumberFormat="1" applyFont="1" applyFill="1" applyBorder="1" applyAlignment="1">
      <alignment horizontal="center" vertical="center" wrapText="1"/>
    </xf>
    <xf numFmtId="0" fontId="156" fillId="0" borderId="75" xfId="456" applyFont="1" applyFill="1" applyBorder="1" applyAlignment="1">
      <alignment horizontal="center" vertical="center" wrapText="1"/>
    </xf>
    <xf numFmtId="0" fontId="68" fillId="0" borderId="42" xfId="452" applyNumberFormat="1" applyFont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93" fillId="25" borderId="0" xfId="0" applyFont="1" applyFill="1" applyAlignment="1">
      <alignment horizontal="center" vertical="center" wrapText="1"/>
    </xf>
    <xf numFmtId="0" fontId="94" fillId="0" borderId="0" xfId="0" applyFont="1" applyAlignment="1">
      <alignment horizontal="center"/>
    </xf>
    <xf numFmtId="165" fontId="67" fillId="0" borderId="0" xfId="451" applyFont="1" applyAlignment="1">
      <alignment horizontal="center"/>
    </xf>
    <xf numFmtId="165" fontId="70" fillId="0" borderId="54" xfId="339" applyFont="1" applyBorder="1" applyAlignment="1" applyProtection="1">
      <alignment horizontal="center" vertical="center"/>
    </xf>
    <xf numFmtId="165" fontId="70" fillId="0" borderId="64" xfId="339" applyFont="1" applyBorder="1" applyAlignment="1" applyProtection="1">
      <alignment horizontal="center" vertical="center"/>
    </xf>
    <xf numFmtId="165" fontId="70" fillId="0" borderId="65" xfId="339" applyFont="1" applyBorder="1" applyAlignment="1" applyProtection="1">
      <alignment horizontal="center" vertical="center"/>
    </xf>
    <xf numFmtId="165" fontId="70" fillId="0" borderId="49" xfId="339" applyFont="1" applyBorder="1" applyAlignment="1" applyProtection="1">
      <alignment horizontal="center" vertical="center"/>
    </xf>
    <xf numFmtId="165" fontId="70" fillId="0" borderId="28" xfId="339" applyFont="1" applyBorder="1" applyAlignment="1" applyProtection="1">
      <alignment horizontal="center" vertical="center"/>
    </xf>
    <xf numFmtId="165" fontId="70" fillId="0" borderId="45" xfId="339" applyFont="1" applyBorder="1" applyAlignment="1" applyProtection="1">
      <alignment horizontal="center" vertical="center"/>
    </xf>
    <xf numFmtId="165" fontId="73" fillId="0" borderId="0" xfId="340" quotePrefix="1" applyFont="1" applyAlignment="1">
      <alignment vertical="top"/>
    </xf>
    <xf numFmtId="0" fontId="56" fillId="0" borderId="0" xfId="0" applyFont="1" applyAlignment="1"/>
    <xf numFmtId="0" fontId="67" fillId="0" borderId="0" xfId="313" applyFont="1" applyFill="1" applyAlignment="1">
      <alignment horizontal="center"/>
    </xf>
    <xf numFmtId="0" fontId="67" fillId="0" borderId="27" xfId="313" applyFont="1" applyFill="1" applyBorder="1" applyAlignment="1">
      <alignment horizontal="center" vertical="center"/>
    </xf>
    <xf numFmtId="0" fontId="67" fillId="0" borderId="28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0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67" fillId="0" borderId="14" xfId="313" applyFont="1" applyFill="1" applyBorder="1" applyAlignment="1">
      <alignment horizontal="center" vertical="center"/>
    </xf>
    <xf numFmtId="165" fontId="67" fillId="0" borderId="0" xfId="340" applyFont="1" applyAlignment="1" applyProtection="1">
      <alignment horizontal="center"/>
    </xf>
    <xf numFmtId="165" fontId="70" fillId="0" borderId="10" xfId="340" applyFont="1" applyBorder="1" applyAlignment="1" applyProtection="1">
      <alignment horizontal="center" vertical="center"/>
    </xf>
    <xf numFmtId="165" fontId="70" fillId="0" borderId="14" xfId="340" applyFont="1" applyBorder="1" applyAlignment="1" applyProtection="1">
      <alignment horizontal="center" vertical="center"/>
    </xf>
    <xf numFmtId="165" fontId="70" fillId="0" borderId="18" xfId="340" applyFont="1" applyBorder="1" applyAlignment="1" applyProtection="1">
      <alignment horizontal="center" vertical="center"/>
    </xf>
    <xf numFmtId="165" fontId="70" fillId="0" borderId="35" xfId="340" applyFont="1" applyBorder="1" applyAlignment="1" applyProtection="1">
      <alignment horizontal="center" vertical="center"/>
    </xf>
    <xf numFmtId="165" fontId="89" fillId="0" borderId="27" xfId="340" applyFont="1" applyBorder="1" applyAlignment="1" applyProtection="1">
      <alignment horizontal="center" vertical="center"/>
    </xf>
    <xf numFmtId="165" fontId="89" fillId="0" borderId="45" xfId="340" applyFont="1" applyBorder="1" applyAlignment="1" applyProtection="1">
      <alignment horizontal="center" vertical="center"/>
    </xf>
    <xf numFmtId="0" fontId="120" fillId="0" borderId="0" xfId="0" applyFont="1" applyAlignment="1" applyProtection="1">
      <alignment horizontal="center"/>
      <protection locked="0" hidden="1"/>
    </xf>
    <xf numFmtId="0" fontId="124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28" xfId="0" applyFont="1" applyBorder="1" applyAlignment="1" applyProtection="1">
      <alignment horizontal="center" vertical="center"/>
      <protection locked="0" hidden="1"/>
    </xf>
    <xf numFmtId="165" fontId="73" fillId="0" borderId="0" xfId="340" quotePrefix="1" applyFont="1" applyBorder="1" applyAlignment="1"/>
    <xf numFmtId="165" fontId="67" fillId="0" borderId="0" xfId="342" applyFont="1" applyFill="1" applyAlignment="1" applyProtection="1">
      <alignment horizontal="center" vertical="center"/>
      <protection locked="0"/>
    </xf>
    <xf numFmtId="165" fontId="72" fillId="0" borderId="27" xfId="342" applyFont="1" applyFill="1" applyBorder="1" applyAlignment="1">
      <alignment horizontal="center" vertical="center"/>
    </xf>
    <xf numFmtId="165" fontId="72" fillId="0" borderId="28" xfId="342" applyFont="1" applyFill="1" applyBorder="1" applyAlignment="1">
      <alignment horizontal="center" vertical="center"/>
    </xf>
    <xf numFmtId="165" fontId="72" fillId="0" borderId="45" xfId="342" applyFont="1" applyFill="1" applyBorder="1" applyAlignment="1">
      <alignment horizontal="center" vertical="center"/>
    </xf>
    <xf numFmtId="0" fontId="80" fillId="0" borderId="0" xfId="0" applyFont="1" applyFill="1" applyAlignment="1">
      <alignment vertical="center"/>
    </xf>
    <xf numFmtId="0" fontId="83" fillId="0" borderId="0" xfId="0" applyFont="1"/>
    <xf numFmtId="0" fontId="76" fillId="0" borderId="60" xfId="343" applyFont="1" applyFill="1" applyBorder="1" applyAlignment="1">
      <alignment horizontal="center" vertical="center"/>
    </xf>
    <xf numFmtId="0" fontId="76" fillId="0" borderId="41" xfId="343" applyFont="1" applyFill="1" applyBorder="1" applyAlignment="1">
      <alignment horizontal="center" vertical="center"/>
    </xf>
    <xf numFmtId="165" fontId="73" fillId="0" borderId="11" xfId="340" quotePrefix="1" applyFont="1" applyFill="1" applyBorder="1" applyAlignment="1"/>
    <xf numFmtId="0" fontId="73" fillId="0" borderId="11" xfId="0" applyFont="1" applyFill="1" applyBorder="1" applyAlignment="1"/>
    <xf numFmtId="0" fontId="28" fillId="0" borderId="11" xfId="0" applyFont="1" applyFill="1" applyBorder="1" applyAlignment="1"/>
    <xf numFmtId="0" fontId="106" fillId="24" borderId="0" xfId="299" applyFont="1" applyFill="1" applyBorder="1" applyAlignment="1">
      <alignment horizontal="left" vertical="center" wrapText="1"/>
    </xf>
    <xf numFmtId="0" fontId="106" fillId="24" borderId="0" xfId="299" applyFont="1" applyFill="1" applyBorder="1" applyAlignment="1">
      <alignment horizontal="left" vertical="top" wrapText="1"/>
    </xf>
    <xf numFmtId="165" fontId="77" fillId="25" borderId="18" xfId="483" applyNumberFormat="1" applyFont="1" applyFill="1" applyBorder="1" applyAlignment="1" applyProtection="1">
      <alignment horizontal="center"/>
    </xf>
    <xf numFmtId="165" fontId="77" fillId="25" borderId="0" xfId="483" applyNumberFormat="1" applyFont="1" applyFill="1" applyBorder="1" applyAlignment="1" applyProtection="1">
      <alignment horizontal="center"/>
    </xf>
    <xf numFmtId="165" fontId="77" fillId="25" borderId="35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Alignment="1">
      <alignment horizontal="left"/>
    </xf>
    <xf numFmtId="165" fontId="67" fillId="25" borderId="10" xfId="483" applyNumberFormat="1" applyFont="1" applyFill="1" applyBorder="1" applyAlignment="1" applyProtection="1">
      <alignment horizontal="center" vertical="top"/>
    </xf>
    <xf numFmtId="165" fontId="67" fillId="25" borderId="11" xfId="483" applyNumberFormat="1" applyFont="1" applyFill="1" applyBorder="1" applyAlignment="1" applyProtection="1">
      <alignment horizontal="center" vertical="top"/>
    </xf>
    <xf numFmtId="165" fontId="67" fillId="25" borderId="14" xfId="483" applyNumberFormat="1" applyFont="1" applyFill="1" applyBorder="1" applyAlignment="1" applyProtection="1">
      <alignment horizontal="center" vertical="top"/>
    </xf>
    <xf numFmtId="165" fontId="67" fillId="25" borderId="10" xfId="483" applyNumberFormat="1" applyFont="1" applyFill="1" applyBorder="1" applyAlignment="1">
      <alignment horizontal="center" vertical="top"/>
    </xf>
    <xf numFmtId="165" fontId="67" fillId="25" borderId="14" xfId="483" applyNumberFormat="1" applyFont="1" applyFill="1" applyBorder="1" applyAlignment="1">
      <alignment horizontal="center" vertical="top"/>
    </xf>
    <xf numFmtId="165" fontId="77" fillId="25" borderId="36" xfId="483" applyNumberFormat="1" applyFont="1" applyFill="1" applyBorder="1" applyAlignment="1" applyProtection="1">
      <alignment horizontal="center"/>
      <protection locked="0"/>
    </xf>
    <xf numFmtId="165" fontId="77" fillId="25" borderId="29" xfId="483" applyNumberFormat="1" applyFont="1" applyFill="1" applyBorder="1" applyAlignment="1" applyProtection="1">
      <alignment horizontal="center"/>
      <protection locked="0"/>
    </xf>
    <xf numFmtId="165" fontId="77" fillId="25" borderId="37" xfId="483" applyNumberFormat="1" applyFont="1" applyFill="1" applyBorder="1" applyAlignment="1" applyProtection="1">
      <alignment horizontal="center"/>
      <protection locked="0"/>
    </xf>
    <xf numFmtId="165" fontId="67" fillId="0" borderId="10" xfId="485" applyNumberFormat="1" applyFont="1" applyBorder="1" applyAlignment="1" applyProtection="1">
      <alignment horizontal="center" vertical="top"/>
    </xf>
    <xf numFmtId="165" fontId="67" fillId="0" borderId="11" xfId="485" applyNumberFormat="1" applyFont="1" applyBorder="1" applyAlignment="1" applyProtection="1">
      <alignment horizontal="center" vertical="top"/>
    </xf>
    <xf numFmtId="165" fontId="67" fillId="0" borderId="14" xfId="485" applyNumberFormat="1" applyFont="1" applyBorder="1" applyAlignment="1" applyProtection="1">
      <alignment horizontal="center" vertical="top"/>
    </xf>
    <xf numFmtId="165" fontId="67" fillId="0" borderId="10" xfId="485" applyNumberFormat="1" applyFont="1" applyBorder="1" applyAlignment="1">
      <alignment horizontal="center" vertical="top"/>
    </xf>
    <xf numFmtId="165" fontId="67" fillId="0" borderId="14" xfId="485" applyNumberFormat="1" applyFont="1" applyBorder="1" applyAlignment="1">
      <alignment horizontal="center" vertical="top"/>
    </xf>
    <xf numFmtId="165" fontId="77" fillId="25" borderId="18" xfId="310" applyNumberFormat="1" applyFont="1" applyFill="1" applyBorder="1" applyAlignment="1" applyProtection="1">
      <alignment horizontal="center"/>
    </xf>
    <xf numFmtId="165" fontId="77" fillId="25" borderId="0" xfId="310" applyNumberFormat="1" applyFont="1" applyFill="1" applyBorder="1" applyAlignment="1" applyProtection="1">
      <alignment horizontal="center"/>
    </xf>
    <xf numFmtId="165" fontId="77" fillId="25" borderId="35" xfId="310" applyNumberFormat="1" applyFont="1" applyFill="1" applyBorder="1" applyAlignment="1" applyProtection="1">
      <alignment horizontal="center"/>
    </xf>
    <xf numFmtId="165" fontId="100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 applyProtection="1">
      <alignment horizontal="center"/>
    </xf>
    <xf numFmtId="165" fontId="67" fillId="25" borderId="10" xfId="310" applyNumberFormat="1" applyFont="1" applyFill="1" applyBorder="1" applyAlignment="1" applyProtection="1">
      <alignment horizontal="center" vertical="top"/>
    </xf>
    <xf numFmtId="165" fontId="67" fillId="25" borderId="11" xfId="310" applyNumberFormat="1" applyFont="1" applyFill="1" applyBorder="1" applyAlignment="1" applyProtection="1">
      <alignment horizontal="center" vertical="top"/>
    </xf>
    <xf numFmtId="165" fontId="67" fillId="25" borderId="14" xfId="310" applyNumberFormat="1" applyFont="1" applyFill="1" applyBorder="1" applyAlignment="1" applyProtection="1">
      <alignment horizontal="center" vertical="top"/>
    </xf>
    <xf numFmtId="165" fontId="67" fillId="25" borderId="10" xfId="310" applyNumberFormat="1" applyFont="1" applyFill="1" applyBorder="1" applyAlignment="1">
      <alignment horizontal="center" vertical="top"/>
    </xf>
    <xf numFmtId="165" fontId="67" fillId="25" borderId="14" xfId="310" applyNumberFormat="1" applyFont="1" applyFill="1" applyBorder="1" applyAlignment="1">
      <alignment horizontal="center" vertical="top"/>
    </xf>
    <xf numFmtId="165" fontId="67" fillId="25" borderId="36" xfId="315" applyNumberFormat="1" applyFont="1" applyFill="1" applyBorder="1" applyAlignment="1">
      <alignment horizontal="center" vertical="top"/>
    </xf>
    <xf numFmtId="165" fontId="67" fillId="25" borderId="29" xfId="315" applyNumberFormat="1" applyFont="1" applyFill="1" applyBorder="1" applyAlignment="1">
      <alignment horizontal="center" vertical="top"/>
    </xf>
    <xf numFmtId="165" fontId="67" fillId="25" borderId="37" xfId="315" applyNumberFormat="1" applyFont="1" applyFill="1" applyBorder="1" applyAlignment="1">
      <alignment horizontal="center" vertical="top"/>
    </xf>
    <xf numFmtId="165" fontId="77" fillId="25" borderId="18" xfId="315" applyNumberFormat="1" applyFont="1" applyFill="1" applyBorder="1" applyAlignment="1" applyProtection="1">
      <alignment horizontal="center"/>
    </xf>
    <xf numFmtId="165" fontId="77" fillId="25" borderId="0" xfId="315" applyNumberFormat="1" applyFont="1" applyFill="1" applyBorder="1" applyAlignment="1" applyProtection="1">
      <alignment horizontal="center"/>
    </xf>
    <xf numFmtId="165" fontId="77" fillId="25" borderId="35" xfId="315" applyNumberFormat="1" applyFont="1" applyFill="1" applyBorder="1" applyAlignment="1" applyProtection="1">
      <alignment horizontal="center"/>
    </xf>
    <xf numFmtId="165" fontId="73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 applyProtection="1">
      <alignment horizontal="center"/>
    </xf>
    <xf numFmtId="165" fontId="67" fillId="25" borderId="10" xfId="315" applyNumberFormat="1" applyFont="1" applyFill="1" applyBorder="1" applyAlignment="1" applyProtection="1">
      <alignment horizontal="center" vertical="top"/>
    </xf>
    <xf numFmtId="165" fontId="67" fillId="25" borderId="11" xfId="315" applyNumberFormat="1" applyFont="1" applyFill="1" applyBorder="1" applyAlignment="1" applyProtection="1">
      <alignment horizontal="center" vertical="top"/>
    </xf>
    <xf numFmtId="165" fontId="67" fillId="25" borderId="14" xfId="315" applyNumberFormat="1" applyFont="1" applyFill="1" applyBorder="1" applyAlignment="1" applyProtection="1">
      <alignment horizontal="center" vertical="top"/>
    </xf>
    <xf numFmtId="165" fontId="67" fillId="25" borderId="10" xfId="315" applyNumberFormat="1" applyFont="1" applyFill="1" applyBorder="1" applyAlignment="1">
      <alignment horizontal="center" vertical="top"/>
    </xf>
    <xf numFmtId="165" fontId="67" fillId="25" borderId="14" xfId="315" applyNumberFormat="1" applyFont="1" applyFill="1" applyBorder="1" applyAlignment="1">
      <alignment horizontal="center" vertical="top"/>
    </xf>
    <xf numFmtId="165" fontId="67" fillId="0" borderId="0" xfId="466" applyFont="1" applyAlignment="1">
      <alignment horizontal="left"/>
    </xf>
    <xf numFmtId="165" fontId="118" fillId="0" borderId="0" xfId="467" applyFont="1" applyAlignment="1">
      <alignment horizontal="center"/>
    </xf>
    <xf numFmtId="165" fontId="72" fillId="0" borderId="54" xfId="467" applyFont="1" applyBorder="1" applyAlignment="1" applyProtection="1">
      <alignment horizontal="center" vertical="center"/>
    </xf>
    <xf numFmtId="165" fontId="72" fillId="0" borderId="59" xfId="467" applyFont="1" applyBorder="1" applyAlignment="1" applyProtection="1">
      <alignment horizontal="center" vertical="center"/>
    </xf>
    <xf numFmtId="165" fontId="67" fillId="0" borderId="13" xfId="467" quotePrefix="1" applyFont="1" applyBorder="1" applyAlignment="1" applyProtection="1">
      <alignment horizontal="left"/>
    </xf>
    <xf numFmtId="165" fontId="67" fillId="0" borderId="12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5" fontId="68" fillId="0" borderId="60" xfId="467" applyFont="1" applyBorder="1" applyAlignment="1" applyProtection="1">
      <alignment horizontal="left"/>
    </xf>
    <xf numFmtId="165" fontId="68" fillId="0" borderId="29" xfId="467" quotePrefix="1" applyFont="1" applyBorder="1" applyAlignment="1" applyProtection="1">
      <alignment horizontal="left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0" fontId="67" fillId="0" borderId="0" xfId="449" applyFont="1" applyAlignment="1">
      <alignment horizontal="center" vertical="center"/>
    </xf>
    <xf numFmtId="3" fontId="67" fillId="0" borderId="10" xfId="449" applyNumberFormat="1" applyFont="1" applyBorder="1" applyAlignment="1">
      <alignment horizontal="center" vertical="center"/>
    </xf>
    <xf numFmtId="3" fontId="67" fillId="0" borderId="18" xfId="449" applyNumberFormat="1" applyFont="1" applyBorder="1" applyAlignment="1">
      <alignment horizontal="center" vertical="center"/>
    </xf>
    <xf numFmtId="3" fontId="67" fillId="0" borderId="36" xfId="449" applyNumberFormat="1" applyFont="1" applyBorder="1" applyAlignment="1">
      <alignment horizontal="center" vertical="center"/>
    </xf>
    <xf numFmtId="165" fontId="67" fillId="0" borderId="17" xfId="341" applyFont="1" applyFill="1" applyBorder="1" applyAlignment="1">
      <alignment horizontal="center" vertical="center" wrapText="1"/>
    </xf>
    <xf numFmtId="165" fontId="67" fillId="0" borderId="20" xfId="341" applyFont="1" applyFill="1" applyBorder="1" applyAlignment="1">
      <alignment horizontal="center" vertical="center" wrapText="1"/>
    </xf>
    <xf numFmtId="165" fontId="67" fillId="0" borderId="23" xfId="341" applyFont="1" applyFill="1" applyBorder="1" applyAlignment="1">
      <alignment horizontal="center" vertical="center" wrapText="1"/>
    </xf>
    <xf numFmtId="3" fontId="144" fillId="0" borderId="0" xfId="452" applyNumberFormat="1" applyFont="1" applyAlignment="1">
      <alignment horizontal="right" vertical="top" wrapText="1"/>
    </xf>
    <xf numFmtId="0" fontId="144" fillId="24" borderId="0" xfId="452" applyFont="1" applyFill="1" applyBorder="1" applyAlignment="1">
      <alignment horizontal="center" vertical="center" wrapText="1"/>
    </xf>
    <xf numFmtId="3" fontId="144" fillId="0" borderId="29" xfId="452" applyNumberFormat="1" applyFont="1" applyBorder="1" applyAlignment="1">
      <alignment horizontal="right" vertical="top" wrapText="1"/>
    </xf>
    <xf numFmtId="0" fontId="144" fillId="0" borderId="15" xfId="452" applyFont="1" applyBorder="1" applyAlignment="1">
      <alignment horizontal="center" vertical="center" wrapText="1"/>
    </xf>
    <xf numFmtId="0" fontId="144" fillId="0" borderId="23" xfId="452" applyFont="1" applyBorder="1" applyAlignment="1">
      <alignment horizontal="center" vertical="center" wrapText="1"/>
    </xf>
    <xf numFmtId="3" fontId="144" fillId="0" borderId="15" xfId="452" applyNumberFormat="1" applyFont="1" applyBorder="1" applyAlignment="1">
      <alignment horizontal="center" vertical="center" wrapText="1"/>
    </xf>
    <xf numFmtId="3" fontId="144" fillId="0" borderId="23" xfId="452" applyNumberFormat="1" applyFont="1" applyBorder="1" applyAlignment="1">
      <alignment horizontal="center" vertical="center" wrapText="1"/>
    </xf>
    <xf numFmtId="167" fontId="149" fillId="0" borderId="91" xfId="3346" quotePrefix="1" applyNumberFormat="1" applyFont="1" applyFill="1" applyBorder="1" applyAlignment="1">
      <alignment horizontal="center" vertical="center"/>
    </xf>
    <xf numFmtId="167" fontId="149" fillId="0" borderId="84" xfId="3346" quotePrefix="1" applyNumberFormat="1" applyFont="1" applyFill="1" applyBorder="1" applyAlignment="1">
      <alignment horizontal="center" vertical="center"/>
    </xf>
    <xf numFmtId="188" fontId="149" fillId="0" borderId="23" xfId="456" applyNumberFormat="1" applyFont="1" applyFill="1" applyBorder="1" applyAlignment="1">
      <alignment horizontal="right" vertical="center"/>
    </xf>
    <xf numFmtId="188" fontId="149" fillId="0" borderId="85" xfId="456" applyNumberFormat="1" applyFont="1" applyFill="1" applyBorder="1" applyAlignment="1">
      <alignment horizontal="right" vertical="center"/>
    </xf>
    <xf numFmtId="188" fontId="149" fillId="0" borderId="20" xfId="456" applyNumberFormat="1" applyFont="1" applyFill="1" applyBorder="1" applyAlignment="1">
      <alignment horizontal="right" vertical="center"/>
    </xf>
    <xf numFmtId="188" fontId="149" fillId="0" borderId="88" xfId="456" applyNumberFormat="1" applyFont="1" applyFill="1" applyBorder="1" applyAlignment="1">
      <alignment horizontal="right" vertical="center"/>
    </xf>
    <xf numFmtId="167" fontId="149" fillId="0" borderId="71" xfId="3346" quotePrefix="1" applyNumberFormat="1" applyFont="1" applyFill="1" applyBorder="1" applyAlignment="1">
      <alignment horizontal="center" vertical="center"/>
    </xf>
    <xf numFmtId="188" fontId="149" fillId="0" borderId="72" xfId="456" applyNumberFormat="1" applyFont="1" applyFill="1" applyBorder="1" applyAlignment="1">
      <alignment horizontal="right" vertical="center"/>
    </xf>
    <xf numFmtId="167" fontId="149" fillId="0" borderId="74" xfId="3346" quotePrefix="1" applyNumberFormat="1" applyFont="1" applyFill="1" applyBorder="1" applyAlignment="1">
      <alignment horizontal="center" vertical="center"/>
    </xf>
    <xf numFmtId="188" fontId="149" fillId="0" borderId="42" xfId="456" applyNumberFormat="1" applyFont="1" applyFill="1" applyBorder="1" applyAlignment="1">
      <alignment horizontal="right" vertical="center"/>
    </xf>
    <xf numFmtId="178" fontId="149" fillId="0" borderId="72" xfId="3346" applyNumberFormat="1" applyFont="1" applyFill="1" applyBorder="1" applyAlignment="1">
      <alignment horizontal="right" vertical="center"/>
    </xf>
    <xf numFmtId="178" fontId="149" fillId="0" borderId="42" xfId="3346" applyNumberFormat="1" applyFont="1" applyFill="1" applyBorder="1" applyAlignment="1">
      <alignment horizontal="right" vertical="center"/>
    </xf>
    <xf numFmtId="167" fontId="149" fillId="0" borderId="76" xfId="3346" quotePrefix="1" applyNumberFormat="1" applyFont="1" applyFill="1" applyBorder="1" applyAlignment="1">
      <alignment horizontal="center" vertical="center"/>
    </xf>
    <xf numFmtId="188" fontId="149" fillId="0" borderId="15" xfId="456" applyNumberFormat="1" applyFont="1" applyFill="1" applyBorder="1" applyAlignment="1">
      <alignment horizontal="right" vertical="center"/>
    </xf>
    <xf numFmtId="178" fontId="149" fillId="0" borderId="23" xfId="3346" applyNumberFormat="1" applyFont="1" applyFill="1" applyBorder="1" applyAlignment="1">
      <alignment horizontal="right" vertical="center"/>
    </xf>
    <xf numFmtId="178" fontId="149" fillId="0" borderId="15" xfId="3346" applyNumberFormat="1" applyFont="1" applyFill="1" applyBorder="1" applyAlignment="1">
      <alignment horizontal="right" vertical="center"/>
    </xf>
    <xf numFmtId="178" fontId="149" fillId="0" borderId="85" xfId="3346" applyNumberFormat="1" applyFont="1" applyFill="1" applyBorder="1" applyAlignment="1">
      <alignment horizontal="right" vertical="center"/>
    </xf>
    <xf numFmtId="49" fontId="149" fillId="0" borderId="72" xfId="3346" quotePrefix="1" applyNumberFormat="1" applyFont="1" applyFill="1" applyBorder="1" applyAlignment="1">
      <alignment horizontal="center" vertical="center"/>
    </xf>
    <xf numFmtId="49" fontId="149" fillId="0" borderId="42" xfId="3346" quotePrefix="1" applyNumberFormat="1" applyFont="1" applyFill="1" applyBorder="1" applyAlignment="1">
      <alignment horizontal="center" vertical="center"/>
    </xf>
    <xf numFmtId="49" fontId="149" fillId="0" borderId="72" xfId="3346" applyNumberFormat="1" applyFont="1" applyFill="1" applyBorder="1" applyAlignment="1">
      <alignment horizontal="left" vertical="center" wrapText="1"/>
    </xf>
    <xf numFmtId="49" fontId="149" fillId="0" borderId="42" xfId="3346" applyNumberFormat="1" applyFont="1" applyFill="1" applyBorder="1" applyAlignment="1">
      <alignment horizontal="left" vertical="center" wrapText="1"/>
    </xf>
    <xf numFmtId="167" fontId="149" fillId="0" borderId="71" xfId="3346" applyNumberFormat="1" applyFont="1" applyFill="1" applyBorder="1" applyAlignment="1">
      <alignment horizontal="center" vertical="center"/>
    </xf>
    <xf numFmtId="167" fontId="149" fillId="0" borderId="84" xfId="3346" applyNumberFormat="1" applyFont="1" applyFill="1" applyBorder="1" applyAlignment="1">
      <alignment horizontal="center" vertical="center"/>
    </xf>
    <xf numFmtId="49" fontId="149" fillId="0" borderId="85" xfId="3346" quotePrefix="1" applyNumberFormat="1" applyFont="1" applyFill="1" applyBorder="1" applyAlignment="1">
      <alignment horizontal="center" vertical="center"/>
    </xf>
    <xf numFmtId="49" fontId="149" fillId="0" borderId="72" xfId="3346" applyNumberFormat="1" applyFont="1" applyFill="1" applyBorder="1" applyAlignment="1">
      <alignment horizontal="left" vertical="center"/>
    </xf>
    <xf numFmtId="49" fontId="149" fillId="0" borderId="85" xfId="3346" applyNumberFormat="1" applyFont="1" applyFill="1" applyBorder="1" applyAlignment="1">
      <alignment horizontal="left" vertical="center"/>
    </xf>
    <xf numFmtId="167" fontId="149" fillId="0" borderId="72" xfId="3346" quotePrefix="1" applyNumberFormat="1" applyFont="1" applyFill="1" applyBorder="1" applyAlignment="1">
      <alignment horizontal="center" vertical="center"/>
    </xf>
    <xf numFmtId="167" fontId="149" fillId="0" borderId="15" xfId="3346" quotePrefix="1" applyNumberFormat="1" applyFont="1" applyFill="1" applyBorder="1" applyAlignment="1">
      <alignment horizontal="center" vertical="center"/>
    </xf>
    <xf numFmtId="167" fontId="149" fillId="0" borderId="72" xfId="3346" applyNumberFormat="1" applyFont="1" applyFill="1" applyBorder="1" applyAlignment="1">
      <alignment horizontal="left" vertical="center"/>
    </xf>
    <xf numFmtId="167" fontId="149" fillId="0" borderId="15" xfId="3346" applyNumberFormat="1" applyFont="1" applyFill="1" applyBorder="1" applyAlignment="1">
      <alignment horizontal="left" vertical="center"/>
    </xf>
    <xf numFmtId="41" fontId="157" fillId="0" borderId="72" xfId="453" applyNumberFormat="1" applyFont="1" applyFill="1" applyBorder="1" applyAlignment="1">
      <alignment horizontal="right" vertical="center"/>
    </xf>
    <xf numFmtId="41" fontId="157" fillId="0" borderId="15" xfId="453" applyNumberFormat="1" applyFont="1" applyFill="1" applyBorder="1" applyAlignment="1">
      <alignment horizontal="right" vertical="center"/>
    </xf>
    <xf numFmtId="167" fontId="149" fillId="0" borderId="76" xfId="3346" applyNumberFormat="1" applyFont="1" applyFill="1" applyBorder="1" applyAlignment="1">
      <alignment horizontal="center" vertical="center"/>
    </xf>
    <xf numFmtId="49" fontId="149" fillId="0" borderId="15" xfId="3346" quotePrefix="1" applyNumberFormat="1" applyFont="1" applyFill="1" applyBorder="1" applyAlignment="1">
      <alignment horizontal="center" vertical="center"/>
    </xf>
    <xf numFmtId="49" fontId="149" fillId="0" borderId="15" xfId="3346" applyNumberFormat="1" applyFont="1" applyFill="1" applyBorder="1" applyAlignment="1">
      <alignment horizontal="left" vertical="center"/>
    </xf>
    <xf numFmtId="178" fontId="149" fillId="0" borderId="72" xfId="456" applyNumberFormat="1" applyFont="1" applyFill="1" applyBorder="1" applyAlignment="1">
      <alignment horizontal="right" vertical="center"/>
    </xf>
    <xf numFmtId="178" fontId="149" fillId="0" borderId="15" xfId="456" applyNumberFormat="1" applyFont="1" applyFill="1" applyBorder="1" applyAlignment="1">
      <alignment horizontal="right" vertical="center"/>
    </xf>
    <xf numFmtId="0" fontId="149" fillId="0" borderId="71" xfId="3346" applyFont="1" applyFill="1" applyBorder="1" applyAlignment="1">
      <alignment horizontal="center" vertical="center"/>
    </xf>
    <xf numFmtId="0" fontId="149" fillId="0" borderId="84" xfId="3346" applyFont="1" applyFill="1" applyBorder="1" applyAlignment="1">
      <alignment horizontal="center" vertical="center"/>
    </xf>
    <xf numFmtId="0" fontId="149" fillId="0" borderId="72" xfId="3346" quotePrefix="1" applyFont="1" applyFill="1" applyBorder="1" applyAlignment="1">
      <alignment horizontal="center" vertical="center"/>
    </xf>
    <xf numFmtId="0" fontId="149" fillId="0" borderId="85" xfId="3346" quotePrefix="1" applyFont="1" applyFill="1" applyBorder="1" applyAlignment="1">
      <alignment horizontal="center" vertical="center"/>
    </xf>
    <xf numFmtId="0" fontId="149" fillId="0" borderId="72" xfId="3346" applyFont="1" applyFill="1" applyBorder="1" applyAlignment="1">
      <alignment horizontal="left" vertical="center" wrapText="1"/>
    </xf>
    <xf numFmtId="0" fontId="149" fillId="0" borderId="85" xfId="3346" applyFont="1" applyFill="1" applyBorder="1" applyAlignment="1">
      <alignment horizontal="left" vertical="center" wrapText="1"/>
    </xf>
    <xf numFmtId="0" fontId="149" fillId="0" borderId="74" xfId="3346" applyFont="1" applyFill="1" applyBorder="1" applyAlignment="1">
      <alignment horizontal="center" vertical="center"/>
    </xf>
    <xf numFmtId="0" fontId="149" fillId="0" borderId="42" xfId="3346" quotePrefix="1" applyFont="1" applyFill="1" applyBorder="1" applyAlignment="1">
      <alignment horizontal="center" vertical="center"/>
    </xf>
    <xf numFmtId="0" fontId="149" fillId="0" borderId="42" xfId="3346" applyFont="1" applyFill="1" applyBorder="1" applyAlignment="1">
      <alignment horizontal="left" vertical="center" wrapText="1"/>
    </xf>
    <xf numFmtId="178" fontId="149" fillId="0" borderId="42" xfId="456" applyNumberFormat="1" applyFont="1" applyFill="1" applyBorder="1" applyAlignment="1">
      <alignment horizontal="right" vertical="center"/>
    </xf>
    <xf numFmtId="178" fontId="149" fillId="0" borderId="85" xfId="456" applyNumberFormat="1" applyFont="1" applyFill="1" applyBorder="1" applyAlignment="1">
      <alignment horizontal="right" vertical="center"/>
    </xf>
    <xf numFmtId="49" fontId="149" fillId="0" borderId="91" xfId="3346" quotePrefix="1" applyNumberFormat="1" applyFont="1" applyFill="1" applyBorder="1" applyAlignment="1">
      <alignment horizontal="center" vertical="center"/>
    </xf>
    <xf numFmtId="49" fontId="149" fillId="0" borderId="74" xfId="3346" quotePrefix="1" applyNumberFormat="1" applyFont="1" applyFill="1" applyBorder="1" applyAlignment="1">
      <alignment horizontal="center" vertical="center"/>
    </xf>
    <xf numFmtId="49" fontId="149" fillId="0" borderId="76" xfId="3346" quotePrefix="1" applyNumberFormat="1" applyFont="1" applyFill="1" applyBorder="1" applyAlignment="1">
      <alignment horizontal="center" vertical="center"/>
    </xf>
    <xf numFmtId="49" fontId="149" fillId="0" borderId="23" xfId="3346" quotePrefix="1" applyNumberFormat="1" applyFont="1" applyFill="1" applyBorder="1" applyAlignment="1">
      <alignment horizontal="center" vertical="center"/>
    </xf>
    <xf numFmtId="49" fontId="149" fillId="0" borderId="23" xfId="3346" applyNumberFormat="1" applyFont="1" applyFill="1" applyBorder="1" applyAlignment="1">
      <alignment horizontal="left" vertical="center" wrapText="1"/>
    </xf>
    <xf numFmtId="49" fontId="149" fillId="0" borderId="15" xfId="3346" applyNumberFormat="1" applyFont="1" applyFill="1" applyBorder="1" applyAlignment="1">
      <alignment horizontal="left" vertical="center" wrapText="1"/>
    </xf>
    <xf numFmtId="178" fontId="157" fillId="0" borderId="23" xfId="453" applyNumberFormat="1" applyFont="1" applyFill="1" applyBorder="1" applyAlignment="1">
      <alignment horizontal="right" vertical="center"/>
    </xf>
    <xf numFmtId="178" fontId="157" fillId="0" borderId="42" xfId="453" applyNumberFormat="1" applyFont="1" applyFill="1" applyBorder="1" applyAlignment="1">
      <alignment horizontal="right" vertical="center"/>
    </xf>
    <xf numFmtId="178" fontId="157" fillId="0" borderId="15" xfId="453" applyNumberFormat="1" applyFont="1" applyFill="1" applyBorder="1" applyAlignment="1">
      <alignment horizontal="right" vertical="center"/>
    </xf>
    <xf numFmtId="0" fontId="149" fillId="0" borderId="91" xfId="3346" applyFont="1" applyFill="1" applyBorder="1" applyAlignment="1">
      <alignment horizontal="center" vertical="center"/>
    </xf>
    <xf numFmtId="178" fontId="157" fillId="0" borderId="85" xfId="453" applyNumberFormat="1" applyFont="1" applyFill="1" applyBorder="1" applyAlignment="1">
      <alignment horizontal="right" vertical="center"/>
    </xf>
    <xf numFmtId="49" fontId="149" fillId="0" borderId="42" xfId="3346" applyNumberFormat="1" applyFont="1" applyFill="1" applyBorder="1" applyAlignment="1">
      <alignment horizontal="left" vertical="center"/>
    </xf>
    <xf numFmtId="49" fontId="149" fillId="0" borderId="85" xfId="3346" applyNumberFormat="1" applyFont="1" applyFill="1" applyBorder="1" applyAlignment="1">
      <alignment horizontal="left" vertical="center" wrapText="1"/>
    </xf>
    <xf numFmtId="0" fontId="149" fillId="0" borderId="76" xfId="3346" applyFont="1" applyFill="1" applyBorder="1" applyAlignment="1">
      <alignment horizontal="center" vertical="center"/>
    </xf>
    <xf numFmtId="178" fontId="149" fillId="0" borderId="23" xfId="456" applyNumberFormat="1" applyFont="1" applyFill="1" applyBorder="1" applyAlignment="1">
      <alignment horizontal="right" vertical="center"/>
    </xf>
    <xf numFmtId="167" fontId="149" fillId="0" borderId="42" xfId="3346" quotePrefix="1" applyNumberFormat="1" applyFont="1" applyFill="1" applyBorder="1" applyAlignment="1">
      <alignment horizontal="center" vertical="center"/>
    </xf>
    <xf numFmtId="167" fontId="149" fillId="0" borderId="42" xfId="3346" applyNumberFormat="1" applyFont="1" applyFill="1" applyBorder="1" applyAlignment="1">
      <alignment horizontal="left" vertical="center"/>
    </xf>
    <xf numFmtId="167" fontId="149" fillId="0" borderId="85" xfId="3346" quotePrefix="1" applyNumberFormat="1" applyFont="1" applyFill="1" applyBorder="1" applyAlignment="1">
      <alignment horizontal="center" vertical="center"/>
    </xf>
    <xf numFmtId="167" fontId="149" fillId="0" borderId="85" xfId="3346" applyNumberFormat="1" applyFont="1" applyFill="1" applyBorder="1" applyAlignment="1">
      <alignment horizontal="left" vertical="center"/>
    </xf>
    <xf numFmtId="167" fontId="149" fillId="0" borderId="23" xfId="3346" quotePrefix="1" applyNumberFormat="1" applyFont="1" applyFill="1" applyBorder="1" applyAlignment="1">
      <alignment horizontal="center" vertical="center"/>
    </xf>
    <xf numFmtId="167" fontId="149" fillId="0" borderId="23" xfId="3346" applyNumberFormat="1" applyFont="1" applyFill="1" applyBorder="1" applyAlignment="1">
      <alignment horizontal="left" vertical="center"/>
    </xf>
    <xf numFmtId="167" fontId="149" fillId="0" borderId="23" xfId="3346" applyNumberFormat="1" applyFont="1" applyFill="1" applyBorder="1" applyAlignment="1">
      <alignment horizontal="center" vertical="center" wrapText="1"/>
    </xf>
    <xf numFmtId="167" fontId="149" fillId="0" borderId="42" xfId="3346" applyNumberFormat="1" applyFont="1" applyFill="1" applyBorder="1" applyAlignment="1">
      <alignment horizontal="center" vertical="center" wrapText="1"/>
    </xf>
    <xf numFmtId="0" fontId="149" fillId="0" borderId="23" xfId="3346" applyFont="1" applyFill="1" applyBorder="1" applyAlignment="1">
      <alignment horizontal="left" vertical="center" wrapText="1"/>
    </xf>
    <xf numFmtId="167" fontId="149" fillId="0" borderId="20" xfId="3346" quotePrefix="1" applyNumberFormat="1" applyFont="1" applyFill="1" applyBorder="1" applyAlignment="1">
      <alignment horizontal="center" vertical="center" wrapText="1"/>
    </xf>
    <xf numFmtId="167" fontId="149" fillId="0" borderId="87" xfId="3346" quotePrefix="1" applyNumberFormat="1" applyFont="1" applyFill="1" applyBorder="1" applyAlignment="1">
      <alignment horizontal="center" vertical="center" wrapText="1"/>
    </xf>
    <xf numFmtId="167" fontId="149" fillId="0" borderId="93" xfId="3346" quotePrefix="1" applyNumberFormat="1" applyFont="1" applyFill="1" applyBorder="1" applyAlignment="1">
      <alignment horizontal="center" vertical="center" wrapText="1"/>
    </xf>
    <xf numFmtId="167" fontId="149" fillId="0" borderId="85" xfId="3346" applyNumberFormat="1" applyFont="1" applyFill="1" applyBorder="1" applyAlignment="1">
      <alignment horizontal="center" vertical="center" wrapText="1"/>
    </xf>
    <xf numFmtId="167" fontId="149" fillId="0" borderId="71" xfId="3346" quotePrefix="1" applyNumberFormat="1" applyFont="1" applyFill="1" applyBorder="1" applyAlignment="1">
      <alignment horizontal="center" vertical="center" wrapText="1"/>
    </xf>
    <xf numFmtId="167" fontId="149" fillId="0" borderId="74" xfId="3346" quotePrefix="1" applyNumberFormat="1" applyFont="1" applyFill="1" applyBorder="1" applyAlignment="1">
      <alignment horizontal="center" vertical="center" wrapText="1"/>
    </xf>
    <xf numFmtId="167" fontId="149" fillId="0" borderId="84" xfId="3346" quotePrefix="1" applyNumberFormat="1" applyFont="1" applyFill="1" applyBorder="1" applyAlignment="1">
      <alignment horizontal="center" vertical="center" wrapText="1"/>
    </xf>
    <xf numFmtId="167" fontId="149" fillId="0" borderId="76" xfId="3346" quotePrefix="1" applyNumberFormat="1" applyFont="1" applyFill="1" applyBorder="1" applyAlignment="1">
      <alignment horizontal="center" vertical="center" wrapText="1"/>
    </xf>
    <xf numFmtId="167" fontId="149" fillId="0" borderId="72" xfId="3346" applyNumberFormat="1" applyFont="1" applyFill="1" applyBorder="1" applyAlignment="1">
      <alignment horizontal="center" vertical="center" wrapText="1"/>
    </xf>
    <xf numFmtId="167" fontId="149" fillId="0" borderId="15" xfId="3346" applyNumberFormat="1" applyFont="1" applyFill="1" applyBorder="1" applyAlignment="1">
      <alignment horizontal="center" vertical="center" wrapText="1"/>
    </xf>
    <xf numFmtId="167" fontId="149" fillId="0" borderId="20" xfId="3346" applyNumberFormat="1" applyFont="1" applyFill="1" applyBorder="1" applyAlignment="1">
      <alignment horizontal="center" vertical="center" wrapText="1"/>
    </xf>
    <xf numFmtId="0" fontId="149" fillId="0" borderId="15" xfId="3346" applyFont="1" applyFill="1" applyBorder="1" applyAlignment="1">
      <alignment horizontal="left" vertical="center" wrapText="1"/>
    </xf>
    <xf numFmtId="0" fontId="149" fillId="0" borderId="20" xfId="3346" applyFont="1" applyFill="1" applyBorder="1" applyAlignment="1">
      <alignment horizontal="left" vertical="center" wrapText="1"/>
    </xf>
    <xf numFmtId="167" fontId="149" fillId="0" borderId="91" xfId="3346" quotePrefix="1" applyNumberFormat="1" applyFont="1" applyFill="1" applyBorder="1" applyAlignment="1">
      <alignment horizontal="center" vertical="center" wrapText="1"/>
    </xf>
    <xf numFmtId="41" fontId="149" fillId="0" borderId="72" xfId="456" applyNumberFormat="1" applyFont="1" applyFill="1" applyBorder="1" applyAlignment="1">
      <alignment horizontal="right" vertical="center"/>
    </xf>
    <xf numFmtId="41" fontId="149" fillId="0" borderId="85" xfId="456" applyNumberFormat="1" applyFont="1" applyFill="1" applyBorder="1" applyAlignment="1">
      <alignment horizontal="right" vertical="center"/>
    </xf>
    <xf numFmtId="0" fontId="151" fillId="0" borderId="0" xfId="3346" applyFont="1" applyFill="1" applyBorder="1" applyAlignment="1">
      <alignment horizontal="center"/>
    </xf>
    <xf numFmtId="0" fontId="151" fillId="0" borderId="0" xfId="3346" applyFont="1" applyFill="1" applyAlignment="1">
      <alignment horizontal="center"/>
    </xf>
    <xf numFmtId="0" fontId="152" fillId="0" borderId="0" xfId="3346" applyFont="1" applyFill="1" applyAlignment="1">
      <alignment horizontal="center"/>
    </xf>
    <xf numFmtId="167" fontId="153" fillId="0" borderId="0" xfId="3346" applyNumberFormat="1" applyFont="1" applyFill="1" applyBorder="1" applyAlignment="1">
      <alignment horizontal="center" vertical="center"/>
    </xf>
    <xf numFmtId="167" fontId="154" fillId="0" borderId="71" xfId="456" applyNumberFormat="1" applyFont="1" applyFill="1" applyBorder="1" applyAlignment="1">
      <alignment horizontal="center" vertical="center" wrapText="1"/>
    </xf>
    <xf numFmtId="167" fontId="154" fillId="0" borderId="74" xfId="456" applyNumberFormat="1" applyFont="1" applyFill="1" applyBorder="1" applyAlignment="1">
      <alignment horizontal="center" vertical="center" wrapText="1"/>
    </xf>
    <xf numFmtId="167" fontId="154" fillId="0" borderId="72" xfId="456" applyNumberFormat="1" applyFont="1" applyFill="1" applyBorder="1" applyAlignment="1">
      <alignment horizontal="center" vertical="center" wrapText="1"/>
    </xf>
    <xf numFmtId="167" fontId="154" fillId="0" borderId="42" xfId="456" applyNumberFormat="1" applyFont="1" applyFill="1" applyBorder="1" applyAlignment="1">
      <alignment horizontal="center" vertical="center" wrapText="1"/>
    </xf>
    <xf numFmtId="0" fontId="155" fillId="0" borderId="72" xfId="456" applyFont="1" applyFill="1" applyBorder="1" applyAlignment="1">
      <alignment horizontal="center"/>
    </xf>
    <xf numFmtId="4" fontId="154" fillId="0" borderId="72" xfId="456" applyNumberFormat="1" applyFont="1" applyFill="1" applyBorder="1" applyAlignment="1">
      <alignment horizontal="center" vertical="center"/>
    </xf>
    <xf numFmtId="4" fontId="155" fillId="0" borderId="72" xfId="456" applyNumberFormat="1" applyFont="1" applyFill="1" applyBorder="1" applyAlignment="1">
      <alignment horizontal="center" vertical="center"/>
    </xf>
    <xf numFmtId="41" fontId="154" fillId="0" borderId="72" xfId="456" applyNumberFormat="1" applyFont="1" applyFill="1" applyBorder="1" applyAlignment="1">
      <alignment horizontal="center" vertical="center"/>
    </xf>
    <xf numFmtId="41" fontId="155" fillId="0" borderId="72" xfId="456" applyNumberFormat="1" applyFont="1" applyFill="1" applyBorder="1" applyAlignment="1">
      <alignment horizontal="center" vertical="center"/>
    </xf>
    <xf numFmtId="43" fontId="154" fillId="0" borderId="72" xfId="456" applyNumberFormat="1" applyFont="1" applyFill="1" applyBorder="1" applyAlignment="1">
      <alignment horizontal="center" vertical="center"/>
    </xf>
    <xf numFmtId="43" fontId="154" fillId="0" borderId="73" xfId="456" applyNumberFormat="1" applyFont="1" applyFill="1" applyBorder="1" applyAlignment="1">
      <alignment horizontal="center" vertical="center"/>
    </xf>
    <xf numFmtId="0" fontId="85" fillId="0" borderId="15" xfId="452" applyFont="1" applyFill="1" applyBorder="1" applyAlignment="1">
      <alignment horizontal="center" vertical="center"/>
    </xf>
    <xf numFmtId="0" fontId="85" fillId="0" borderId="20" xfId="452" applyFont="1" applyFill="1" applyBorder="1" applyAlignment="1">
      <alignment horizontal="center" vertical="center"/>
    </xf>
    <xf numFmtId="0" fontId="85" fillId="0" borderId="23" xfId="452" applyFont="1" applyFill="1" applyBorder="1" applyAlignment="1">
      <alignment horizontal="center" vertical="center"/>
    </xf>
    <xf numFmtId="0" fontId="56" fillId="0" borderId="15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/>
    </xf>
    <xf numFmtId="192" fontId="56" fillId="0" borderId="15" xfId="452" applyNumberFormat="1" applyFont="1" applyFill="1" applyBorder="1" applyAlignment="1">
      <alignment horizontal="center" vertical="center"/>
    </xf>
    <xf numFmtId="192" fontId="56" fillId="0" borderId="23" xfId="452" applyNumberFormat="1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 wrapText="1"/>
    </xf>
    <xf numFmtId="0" fontId="56" fillId="0" borderId="23" xfId="452" applyFont="1" applyFill="1" applyBorder="1" applyAlignment="1">
      <alignment horizontal="center" vertical="center" wrapText="1"/>
    </xf>
    <xf numFmtId="0" fontId="158" fillId="25" borderId="0" xfId="452" applyFont="1" applyFill="1" applyBorder="1" applyAlignment="1">
      <alignment horizontal="center"/>
    </xf>
    <xf numFmtId="0" fontId="56" fillId="25" borderId="42" xfId="452" applyFont="1" applyFill="1" applyBorder="1" applyAlignment="1">
      <alignment horizontal="center" vertical="center"/>
    </xf>
    <xf numFmtId="0" fontId="56" fillId="0" borderId="27" xfId="452" applyFont="1" applyFill="1" applyBorder="1" applyAlignment="1">
      <alignment horizontal="center" vertical="center"/>
    </xf>
    <xf numFmtId="0" fontId="56" fillId="0" borderId="28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109" fillId="0" borderId="15" xfId="452" applyFont="1" applyFill="1" applyBorder="1" applyAlignment="1">
      <alignment horizontal="center" vertical="center" wrapText="1"/>
    </xf>
    <xf numFmtId="0" fontId="109" fillId="0" borderId="20" xfId="452" applyFont="1" applyFill="1" applyBorder="1" applyAlignment="1">
      <alignment horizontal="center" vertical="center" wrapText="1"/>
    </xf>
    <xf numFmtId="0" fontId="109" fillId="0" borderId="23" xfId="452" applyFont="1" applyFill="1" applyBorder="1" applyAlignment="1">
      <alignment horizontal="center" vertical="center" wrapText="1"/>
    </xf>
    <xf numFmtId="0" fontId="56" fillId="0" borderId="14" xfId="452" applyFont="1" applyFill="1" applyBorder="1" applyAlignment="1">
      <alignment horizontal="center" vertical="center"/>
    </xf>
    <xf numFmtId="0" fontId="56" fillId="0" borderId="35" xfId="452" applyFont="1" applyFill="1" applyBorder="1" applyAlignment="1">
      <alignment horizontal="center" vertical="center"/>
    </xf>
    <xf numFmtId="0" fontId="56" fillId="0" borderId="37" xfId="452" applyFont="1" applyFill="1" applyBorder="1" applyAlignment="1">
      <alignment horizontal="center" vertical="center"/>
    </xf>
  </cellXfs>
  <cellStyles count="33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3" xfId="2367"/>
    <cellStyle name="Normalny 16 2 2 3" xfId="1108"/>
    <cellStyle name="Normalny 16 2 2 3 2" xfId="1826"/>
    <cellStyle name="Normalny 16 2 2 3 2 2" xfId="3265"/>
    <cellStyle name="Normalny 16 2 2 3 3" xfId="2547"/>
    <cellStyle name="Normalny 16 2 2 4" xfId="748"/>
    <cellStyle name="Normalny 16 2 2 4 2" xfId="1466"/>
    <cellStyle name="Normalny 16 2 2 4 2 2" xfId="2905"/>
    <cellStyle name="Normalny 16 2 2 4 3" xfId="2187"/>
    <cellStyle name="Normalny 16 2 2 5" xfId="1288"/>
    <cellStyle name="Normalny 16 2 2 5 2" xfId="2727"/>
    <cellStyle name="Normalny 16 2 2 6" xfId="2009"/>
    <cellStyle name="Normalny 16 2 3" xfId="639"/>
    <cellStyle name="Normalny 16 2 3 2" xfId="997"/>
    <cellStyle name="Normalny 16 2 3 2 2" xfId="1715"/>
    <cellStyle name="Normalny 16 2 3 2 2 2" xfId="3154"/>
    <cellStyle name="Normalny 16 2 3 2 3" xfId="2436"/>
    <cellStyle name="Normalny 16 2 3 3" xfId="1177"/>
    <cellStyle name="Normalny 16 2 3 3 2" xfId="1895"/>
    <cellStyle name="Normalny 16 2 3 3 2 2" xfId="3334"/>
    <cellStyle name="Normalny 16 2 3 3 3" xfId="2616"/>
    <cellStyle name="Normalny 16 2 3 4" xfId="817"/>
    <cellStyle name="Normalny 16 2 3 4 2" xfId="1535"/>
    <cellStyle name="Normalny 16 2 3 4 2 2" xfId="2974"/>
    <cellStyle name="Normalny 16 2 3 4 3" xfId="2256"/>
    <cellStyle name="Normalny 16 2 3 5" xfId="1357"/>
    <cellStyle name="Normalny 16 2 3 5 2" xfId="2796"/>
    <cellStyle name="Normalny 16 2 3 6" xfId="2078"/>
    <cellStyle name="Normalny 16 2 4" xfId="860"/>
    <cellStyle name="Normalny 16 2 4 2" xfId="1578"/>
    <cellStyle name="Normalny 16 2 4 2 2" xfId="3017"/>
    <cellStyle name="Normalny 16 2 4 3" xfId="2299"/>
    <cellStyle name="Normalny 16 2 5" xfId="1040"/>
    <cellStyle name="Normalny 16 2 5 2" xfId="1758"/>
    <cellStyle name="Normalny 16 2 5 2 2" xfId="3197"/>
    <cellStyle name="Normalny 16 2 5 3" xfId="2479"/>
    <cellStyle name="Normalny 16 2 6" xfId="680"/>
    <cellStyle name="Normalny 16 2 6 2" xfId="1398"/>
    <cellStyle name="Normalny 16 2 6 2 2" xfId="2837"/>
    <cellStyle name="Normalny 16 2 6 3" xfId="2119"/>
    <cellStyle name="Normalny 16 2 7" xfId="1220"/>
    <cellStyle name="Normalny 16 2 7 2" xfId="2659"/>
    <cellStyle name="Normalny 16 2 8" xfId="194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3" xfId="2381"/>
    <cellStyle name="Normalny 16 3 2 3" xfId="1122"/>
    <cellStyle name="Normalny 16 3 2 3 2" xfId="1840"/>
    <cellStyle name="Normalny 16 3 2 3 2 2" xfId="3279"/>
    <cellStyle name="Normalny 16 3 2 3 3" xfId="2561"/>
    <cellStyle name="Normalny 16 3 2 4" xfId="762"/>
    <cellStyle name="Normalny 16 3 2 4 2" xfId="1480"/>
    <cellStyle name="Normalny 16 3 2 4 2 2" xfId="2919"/>
    <cellStyle name="Normalny 16 3 2 4 3" xfId="2201"/>
    <cellStyle name="Normalny 16 3 2 5" xfId="1302"/>
    <cellStyle name="Normalny 16 3 2 5 2" xfId="2741"/>
    <cellStyle name="Normalny 16 3 2 6" xfId="2023"/>
    <cellStyle name="Normalny 16 3 3" xfId="874"/>
    <cellStyle name="Normalny 16 3 3 2" xfId="1592"/>
    <cellStyle name="Normalny 16 3 3 2 2" xfId="3031"/>
    <cellStyle name="Normalny 16 3 3 3" xfId="2313"/>
    <cellStyle name="Normalny 16 3 4" xfId="1054"/>
    <cellStyle name="Normalny 16 3 4 2" xfId="1772"/>
    <cellStyle name="Normalny 16 3 4 2 2" xfId="3211"/>
    <cellStyle name="Normalny 16 3 4 3" xfId="2493"/>
    <cellStyle name="Normalny 16 3 5" xfId="694"/>
    <cellStyle name="Normalny 16 3 5 2" xfId="1412"/>
    <cellStyle name="Normalny 16 3 5 2 2" xfId="2851"/>
    <cellStyle name="Normalny 16 3 5 3" xfId="2133"/>
    <cellStyle name="Normalny 16 3 6" xfId="1234"/>
    <cellStyle name="Normalny 16 3 6 2" xfId="2673"/>
    <cellStyle name="Normalny 16 3 7" xfId="1955"/>
    <cellStyle name="Normalny 16 4" xfId="539"/>
    <cellStyle name="Normalny 16 4 2" xfId="897"/>
    <cellStyle name="Normalny 16 4 2 2" xfId="1615"/>
    <cellStyle name="Normalny 16 4 2 2 2" xfId="3054"/>
    <cellStyle name="Normalny 16 4 2 3" xfId="2336"/>
    <cellStyle name="Normalny 16 4 3" xfId="1077"/>
    <cellStyle name="Normalny 16 4 3 2" xfId="1795"/>
    <cellStyle name="Normalny 16 4 3 2 2" xfId="3234"/>
    <cellStyle name="Normalny 16 4 3 3" xfId="2516"/>
    <cellStyle name="Normalny 16 4 4" xfId="717"/>
    <cellStyle name="Normalny 16 4 4 2" xfId="1435"/>
    <cellStyle name="Normalny 16 4 4 2 2" xfId="2874"/>
    <cellStyle name="Normalny 16 4 4 3" xfId="2156"/>
    <cellStyle name="Normalny 16 4 5" xfId="1257"/>
    <cellStyle name="Normalny 16 4 5 2" xfId="2696"/>
    <cellStyle name="Normalny 16 4 6" xfId="1978"/>
    <cellStyle name="Normalny 16 5" xfId="608"/>
    <cellStyle name="Normalny 16 5 2" xfId="966"/>
    <cellStyle name="Normalny 16 5 2 2" xfId="1684"/>
    <cellStyle name="Normalny 16 5 2 2 2" xfId="3123"/>
    <cellStyle name="Normalny 16 5 2 3" xfId="2405"/>
    <cellStyle name="Normalny 16 5 3" xfId="1146"/>
    <cellStyle name="Normalny 16 5 3 2" xfId="1864"/>
    <cellStyle name="Normalny 16 5 3 2 2" xfId="3303"/>
    <cellStyle name="Normalny 16 5 3 3" xfId="2585"/>
    <cellStyle name="Normalny 16 5 4" xfId="786"/>
    <cellStyle name="Normalny 16 5 4 2" xfId="1504"/>
    <cellStyle name="Normalny 16 5 4 2 2" xfId="2943"/>
    <cellStyle name="Normalny 16 5 4 3" xfId="2225"/>
    <cellStyle name="Normalny 16 5 5" xfId="1326"/>
    <cellStyle name="Normalny 16 5 5 2" xfId="2765"/>
    <cellStyle name="Normalny 16 5 6" xfId="2047"/>
    <cellStyle name="Normalny 16 6" xfId="829"/>
    <cellStyle name="Normalny 16 6 2" xfId="1547"/>
    <cellStyle name="Normalny 16 6 2 2" xfId="2986"/>
    <cellStyle name="Normalny 16 6 3" xfId="2268"/>
    <cellStyle name="Normalny 16 7" xfId="1009"/>
    <cellStyle name="Normalny 16 7 2" xfId="1727"/>
    <cellStyle name="Normalny 16 7 2 2" xfId="3166"/>
    <cellStyle name="Normalny 16 7 3" xfId="2448"/>
    <cellStyle name="Normalny 16 8" xfId="649"/>
    <cellStyle name="Normalny 16 8 2" xfId="1367"/>
    <cellStyle name="Normalny 16 8 2 2" xfId="2806"/>
    <cellStyle name="Normalny 16 8 3" xfId="2088"/>
    <cellStyle name="Normalny 16 9" xfId="1189"/>
    <cellStyle name="Normalny 16 9 2" xfId="2628"/>
    <cellStyle name="Normalny 17" xfId="459"/>
    <cellStyle name="Normalny 17 10" xfId="191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3" xfId="2368"/>
    <cellStyle name="Normalny 17 2 2 3" xfId="1109"/>
    <cellStyle name="Normalny 17 2 2 3 2" xfId="1827"/>
    <cellStyle name="Normalny 17 2 2 3 2 2" xfId="3266"/>
    <cellStyle name="Normalny 17 2 2 3 3" xfId="2548"/>
    <cellStyle name="Normalny 17 2 2 4" xfId="749"/>
    <cellStyle name="Normalny 17 2 2 4 2" xfId="1467"/>
    <cellStyle name="Normalny 17 2 2 4 2 2" xfId="2906"/>
    <cellStyle name="Normalny 17 2 2 4 3" xfId="2188"/>
    <cellStyle name="Normalny 17 2 2 5" xfId="1289"/>
    <cellStyle name="Normalny 17 2 2 5 2" xfId="2728"/>
    <cellStyle name="Normalny 17 2 2 6" xfId="2010"/>
    <cellStyle name="Normalny 17 2 3" xfId="640"/>
    <cellStyle name="Normalny 17 2 3 2" xfId="998"/>
    <cellStyle name="Normalny 17 2 3 2 2" xfId="1716"/>
    <cellStyle name="Normalny 17 2 3 2 2 2" xfId="3155"/>
    <cellStyle name="Normalny 17 2 3 2 3" xfId="2437"/>
    <cellStyle name="Normalny 17 2 3 3" xfId="1178"/>
    <cellStyle name="Normalny 17 2 3 3 2" xfId="1896"/>
    <cellStyle name="Normalny 17 2 3 3 2 2" xfId="3335"/>
    <cellStyle name="Normalny 17 2 3 3 3" xfId="2617"/>
    <cellStyle name="Normalny 17 2 3 4" xfId="818"/>
    <cellStyle name="Normalny 17 2 3 4 2" xfId="1536"/>
    <cellStyle name="Normalny 17 2 3 4 2 2" xfId="2975"/>
    <cellStyle name="Normalny 17 2 3 4 3" xfId="2257"/>
    <cellStyle name="Normalny 17 2 3 5" xfId="1358"/>
    <cellStyle name="Normalny 17 2 3 5 2" xfId="2797"/>
    <cellStyle name="Normalny 17 2 3 6" xfId="2079"/>
    <cellStyle name="Normalny 17 2 4" xfId="861"/>
    <cellStyle name="Normalny 17 2 4 2" xfId="1579"/>
    <cellStyle name="Normalny 17 2 4 2 2" xfId="3018"/>
    <cellStyle name="Normalny 17 2 4 3" xfId="2300"/>
    <cellStyle name="Normalny 17 2 5" xfId="1041"/>
    <cellStyle name="Normalny 17 2 5 2" xfId="1759"/>
    <cellStyle name="Normalny 17 2 5 2 2" xfId="3198"/>
    <cellStyle name="Normalny 17 2 5 3" xfId="2480"/>
    <cellStyle name="Normalny 17 2 6" xfId="681"/>
    <cellStyle name="Normalny 17 2 6 2" xfId="1399"/>
    <cellStyle name="Normalny 17 2 6 2 2" xfId="2838"/>
    <cellStyle name="Normalny 17 2 6 3" xfId="2120"/>
    <cellStyle name="Normalny 17 2 7" xfId="1221"/>
    <cellStyle name="Normalny 17 2 7 2" xfId="2660"/>
    <cellStyle name="Normalny 17 2 8" xfId="194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3" xfId="2382"/>
    <cellStyle name="Normalny 17 3 2 3" xfId="1123"/>
    <cellStyle name="Normalny 17 3 2 3 2" xfId="1841"/>
    <cellStyle name="Normalny 17 3 2 3 2 2" xfId="3280"/>
    <cellStyle name="Normalny 17 3 2 3 3" xfId="2562"/>
    <cellStyle name="Normalny 17 3 2 4" xfId="763"/>
    <cellStyle name="Normalny 17 3 2 4 2" xfId="1481"/>
    <cellStyle name="Normalny 17 3 2 4 2 2" xfId="2920"/>
    <cellStyle name="Normalny 17 3 2 4 3" xfId="2202"/>
    <cellStyle name="Normalny 17 3 2 5" xfId="1303"/>
    <cellStyle name="Normalny 17 3 2 5 2" xfId="2742"/>
    <cellStyle name="Normalny 17 3 2 6" xfId="2024"/>
    <cellStyle name="Normalny 17 3 3" xfId="875"/>
    <cellStyle name="Normalny 17 3 3 2" xfId="1593"/>
    <cellStyle name="Normalny 17 3 3 2 2" xfId="3032"/>
    <cellStyle name="Normalny 17 3 3 3" xfId="2314"/>
    <cellStyle name="Normalny 17 3 4" xfId="1055"/>
    <cellStyle name="Normalny 17 3 4 2" xfId="1773"/>
    <cellStyle name="Normalny 17 3 4 2 2" xfId="3212"/>
    <cellStyle name="Normalny 17 3 4 3" xfId="2494"/>
    <cellStyle name="Normalny 17 3 5" xfId="695"/>
    <cellStyle name="Normalny 17 3 5 2" xfId="1413"/>
    <cellStyle name="Normalny 17 3 5 2 2" xfId="2852"/>
    <cellStyle name="Normalny 17 3 5 3" xfId="2134"/>
    <cellStyle name="Normalny 17 3 6" xfId="1235"/>
    <cellStyle name="Normalny 17 3 6 2" xfId="2674"/>
    <cellStyle name="Normalny 17 3 7" xfId="1956"/>
    <cellStyle name="Normalny 17 4" xfId="540"/>
    <cellStyle name="Normalny 17 4 2" xfId="898"/>
    <cellStyle name="Normalny 17 4 2 2" xfId="1616"/>
    <cellStyle name="Normalny 17 4 2 2 2" xfId="3055"/>
    <cellStyle name="Normalny 17 4 2 3" xfId="2337"/>
    <cellStyle name="Normalny 17 4 3" xfId="1078"/>
    <cellStyle name="Normalny 17 4 3 2" xfId="1796"/>
    <cellStyle name="Normalny 17 4 3 2 2" xfId="3235"/>
    <cellStyle name="Normalny 17 4 3 3" xfId="2517"/>
    <cellStyle name="Normalny 17 4 4" xfId="718"/>
    <cellStyle name="Normalny 17 4 4 2" xfId="1436"/>
    <cellStyle name="Normalny 17 4 4 2 2" xfId="2875"/>
    <cellStyle name="Normalny 17 4 4 3" xfId="2157"/>
    <cellStyle name="Normalny 17 4 5" xfId="1258"/>
    <cellStyle name="Normalny 17 4 5 2" xfId="2697"/>
    <cellStyle name="Normalny 17 4 6" xfId="1979"/>
    <cellStyle name="Normalny 17 5" xfId="609"/>
    <cellStyle name="Normalny 17 5 2" xfId="967"/>
    <cellStyle name="Normalny 17 5 2 2" xfId="1685"/>
    <cellStyle name="Normalny 17 5 2 2 2" xfId="3124"/>
    <cellStyle name="Normalny 17 5 2 3" xfId="2406"/>
    <cellStyle name="Normalny 17 5 3" xfId="1147"/>
    <cellStyle name="Normalny 17 5 3 2" xfId="1865"/>
    <cellStyle name="Normalny 17 5 3 2 2" xfId="3304"/>
    <cellStyle name="Normalny 17 5 3 3" xfId="2586"/>
    <cellStyle name="Normalny 17 5 4" xfId="787"/>
    <cellStyle name="Normalny 17 5 4 2" xfId="1505"/>
    <cellStyle name="Normalny 17 5 4 2 2" xfId="2944"/>
    <cellStyle name="Normalny 17 5 4 3" xfId="2226"/>
    <cellStyle name="Normalny 17 5 5" xfId="1327"/>
    <cellStyle name="Normalny 17 5 5 2" xfId="2766"/>
    <cellStyle name="Normalny 17 5 6" xfId="2048"/>
    <cellStyle name="Normalny 17 6" xfId="830"/>
    <cellStyle name="Normalny 17 6 2" xfId="1548"/>
    <cellStyle name="Normalny 17 6 2 2" xfId="2987"/>
    <cellStyle name="Normalny 17 6 3" xfId="2269"/>
    <cellStyle name="Normalny 17 7" xfId="1010"/>
    <cellStyle name="Normalny 17 7 2" xfId="1728"/>
    <cellStyle name="Normalny 17 7 2 2" xfId="3167"/>
    <cellStyle name="Normalny 17 7 3" xfId="2449"/>
    <cellStyle name="Normalny 17 8" xfId="650"/>
    <cellStyle name="Normalny 17 8 2" xfId="1368"/>
    <cellStyle name="Normalny 17 8 2 2" xfId="2807"/>
    <cellStyle name="Normalny 17 8 3" xfId="2089"/>
    <cellStyle name="Normalny 17 9" xfId="1190"/>
    <cellStyle name="Normalny 17 9 2" xfId="2629"/>
    <cellStyle name="Normalny 18" xfId="457"/>
    <cellStyle name="Normalny 18 2" xfId="501"/>
    <cellStyle name="Normalny 19" xfId="462"/>
    <cellStyle name="Normalny 19 10" xfId="191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3" xfId="2370"/>
    <cellStyle name="Normalny 19 2 2 3" xfId="1111"/>
    <cellStyle name="Normalny 19 2 2 3 2" xfId="1829"/>
    <cellStyle name="Normalny 19 2 2 3 2 2" xfId="3268"/>
    <cellStyle name="Normalny 19 2 2 3 3" xfId="2550"/>
    <cellStyle name="Normalny 19 2 2 4" xfId="751"/>
    <cellStyle name="Normalny 19 2 2 4 2" xfId="1469"/>
    <cellStyle name="Normalny 19 2 2 4 2 2" xfId="2908"/>
    <cellStyle name="Normalny 19 2 2 4 3" xfId="2190"/>
    <cellStyle name="Normalny 19 2 2 5" xfId="1291"/>
    <cellStyle name="Normalny 19 2 2 5 2" xfId="2730"/>
    <cellStyle name="Normalny 19 2 2 6" xfId="2012"/>
    <cellStyle name="Normalny 19 2 3" xfId="642"/>
    <cellStyle name="Normalny 19 2 3 2" xfId="1000"/>
    <cellStyle name="Normalny 19 2 3 2 2" xfId="1718"/>
    <cellStyle name="Normalny 19 2 3 2 2 2" xfId="3157"/>
    <cellStyle name="Normalny 19 2 3 2 3" xfId="2439"/>
    <cellStyle name="Normalny 19 2 3 3" xfId="1180"/>
    <cellStyle name="Normalny 19 2 3 3 2" xfId="1898"/>
    <cellStyle name="Normalny 19 2 3 3 2 2" xfId="3337"/>
    <cellStyle name="Normalny 19 2 3 3 3" xfId="2619"/>
    <cellStyle name="Normalny 19 2 3 4" xfId="820"/>
    <cellStyle name="Normalny 19 2 3 4 2" xfId="1538"/>
    <cellStyle name="Normalny 19 2 3 4 2 2" xfId="2977"/>
    <cellStyle name="Normalny 19 2 3 4 3" xfId="2259"/>
    <cellStyle name="Normalny 19 2 3 5" xfId="1360"/>
    <cellStyle name="Normalny 19 2 3 5 2" xfId="2799"/>
    <cellStyle name="Normalny 19 2 3 6" xfId="2081"/>
    <cellStyle name="Normalny 19 2 4" xfId="863"/>
    <cellStyle name="Normalny 19 2 4 2" xfId="1581"/>
    <cellStyle name="Normalny 19 2 4 2 2" xfId="3020"/>
    <cellStyle name="Normalny 19 2 4 3" xfId="2302"/>
    <cellStyle name="Normalny 19 2 5" xfId="1043"/>
    <cellStyle name="Normalny 19 2 5 2" xfId="1761"/>
    <cellStyle name="Normalny 19 2 5 2 2" xfId="3200"/>
    <cellStyle name="Normalny 19 2 5 3" xfId="2482"/>
    <cellStyle name="Normalny 19 2 6" xfId="683"/>
    <cellStyle name="Normalny 19 2 6 2" xfId="1401"/>
    <cellStyle name="Normalny 19 2 6 2 2" xfId="2840"/>
    <cellStyle name="Normalny 19 2 6 3" xfId="2122"/>
    <cellStyle name="Normalny 19 2 7" xfId="1223"/>
    <cellStyle name="Normalny 19 2 7 2" xfId="2662"/>
    <cellStyle name="Normalny 19 2 8" xfId="194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3" xfId="2384"/>
    <cellStyle name="Normalny 19 3 2 3" xfId="1125"/>
    <cellStyle name="Normalny 19 3 2 3 2" xfId="1843"/>
    <cellStyle name="Normalny 19 3 2 3 2 2" xfId="3282"/>
    <cellStyle name="Normalny 19 3 2 3 3" xfId="2564"/>
    <cellStyle name="Normalny 19 3 2 4" xfId="765"/>
    <cellStyle name="Normalny 19 3 2 4 2" xfId="1483"/>
    <cellStyle name="Normalny 19 3 2 4 2 2" xfId="2922"/>
    <cellStyle name="Normalny 19 3 2 4 3" xfId="2204"/>
    <cellStyle name="Normalny 19 3 2 5" xfId="1305"/>
    <cellStyle name="Normalny 19 3 2 5 2" xfId="2744"/>
    <cellStyle name="Normalny 19 3 2 6" xfId="2026"/>
    <cellStyle name="Normalny 19 3 3" xfId="877"/>
    <cellStyle name="Normalny 19 3 3 2" xfId="1595"/>
    <cellStyle name="Normalny 19 3 3 2 2" xfId="3034"/>
    <cellStyle name="Normalny 19 3 3 3" xfId="2316"/>
    <cellStyle name="Normalny 19 3 4" xfId="1057"/>
    <cellStyle name="Normalny 19 3 4 2" xfId="1775"/>
    <cellStyle name="Normalny 19 3 4 2 2" xfId="3214"/>
    <cellStyle name="Normalny 19 3 4 3" xfId="2496"/>
    <cellStyle name="Normalny 19 3 5" xfId="697"/>
    <cellStyle name="Normalny 19 3 5 2" xfId="1415"/>
    <cellStyle name="Normalny 19 3 5 2 2" xfId="2854"/>
    <cellStyle name="Normalny 19 3 5 3" xfId="2136"/>
    <cellStyle name="Normalny 19 3 6" xfId="1237"/>
    <cellStyle name="Normalny 19 3 6 2" xfId="2676"/>
    <cellStyle name="Normalny 19 3 7" xfId="1958"/>
    <cellStyle name="Normalny 19 4" xfId="542"/>
    <cellStyle name="Normalny 19 4 2" xfId="900"/>
    <cellStyle name="Normalny 19 4 2 2" xfId="1618"/>
    <cellStyle name="Normalny 19 4 2 2 2" xfId="3057"/>
    <cellStyle name="Normalny 19 4 2 3" xfId="2339"/>
    <cellStyle name="Normalny 19 4 3" xfId="1080"/>
    <cellStyle name="Normalny 19 4 3 2" xfId="1798"/>
    <cellStyle name="Normalny 19 4 3 2 2" xfId="3237"/>
    <cellStyle name="Normalny 19 4 3 3" xfId="2519"/>
    <cellStyle name="Normalny 19 4 4" xfId="720"/>
    <cellStyle name="Normalny 19 4 4 2" xfId="1438"/>
    <cellStyle name="Normalny 19 4 4 2 2" xfId="2877"/>
    <cellStyle name="Normalny 19 4 4 3" xfId="2159"/>
    <cellStyle name="Normalny 19 4 5" xfId="1260"/>
    <cellStyle name="Normalny 19 4 5 2" xfId="2699"/>
    <cellStyle name="Normalny 19 4 6" xfId="1981"/>
    <cellStyle name="Normalny 19 5" xfId="611"/>
    <cellStyle name="Normalny 19 5 2" xfId="969"/>
    <cellStyle name="Normalny 19 5 2 2" xfId="1687"/>
    <cellStyle name="Normalny 19 5 2 2 2" xfId="3126"/>
    <cellStyle name="Normalny 19 5 2 3" xfId="2408"/>
    <cellStyle name="Normalny 19 5 3" xfId="1149"/>
    <cellStyle name="Normalny 19 5 3 2" xfId="1867"/>
    <cellStyle name="Normalny 19 5 3 2 2" xfId="3306"/>
    <cellStyle name="Normalny 19 5 3 3" xfId="2588"/>
    <cellStyle name="Normalny 19 5 4" xfId="789"/>
    <cellStyle name="Normalny 19 5 4 2" xfId="1507"/>
    <cellStyle name="Normalny 19 5 4 2 2" xfId="2946"/>
    <cellStyle name="Normalny 19 5 4 3" xfId="2228"/>
    <cellStyle name="Normalny 19 5 5" xfId="1329"/>
    <cellStyle name="Normalny 19 5 5 2" xfId="2768"/>
    <cellStyle name="Normalny 19 5 6" xfId="2050"/>
    <cellStyle name="Normalny 19 6" xfId="832"/>
    <cellStyle name="Normalny 19 6 2" xfId="1550"/>
    <cellStyle name="Normalny 19 6 2 2" xfId="2989"/>
    <cellStyle name="Normalny 19 6 3" xfId="2271"/>
    <cellStyle name="Normalny 19 7" xfId="1012"/>
    <cellStyle name="Normalny 19 7 2" xfId="1730"/>
    <cellStyle name="Normalny 19 7 2 2" xfId="3169"/>
    <cellStyle name="Normalny 19 7 3" xfId="2451"/>
    <cellStyle name="Normalny 19 8" xfId="652"/>
    <cellStyle name="Normalny 19 8 2" xfId="1370"/>
    <cellStyle name="Normalny 19 8 2 2" xfId="2809"/>
    <cellStyle name="Normalny 19 8 3" xfId="2091"/>
    <cellStyle name="Normalny 19 9" xfId="1192"/>
    <cellStyle name="Normalny 19 9 2" xfId="263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3" xfId="2389"/>
    <cellStyle name="Normalny 22 2 2 3" xfId="1130"/>
    <cellStyle name="Normalny 22 2 2 3 2" xfId="1848"/>
    <cellStyle name="Normalny 22 2 2 3 2 2" xfId="3287"/>
    <cellStyle name="Normalny 22 2 2 3 3" xfId="2569"/>
    <cellStyle name="Normalny 22 2 2 4" xfId="770"/>
    <cellStyle name="Normalny 22 2 2 4 2" xfId="1488"/>
    <cellStyle name="Normalny 22 2 2 4 2 2" xfId="2927"/>
    <cellStyle name="Normalny 22 2 2 4 3" xfId="2209"/>
    <cellStyle name="Normalny 22 2 2 5" xfId="1310"/>
    <cellStyle name="Normalny 22 2 2 5 2" xfId="2749"/>
    <cellStyle name="Normalny 22 2 2 6" xfId="2031"/>
    <cellStyle name="Normalny 22 2 3" xfId="882"/>
    <cellStyle name="Normalny 22 2 3 2" xfId="1600"/>
    <cellStyle name="Normalny 22 2 3 2 2" xfId="3039"/>
    <cellStyle name="Normalny 22 2 3 3" xfId="2321"/>
    <cellStyle name="Normalny 22 2 4" xfId="1062"/>
    <cellStyle name="Normalny 22 2 4 2" xfId="1780"/>
    <cellStyle name="Normalny 22 2 4 2 2" xfId="3219"/>
    <cellStyle name="Normalny 22 2 4 3" xfId="2501"/>
    <cellStyle name="Normalny 22 2 5" xfId="702"/>
    <cellStyle name="Normalny 22 2 5 2" xfId="1420"/>
    <cellStyle name="Normalny 22 2 5 2 2" xfId="2859"/>
    <cellStyle name="Normalny 22 2 5 3" xfId="2141"/>
    <cellStyle name="Normalny 22 2 6" xfId="1242"/>
    <cellStyle name="Normalny 22 2 6 2" xfId="2681"/>
    <cellStyle name="Normalny 22 2 7" xfId="1963"/>
    <cellStyle name="Normalny 22 3" xfId="547"/>
    <cellStyle name="Normalny 22 3 2" xfId="905"/>
    <cellStyle name="Normalny 22 3 2 2" xfId="1623"/>
    <cellStyle name="Normalny 22 3 2 2 2" xfId="3062"/>
    <cellStyle name="Normalny 22 3 2 3" xfId="2344"/>
    <cellStyle name="Normalny 22 3 3" xfId="1085"/>
    <cellStyle name="Normalny 22 3 3 2" xfId="1803"/>
    <cellStyle name="Normalny 22 3 3 2 2" xfId="3242"/>
    <cellStyle name="Normalny 22 3 3 3" xfId="2524"/>
    <cellStyle name="Normalny 22 3 4" xfId="725"/>
    <cellStyle name="Normalny 22 3 4 2" xfId="1443"/>
    <cellStyle name="Normalny 22 3 4 2 2" xfId="2882"/>
    <cellStyle name="Normalny 22 3 4 3" xfId="2164"/>
    <cellStyle name="Normalny 22 3 5" xfId="1265"/>
    <cellStyle name="Normalny 22 3 5 2" xfId="2704"/>
    <cellStyle name="Normalny 22 3 6" xfId="1986"/>
    <cellStyle name="Normalny 22 4" xfId="616"/>
    <cellStyle name="Normalny 22 4 2" xfId="974"/>
    <cellStyle name="Normalny 22 4 2 2" xfId="1692"/>
    <cellStyle name="Normalny 22 4 2 2 2" xfId="3131"/>
    <cellStyle name="Normalny 22 4 2 3" xfId="2413"/>
    <cellStyle name="Normalny 22 4 3" xfId="1154"/>
    <cellStyle name="Normalny 22 4 3 2" xfId="1872"/>
    <cellStyle name="Normalny 22 4 3 2 2" xfId="3311"/>
    <cellStyle name="Normalny 22 4 3 3" xfId="2593"/>
    <cellStyle name="Normalny 22 4 4" xfId="794"/>
    <cellStyle name="Normalny 22 4 4 2" xfId="1512"/>
    <cellStyle name="Normalny 22 4 4 2 2" xfId="2951"/>
    <cellStyle name="Normalny 22 4 4 3" xfId="2233"/>
    <cellStyle name="Normalny 22 4 5" xfId="1334"/>
    <cellStyle name="Normalny 22 4 5 2" xfId="2773"/>
    <cellStyle name="Normalny 22 4 6" xfId="2055"/>
    <cellStyle name="Normalny 22 5" xfId="837"/>
    <cellStyle name="Normalny 22 5 2" xfId="1555"/>
    <cellStyle name="Normalny 22 5 2 2" xfId="2994"/>
    <cellStyle name="Normalny 22 5 3" xfId="2276"/>
    <cellStyle name="Normalny 22 6" xfId="1017"/>
    <cellStyle name="Normalny 22 6 2" xfId="1735"/>
    <cellStyle name="Normalny 22 6 2 2" xfId="3174"/>
    <cellStyle name="Normalny 22 6 3" xfId="2456"/>
    <cellStyle name="Normalny 22 7" xfId="657"/>
    <cellStyle name="Normalny 22 7 2" xfId="1375"/>
    <cellStyle name="Normalny 22 7 2 2" xfId="2814"/>
    <cellStyle name="Normalny 22 7 3" xfId="2096"/>
    <cellStyle name="Normalny 22 8" xfId="1197"/>
    <cellStyle name="Normalny 22 8 2" xfId="263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3" xfId="2353"/>
    <cellStyle name="Normalny 23 2 3" xfId="1094"/>
    <cellStyle name="Normalny 23 2 3 2" xfId="1812"/>
    <cellStyle name="Normalny 23 2 3 2 2" xfId="3251"/>
    <cellStyle name="Normalny 23 2 3 3" xfId="2533"/>
    <cellStyle name="Normalny 23 2 4" xfId="734"/>
    <cellStyle name="Normalny 23 2 4 2" xfId="1452"/>
    <cellStyle name="Normalny 23 2 4 2 2" xfId="2891"/>
    <cellStyle name="Normalny 23 2 4 3" xfId="2173"/>
    <cellStyle name="Normalny 23 2 5" xfId="1274"/>
    <cellStyle name="Normalny 23 2 5 2" xfId="2713"/>
    <cellStyle name="Normalny 23 2 6" xfId="1995"/>
    <cellStyle name="Normalny 23 3" xfId="625"/>
    <cellStyle name="Normalny 23 3 2" xfId="983"/>
    <cellStyle name="Normalny 23 3 2 2" xfId="1701"/>
    <cellStyle name="Normalny 23 3 2 2 2" xfId="3140"/>
    <cellStyle name="Normalny 23 3 2 3" xfId="2422"/>
    <cellStyle name="Normalny 23 3 3" xfId="1163"/>
    <cellStyle name="Normalny 23 3 3 2" xfId="1881"/>
    <cellStyle name="Normalny 23 3 3 2 2" xfId="3320"/>
    <cellStyle name="Normalny 23 3 3 3" xfId="2602"/>
    <cellStyle name="Normalny 23 3 4" xfId="803"/>
    <cellStyle name="Normalny 23 3 4 2" xfId="1521"/>
    <cellStyle name="Normalny 23 3 4 2 2" xfId="2960"/>
    <cellStyle name="Normalny 23 3 4 3" xfId="2242"/>
    <cellStyle name="Normalny 23 3 5" xfId="1343"/>
    <cellStyle name="Normalny 23 3 5 2" xfId="2782"/>
    <cellStyle name="Normalny 23 3 6" xfId="2064"/>
    <cellStyle name="Normalny 23 4" xfId="846"/>
    <cellStyle name="Normalny 23 4 2" xfId="1564"/>
    <cellStyle name="Normalny 23 4 2 2" xfId="3003"/>
    <cellStyle name="Normalny 23 4 3" xfId="2285"/>
    <cellStyle name="Normalny 23 5" xfId="1026"/>
    <cellStyle name="Normalny 23 5 2" xfId="1744"/>
    <cellStyle name="Normalny 23 5 2 2" xfId="3183"/>
    <cellStyle name="Normalny 23 5 3" xfId="2465"/>
    <cellStyle name="Normalny 23 6" xfId="666"/>
    <cellStyle name="Normalny 23 6 2" xfId="1384"/>
    <cellStyle name="Normalny 23 6 2 2" xfId="2823"/>
    <cellStyle name="Normalny 23 6 3" xfId="2105"/>
    <cellStyle name="Normalny 23 7" xfId="1206"/>
    <cellStyle name="Normalny 23 7 2" xfId="2645"/>
    <cellStyle name="Normalny 23 8" xfId="192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3" xfId="2356"/>
    <cellStyle name="Normalny 24 2 3" xfId="1097"/>
    <cellStyle name="Normalny 24 2 3 2" xfId="1815"/>
    <cellStyle name="Normalny 24 2 3 2 2" xfId="3254"/>
    <cellStyle name="Normalny 24 2 3 3" xfId="2536"/>
    <cellStyle name="Normalny 24 2 4" xfId="737"/>
    <cellStyle name="Normalny 24 2 4 2" xfId="1455"/>
    <cellStyle name="Normalny 24 2 4 2 2" xfId="2894"/>
    <cellStyle name="Normalny 24 2 4 3" xfId="2176"/>
    <cellStyle name="Normalny 24 2 5" xfId="1277"/>
    <cellStyle name="Normalny 24 2 5 2" xfId="2716"/>
    <cellStyle name="Normalny 24 2 6" xfId="1998"/>
    <cellStyle name="Normalny 24 3" xfId="628"/>
    <cellStyle name="Normalny 24 3 2" xfId="986"/>
    <cellStyle name="Normalny 24 3 2 2" xfId="1704"/>
    <cellStyle name="Normalny 24 3 2 2 2" xfId="3143"/>
    <cellStyle name="Normalny 24 3 2 3" xfId="2425"/>
    <cellStyle name="Normalny 24 3 3" xfId="1166"/>
    <cellStyle name="Normalny 24 3 3 2" xfId="1884"/>
    <cellStyle name="Normalny 24 3 3 2 2" xfId="3323"/>
    <cellStyle name="Normalny 24 3 3 3" xfId="2605"/>
    <cellStyle name="Normalny 24 3 4" xfId="806"/>
    <cellStyle name="Normalny 24 3 4 2" xfId="1524"/>
    <cellStyle name="Normalny 24 3 4 2 2" xfId="2963"/>
    <cellStyle name="Normalny 24 3 4 3" xfId="2245"/>
    <cellStyle name="Normalny 24 3 5" xfId="1346"/>
    <cellStyle name="Normalny 24 3 5 2" xfId="2785"/>
    <cellStyle name="Normalny 24 3 6" xfId="2067"/>
    <cellStyle name="Normalny 24 4" xfId="849"/>
    <cellStyle name="Normalny 24 4 2" xfId="1567"/>
    <cellStyle name="Normalny 24 4 2 2" xfId="3006"/>
    <cellStyle name="Normalny 24 4 3" xfId="2288"/>
    <cellStyle name="Normalny 24 5" xfId="1029"/>
    <cellStyle name="Normalny 24 5 2" xfId="1747"/>
    <cellStyle name="Normalny 24 5 2 2" xfId="3186"/>
    <cellStyle name="Normalny 24 5 3" xfId="2468"/>
    <cellStyle name="Normalny 24 6" xfId="669"/>
    <cellStyle name="Normalny 24 6 2" xfId="1387"/>
    <cellStyle name="Normalny 24 6 2 2" xfId="2826"/>
    <cellStyle name="Normalny 24 6 3" xfId="2108"/>
    <cellStyle name="Normalny 24 7" xfId="1209"/>
    <cellStyle name="Normalny 24 7 2" xfId="2648"/>
    <cellStyle name="Normalny 24 8" xfId="1930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3" xfId="2360"/>
    <cellStyle name="Normalny 25 2 2 3" xfId="1101"/>
    <cellStyle name="Normalny 25 2 2 3 2" xfId="1819"/>
    <cellStyle name="Normalny 25 2 2 3 2 2" xfId="3258"/>
    <cellStyle name="Normalny 25 2 2 3 3" xfId="2540"/>
    <cellStyle name="Normalny 25 2 2 4" xfId="741"/>
    <cellStyle name="Normalny 25 2 2 4 2" xfId="1459"/>
    <cellStyle name="Normalny 25 2 2 4 2 2" xfId="2898"/>
    <cellStyle name="Normalny 25 2 2 4 3" xfId="2180"/>
    <cellStyle name="Normalny 25 2 2 5" xfId="1281"/>
    <cellStyle name="Normalny 25 2 2 5 2" xfId="2720"/>
    <cellStyle name="Normalny 25 2 2 6" xfId="2002"/>
    <cellStyle name="Normalny 25 2 3" xfId="632"/>
    <cellStyle name="Normalny 25 2 3 2" xfId="990"/>
    <cellStyle name="Normalny 25 2 3 2 2" xfId="1708"/>
    <cellStyle name="Normalny 25 2 3 2 2 2" xfId="3147"/>
    <cellStyle name="Normalny 25 2 3 2 3" xfId="2429"/>
    <cellStyle name="Normalny 25 2 3 3" xfId="1170"/>
    <cellStyle name="Normalny 25 2 3 3 2" xfId="1888"/>
    <cellStyle name="Normalny 25 2 3 3 2 2" xfId="3327"/>
    <cellStyle name="Normalny 25 2 3 3 3" xfId="2609"/>
    <cellStyle name="Normalny 25 2 3 4" xfId="810"/>
    <cellStyle name="Normalny 25 2 3 4 2" xfId="1528"/>
    <cellStyle name="Normalny 25 2 3 4 2 2" xfId="2967"/>
    <cellStyle name="Normalny 25 2 3 4 3" xfId="2249"/>
    <cellStyle name="Normalny 25 2 3 5" xfId="1350"/>
    <cellStyle name="Normalny 25 2 3 5 2" xfId="2789"/>
    <cellStyle name="Normalny 25 2 3 6" xfId="2071"/>
    <cellStyle name="Normalny 25 2 4" xfId="853"/>
    <cellStyle name="Normalny 25 2 4 2" xfId="1571"/>
    <cellStyle name="Normalny 25 2 4 2 2" xfId="3010"/>
    <cellStyle name="Normalny 25 2 4 3" xfId="2292"/>
    <cellStyle name="Normalny 25 2 5" xfId="1033"/>
    <cellStyle name="Normalny 25 2 5 2" xfId="1751"/>
    <cellStyle name="Normalny 25 2 5 2 2" xfId="3190"/>
    <cellStyle name="Normalny 25 2 5 3" xfId="2472"/>
    <cellStyle name="Normalny 25 2 6" xfId="673"/>
    <cellStyle name="Normalny 25 2 6 2" xfId="1391"/>
    <cellStyle name="Normalny 25 2 6 2 2" xfId="2830"/>
    <cellStyle name="Normalny 25 2 6 3" xfId="2112"/>
    <cellStyle name="Normalny 25 2 7" xfId="1213"/>
    <cellStyle name="Normalny 25 2 7 2" xfId="2652"/>
    <cellStyle name="Normalny 25 2 8" xfId="1934"/>
    <cellStyle name="Normalny 25 3" xfId="562"/>
    <cellStyle name="Normalny 25 3 2" xfId="920"/>
    <cellStyle name="Normalny 25 3 2 2" xfId="1638"/>
    <cellStyle name="Normalny 25 3 2 2 2" xfId="3077"/>
    <cellStyle name="Normalny 25 3 2 3" xfId="2359"/>
    <cellStyle name="Normalny 25 3 3" xfId="1100"/>
    <cellStyle name="Normalny 25 3 3 2" xfId="1818"/>
    <cellStyle name="Normalny 25 3 3 2 2" xfId="3257"/>
    <cellStyle name="Normalny 25 3 3 3" xfId="2539"/>
    <cellStyle name="Normalny 25 3 4" xfId="740"/>
    <cellStyle name="Normalny 25 3 4 2" xfId="1458"/>
    <cellStyle name="Normalny 25 3 4 2 2" xfId="2897"/>
    <cellStyle name="Normalny 25 3 4 3" xfId="2179"/>
    <cellStyle name="Normalny 25 3 5" xfId="1280"/>
    <cellStyle name="Normalny 25 3 5 2" xfId="2719"/>
    <cellStyle name="Normalny 25 3 6" xfId="2001"/>
    <cellStyle name="Normalny 25 4" xfId="631"/>
    <cellStyle name="Normalny 25 4 2" xfId="989"/>
    <cellStyle name="Normalny 25 4 2 2" xfId="1707"/>
    <cellStyle name="Normalny 25 4 2 2 2" xfId="3146"/>
    <cellStyle name="Normalny 25 4 2 3" xfId="2428"/>
    <cellStyle name="Normalny 25 4 3" xfId="1169"/>
    <cellStyle name="Normalny 25 4 3 2" xfId="1887"/>
    <cellStyle name="Normalny 25 4 3 2 2" xfId="3326"/>
    <cellStyle name="Normalny 25 4 3 3" xfId="2608"/>
    <cellStyle name="Normalny 25 4 4" xfId="809"/>
    <cellStyle name="Normalny 25 4 4 2" xfId="1527"/>
    <cellStyle name="Normalny 25 4 4 2 2" xfId="2966"/>
    <cellStyle name="Normalny 25 4 4 3" xfId="2248"/>
    <cellStyle name="Normalny 25 4 5" xfId="1349"/>
    <cellStyle name="Normalny 25 4 5 2" xfId="2788"/>
    <cellStyle name="Normalny 25 4 6" xfId="2070"/>
    <cellStyle name="Normalny 25 5" xfId="852"/>
    <cellStyle name="Normalny 25 5 2" xfId="1570"/>
    <cellStyle name="Normalny 25 5 2 2" xfId="3009"/>
    <cellStyle name="Normalny 25 5 3" xfId="2291"/>
    <cellStyle name="Normalny 25 6" xfId="1032"/>
    <cellStyle name="Normalny 25 6 2" xfId="1750"/>
    <cellStyle name="Normalny 25 6 2 2" xfId="3189"/>
    <cellStyle name="Normalny 25 6 3" xfId="2471"/>
    <cellStyle name="Normalny 25 7" xfId="672"/>
    <cellStyle name="Normalny 25 7 2" xfId="1390"/>
    <cellStyle name="Normalny 25 7 2 2" xfId="2829"/>
    <cellStyle name="Normalny 25 7 3" xfId="2111"/>
    <cellStyle name="Normalny 25 8" xfId="1212"/>
    <cellStyle name="Normalny 25 8 2" xfId="265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3" xfId="2361"/>
    <cellStyle name="Normalny 26 2 3" xfId="1102"/>
    <cellStyle name="Normalny 26 2 3 2" xfId="1820"/>
    <cellStyle name="Normalny 26 2 3 2 2" xfId="3259"/>
    <cellStyle name="Normalny 26 2 3 3" xfId="2541"/>
    <cellStyle name="Normalny 26 2 4" xfId="742"/>
    <cellStyle name="Normalny 26 2 4 2" xfId="1460"/>
    <cellStyle name="Normalny 26 2 4 2 2" xfId="2899"/>
    <cellStyle name="Normalny 26 2 4 3" xfId="2181"/>
    <cellStyle name="Normalny 26 2 5" xfId="1282"/>
    <cellStyle name="Normalny 26 2 5 2" xfId="2721"/>
    <cellStyle name="Normalny 26 2 6" xfId="2003"/>
    <cellStyle name="Normalny 26 3" xfId="633"/>
    <cellStyle name="Normalny 26 3 2" xfId="991"/>
    <cellStyle name="Normalny 26 3 2 2" xfId="1709"/>
    <cellStyle name="Normalny 26 3 2 2 2" xfId="3148"/>
    <cellStyle name="Normalny 26 3 2 3" xfId="2430"/>
    <cellStyle name="Normalny 26 3 3" xfId="1171"/>
    <cellStyle name="Normalny 26 3 3 2" xfId="1889"/>
    <cellStyle name="Normalny 26 3 3 2 2" xfId="3328"/>
    <cellStyle name="Normalny 26 3 3 3" xfId="2610"/>
    <cellStyle name="Normalny 26 3 4" xfId="811"/>
    <cellStyle name="Normalny 26 3 4 2" xfId="1529"/>
    <cellStyle name="Normalny 26 3 4 2 2" xfId="2968"/>
    <cellStyle name="Normalny 26 3 4 3" xfId="2250"/>
    <cellStyle name="Normalny 26 3 5" xfId="1351"/>
    <cellStyle name="Normalny 26 3 5 2" xfId="2790"/>
    <cellStyle name="Normalny 26 3 6" xfId="2072"/>
    <cellStyle name="Normalny 26 4" xfId="854"/>
    <cellStyle name="Normalny 26 4 2" xfId="1572"/>
    <cellStyle name="Normalny 26 4 2 2" xfId="3011"/>
    <cellStyle name="Normalny 26 4 3" xfId="2293"/>
    <cellStyle name="Normalny 26 5" xfId="1034"/>
    <cellStyle name="Normalny 26 5 2" xfId="1752"/>
    <cellStyle name="Normalny 26 5 2 2" xfId="3191"/>
    <cellStyle name="Normalny 26 5 3" xfId="2473"/>
    <cellStyle name="Normalny 26 6" xfId="674"/>
    <cellStyle name="Normalny 26 6 2" xfId="1392"/>
    <cellStyle name="Normalny 26 6 2 2" xfId="2831"/>
    <cellStyle name="Normalny 26 6 3" xfId="2113"/>
    <cellStyle name="Normalny 26 7" xfId="1214"/>
    <cellStyle name="Normalny 26 7 2" xfId="2653"/>
    <cellStyle name="Normalny 26 8" xfId="193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3" xfId="2362"/>
    <cellStyle name="Normalny 27 2 3" xfId="1103"/>
    <cellStyle name="Normalny 27 2 3 2" xfId="1821"/>
    <cellStyle name="Normalny 27 2 3 2 2" xfId="3260"/>
    <cellStyle name="Normalny 27 2 3 3" xfId="2542"/>
    <cellStyle name="Normalny 27 2 4" xfId="743"/>
    <cellStyle name="Normalny 27 2 4 2" xfId="1461"/>
    <cellStyle name="Normalny 27 2 4 2 2" xfId="2900"/>
    <cellStyle name="Normalny 27 2 4 3" xfId="2182"/>
    <cellStyle name="Normalny 27 2 5" xfId="1283"/>
    <cellStyle name="Normalny 27 2 5 2" xfId="2722"/>
    <cellStyle name="Normalny 27 2 6" xfId="2004"/>
    <cellStyle name="Normalny 27 3" xfId="634"/>
    <cellStyle name="Normalny 27 3 2" xfId="992"/>
    <cellStyle name="Normalny 27 3 2 2" xfId="1710"/>
    <cellStyle name="Normalny 27 3 2 2 2" xfId="3149"/>
    <cellStyle name="Normalny 27 3 2 3" xfId="2431"/>
    <cellStyle name="Normalny 27 3 3" xfId="1172"/>
    <cellStyle name="Normalny 27 3 3 2" xfId="1890"/>
    <cellStyle name="Normalny 27 3 3 2 2" xfId="3329"/>
    <cellStyle name="Normalny 27 3 3 3" xfId="2611"/>
    <cellStyle name="Normalny 27 3 4" xfId="812"/>
    <cellStyle name="Normalny 27 3 4 2" xfId="1530"/>
    <cellStyle name="Normalny 27 3 4 2 2" xfId="2969"/>
    <cellStyle name="Normalny 27 3 4 3" xfId="2251"/>
    <cellStyle name="Normalny 27 3 5" xfId="1352"/>
    <cellStyle name="Normalny 27 3 5 2" xfId="2791"/>
    <cellStyle name="Normalny 27 3 6" xfId="2073"/>
    <cellStyle name="Normalny 27 4" xfId="855"/>
    <cellStyle name="Normalny 27 4 2" xfId="1573"/>
    <cellStyle name="Normalny 27 4 2 2" xfId="3012"/>
    <cellStyle name="Normalny 27 4 3" xfId="2294"/>
    <cellStyle name="Normalny 27 5" xfId="1035"/>
    <cellStyle name="Normalny 27 5 2" xfId="1753"/>
    <cellStyle name="Normalny 27 5 2 2" xfId="3192"/>
    <cellStyle name="Normalny 27 5 3" xfId="2474"/>
    <cellStyle name="Normalny 27 6" xfId="675"/>
    <cellStyle name="Normalny 27 6 2" xfId="1393"/>
    <cellStyle name="Normalny 27 6 2 2" xfId="2832"/>
    <cellStyle name="Normalny 27 6 3" xfId="2114"/>
    <cellStyle name="Normalny 27 7" xfId="1215"/>
    <cellStyle name="Normalny 27 7 2" xfId="2654"/>
    <cellStyle name="Normalny 27 8" xfId="193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3" xfId="2363"/>
    <cellStyle name="Normalny 28 2 3" xfId="1104"/>
    <cellStyle name="Normalny 28 2 3 2" xfId="1822"/>
    <cellStyle name="Normalny 28 2 3 2 2" xfId="3261"/>
    <cellStyle name="Normalny 28 2 3 3" xfId="2543"/>
    <cellStyle name="Normalny 28 2 4" xfId="744"/>
    <cellStyle name="Normalny 28 2 4 2" xfId="1462"/>
    <cellStyle name="Normalny 28 2 4 2 2" xfId="2901"/>
    <cellStyle name="Normalny 28 2 4 3" xfId="2183"/>
    <cellStyle name="Normalny 28 2 5" xfId="1284"/>
    <cellStyle name="Normalny 28 2 5 2" xfId="2723"/>
    <cellStyle name="Normalny 28 2 6" xfId="2005"/>
    <cellStyle name="Normalny 28 3" xfId="635"/>
    <cellStyle name="Normalny 28 3 2" xfId="993"/>
    <cellStyle name="Normalny 28 3 2 2" xfId="1711"/>
    <cellStyle name="Normalny 28 3 2 2 2" xfId="3150"/>
    <cellStyle name="Normalny 28 3 2 3" xfId="2432"/>
    <cellStyle name="Normalny 28 3 3" xfId="1173"/>
    <cellStyle name="Normalny 28 3 3 2" xfId="1891"/>
    <cellStyle name="Normalny 28 3 3 2 2" xfId="3330"/>
    <cellStyle name="Normalny 28 3 3 3" xfId="2612"/>
    <cellStyle name="Normalny 28 3 4" xfId="813"/>
    <cellStyle name="Normalny 28 3 4 2" xfId="1531"/>
    <cellStyle name="Normalny 28 3 4 2 2" xfId="2970"/>
    <cellStyle name="Normalny 28 3 4 3" xfId="2252"/>
    <cellStyle name="Normalny 28 3 5" xfId="1353"/>
    <cellStyle name="Normalny 28 3 5 2" xfId="2792"/>
    <cellStyle name="Normalny 28 3 6" xfId="2074"/>
    <cellStyle name="Normalny 28 4" xfId="856"/>
    <cellStyle name="Normalny 28 4 2" xfId="1574"/>
    <cellStyle name="Normalny 28 4 2 2" xfId="3013"/>
    <cellStyle name="Normalny 28 4 3" xfId="2295"/>
    <cellStyle name="Normalny 28 5" xfId="1036"/>
    <cellStyle name="Normalny 28 5 2" xfId="1754"/>
    <cellStyle name="Normalny 28 5 2 2" xfId="3193"/>
    <cellStyle name="Normalny 28 5 3" xfId="2475"/>
    <cellStyle name="Normalny 28 6" xfId="676"/>
    <cellStyle name="Normalny 28 6 2" xfId="1394"/>
    <cellStyle name="Normalny 28 6 2 2" xfId="2833"/>
    <cellStyle name="Normalny 28 6 3" xfId="2115"/>
    <cellStyle name="Normalny 28 7" xfId="1216"/>
    <cellStyle name="Normalny 28 7 2" xfId="2655"/>
    <cellStyle name="Normalny 28 8" xfId="193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3" xfId="2373"/>
    <cellStyle name="Normalny 29 2 3" xfId="1114"/>
    <cellStyle name="Normalny 29 2 3 2" xfId="1832"/>
    <cellStyle name="Normalny 29 2 3 2 2" xfId="3271"/>
    <cellStyle name="Normalny 29 2 3 3" xfId="2553"/>
    <cellStyle name="Normalny 29 2 4" xfId="754"/>
    <cellStyle name="Normalny 29 2 4 2" xfId="1472"/>
    <cellStyle name="Normalny 29 2 4 2 2" xfId="2911"/>
    <cellStyle name="Normalny 29 2 4 3" xfId="2193"/>
    <cellStyle name="Normalny 29 2 5" xfId="1294"/>
    <cellStyle name="Normalny 29 2 5 2" xfId="2733"/>
    <cellStyle name="Normalny 29 2 6" xfId="2015"/>
    <cellStyle name="Normalny 29 3" xfId="645"/>
    <cellStyle name="Normalny 29 3 2" xfId="1003"/>
    <cellStyle name="Normalny 29 3 2 2" xfId="1721"/>
    <cellStyle name="Normalny 29 3 2 2 2" xfId="3160"/>
    <cellStyle name="Normalny 29 3 2 3" xfId="2442"/>
    <cellStyle name="Normalny 29 3 3" xfId="1183"/>
    <cellStyle name="Normalny 29 3 3 2" xfId="1901"/>
    <cellStyle name="Normalny 29 3 3 2 2" xfId="3340"/>
    <cellStyle name="Normalny 29 3 3 3" xfId="2622"/>
    <cellStyle name="Normalny 29 3 4" xfId="823"/>
    <cellStyle name="Normalny 29 3 4 2" xfId="1541"/>
    <cellStyle name="Normalny 29 3 4 2 2" xfId="2980"/>
    <cellStyle name="Normalny 29 3 4 3" xfId="2262"/>
    <cellStyle name="Normalny 29 3 5" xfId="1363"/>
    <cellStyle name="Normalny 29 3 5 2" xfId="2802"/>
    <cellStyle name="Normalny 29 3 6" xfId="2084"/>
    <cellStyle name="Normalny 29 4" xfId="866"/>
    <cellStyle name="Normalny 29 4 2" xfId="1584"/>
    <cellStyle name="Normalny 29 4 2 2" xfId="3023"/>
    <cellStyle name="Normalny 29 4 3" xfId="2305"/>
    <cellStyle name="Normalny 29 5" xfId="1046"/>
    <cellStyle name="Normalny 29 5 2" xfId="1764"/>
    <cellStyle name="Normalny 29 5 2 2" xfId="3203"/>
    <cellStyle name="Normalny 29 5 3" xfId="2485"/>
    <cellStyle name="Normalny 29 6" xfId="686"/>
    <cellStyle name="Normalny 29 6 2" xfId="1404"/>
    <cellStyle name="Normalny 29 6 2 2" xfId="2843"/>
    <cellStyle name="Normalny 29 6 3" xfId="2125"/>
    <cellStyle name="Normalny 29 7" xfId="1226"/>
    <cellStyle name="Normalny 29 7 2" xfId="2665"/>
    <cellStyle name="Normalny 29 8" xfId="1947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3" xfId="2387"/>
    <cellStyle name="Normalny 3 10 2 2 3" xfId="1128"/>
    <cellStyle name="Normalny 3 10 2 2 3 2" xfId="1846"/>
    <cellStyle name="Normalny 3 10 2 2 3 2 2" xfId="3285"/>
    <cellStyle name="Normalny 3 10 2 2 3 3" xfId="2567"/>
    <cellStyle name="Normalny 3 10 2 2 4" xfId="768"/>
    <cellStyle name="Normalny 3 10 2 2 4 2" xfId="1486"/>
    <cellStyle name="Normalny 3 10 2 2 4 2 2" xfId="2925"/>
    <cellStyle name="Normalny 3 10 2 2 4 3" xfId="2207"/>
    <cellStyle name="Normalny 3 10 2 2 5" xfId="1308"/>
    <cellStyle name="Normalny 3 10 2 2 5 2" xfId="2747"/>
    <cellStyle name="Normalny 3 10 2 2 6" xfId="2029"/>
    <cellStyle name="Normalny 3 10 2 3" xfId="880"/>
    <cellStyle name="Normalny 3 10 2 3 2" xfId="1598"/>
    <cellStyle name="Normalny 3 10 2 3 2 2" xfId="3037"/>
    <cellStyle name="Normalny 3 10 2 3 3" xfId="2319"/>
    <cellStyle name="Normalny 3 10 2 4" xfId="1060"/>
    <cellStyle name="Normalny 3 10 2 4 2" xfId="1778"/>
    <cellStyle name="Normalny 3 10 2 4 2 2" xfId="3217"/>
    <cellStyle name="Normalny 3 10 2 4 3" xfId="2499"/>
    <cellStyle name="Normalny 3 10 2 5" xfId="700"/>
    <cellStyle name="Normalny 3 10 2 5 2" xfId="1418"/>
    <cellStyle name="Normalny 3 10 2 5 2 2" xfId="2857"/>
    <cellStyle name="Normalny 3 10 2 5 3" xfId="2139"/>
    <cellStyle name="Normalny 3 10 2 6" xfId="1240"/>
    <cellStyle name="Normalny 3 10 2 6 2" xfId="2679"/>
    <cellStyle name="Normalny 3 10 2 7" xfId="1961"/>
    <cellStyle name="Normalny 3 10 3" xfId="545"/>
    <cellStyle name="Normalny 3 10 3 2" xfId="903"/>
    <cellStyle name="Normalny 3 10 3 2 2" xfId="1621"/>
    <cellStyle name="Normalny 3 10 3 2 2 2" xfId="3060"/>
    <cellStyle name="Normalny 3 10 3 2 3" xfId="2342"/>
    <cellStyle name="Normalny 3 10 3 3" xfId="1083"/>
    <cellStyle name="Normalny 3 10 3 3 2" xfId="1801"/>
    <cellStyle name="Normalny 3 10 3 3 2 2" xfId="3240"/>
    <cellStyle name="Normalny 3 10 3 3 3" xfId="2522"/>
    <cellStyle name="Normalny 3 10 3 4" xfId="723"/>
    <cellStyle name="Normalny 3 10 3 4 2" xfId="1441"/>
    <cellStyle name="Normalny 3 10 3 4 2 2" xfId="2880"/>
    <cellStyle name="Normalny 3 10 3 4 3" xfId="2162"/>
    <cellStyle name="Normalny 3 10 3 5" xfId="1263"/>
    <cellStyle name="Normalny 3 10 3 5 2" xfId="2702"/>
    <cellStyle name="Normalny 3 10 3 6" xfId="1984"/>
    <cellStyle name="Normalny 3 10 4" xfId="614"/>
    <cellStyle name="Normalny 3 10 4 2" xfId="972"/>
    <cellStyle name="Normalny 3 10 4 2 2" xfId="1690"/>
    <cellStyle name="Normalny 3 10 4 2 2 2" xfId="3129"/>
    <cellStyle name="Normalny 3 10 4 2 3" xfId="2411"/>
    <cellStyle name="Normalny 3 10 4 3" xfId="1152"/>
    <cellStyle name="Normalny 3 10 4 3 2" xfId="1870"/>
    <cellStyle name="Normalny 3 10 4 3 2 2" xfId="3309"/>
    <cellStyle name="Normalny 3 10 4 3 3" xfId="2591"/>
    <cellStyle name="Normalny 3 10 4 4" xfId="792"/>
    <cellStyle name="Normalny 3 10 4 4 2" xfId="1510"/>
    <cellStyle name="Normalny 3 10 4 4 2 2" xfId="2949"/>
    <cellStyle name="Normalny 3 10 4 4 3" xfId="2231"/>
    <cellStyle name="Normalny 3 10 4 5" xfId="1332"/>
    <cellStyle name="Normalny 3 10 4 5 2" xfId="2771"/>
    <cellStyle name="Normalny 3 10 4 6" xfId="2053"/>
    <cellStyle name="Normalny 3 10 5" xfId="835"/>
    <cellStyle name="Normalny 3 10 5 2" xfId="1553"/>
    <cellStyle name="Normalny 3 10 5 2 2" xfId="2992"/>
    <cellStyle name="Normalny 3 10 5 3" xfId="2274"/>
    <cellStyle name="Normalny 3 10 6" xfId="1015"/>
    <cellStyle name="Normalny 3 10 6 2" xfId="1733"/>
    <cellStyle name="Normalny 3 10 6 2 2" xfId="3172"/>
    <cellStyle name="Normalny 3 10 6 3" xfId="2454"/>
    <cellStyle name="Normalny 3 10 7" xfId="655"/>
    <cellStyle name="Normalny 3 10 7 2" xfId="1373"/>
    <cellStyle name="Normalny 3 10 7 2 2" xfId="2812"/>
    <cellStyle name="Normalny 3 10 7 3" xfId="2094"/>
    <cellStyle name="Normalny 3 10 8" xfId="1195"/>
    <cellStyle name="Normalny 3 10 8 2" xfId="2634"/>
    <cellStyle name="Normalny 3 10 9" xfId="1916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3" xfId="2390"/>
    <cellStyle name="Normalny 3 11 2 2 3" xfId="1131"/>
    <cellStyle name="Normalny 3 11 2 2 3 2" xfId="1849"/>
    <cellStyle name="Normalny 3 11 2 2 3 2 2" xfId="3288"/>
    <cellStyle name="Normalny 3 11 2 2 3 3" xfId="2570"/>
    <cellStyle name="Normalny 3 11 2 2 4" xfId="771"/>
    <cellStyle name="Normalny 3 11 2 2 4 2" xfId="1489"/>
    <cellStyle name="Normalny 3 11 2 2 4 2 2" xfId="2928"/>
    <cellStyle name="Normalny 3 11 2 2 4 3" xfId="2210"/>
    <cellStyle name="Normalny 3 11 2 2 5" xfId="1311"/>
    <cellStyle name="Normalny 3 11 2 2 5 2" xfId="2750"/>
    <cellStyle name="Normalny 3 11 2 2 6" xfId="2032"/>
    <cellStyle name="Normalny 3 11 2 3" xfId="883"/>
    <cellStyle name="Normalny 3 11 2 3 2" xfId="1601"/>
    <cellStyle name="Normalny 3 11 2 3 2 2" xfId="3040"/>
    <cellStyle name="Normalny 3 11 2 3 3" xfId="2322"/>
    <cellStyle name="Normalny 3 11 2 4" xfId="1063"/>
    <cellStyle name="Normalny 3 11 2 4 2" xfId="1781"/>
    <cellStyle name="Normalny 3 11 2 4 2 2" xfId="3220"/>
    <cellStyle name="Normalny 3 11 2 4 3" xfId="2502"/>
    <cellStyle name="Normalny 3 11 2 5" xfId="703"/>
    <cellStyle name="Normalny 3 11 2 5 2" xfId="1421"/>
    <cellStyle name="Normalny 3 11 2 5 2 2" xfId="2860"/>
    <cellStyle name="Normalny 3 11 2 5 3" xfId="2142"/>
    <cellStyle name="Normalny 3 11 2 6" xfId="1243"/>
    <cellStyle name="Normalny 3 11 2 6 2" xfId="2682"/>
    <cellStyle name="Normalny 3 11 2 7" xfId="1964"/>
    <cellStyle name="Normalny 3 11 3" xfId="548"/>
    <cellStyle name="Normalny 3 11 3 2" xfId="906"/>
    <cellStyle name="Normalny 3 11 3 2 2" xfId="1624"/>
    <cellStyle name="Normalny 3 11 3 2 2 2" xfId="3063"/>
    <cellStyle name="Normalny 3 11 3 2 3" xfId="2345"/>
    <cellStyle name="Normalny 3 11 3 3" xfId="1086"/>
    <cellStyle name="Normalny 3 11 3 3 2" xfId="1804"/>
    <cellStyle name="Normalny 3 11 3 3 2 2" xfId="3243"/>
    <cellStyle name="Normalny 3 11 3 3 3" xfId="2525"/>
    <cellStyle name="Normalny 3 11 3 4" xfId="726"/>
    <cellStyle name="Normalny 3 11 3 4 2" xfId="1444"/>
    <cellStyle name="Normalny 3 11 3 4 2 2" xfId="2883"/>
    <cellStyle name="Normalny 3 11 3 4 3" xfId="2165"/>
    <cellStyle name="Normalny 3 11 3 5" xfId="1266"/>
    <cellStyle name="Normalny 3 11 3 5 2" xfId="2705"/>
    <cellStyle name="Normalny 3 11 3 6" xfId="1987"/>
    <cellStyle name="Normalny 3 11 4" xfId="617"/>
    <cellStyle name="Normalny 3 11 4 2" xfId="975"/>
    <cellStyle name="Normalny 3 11 4 2 2" xfId="1693"/>
    <cellStyle name="Normalny 3 11 4 2 2 2" xfId="3132"/>
    <cellStyle name="Normalny 3 11 4 2 3" xfId="2414"/>
    <cellStyle name="Normalny 3 11 4 3" xfId="1155"/>
    <cellStyle name="Normalny 3 11 4 3 2" xfId="1873"/>
    <cellStyle name="Normalny 3 11 4 3 2 2" xfId="3312"/>
    <cellStyle name="Normalny 3 11 4 3 3" xfId="2594"/>
    <cellStyle name="Normalny 3 11 4 4" xfId="795"/>
    <cellStyle name="Normalny 3 11 4 4 2" xfId="1513"/>
    <cellStyle name="Normalny 3 11 4 4 2 2" xfId="2952"/>
    <cellStyle name="Normalny 3 11 4 4 3" xfId="2234"/>
    <cellStyle name="Normalny 3 11 4 5" xfId="1335"/>
    <cellStyle name="Normalny 3 11 4 5 2" xfId="2774"/>
    <cellStyle name="Normalny 3 11 4 6" xfId="2056"/>
    <cellStyle name="Normalny 3 11 5" xfId="838"/>
    <cellStyle name="Normalny 3 11 5 2" xfId="1556"/>
    <cellStyle name="Normalny 3 11 5 2 2" xfId="2995"/>
    <cellStyle name="Normalny 3 11 5 3" xfId="2277"/>
    <cellStyle name="Normalny 3 11 6" xfId="1018"/>
    <cellStyle name="Normalny 3 11 6 2" xfId="1736"/>
    <cellStyle name="Normalny 3 11 6 2 2" xfId="3175"/>
    <cellStyle name="Normalny 3 11 6 3" xfId="2457"/>
    <cellStyle name="Normalny 3 11 7" xfId="658"/>
    <cellStyle name="Normalny 3 11 7 2" xfId="1376"/>
    <cellStyle name="Normalny 3 11 7 2 2" xfId="2815"/>
    <cellStyle name="Normalny 3 11 7 3" xfId="2097"/>
    <cellStyle name="Normalny 3 11 8" xfId="1198"/>
    <cellStyle name="Normalny 3 11 8 2" xfId="2637"/>
    <cellStyle name="Normalny 3 11 9" xfId="1919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3" xfId="2392"/>
    <cellStyle name="Normalny 3 12 2 2 3" xfId="1133"/>
    <cellStyle name="Normalny 3 12 2 2 3 2" xfId="1851"/>
    <cellStyle name="Normalny 3 12 2 2 3 2 2" xfId="3290"/>
    <cellStyle name="Normalny 3 12 2 2 3 3" xfId="2572"/>
    <cellStyle name="Normalny 3 12 2 2 4" xfId="773"/>
    <cellStyle name="Normalny 3 12 2 2 4 2" xfId="1491"/>
    <cellStyle name="Normalny 3 12 2 2 4 2 2" xfId="2930"/>
    <cellStyle name="Normalny 3 12 2 2 4 3" xfId="2212"/>
    <cellStyle name="Normalny 3 12 2 2 5" xfId="1313"/>
    <cellStyle name="Normalny 3 12 2 2 5 2" xfId="2752"/>
    <cellStyle name="Normalny 3 12 2 2 6" xfId="2034"/>
    <cellStyle name="Normalny 3 12 2 3" xfId="885"/>
    <cellStyle name="Normalny 3 12 2 3 2" xfId="1603"/>
    <cellStyle name="Normalny 3 12 2 3 2 2" xfId="3042"/>
    <cellStyle name="Normalny 3 12 2 3 3" xfId="2324"/>
    <cellStyle name="Normalny 3 12 2 4" xfId="1065"/>
    <cellStyle name="Normalny 3 12 2 4 2" xfId="1783"/>
    <cellStyle name="Normalny 3 12 2 4 2 2" xfId="3222"/>
    <cellStyle name="Normalny 3 12 2 4 3" xfId="2504"/>
    <cellStyle name="Normalny 3 12 2 5" xfId="705"/>
    <cellStyle name="Normalny 3 12 2 5 2" xfId="1423"/>
    <cellStyle name="Normalny 3 12 2 5 2 2" xfId="2862"/>
    <cellStyle name="Normalny 3 12 2 5 3" xfId="2144"/>
    <cellStyle name="Normalny 3 12 2 6" xfId="1245"/>
    <cellStyle name="Normalny 3 12 2 6 2" xfId="2684"/>
    <cellStyle name="Normalny 3 12 2 7" xfId="1966"/>
    <cellStyle name="Normalny 3 12 3" xfId="550"/>
    <cellStyle name="Normalny 3 12 3 2" xfId="908"/>
    <cellStyle name="Normalny 3 12 3 2 2" xfId="1626"/>
    <cellStyle name="Normalny 3 12 3 2 2 2" xfId="3065"/>
    <cellStyle name="Normalny 3 12 3 2 3" xfId="2347"/>
    <cellStyle name="Normalny 3 12 3 3" xfId="1088"/>
    <cellStyle name="Normalny 3 12 3 3 2" xfId="1806"/>
    <cellStyle name="Normalny 3 12 3 3 2 2" xfId="3245"/>
    <cellStyle name="Normalny 3 12 3 3 3" xfId="2527"/>
    <cellStyle name="Normalny 3 12 3 4" xfId="728"/>
    <cellStyle name="Normalny 3 12 3 4 2" xfId="1446"/>
    <cellStyle name="Normalny 3 12 3 4 2 2" xfId="2885"/>
    <cellStyle name="Normalny 3 12 3 4 3" xfId="2167"/>
    <cellStyle name="Normalny 3 12 3 5" xfId="1268"/>
    <cellStyle name="Normalny 3 12 3 5 2" xfId="2707"/>
    <cellStyle name="Normalny 3 12 3 6" xfId="1989"/>
    <cellStyle name="Normalny 3 12 4" xfId="619"/>
    <cellStyle name="Normalny 3 12 4 2" xfId="977"/>
    <cellStyle name="Normalny 3 12 4 2 2" xfId="1695"/>
    <cellStyle name="Normalny 3 12 4 2 2 2" xfId="3134"/>
    <cellStyle name="Normalny 3 12 4 2 3" xfId="2416"/>
    <cellStyle name="Normalny 3 12 4 3" xfId="1157"/>
    <cellStyle name="Normalny 3 12 4 3 2" xfId="1875"/>
    <cellStyle name="Normalny 3 12 4 3 2 2" xfId="3314"/>
    <cellStyle name="Normalny 3 12 4 3 3" xfId="2596"/>
    <cellStyle name="Normalny 3 12 4 4" xfId="797"/>
    <cellStyle name="Normalny 3 12 4 4 2" xfId="1515"/>
    <cellStyle name="Normalny 3 12 4 4 2 2" xfId="2954"/>
    <cellStyle name="Normalny 3 12 4 4 3" xfId="2236"/>
    <cellStyle name="Normalny 3 12 4 5" xfId="1337"/>
    <cellStyle name="Normalny 3 12 4 5 2" xfId="2776"/>
    <cellStyle name="Normalny 3 12 4 6" xfId="2058"/>
    <cellStyle name="Normalny 3 12 5" xfId="840"/>
    <cellStyle name="Normalny 3 12 5 2" xfId="1558"/>
    <cellStyle name="Normalny 3 12 5 2 2" xfId="2997"/>
    <cellStyle name="Normalny 3 12 5 3" xfId="2279"/>
    <cellStyle name="Normalny 3 12 6" xfId="1020"/>
    <cellStyle name="Normalny 3 12 6 2" xfId="1738"/>
    <cellStyle name="Normalny 3 12 6 2 2" xfId="3177"/>
    <cellStyle name="Normalny 3 12 6 3" xfId="2459"/>
    <cellStyle name="Normalny 3 12 7" xfId="660"/>
    <cellStyle name="Normalny 3 12 7 2" xfId="1378"/>
    <cellStyle name="Normalny 3 12 7 2 2" xfId="2817"/>
    <cellStyle name="Normalny 3 12 7 3" xfId="2099"/>
    <cellStyle name="Normalny 3 12 8" xfId="1200"/>
    <cellStyle name="Normalny 3 12 8 2" xfId="2639"/>
    <cellStyle name="Normalny 3 12 9" xfId="1921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3" xfId="2394"/>
    <cellStyle name="Normalny 3 13 2 2 3" xfId="1135"/>
    <cellStyle name="Normalny 3 13 2 2 3 2" xfId="1853"/>
    <cellStyle name="Normalny 3 13 2 2 3 2 2" xfId="3292"/>
    <cellStyle name="Normalny 3 13 2 2 3 3" xfId="2574"/>
    <cellStyle name="Normalny 3 13 2 2 4" xfId="775"/>
    <cellStyle name="Normalny 3 13 2 2 4 2" xfId="1493"/>
    <cellStyle name="Normalny 3 13 2 2 4 2 2" xfId="2932"/>
    <cellStyle name="Normalny 3 13 2 2 4 3" xfId="2214"/>
    <cellStyle name="Normalny 3 13 2 2 5" xfId="1315"/>
    <cellStyle name="Normalny 3 13 2 2 5 2" xfId="2754"/>
    <cellStyle name="Normalny 3 13 2 2 6" xfId="2036"/>
    <cellStyle name="Normalny 3 13 2 3" xfId="887"/>
    <cellStyle name="Normalny 3 13 2 3 2" xfId="1605"/>
    <cellStyle name="Normalny 3 13 2 3 2 2" xfId="3044"/>
    <cellStyle name="Normalny 3 13 2 3 3" xfId="2326"/>
    <cellStyle name="Normalny 3 13 2 4" xfId="1067"/>
    <cellStyle name="Normalny 3 13 2 4 2" xfId="1785"/>
    <cellStyle name="Normalny 3 13 2 4 2 2" xfId="3224"/>
    <cellStyle name="Normalny 3 13 2 4 3" xfId="2506"/>
    <cellStyle name="Normalny 3 13 2 5" xfId="707"/>
    <cellStyle name="Normalny 3 13 2 5 2" xfId="1425"/>
    <cellStyle name="Normalny 3 13 2 5 2 2" xfId="2864"/>
    <cellStyle name="Normalny 3 13 2 5 3" xfId="2146"/>
    <cellStyle name="Normalny 3 13 2 6" xfId="1247"/>
    <cellStyle name="Normalny 3 13 2 6 2" xfId="2686"/>
    <cellStyle name="Normalny 3 13 2 7" xfId="1968"/>
    <cellStyle name="Normalny 3 13 3" xfId="552"/>
    <cellStyle name="Normalny 3 13 3 2" xfId="910"/>
    <cellStyle name="Normalny 3 13 3 2 2" xfId="1628"/>
    <cellStyle name="Normalny 3 13 3 2 2 2" xfId="3067"/>
    <cellStyle name="Normalny 3 13 3 2 3" xfId="2349"/>
    <cellStyle name="Normalny 3 13 3 3" xfId="1090"/>
    <cellStyle name="Normalny 3 13 3 3 2" xfId="1808"/>
    <cellStyle name="Normalny 3 13 3 3 2 2" xfId="3247"/>
    <cellStyle name="Normalny 3 13 3 3 3" xfId="2529"/>
    <cellStyle name="Normalny 3 13 3 4" xfId="730"/>
    <cellStyle name="Normalny 3 13 3 4 2" xfId="1448"/>
    <cellStyle name="Normalny 3 13 3 4 2 2" xfId="2887"/>
    <cellStyle name="Normalny 3 13 3 4 3" xfId="2169"/>
    <cellStyle name="Normalny 3 13 3 5" xfId="1270"/>
    <cellStyle name="Normalny 3 13 3 5 2" xfId="2709"/>
    <cellStyle name="Normalny 3 13 3 6" xfId="1991"/>
    <cellStyle name="Normalny 3 13 4" xfId="621"/>
    <cellStyle name="Normalny 3 13 4 2" xfId="979"/>
    <cellStyle name="Normalny 3 13 4 2 2" xfId="1697"/>
    <cellStyle name="Normalny 3 13 4 2 2 2" xfId="3136"/>
    <cellStyle name="Normalny 3 13 4 2 3" xfId="2418"/>
    <cellStyle name="Normalny 3 13 4 3" xfId="1159"/>
    <cellStyle name="Normalny 3 13 4 3 2" xfId="1877"/>
    <cellStyle name="Normalny 3 13 4 3 2 2" xfId="3316"/>
    <cellStyle name="Normalny 3 13 4 3 3" xfId="2598"/>
    <cellStyle name="Normalny 3 13 4 4" xfId="799"/>
    <cellStyle name="Normalny 3 13 4 4 2" xfId="1517"/>
    <cellStyle name="Normalny 3 13 4 4 2 2" xfId="2956"/>
    <cellStyle name="Normalny 3 13 4 4 3" xfId="2238"/>
    <cellStyle name="Normalny 3 13 4 5" xfId="1339"/>
    <cellStyle name="Normalny 3 13 4 5 2" xfId="2778"/>
    <cellStyle name="Normalny 3 13 4 6" xfId="2060"/>
    <cellStyle name="Normalny 3 13 5" xfId="842"/>
    <cellStyle name="Normalny 3 13 5 2" xfId="1560"/>
    <cellStyle name="Normalny 3 13 5 2 2" xfId="2999"/>
    <cellStyle name="Normalny 3 13 5 3" xfId="2281"/>
    <cellStyle name="Normalny 3 13 6" xfId="1022"/>
    <cellStyle name="Normalny 3 13 6 2" xfId="1740"/>
    <cellStyle name="Normalny 3 13 6 2 2" xfId="3179"/>
    <cellStyle name="Normalny 3 13 6 3" xfId="2461"/>
    <cellStyle name="Normalny 3 13 7" xfId="662"/>
    <cellStyle name="Normalny 3 13 7 2" xfId="1380"/>
    <cellStyle name="Normalny 3 13 7 2 2" xfId="2819"/>
    <cellStyle name="Normalny 3 13 7 3" xfId="2101"/>
    <cellStyle name="Normalny 3 13 8" xfId="1202"/>
    <cellStyle name="Normalny 3 13 8 2" xfId="2641"/>
    <cellStyle name="Normalny 3 13 9" xfId="1923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3" xfId="2396"/>
    <cellStyle name="Normalny 3 14 2 2 3" xfId="1137"/>
    <cellStyle name="Normalny 3 14 2 2 3 2" xfId="1855"/>
    <cellStyle name="Normalny 3 14 2 2 3 2 2" xfId="3294"/>
    <cellStyle name="Normalny 3 14 2 2 3 3" xfId="2576"/>
    <cellStyle name="Normalny 3 14 2 2 4" xfId="777"/>
    <cellStyle name="Normalny 3 14 2 2 4 2" xfId="1495"/>
    <cellStyle name="Normalny 3 14 2 2 4 2 2" xfId="2934"/>
    <cellStyle name="Normalny 3 14 2 2 4 3" xfId="2216"/>
    <cellStyle name="Normalny 3 14 2 2 5" xfId="1317"/>
    <cellStyle name="Normalny 3 14 2 2 5 2" xfId="2756"/>
    <cellStyle name="Normalny 3 14 2 2 6" xfId="2038"/>
    <cellStyle name="Normalny 3 14 2 3" xfId="889"/>
    <cellStyle name="Normalny 3 14 2 3 2" xfId="1607"/>
    <cellStyle name="Normalny 3 14 2 3 2 2" xfId="3046"/>
    <cellStyle name="Normalny 3 14 2 3 3" xfId="2328"/>
    <cellStyle name="Normalny 3 14 2 4" xfId="1069"/>
    <cellStyle name="Normalny 3 14 2 4 2" xfId="1787"/>
    <cellStyle name="Normalny 3 14 2 4 2 2" xfId="3226"/>
    <cellStyle name="Normalny 3 14 2 4 3" xfId="2508"/>
    <cellStyle name="Normalny 3 14 2 5" xfId="709"/>
    <cellStyle name="Normalny 3 14 2 5 2" xfId="1427"/>
    <cellStyle name="Normalny 3 14 2 5 2 2" xfId="2866"/>
    <cellStyle name="Normalny 3 14 2 5 3" xfId="2148"/>
    <cellStyle name="Normalny 3 14 2 6" xfId="1249"/>
    <cellStyle name="Normalny 3 14 2 6 2" xfId="2688"/>
    <cellStyle name="Normalny 3 14 2 7" xfId="1970"/>
    <cellStyle name="Normalny 3 14 3" xfId="554"/>
    <cellStyle name="Normalny 3 14 3 2" xfId="912"/>
    <cellStyle name="Normalny 3 14 3 2 2" xfId="1630"/>
    <cellStyle name="Normalny 3 14 3 2 2 2" xfId="3069"/>
    <cellStyle name="Normalny 3 14 3 2 3" xfId="2351"/>
    <cellStyle name="Normalny 3 14 3 3" xfId="1092"/>
    <cellStyle name="Normalny 3 14 3 3 2" xfId="1810"/>
    <cellStyle name="Normalny 3 14 3 3 2 2" xfId="3249"/>
    <cellStyle name="Normalny 3 14 3 3 3" xfId="2531"/>
    <cellStyle name="Normalny 3 14 3 4" xfId="732"/>
    <cellStyle name="Normalny 3 14 3 4 2" xfId="1450"/>
    <cellStyle name="Normalny 3 14 3 4 2 2" xfId="2889"/>
    <cellStyle name="Normalny 3 14 3 4 3" xfId="2171"/>
    <cellStyle name="Normalny 3 14 3 5" xfId="1272"/>
    <cellStyle name="Normalny 3 14 3 5 2" xfId="2711"/>
    <cellStyle name="Normalny 3 14 3 6" xfId="1993"/>
    <cellStyle name="Normalny 3 14 4" xfId="623"/>
    <cellStyle name="Normalny 3 14 4 2" xfId="981"/>
    <cellStyle name="Normalny 3 14 4 2 2" xfId="1699"/>
    <cellStyle name="Normalny 3 14 4 2 2 2" xfId="3138"/>
    <cellStyle name="Normalny 3 14 4 2 3" xfId="2420"/>
    <cellStyle name="Normalny 3 14 4 3" xfId="1161"/>
    <cellStyle name="Normalny 3 14 4 3 2" xfId="1879"/>
    <cellStyle name="Normalny 3 14 4 3 2 2" xfId="3318"/>
    <cellStyle name="Normalny 3 14 4 3 3" xfId="2600"/>
    <cellStyle name="Normalny 3 14 4 4" xfId="801"/>
    <cellStyle name="Normalny 3 14 4 4 2" xfId="1519"/>
    <cellStyle name="Normalny 3 14 4 4 2 2" xfId="2958"/>
    <cellStyle name="Normalny 3 14 4 4 3" xfId="2240"/>
    <cellStyle name="Normalny 3 14 4 5" xfId="1341"/>
    <cellStyle name="Normalny 3 14 4 5 2" xfId="2780"/>
    <cellStyle name="Normalny 3 14 4 6" xfId="2062"/>
    <cellStyle name="Normalny 3 14 5" xfId="844"/>
    <cellStyle name="Normalny 3 14 5 2" xfId="1562"/>
    <cellStyle name="Normalny 3 14 5 2 2" xfId="3001"/>
    <cellStyle name="Normalny 3 14 5 3" xfId="2283"/>
    <cellStyle name="Normalny 3 14 6" xfId="1024"/>
    <cellStyle name="Normalny 3 14 6 2" xfId="1742"/>
    <cellStyle name="Normalny 3 14 6 2 2" xfId="3181"/>
    <cellStyle name="Normalny 3 14 6 3" xfId="2463"/>
    <cellStyle name="Normalny 3 14 7" xfId="664"/>
    <cellStyle name="Normalny 3 14 7 2" xfId="1382"/>
    <cellStyle name="Normalny 3 14 7 2 2" xfId="2821"/>
    <cellStyle name="Normalny 3 14 7 3" xfId="2103"/>
    <cellStyle name="Normalny 3 14 8" xfId="1204"/>
    <cellStyle name="Normalny 3 14 8 2" xfId="264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3" xfId="2354"/>
    <cellStyle name="Normalny 3 15 2 3" xfId="1095"/>
    <cellStyle name="Normalny 3 15 2 3 2" xfId="1813"/>
    <cellStyle name="Normalny 3 15 2 3 2 2" xfId="3252"/>
    <cellStyle name="Normalny 3 15 2 3 3" xfId="2534"/>
    <cellStyle name="Normalny 3 15 2 4" xfId="735"/>
    <cellStyle name="Normalny 3 15 2 4 2" xfId="1453"/>
    <cellStyle name="Normalny 3 15 2 4 2 2" xfId="2892"/>
    <cellStyle name="Normalny 3 15 2 4 3" xfId="2174"/>
    <cellStyle name="Normalny 3 15 2 5" xfId="1275"/>
    <cellStyle name="Normalny 3 15 2 5 2" xfId="2714"/>
    <cellStyle name="Normalny 3 15 2 6" xfId="1996"/>
    <cellStyle name="Normalny 3 15 3" xfId="626"/>
    <cellStyle name="Normalny 3 15 3 2" xfId="984"/>
    <cellStyle name="Normalny 3 15 3 2 2" xfId="1702"/>
    <cellStyle name="Normalny 3 15 3 2 2 2" xfId="3141"/>
    <cellStyle name="Normalny 3 15 3 2 3" xfId="2423"/>
    <cellStyle name="Normalny 3 15 3 3" xfId="1164"/>
    <cellStyle name="Normalny 3 15 3 3 2" xfId="1882"/>
    <cellStyle name="Normalny 3 15 3 3 2 2" xfId="3321"/>
    <cellStyle name="Normalny 3 15 3 3 3" xfId="2603"/>
    <cellStyle name="Normalny 3 15 3 4" xfId="804"/>
    <cellStyle name="Normalny 3 15 3 4 2" xfId="1522"/>
    <cellStyle name="Normalny 3 15 3 4 2 2" xfId="2961"/>
    <cellStyle name="Normalny 3 15 3 4 3" xfId="2243"/>
    <cellStyle name="Normalny 3 15 3 5" xfId="1344"/>
    <cellStyle name="Normalny 3 15 3 5 2" xfId="2783"/>
    <cellStyle name="Normalny 3 15 3 6" xfId="2065"/>
    <cellStyle name="Normalny 3 15 4" xfId="847"/>
    <cellStyle name="Normalny 3 15 4 2" xfId="1565"/>
    <cellStyle name="Normalny 3 15 4 2 2" xfId="3004"/>
    <cellStyle name="Normalny 3 15 4 3" xfId="2286"/>
    <cellStyle name="Normalny 3 15 5" xfId="1027"/>
    <cellStyle name="Normalny 3 15 5 2" xfId="1745"/>
    <cellStyle name="Normalny 3 15 5 2 2" xfId="3184"/>
    <cellStyle name="Normalny 3 15 5 3" xfId="2466"/>
    <cellStyle name="Normalny 3 15 6" xfId="667"/>
    <cellStyle name="Normalny 3 15 6 2" xfId="1385"/>
    <cellStyle name="Normalny 3 15 6 2 2" xfId="2824"/>
    <cellStyle name="Normalny 3 15 6 3" xfId="2106"/>
    <cellStyle name="Normalny 3 15 7" xfId="1207"/>
    <cellStyle name="Normalny 3 15 7 2" xfId="2646"/>
    <cellStyle name="Normalny 3 15 8" xfId="192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3" xfId="2357"/>
    <cellStyle name="Normalny 3 16 2 3" xfId="1098"/>
    <cellStyle name="Normalny 3 16 2 3 2" xfId="1816"/>
    <cellStyle name="Normalny 3 16 2 3 2 2" xfId="3255"/>
    <cellStyle name="Normalny 3 16 2 3 3" xfId="2537"/>
    <cellStyle name="Normalny 3 16 2 4" xfId="738"/>
    <cellStyle name="Normalny 3 16 2 4 2" xfId="1456"/>
    <cellStyle name="Normalny 3 16 2 4 2 2" xfId="2895"/>
    <cellStyle name="Normalny 3 16 2 4 3" xfId="2177"/>
    <cellStyle name="Normalny 3 16 2 5" xfId="1278"/>
    <cellStyle name="Normalny 3 16 2 5 2" xfId="2717"/>
    <cellStyle name="Normalny 3 16 2 6" xfId="1999"/>
    <cellStyle name="Normalny 3 16 3" xfId="629"/>
    <cellStyle name="Normalny 3 16 3 2" xfId="987"/>
    <cellStyle name="Normalny 3 16 3 2 2" xfId="1705"/>
    <cellStyle name="Normalny 3 16 3 2 2 2" xfId="3144"/>
    <cellStyle name="Normalny 3 16 3 2 3" xfId="2426"/>
    <cellStyle name="Normalny 3 16 3 3" xfId="1167"/>
    <cellStyle name="Normalny 3 16 3 3 2" xfId="1885"/>
    <cellStyle name="Normalny 3 16 3 3 2 2" xfId="3324"/>
    <cellStyle name="Normalny 3 16 3 3 3" xfId="2606"/>
    <cellStyle name="Normalny 3 16 3 4" xfId="807"/>
    <cellStyle name="Normalny 3 16 3 4 2" xfId="1525"/>
    <cellStyle name="Normalny 3 16 3 4 2 2" xfId="2964"/>
    <cellStyle name="Normalny 3 16 3 4 3" xfId="2246"/>
    <cellStyle name="Normalny 3 16 3 5" xfId="1347"/>
    <cellStyle name="Normalny 3 16 3 5 2" xfId="2786"/>
    <cellStyle name="Normalny 3 16 3 6" xfId="2068"/>
    <cellStyle name="Normalny 3 16 4" xfId="850"/>
    <cellStyle name="Normalny 3 16 4 2" xfId="1568"/>
    <cellStyle name="Normalny 3 16 4 2 2" xfId="3007"/>
    <cellStyle name="Normalny 3 16 4 3" xfId="2289"/>
    <cellStyle name="Normalny 3 16 5" xfId="1030"/>
    <cellStyle name="Normalny 3 16 5 2" xfId="1748"/>
    <cellStyle name="Normalny 3 16 5 2 2" xfId="3187"/>
    <cellStyle name="Normalny 3 16 5 3" xfId="2469"/>
    <cellStyle name="Normalny 3 16 6" xfId="670"/>
    <cellStyle name="Normalny 3 16 6 2" xfId="1388"/>
    <cellStyle name="Normalny 3 16 6 2 2" xfId="2827"/>
    <cellStyle name="Normalny 3 16 6 3" xfId="2109"/>
    <cellStyle name="Normalny 3 16 7" xfId="1210"/>
    <cellStyle name="Normalny 3 16 7 2" xfId="2649"/>
    <cellStyle name="Normalny 3 16 8" xfId="193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3" xfId="2371"/>
    <cellStyle name="Normalny 3 9 2 2 3" xfId="1112"/>
    <cellStyle name="Normalny 3 9 2 2 3 2" xfId="1830"/>
    <cellStyle name="Normalny 3 9 2 2 3 2 2" xfId="3269"/>
    <cellStyle name="Normalny 3 9 2 2 3 3" xfId="2551"/>
    <cellStyle name="Normalny 3 9 2 2 4" xfId="752"/>
    <cellStyle name="Normalny 3 9 2 2 4 2" xfId="1470"/>
    <cellStyle name="Normalny 3 9 2 2 4 2 2" xfId="2909"/>
    <cellStyle name="Normalny 3 9 2 2 4 3" xfId="2191"/>
    <cellStyle name="Normalny 3 9 2 2 5" xfId="1292"/>
    <cellStyle name="Normalny 3 9 2 2 5 2" xfId="2731"/>
    <cellStyle name="Normalny 3 9 2 2 6" xfId="2013"/>
    <cellStyle name="Normalny 3 9 2 3" xfId="643"/>
    <cellStyle name="Normalny 3 9 2 3 2" xfId="1001"/>
    <cellStyle name="Normalny 3 9 2 3 2 2" xfId="1719"/>
    <cellStyle name="Normalny 3 9 2 3 2 2 2" xfId="3158"/>
    <cellStyle name="Normalny 3 9 2 3 2 3" xfId="2440"/>
    <cellStyle name="Normalny 3 9 2 3 3" xfId="1181"/>
    <cellStyle name="Normalny 3 9 2 3 3 2" xfId="1899"/>
    <cellStyle name="Normalny 3 9 2 3 3 2 2" xfId="3338"/>
    <cellStyle name="Normalny 3 9 2 3 3 3" xfId="2620"/>
    <cellStyle name="Normalny 3 9 2 3 4" xfId="821"/>
    <cellStyle name="Normalny 3 9 2 3 4 2" xfId="1539"/>
    <cellStyle name="Normalny 3 9 2 3 4 2 2" xfId="2978"/>
    <cellStyle name="Normalny 3 9 2 3 4 3" xfId="2260"/>
    <cellStyle name="Normalny 3 9 2 3 5" xfId="1361"/>
    <cellStyle name="Normalny 3 9 2 3 5 2" xfId="2800"/>
    <cellStyle name="Normalny 3 9 2 3 6" xfId="2082"/>
    <cellStyle name="Normalny 3 9 2 4" xfId="864"/>
    <cellStyle name="Normalny 3 9 2 4 2" xfId="1582"/>
    <cellStyle name="Normalny 3 9 2 4 2 2" xfId="3021"/>
    <cellStyle name="Normalny 3 9 2 4 3" xfId="2303"/>
    <cellStyle name="Normalny 3 9 2 5" xfId="1044"/>
    <cellStyle name="Normalny 3 9 2 5 2" xfId="1762"/>
    <cellStyle name="Normalny 3 9 2 5 2 2" xfId="3201"/>
    <cellStyle name="Normalny 3 9 2 5 3" xfId="2483"/>
    <cellStyle name="Normalny 3 9 2 6" xfId="684"/>
    <cellStyle name="Normalny 3 9 2 6 2" xfId="1402"/>
    <cellStyle name="Normalny 3 9 2 6 2 2" xfId="2841"/>
    <cellStyle name="Normalny 3 9 2 6 3" xfId="2123"/>
    <cellStyle name="Normalny 3 9 2 7" xfId="1224"/>
    <cellStyle name="Normalny 3 9 2 7 2" xfId="2663"/>
    <cellStyle name="Normalny 3 9 2 8" xfId="194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3" xfId="2385"/>
    <cellStyle name="Normalny 3 9 3 2 3" xfId="1126"/>
    <cellStyle name="Normalny 3 9 3 2 3 2" xfId="1844"/>
    <cellStyle name="Normalny 3 9 3 2 3 2 2" xfId="3283"/>
    <cellStyle name="Normalny 3 9 3 2 3 3" xfId="2565"/>
    <cellStyle name="Normalny 3 9 3 2 4" xfId="766"/>
    <cellStyle name="Normalny 3 9 3 2 4 2" xfId="1484"/>
    <cellStyle name="Normalny 3 9 3 2 4 2 2" xfId="2923"/>
    <cellStyle name="Normalny 3 9 3 2 4 3" xfId="2205"/>
    <cellStyle name="Normalny 3 9 3 2 5" xfId="1306"/>
    <cellStyle name="Normalny 3 9 3 2 5 2" xfId="2745"/>
    <cellStyle name="Normalny 3 9 3 2 6" xfId="2027"/>
    <cellStyle name="Normalny 3 9 3 3" xfId="878"/>
    <cellStyle name="Normalny 3 9 3 3 2" xfId="1596"/>
    <cellStyle name="Normalny 3 9 3 3 2 2" xfId="3035"/>
    <cellStyle name="Normalny 3 9 3 3 3" xfId="2317"/>
    <cellStyle name="Normalny 3 9 3 4" xfId="1058"/>
    <cellStyle name="Normalny 3 9 3 4 2" xfId="1776"/>
    <cellStyle name="Normalny 3 9 3 4 2 2" xfId="3215"/>
    <cellStyle name="Normalny 3 9 3 4 3" xfId="2497"/>
    <cellStyle name="Normalny 3 9 3 5" xfId="698"/>
    <cellStyle name="Normalny 3 9 3 5 2" xfId="1416"/>
    <cellStyle name="Normalny 3 9 3 5 2 2" xfId="2855"/>
    <cellStyle name="Normalny 3 9 3 5 3" xfId="2137"/>
    <cellStyle name="Normalny 3 9 3 6" xfId="1238"/>
    <cellStyle name="Normalny 3 9 3 6 2" xfId="2677"/>
    <cellStyle name="Normalny 3 9 3 7" xfId="1959"/>
    <cellStyle name="Normalny 3 9 4" xfId="543"/>
    <cellStyle name="Normalny 3 9 4 2" xfId="901"/>
    <cellStyle name="Normalny 3 9 4 2 2" xfId="1619"/>
    <cellStyle name="Normalny 3 9 4 2 2 2" xfId="3058"/>
    <cellStyle name="Normalny 3 9 4 2 3" xfId="2340"/>
    <cellStyle name="Normalny 3 9 4 3" xfId="1081"/>
    <cellStyle name="Normalny 3 9 4 3 2" xfId="1799"/>
    <cellStyle name="Normalny 3 9 4 3 2 2" xfId="3238"/>
    <cellStyle name="Normalny 3 9 4 3 3" xfId="2520"/>
    <cellStyle name="Normalny 3 9 4 4" xfId="721"/>
    <cellStyle name="Normalny 3 9 4 4 2" xfId="1439"/>
    <cellStyle name="Normalny 3 9 4 4 2 2" xfId="2878"/>
    <cellStyle name="Normalny 3 9 4 4 3" xfId="2160"/>
    <cellStyle name="Normalny 3 9 4 5" xfId="1261"/>
    <cellStyle name="Normalny 3 9 4 5 2" xfId="2700"/>
    <cellStyle name="Normalny 3 9 4 6" xfId="1982"/>
    <cellStyle name="Normalny 3 9 5" xfId="612"/>
    <cellStyle name="Normalny 3 9 5 2" xfId="970"/>
    <cellStyle name="Normalny 3 9 5 2 2" xfId="1688"/>
    <cellStyle name="Normalny 3 9 5 2 2 2" xfId="3127"/>
    <cellStyle name="Normalny 3 9 5 2 3" xfId="2409"/>
    <cellStyle name="Normalny 3 9 5 3" xfId="1150"/>
    <cellStyle name="Normalny 3 9 5 3 2" xfId="1868"/>
    <cellStyle name="Normalny 3 9 5 3 2 2" xfId="3307"/>
    <cellStyle name="Normalny 3 9 5 3 3" xfId="2589"/>
    <cellStyle name="Normalny 3 9 5 4" xfId="790"/>
    <cellStyle name="Normalny 3 9 5 4 2" xfId="1508"/>
    <cellStyle name="Normalny 3 9 5 4 2 2" xfId="2947"/>
    <cellStyle name="Normalny 3 9 5 4 3" xfId="2229"/>
    <cellStyle name="Normalny 3 9 5 5" xfId="1330"/>
    <cellStyle name="Normalny 3 9 5 5 2" xfId="2769"/>
    <cellStyle name="Normalny 3 9 5 6" xfId="2051"/>
    <cellStyle name="Normalny 3 9 6" xfId="833"/>
    <cellStyle name="Normalny 3 9 6 2" xfId="1551"/>
    <cellStyle name="Normalny 3 9 6 2 2" xfId="2990"/>
    <cellStyle name="Normalny 3 9 6 3" xfId="2272"/>
    <cellStyle name="Normalny 3 9 7" xfId="1013"/>
    <cellStyle name="Normalny 3 9 7 2" xfId="1731"/>
    <cellStyle name="Normalny 3 9 7 2 2" xfId="3170"/>
    <cellStyle name="Normalny 3 9 7 3" xfId="2452"/>
    <cellStyle name="Normalny 3 9 8" xfId="653"/>
    <cellStyle name="Normalny 3 9 8 2" xfId="1371"/>
    <cellStyle name="Normalny 3 9 8 2 2" xfId="2810"/>
    <cellStyle name="Normalny 3 9 8 3" xfId="2092"/>
    <cellStyle name="Normalny 3 9 9" xfId="1193"/>
    <cellStyle name="Normalny 3 9 9 2" xfId="263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3" xfId="2375"/>
    <cellStyle name="Normalny 31 2 3" xfId="1116"/>
    <cellStyle name="Normalny 31 2 3 2" xfId="1834"/>
    <cellStyle name="Normalny 31 2 3 2 2" xfId="3273"/>
    <cellStyle name="Normalny 31 2 3 3" xfId="2555"/>
    <cellStyle name="Normalny 31 2 4" xfId="756"/>
    <cellStyle name="Normalny 31 2 4 2" xfId="1474"/>
    <cellStyle name="Normalny 31 2 4 2 2" xfId="2913"/>
    <cellStyle name="Normalny 31 2 4 3" xfId="2195"/>
    <cellStyle name="Normalny 31 2 5" xfId="1296"/>
    <cellStyle name="Normalny 31 2 5 2" xfId="2735"/>
    <cellStyle name="Normalny 31 2 6" xfId="2017"/>
    <cellStyle name="Normalny 31 3" xfId="868"/>
    <cellStyle name="Normalny 31 3 2" xfId="1586"/>
    <cellStyle name="Normalny 31 3 2 2" xfId="3025"/>
    <cellStyle name="Normalny 31 3 3" xfId="2307"/>
    <cellStyle name="Normalny 31 4" xfId="1048"/>
    <cellStyle name="Normalny 31 4 2" xfId="1766"/>
    <cellStyle name="Normalny 31 4 2 2" xfId="3205"/>
    <cellStyle name="Normalny 31 4 3" xfId="2487"/>
    <cellStyle name="Normalny 31 5" xfId="688"/>
    <cellStyle name="Normalny 31 5 2" xfId="1406"/>
    <cellStyle name="Normalny 31 5 2 2" xfId="2845"/>
    <cellStyle name="Normalny 31 5 3" xfId="2127"/>
    <cellStyle name="Normalny 31 6" xfId="1228"/>
    <cellStyle name="Normalny 31 6 2" xfId="2667"/>
    <cellStyle name="Normalny 31 7" xfId="194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3" xfId="2377"/>
    <cellStyle name="Normalny 32 2 3" xfId="1118"/>
    <cellStyle name="Normalny 32 2 3 2" xfId="1836"/>
    <cellStyle name="Normalny 32 2 3 2 2" xfId="3275"/>
    <cellStyle name="Normalny 32 2 3 3" xfId="2557"/>
    <cellStyle name="Normalny 32 2 4" xfId="758"/>
    <cellStyle name="Normalny 32 2 4 2" xfId="1476"/>
    <cellStyle name="Normalny 32 2 4 2 2" xfId="2915"/>
    <cellStyle name="Normalny 32 2 4 3" xfId="2197"/>
    <cellStyle name="Normalny 32 2 5" xfId="1298"/>
    <cellStyle name="Normalny 32 2 5 2" xfId="2737"/>
    <cellStyle name="Normalny 32 2 6" xfId="2019"/>
    <cellStyle name="Normalny 32 3" xfId="870"/>
    <cellStyle name="Normalny 32 3 2" xfId="1588"/>
    <cellStyle name="Normalny 32 3 2 2" xfId="3027"/>
    <cellStyle name="Normalny 32 3 3" xfId="2309"/>
    <cellStyle name="Normalny 32 4" xfId="1050"/>
    <cellStyle name="Normalny 32 4 2" xfId="1768"/>
    <cellStyle name="Normalny 32 4 2 2" xfId="3207"/>
    <cellStyle name="Normalny 32 4 3" xfId="2489"/>
    <cellStyle name="Normalny 32 5" xfId="690"/>
    <cellStyle name="Normalny 32 5 2" xfId="1408"/>
    <cellStyle name="Normalny 32 5 2 2" xfId="2847"/>
    <cellStyle name="Normalny 32 5 3" xfId="2129"/>
    <cellStyle name="Normalny 32 6" xfId="1230"/>
    <cellStyle name="Normalny 32 6 2" xfId="2669"/>
    <cellStyle name="Normalny 32 7" xfId="195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3" xfId="2398"/>
    <cellStyle name="Normalny 33 2 3" xfId="1139"/>
    <cellStyle name="Normalny 33 2 3 2" xfId="1857"/>
    <cellStyle name="Normalny 33 2 3 2 2" xfId="3296"/>
    <cellStyle name="Normalny 33 2 3 3" xfId="2578"/>
    <cellStyle name="Normalny 33 2 4" xfId="779"/>
    <cellStyle name="Normalny 33 2 4 2" xfId="1497"/>
    <cellStyle name="Normalny 33 2 4 2 2" xfId="2936"/>
    <cellStyle name="Normalny 33 2 4 3" xfId="2218"/>
    <cellStyle name="Normalny 33 2 5" xfId="1319"/>
    <cellStyle name="Normalny 33 2 5 2" xfId="2758"/>
    <cellStyle name="Normalny 33 2 6" xfId="2040"/>
    <cellStyle name="Normalny 33 3" xfId="891"/>
    <cellStyle name="Normalny 33 3 2" xfId="1609"/>
    <cellStyle name="Normalny 33 3 2 2" xfId="3048"/>
    <cellStyle name="Normalny 33 3 3" xfId="2330"/>
    <cellStyle name="Normalny 33 4" xfId="1071"/>
    <cellStyle name="Normalny 33 4 2" xfId="1789"/>
    <cellStyle name="Normalny 33 4 2 2" xfId="3228"/>
    <cellStyle name="Normalny 33 4 3" xfId="2510"/>
    <cellStyle name="Normalny 33 5" xfId="711"/>
    <cellStyle name="Normalny 33 5 2" xfId="1429"/>
    <cellStyle name="Normalny 33 5 2 2" xfId="2868"/>
    <cellStyle name="Normalny 33 5 3" xfId="2150"/>
    <cellStyle name="Normalny 33 6" xfId="1251"/>
    <cellStyle name="Normalny 33 6 2" xfId="2690"/>
    <cellStyle name="Normalny 33 7" xfId="197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3" xfId="2399"/>
    <cellStyle name="Normalny 34 2 3" xfId="1140"/>
    <cellStyle name="Normalny 34 2 3 2" xfId="1858"/>
    <cellStyle name="Normalny 34 2 3 2 2" xfId="3297"/>
    <cellStyle name="Normalny 34 2 3 3" xfId="2579"/>
    <cellStyle name="Normalny 34 2 4" xfId="780"/>
    <cellStyle name="Normalny 34 2 4 2" xfId="1498"/>
    <cellStyle name="Normalny 34 2 4 2 2" xfId="2937"/>
    <cellStyle name="Normalny 34 2 4 3" xfId="2219"/>
    <cellStyle name="Normalny 34 2 5" xfId="1320"/>
    <cellStyle name="Normalny 34 2 5 2" xfId="2759"/>
    <cellStyle name="Normalny 34 2 6" xfId="2041"/>
    <cellStyle name="Normalny 34 3" xfId="892"/>
    <cellStyle name="Normalny 34 3 2" xfId="1610"/>
    <cellStyle name="Normalny 34 3 2 2" xfId="3049"/>
    <cellStyle name="Normalny 34 3 3" xfId="2331"/>
    <cellStyle name="Normalny 34 4" xfId="1072"/>
    <cellStyle name="Normalny 34 4 2" xfId="1790"/>
    <cellStyle name="Normalny 34 4 2 2" xfId="3229"/>
    <cellStyle name="Normalny 34 4 3" xfId="2511"/>
    <cellStyle name="Normalny 34 5" xfId="712"/>
    <cellStyle name="Normalny 34 5 2" xfId="1430"/>
    <cellStyle name="Normalny 34 5 2 2" xfId="2869"/>
    <cellStyle name="Normalny 34 5 3" xfId="2151"/>
    <cellStyle name="Normalny 34 6" xfId="1252"/>
    <cellStyle name="Normalny 34 6 2" xfId="2691"/>
    <cellStyle name="Normalny 34 7" xfId="197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3" xfId="2400"/>
    <cellStyle name="Normalny 35 2 3" xfId="1141"/>
    <cellStyle name="Normalny 35 2 3 2" xfId="1859"/>
    <cellStyle name="Normalny 35 2 3 2 2" xfId="3298"/>
    <cellStyle name="Normalny 35 2 3 3" xfId="2580"/>
    <cellStyle name="Normalny 35 2 4" xfId="781"/>
    <cellStyle name="Normalny 35 2 4 2" xfId="1499"/>
    <cellStyle name="Normalny 35 2 4 2 2" xfId="2938"/>
    <cellStyle name="Normalny 35 2 4 3" xfId="2220"/>
    <cellStyle name="Normalny 35 2 5" xfId="1321"/>
    <cellStyle name="Normalny 35 2 5 2" xfId="2760"/>
    <cellStyle name="Normalny 35 2 6" xfId="2042"/>
    <cellStyle name="Normalny 35 3" xfId="893"/>
    <cellStyle name="Normalny 35 3 2" xfId="1611"/>
    <cellStyle name="Normalny 35 3 2 2" xfId="3050"/>
    <cellStyle name="Normalny 35 3 3" xfId="2332"/>
    <cellStyle name="Normalny 35 4" xfId="1073"/>
    <cellStyle name="Normalny 35 4 2" xfId="1791"/>
    <cellStyle name="Normalny 35 4 2 2" xfId="3230"/>
    <cellStyle name="Normalny 35 4 3" xfId="2512"/>
    <cellStyle name="Normalny 35 5" xfId="713"/>
    <cellStyle name="Normalny 35 5 2" xfId="1431"/>
    <cellStyle name="Normalny 35 5 2 2" xfId="2870"/>
    <cellStyle name="Normalny 35 5 3" xfId="2152"/>
    <cellStyle name="Normalny 35 6" xfId="1253"/>
    <cellStyle name="Normalny 35 6 2" xfId="2692"/>
    <cellStyle name="Normalny 35 7" xfId="197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3" xfId="2401"/>
    <cellStyle name="Normalny 36 2 3" xfId="1142"/>
    <cellStyle name="Normalny 36 2 3 2" xfId="1860"/>
    <cellStyle name="Normalny 36 2 3 2 2" xfId="3299"/>
    <cellStyle name="Normalny 36 2 3 3" xfId="2581"/>
    <cellStyle name="Normalny 36 2 4" xfId="782"/>
    <cellStyle name="Normalny 36 2 4 2" xfId="1500"/>
    <cellStyle name="Normalny 36 2 4 2 2" xfId="2939"/>
    <cellStyle name="Normalny 36 2 4 3" xfId="2221"/>
    <cellStyle name="Normalny 36 2 5" xfId="1322"/>
    <cellStyle name="Normalny 36 2 5 2" xfId="2761"/>
    <cellStyle name="Normalny 36 2 6" xfId="2043"/>
    <cellStyle name="Normalny 36 3" xfId="894"/>
    <cellStyle name="Normalny 36 3 2" xfId="1612"/>
    <cellStyle name="Normalny 36 3 2 2" xfId="3051"/>
    <cellStyle name="Normalny 36 3 3" xfId="2333"/>
    <cellStyle name="Normalny 36 4" xfId="1074"/>
    <cellStyle name="Normalny 36 4 2" xfId="1792"/>
    <cellStyle name="Normalny 36 4 2 2" xfId="3231"/>
    <cellStyle name="Normalny 36 4 3" xfId="2513"/>
    <cellStyle name="Normalny 36 5" xfId="714"/>
    <cellStyle name="Normalny 36 5 2" xfId="1432"/>
    <cellStyle name="Normalny 36 5 2 2" xfId="2871"/>
    <cellStyle name="Normalny 36 5 3" xfId="2153"/>
    <cellStyle name="Normalny 36 6" xfId="1254"/>
    <cellStyle name="Normalny 36 6 2" xfId="2693"/>
    <cellStyle name="Normalny 36 7" xfId="1975"/>
    <cellStyle name="Normalny 37" xfId="605"/>
    <cellStyle name="Normalny 37 2" xfId="963"/>
    <cellStyle name="Normalny 37 2 2" xfId="1681"/>
    <cellStyle name="Normalny 37 2 2 2" xfId="3120"/>
    <cellStyle name="Normalny 37 2 3" xfId="2402"/>
    <cellStyle name="Normalny 37 3" xfId="1143"/>
    <cellStyle name="Normalny 37 3 2" xfId="1861"/>
    <cellStyle name="Normalny 37 3 2 2" xfId="3300"/>
    <cellStyle name="Normalny 37 3 3" xfId="2582"/>
    <cellStyle name="Normalny 37 4" xfId="783"/>
    <cellStyle name="Normalny 37 4 2" xfId="1501"/>
    <cellStyle name="Normalny 37 4 2 2" xfId="2940"/>
    <cellStyle name="Normalny 37 4 3" xfId="2222"/>
    <cellStyle name="Normalny 37 5" xfId="1323"/>
    <cellStyle name="Normalny 37 5 2" xfId="2762"/>
    <cellStyle name="Normalny 37 6" xfId="2044"/>
    <cellStyle name="Normalny 38" xfId="825"/>
    <cellStyle name="Normalny 38 2" xfId="1005"/>
    <cellStyle name="Normalny 38 2 2" xfId="1723"/>
    <cellStyle name="Normalny 38 2 2 2" xfId="3162"/>
    <cellStyle name="Normalny 38 2 3" xfId="2444"/>
    <cellStyle name="Normalny 38 3" xfId="1185"/>
    <cellStyle name="Normalny 38 3 2" xfId="1903"/>
    <cellStyle name="Normalny 38 3 2 2" xfId="3342"/>
    <cellStyle name="Normalny 38 3 3" xfId="2624"/>
    <cellStyle name="Normalny 38 4" xfId="1543"/>
    <cellStyle name="Normalny 38 4 2" xfId="2982"/>
    <cellStyle name="Normalny 38 5" xfId="2264"/>
    <cellStyle name="Normalny 39" xfId="1905"/>
    <cellStyle name="Normalny 39 2" xfId="334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41" xfId="3346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3" xfId="2395"/>
    <cellStyle name="Procentowy 10 2 2 3" xfId="1136"/>
    <cellStyle name="Procentowy 10 2 2 3 2" xfId="1854"/>
    <cellStyle name="Procentowy 10 2 2 3 2 2" xfId="3293"/>
    <cellStyle name="Procentowy 10 2 2 3 3" xfId="2575"/>
    <cellStyle name="Procentowy 10 2 2 4" xfId="776"/>
    <cellStyle name="Procentowy 10 2 2 4 2" xfId="1494"/>
    <cellStyle name="Procentowy 10 2 2 4 2 2" xfId="2933"/>
    <cellStyle name="Procentowy 10 2 2 4 3" xfId="2215"/>
    <cellStyle name="Procentowy 10 2 2 5" xfId="1316"/>
    <cellStyle name="Procentowy 10 2 2 5 2" xfId="2755"/>
    <cellStyle name="Procentowy 10 2 2 6" xfId="2037"/>
    <cellStyle name="Procentowy 10 2 3" xfId="888"/>
    <cellStyle name="Procentowy 10 2 3 2" xfId="1606"/>
    <cellStyle name="Procentowy 10 2 3 2 2" xfId="3045"/>
    <cellStyle name="Procentowy 10 2 3 3" xfId="2327"/>
    <cellStyle name="Procentowy 10 2 4" xfId="1068"/>
    <cellStyle name="Procentowy 10 2 4 2" xfId="1786"/>
    <cellStyle name="Procentowy 10 2 4 2 2" xfId="3225"/>
    <cellStyle name="Procentowy 10 2 4 3" xfId="2507"/>
    <cellStyle name="Procentowy 10 2 5" xfId="708"/>
    <cellStyle name="Procentowy 10 2 5 2" xfId="1426"/>
    <cellStyle name="Procentowy 10 2 5 2 2" xfId="2865"/>
    <cellStyle name="Procentowy 10 2 5 3" xfId="2147"/>
    <cellStyle name="Procentowy 10 2 6" xfId="1248"/>
    <cellStyle name="Procentowy 10 2 6 2" xfId="2687"/>
    <cellStyle name="Procentowy 10 2 7" xfId="1969"/>
    <cellStyle name="Procentowy 10 3" xfId="553"/>
    <cellStyle name="Procentowy 10 3 2" xfId="911"/>
    <cellStyle name="Procentowy 10 3 2 2" xfId="1629"/>
    <cellStyle name="Procentowy 10 3 2 2 2" xfId="3068"/>
    <cellStyle name="Procentowy 10 3 2 3" xfId="2350"/>
    <cellStyle name="Procentowy 10 3 3" xfId="1091"/>
    <cellStyle name="Procentowy 10 3 3 2" xfId="1809"/>
    <cellStyle name="Procentowy 10 3 3 2 2" xfId="3248"/>
    <cellStyle name="Procentowy 10 3 3 3" xfId="2530"/>
    <cellStyle name="Procentowy 10 3 4" xfId="731"/>
    <cellStyle name="Procentowy 10 3 4 2" xfId="1449"/>
    <cellStyle name="Procentowy 10 3 4 2 2" xfId="2888"/>
    <cellStyle name="Procentowy 10 3 4 3" xfId="2170"/>
    <cellStyle name="Procentowy 10 3 5" xfId="1271"/>
    <cellStyle name="Procentowy 10 3 5 2" xfId="2710"/>
    <cellStyle name="Procentowy 10 3 6" xfId="1992"/>
    <cellStyle name="Procentowy 10 4" xfId="622"/>
    <cellStyle name="Procentowy 10 4 2" xfId="980"/>
    <cellStyle name="Procentowy 10 4 2 2" xfId="1698"/>
    <cellStyle name="Procentowy 10 4 2 2 2" xfId="3137"/>
    <cellStyle name="Procentowy 10 4 2 3" xfId="2419"/>
    <cellStyle name="Procentowy 10 4 3" xfId="1160"/>
    <cellStyle name="Procentowy 10 4 3 2" xfId="1878"/>
    <cellStyle name="Procentowy 10 4 3 2 2" xfId="3317"/>
    <cellStyle name="Procentowy 10 4 3 3" xfId="2599"/>
    <cellStyle name="Procentowy 10 4 4" xfId="800"/>
    <cellStyle name="Procentowy 10 4 4 2" xfId="1518"/>
    <cellStyle name="Procentowy 10 4 4 2 2" xfId="2957"/>
    <cellStyle name="Procentowy 10 4 4 3" xfId="2239"/>
    <cellStyle name="Procentowy 10 4 5" xfId="1340"/>
    <cellStyle name="Procentowy 10 4 5 2" xfId="2779"/>
    <cellStyle name="Procentowy 10 4 6" xfId="2061"/>
    <cellStyle name="Procentowy 10 5" xfId="843"/>
    <cellStyle name="Procentowy 10 5 2" xfId="1561"/>
    <cellStyle name="Procentowy 10 5 2 2" xfId="3000"/>
    <cellStyle name="Procentowy 10 5 3" xfId="2282"/>
    <cellStyle name="Procentowy 10 6" xfId="1023"/>
    <cellStyle name="Procentowy 10 6 2" xfId="1741"/>
    <cellStyle name="Procentowy 10 6 2 2" xfId="3180"/>
    <cellStyle name="Procentowy 10 6 3" xfId="2462"/>
    <cellStyle name="Procentowy 10 7" xfId="663"/>
    <cellStyle name="Procentowy 10 7 2" xfId="1381"/>
    <cellStyle name="Procentowy 10 7 2 2" xfId="2820"/>
    <cellStyle name="Procentowy 10 7 3" xfId="2102"/>
    <cellStyle name="Procentowy 10 8" xfId="1203"/>
    <cellStyle name="Procentowy 10 8 2" xfId="2642"/>
    <cellStyle name="Procentowy 10 9" xfId="1924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3" xfId="2397"/>
    <cellStyle name="Procentowy 11 2 2 3" xfId="1138"/>
    <cellStyle name="Procentowy 11 2 2 3 2" xfId="1856"/>
    <cellStyle name="Procentowy 11 2 2 3 2 2" xfId="3295"/>
    <cellStyle name="Procentowy 11 2 2 3 3" xfId="2577"/>
    <cellStyle name="Procentowy 11 2 2 4" xfId="778"/>
    <cellStyle name="Procentowy 11 2 2 4 2" xfId="1496"/>
    <cellStyle name="Procentowy 11 2 2 4 2 2" xfId="2935"/>
    <cellStyle name="Procentowy 11 2 2 4 3" xfId="2217"/>
    <cellStyle name="Procentowy 11 2 2 5" xfId="1318"/>
    <cellStyle name="Procentowy 11 2 2 5 2" xfId="2757"/>
    <cellStyle name="Procentowy 11 2 2 6" xfId="2039"/>
    <cellStyle name="Procentowy 11 2 3" xfId="890"/>
    <cellStyle name="Procentowy 11 2 3 2" xfId="1608"/>
    <cellStyle name="Procentowy 11 2 3 2 2" xfId="3047"/>
    <cellStyle name="Procentowy 11 2 3 3" xfId="2329"/>
    <cellStyle name="Procentowy 11 2 4" xfId="1070"/>
    <cellStyle name="Procentowy 11 2 4 2" xfId="1788"/>
    <cellStyle name="Procentowy 11 2 4 2 2" xfId="3227"/>
    <cellStyle name="Procentowy 11 2 4 3" xfId="2509"/>
    <cellStyle name="Procentowy 11 2 5" xfId="710"/>
    <cellStyle name="Procentowy 11 2 5 2" xfId="1428"/>
    <cellStyle name="Procentowy 11 2 5 2 2" xfId="2867"/>
    <cellStyle name="Procentowy 11 2 5 3" xfId="2149"/>
    <cellStyle name="Procentowy 11 2 6" xfId="1250"/>
    <cellStyle name="Procentowy 11 2 6 2" xfId="2689"/>
    <cellStyle name="Procentowy 11 2 7" xfId="1971"/>
    <cellStyle name="Procentowy 11 3" xfId="555"/>
    <cellStyle name="Procentowy 11 3 2" xfId="913"/>
    <cellStyle name="Procentowy 11 3 2 2" xfId="1631"/>
    <cellStyle name="Procentowy 11 3 2 2 2" xfId="3070"/>
    <cellStyle name="Procentowy 11 3 2 3" xfId="2352"/>
    <cellStyle name="Procentowy 11 3 3" xfId="1093"/>
    <cellStyle name="Procentowy 11 3 3 2" xfId="1811"/>
    <cellStyle name="Procentowy 11 3 3 2 2" xfId="3250"/>
    <cellStyle name="Procentowy 11 3 3 3" xfId="2532"/>
    <cellStyle name="Procentowy 11 3 4" xfId="733"/>
    <cellStyle name="Procentowy 11 3 4 2" xfId="1451"/>
    <cellStyle name="Procentowy 11 3 4 2 2" xfId="2890"/>
    <cellStyle name="Procentowy 11 3 4 3" xfId="2172"/>
    <cellStyle name="Procentowy 11 3 5" xfId="1273"/>
    <cellStyle name="Procentowy 11 3 5 2" xfId="2712"/>
    <cellStyle name="Procentowy 11 3 6" xfId="1994"/>
    <cellStyle name="Procentowy 11 4" xfId="624"/>
    <cellStyle name="Procentowy 11 4 2" xfId="982"/>
    <cellStyle name="Procentowy 11 4 2 2" xfId="1700"/>
    <cellStyle name="Procentowy 11 4 2 2 2" xfId="3139"/>
    <cellStyle name="Procentowy 11 4 2 3" xfId="2421"/>
    <cellStyle name="Procentowy 11 4 3" xfId="1162"/>
    <cellStyle name="Procentowy 11 4 3 2" xfId="1880"/>
    <cellStyle name="Procentowy 11 4 3 2 2" xfId="3319"/>
    <cellStyle name="Procentowy 11 4 3 3" xfId="2601"/>
    <cellStyle name="Procentowy 11 4 4" xfId="802"/>
    <cellStyle name="Procentowy 11 4 4 2" xfId="1520"/>
    <cellStyle name="Procentowy 11 4 4 2 2" xfId="2959"/>
    <cellStyle name="Procentowy 11 4 4 3" xfId="2241"/>
    <cellStyle name="Procentowy 11 4 5" xfId="1342"/>
    <cellStyle name="Procentowy 11 4 5 2" xfId="2781"/>
    <cellStyle name="Procentowy 11 4 6" xfId="2063"/>
    <cellStyle name="Procentowy 11 5" xfId="845"/>
    <cellStyle name="Procentowy 11 5 2" xfId="1563"/>
    <cellStyle name="Procentowy 11 5 2 2" xfId="3002"/>
    <cellStyle name="Procentowy 11 5 3" xfId="2284"/>
    <cellStyle name="Procentowy 11 6" xfId="1025"/>
    <cellStyle name="Procentowy 11 6 2" xfId="1743"/>
    <cellStyle name="Procentowy 11 6 2 2" xfId="3182"/>
    <cellStyle name="Procentowy 11 6 3" xfId="2464"/>
    <cellStyle name="Procentowy 11 7" xfId="665"/>
    <cellStyle name="Procentowy 11 7 2" xfId="1383"/>
    <cellStyle name="Procentowy 11 7 2 2" xfId="2822"/>
    <cellStyle name="Procentowy 11 7 3" xfId="2104"/>
    <cellStyle name="Procentowy 11 8" xfId="1205"/>
    <cellStyle name="Procentowy 11 8 2" xfId="264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3" xfId="2355"/>
    <cellStyle name="Procentowy 12 2 3" xfId="1096"/>
    <cellStyle name="Procentowy 12 2 3 2" xfId="1814"/>
    <cellStyle name="Procentowy 12 2 3 2 2" xfId="3253"/>
    <cellStyle name="Procentowy 12 2 3 3" xfId="2535"/>
    <cellStyle name="Procentowy 12 2 4" xfId="736"/>
    <cellStyle name="Procentowy 12 2 4 2" xfId="1454"/>
    <cellStyle name="Procentowy 12 2 4 2 2" xfId="2893"/>
    <cellStyle name="Procentowy 12 2 4 3" xfId="2175"/>
    <cellStyle name="Procentowy 12 2 5" xfId="1276"/>
    <cellStyle name="Procentowy 12 2 5 2" xfId="2715"/>
    <cellStyle name="Procentowy 12 2 6" xfId="1997"/>
    <cellStyle name="Procentowy 12 3" xfId="627"/>
    <cellStyle name="Procentowy 12 3 2" xfId="985"/>
    <cellStyle name="Procentowy 12 3 2 2" xfId="1703"/>
    <cellStyle name="Procentowy 12 3 2 2 2" xfId="3142"/>
    <cellStyle name="Procentowy 12 3 2 3" xfId="2424"/>
    <cellStyle name="Procentowy 12 3 3" xfId="1165"/>
    <cellStyle name="Procentowy 12 3 3 2" xfId="1883"/>
    <cellStyle name="Procentowy 12 3 3 2 2" xfId="3322"/>
    <cellStyle name="Procentowy 12 3 3 3" xfId="2604"/>
    <cellStyle name="Procentowy 12 3 4" xfId="805"/>
    <cellStyle name="Procentowy 12 3 4 2" xfId="1523"/>
    <cellStyle name="Procentowy 12 3 4 2 2" xfId="2962"/>
    <cellStyle name="Procentowy 12 3 4 3" xfId="2244"/>
    <cellStyle name="Procentowy 12 3 5" xfId="1345"/>
    <cellStyle name="Procentowy 12 3 5 2" xfId="2784"/>
    <cellStyle name="Procentowy 12 3 6" xfId="2066"/>
    <cellStyle name="Procentowy 12 4" xfId="848"/>
    <cellStyle name="Procentowy 12 4 2" xfId="1566"/>
    <cellStyle name="Procentowy 12 4 2 2" xfId="3005"/>
    <cellStyle name="Procentowy 12 4 3" xfId="2287"/>
    <cellStyle name="Procentowy 12 5" xfId="1028"/>
    <cellStyle name="Procentowy 12 5 2" xfId="1746"/>
    <cellStyle name="Procentowy 12 5 2 2" xfId="3185"/>
    <cellStyle name="Procentowy 12 5 3" xfId="2467"/>
    <cellStyle name="Procentowy 12 6" xfId="668"/>
    <cellStyle name="Procentowy 12 6 2" xfId="1386"/>
    <cellStyle name="Procentowy 12 6 2 2" xfId="2825"/>
    <cellStyle name="Procentowy 12 6 3" xfId="2107"/>
    <cellStyle name="Procentowy 12 7" xfId="1208"/>
    <cellStyle name="Procentowy 12 7 2" xfId="2647"/>
    <cellStyle name="Procentowy 12 8" xfId="192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3" xfId="2358"/>
    <cellStyle name="Procentowy 13 2 3" xfId="1099"/>
    <cellStyle name="Procentowy 13 2 3 2" xfId="1817"/>
    <cellStyle name="Procentowy 13 2 3 2 2" xfId="3256"/>
    <cellStyle name="Procentowy 13 2 3 3" xfId="2538"/>
    <cellStyle name="Procentowy 13 2 4" xfId="739"/>
    <cellStyle name="Procentowy 13 2 4 2" xfId="1457"/>
    <cellStyle name="Procentowy 13 2 4 2 2" xfId="2896"/>
    <cellStyle name="Procentowy 13 2 4 3" xfId="2178"/>
    <cellStyle name="Procentowy 13 2 5" xfId="1279"/>
    <cellStyle name="Procentowy 13 2 5 2" xfId="2718"/>
    <cellStyle name="Procentowy 13 2 6" xfId="2000"/>
    <cellStyle name="Procentowy 13 3" xfId="630"/>
    <cellStyle name="Procentowy 13 3 2" xfId="988"/>
    <cellStyle name="Procentowy 13 3 2 2" xfId="1706"/>
    <cellStyle name="Procentowy 13 3 2 2 2" xfId="3145"/>
    <cellStyle name="Procentowy 13 3 2 3" xfId="2427"/>
    <cellStyle name="Procentowy 13 3 3" xfId="1168"/>
    <cellStyle name="Procentowy 13 3 3 2" xfId="1886"/>
    <cellStyle name="Procentowy 13 3 3 2 2" xfId="3325"/>
    <cellStyle name="Procentowy 13 3 3 3" xfId="2607"/>
    <cellStyle name="Procentowy 13 3 4" xfId="808"/>
    <cellStyle name="Procentowy 13 3 4 2" xfId="1526"/>
    <cellStyle name="Procentowy 13 3 4 2 2" xfId="2965"/>
    <cellStyle name="Procentowy 13 3 4 3" xfId="2247"/>
    <cellStyle name="Procentowy 13 3 5" xfId="1348"/>
    <cellStyle name="Procentowy 13 3 5 2" xfId="2787"/>
    <cellStyle name="Procentowy 13 3 6" xfId="2069"/>
    <cellStyle name="Procentowy 13 4" xfId="851"/>
    <cellStyle name="Procentowy 13 4 2" xfId="1569"/>
    <cellStyle name="Procentowy 13 4 2 2" xfId="3008"/>
    <cellStyle name="Procentowy 13 4 3" xfId="2290"/>
    <cellStyle name="Procentowy 13 5" xfId="1031"/>
    <cellStyle name="Procentowy 13 5 2" xfId="1749"/>
    <cellStyle name="Procentowy 13 5 2 2" xfId="3188"/>
    <cellStyle name="Procentowy 13 5 3" xfId="2470"/>
    <cellStyle name="Procentowy 13 6" xfId="671"/>
    <cellStyle name="Procentowy 13 6 2" xfId="1389"/>
    <cellStyle name="Procentowy 13 6 2 2" xfId="2828"/>
    <cellStyle name="Procentowy 13 6 3" xfId="2110"/>
    <cellStyle name="Procentowy 13 7" xfId="1211"/>
    <cellStyle name="Procentowy 13 7 2" xfId="2650"/>
    <cellStyle name="Procentowy 13 8" xfId="193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3" xfId="2364"/>
    <cellStyle name="Procentowy 14 2 3" xfId="1105"/>
    <cellStyle name="Procentowy 14 2 3 2" xfId="1823"/>
    <cellStyle name="Procentowy 14 2 3 2 2" xfId="3262"/>
    <cellStyle name="Procentowy 14 2 3 3" xfId="2544"/>
    <cellStyle name="Procentowy 14 2 4" xfId="745"/>
    <cellStyle name="Procentowy 14 2 4 2" xfId="1463"/>
    <cellStyle name="Procentowy 14 2 4 2 2" xfId="2902"/>
    <cellStyle name="Procentowy 14 2 4 3" xfId="2184"/>
    <cellStyle name="Procentowy 14 2 5" xfId="1285"/>
    <cellStyle name="Procentowy 14 2 5 2" xfId="2724"/>
    <cellStyle name="Procentowy 14 2 6" xfId="2006"/>
    <cellStyle name="Procentowy 14 3" xfId="636"/>
    <cellStyle name="Procentowy 14 3 2" xfId="994"/>
    <cellStyle name="Procentowy 14 3 2 2" xfId="1712"/>
    <cellStyle name="Procentowy 14 3 2 2 2" xfId="3151"/>
    <cellStyle name="Procentowy 14 3 2 3" xfId="2433"/>
    <cellStyle name="Procentowy 14 3 3" xfId="1174"/>
    <cellStyle name="Procentowy 14 3 3 2" xfId="1892"/>
    <cellStyle name="Procentowy 14 3 3 2 2" xfId="3331"/>
    <cellStyle name="Procentowy 14 3 3 3" xfId="2613"/>
    <cellStyle name="Procentowy 14 3 4" xfId="814"/>
    <cellStyle name="Procentowy 14 3 4 2" xfId="1532"/>
    <cellStyle name="Procentowy 14 3 4 2 2" xfId="2971"/>
    <cellStyle name="Procentowy 14 3 4 3" xfId="2253"/>
    <cellStyle name="Procentowy 14 3 5" xfId="1354"/>
    <cellStyle name="Procentowy 14 3 5 2" xfId="2793"/>
    <cellStyle name="Procentowy 14 3 6" xfId="2075"/>
    <cellStyle name="Procentowy 14 4" xfId="857"/>
    <cellStyle name="Procentowy 14 4 2" xfId="1575"/>
    <cellStyle name="Procentowy 14 4 2 2" xfId="3014"/>
    <cellStyle name="Procentowy 14 4 3" xfId="2296"/>
    <cellStyle name="Procentowy 14 5" xfId="1037"/>
    <cellStyle name="Procentowy 14 5 2" xfId="1755"/>
    <cellStyle name="Procentowy 14 5 2 2" xfId="3194"/>
    <cellStyle name="Procentowy 14 5 3" xfId="2476"/>
    <cellStyle name="Procentowy 14 6" xfId="677"/>
    <cellStyle name="Procentowy 14 6 2" xfId="1395"/>
    <cellStyle name="Procentowy 14 6 2 2" xfId="2834"/>
    <cellStyle name="Procentowy 14 6 3" xfId="2116"/>
    <cellStyle name="Procentowy 14 7" xfId="1217"/>
    <cellStyle name="Procentowy 14 7 2" xfId="2656"/>
    <cellStyle name="Procentowy 14 8" xfId="193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3" xfId="2374"/>
    <cellStyle name="Procentowy 15 2 3" xfId="1115"/>
    <cellStyle name="Procentowy 15 2 3 2" xfId="1833"/>
    <cellStyle name="Procentowy 15 2 3 2 2" xfId="3272"/>
    <cellStyle name="Procentowy 15 2 3 3" xfId="2554"/>
    <cellStyle name="Procentowy 15 2 4" xfId="755"/>
    <cellStyle name="Procentowy 15 2 4 2" xfId="1473"/>
    <cellStyle name="Procentowy 15 2 4 2 2" xfId="2912"/>
    <cellStyle name="Procentowy 15 2 4 3" xfId="2194"/>
    <cellStyle name="Procentowy 15 2 5" xfId="1295"/>
    <cellStyle name="Procentowy 15 2 5 2" xfId="2734"/>
    <cellStyle name="Procentowy 15 2 6" xfId="2016"/>
    <cellStyle name="Procentowy 15 3" xfId="646"/>
    <cellStyle name="Procentowy 15 3 2" xfId="1004"/>
    <cellStyle name="Procentowy 15 3 2 2" xfId="1722"/>
    <cellStyle name="Procentowy 15 3 2 2 2" xfId="3161"/>
    <cellStyle name="Procentowy 15 3 2 3" xfId="2443"/>
    <cellStyle name="Procentowy 15 3 3" xfId="1184"/>
    <cellStyle name="Procentowy 15 3 3 2" xfId="1902"/>
    <cellStyle name="Procentowy 15 3 3 2 2" xfId="3341"/>
    <cellStyle name="Procentowy 15 3 3 3" xfId="2623"/>
    <cellStyle name="Procentowy 15 3 4" xfId="824"/>
    <cellStyle name="Procentowy 15 3 4 2" xfId="1542"/>
    <cellStyle name="Procentowy 15 3 4 2 2" xfId="2981"/>
    <cellStyle name="Procentowy 15 3 4 3" xfId="2263"/>
    <cellStyle name="Procentowy 15 3 5" xfId="1364"/>
    <cellStyle name="Procentowy 15 3 5 2" xfId="2803"/>
    <cellStyle name="Procentowy 15 3 6" xfId="2085"/>
    <cellStyle name="Procentowy 15 4" xfId="867"/>
    <cellStyle name="Procentowy 15 4 2" xfId="1585"/>
    <cellStyle name="Procentowy 15 4 2 2" xfId="3024"/>
    <cellStyle name="Procentowy 15 4 3" xfId="2306"/>
    <cellStyle name="Procentowy 15 5" xfId="1047"/>
    <cellStyle name="Procentowy 15 5 2" xfId="1765"/>
    <cellStyle name="Procentowy 15 5 2 2" xfId="3204"/>
    <cellStyle name="Procentowy 15 5 3" xfId="2486"/>
    <cellStyle name="Procentowy 15 6" xfId="687"/>
    <cellStyle name="Procentowy 15 6 2" xfId="1405"/>
    <cellStyle name="Procentowy 15 6 2 2" xfId="2844"/>
    <cellStyle name="Procentowy 15 6 3" xfId="2126"/>
    <cellStyle name="Procentowy 15 7" xfId="1227"/>
    <cellStyle name="Procentowy 15 7 2" xfId="2666"/>
    <cellStyle name="Procentowy 15 8" xfId="194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3" xfId="2376"/>
    <cellStyle name="Procentowy 16 2 3" xfId="1117"/>
    <cellStyle name="Procentowy 16 2 3 2" xfId="1835"/>
    <cellStyle name="Procentowy 16 2 3 2 2" xfId="3274"/>
    <cellStyle name="Procentowy 16 2 3 3" xfId="2556"/>
    <cellStyle name="Procentowy 16 2 4" xfId="757"/>
    <cellStyle name="Procentowy 16 2 4 2" xfId="1475"/>
    <cellStyle name="Procentowy 16 2 4 2 2" xfId="2914"/>
    <cellStyle name="Procentowy 16 2 4 3" xfId="2196"/>
    <cellStyle name="Procentowy 16 2 5" xfId="1297"/>
    <cellStyle name="Procentowy 16 2 5 2" xfId="2736"/>
    <cellStyle name="Procentowy 16 2 6" xfId="2018"/>
    <cellStyle name="Procentowy 16 3" xfId="869"/>
    <cellStyle name="Procentowy 16 3 2" xfId="1587"/>
    <cellStyle name="Procentowy 16 3 2 2" xfId="3026"/>
    <cellStyle name="Procentowy 16 3 3" xfId="2308"/>
    <cellStyle name="Procentowy 16 4" xfId="1049"/>
    <cellStyle name="Procentowy 16 4 2" xfId="1767"/>
    <cellStyle name="Procentowy 16 4 2 2" xfId="3206"/>
    <cellStyle name="Procentowy 16 4 3" xfId="2488"/>
    <cellStyle name="Procentowy 16 5" xfId="689"/>
    <cellStyle name="Procentowy 16 5 2" xfId="1407"/>
    <cellStyle name="Procentowy 16 5 2 2" xfId="2846"/>
    <cellStyle name="Procentowy 16 5 3" xfId="2128"/>
    <cellStyle name="Procentowy 16 6" xfId="1229"/>
    <cellStyle name="Procentowy 16 6 2" xfId="2668"/>
    <cellStyle name="Procentowy 16 7" xfId="195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3" xfId="2378"/>
    <cellStyle name="Procentowy 17 2 3" xfId="1119"/>
    <cellStyle name="Procentowy 17 2 3 2" xfId="1837"/>
    <cellStyle name="Procentowy 17 2 3 2 2" xfId="3276"/>
    <cellStyle name="Procentowy 17 2 3 3" xfId="2558"/>
    <cellStyle name="Procentowy 17 2 4" xfId="759"/>
    <cellStyle name="Procentowy 17 2 4 2" xfId="1477"/>
    <cellStyle name="Procentowy 17 2 4 2 2" xfId="2916"/>
    <cellStyle name="Procentowy 17 2 4 3" xfId="2198"/>
    <cellStyle name="Procentowy 17 2 5" xfId="1299"/>
    <cellStyle name="Procentowy 17 2 5 2" xfId="2738"/>
    <cellStyle name="Procentowy 17 2 6" xfId="2020"/>
    <cellStyle name="Procentowy 17 3" xfId="871"/>
    <cellStyle name="Procentowy 17 3 2" xfId="1589"/>
    <cellStyle name="Procentowy 17 3 2 2" xfId="3028"/>
    <cellStyle name="Procentowy 17 3 3" xfId="2310"/>
    <cellStyle name="Procentowy 17 4" xfId="1051"/>
    <cellStyle name="Procentowy 17 4 2" xfId="1769"/>
    <cellStyle name="Procentowy 17 4 2 2" xfId="3208"/>
    <cellStyle name="Procentowy 17 4 3" xfId="2490"/>
    <cellStyle name="Procentowy 17 5" xfId="691"/>
    <cellStyle name="Procentowy 17 5 2" xfId="1409"/>
    <cellStyle name="Procentowy 17 5 2 2" xfId="2848"/>
    <cellStyle name="Procentowy 17 5 3" xfId="2130"/>
    <cellStyle name="Procentowy 17 6" xfId="1231"/>
    <cellStyle name="Procentowy 17 6 2" xfId="2670"/>
    <cellStyle name="Procentowy 17 7" xfId="1952"/>
    <cellStyle name="Procentowy 18" xfId="826"/>
    <cellStyle name="Procentowy 18 2" xfId="1006"/>
    <cellStyle name="Procentowy 18 2 2" xfId="1724"/>
    <cellStyle name="Procentowy 18 2 2 2" xfId="3163"/>
    <cellStyle name="Procentowy 18 2 3" xfId="2445"/>
    <cellStyle name="Procentowy 18 3" xfId="1186"/>
    <cellStyle name="Procentowy 18 3 2" xfId="1904"/>
    <cellStyle name="Procentowy 18 3 2 2" xfId="3343"/>
    <cellStyle name="Procentowy 18 3 3" xfId="2625"/>
    <cellStyle name="Procentowy 18 4" xfId="1544"/>
    <cellStyle name="Procentowy 18 4 2" xfId="2983"/>
    <cellStyle name="Procentowy 18 5" xfId="2265"/>
    <cellStyle name="Procentowy 19" xfId="1906"/>
    <cellStyle name="Procentowy 19 2" xfId="3345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10" xfId="191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3" xfId="2369"/>
    <cellStyle name="Procentowy 5 2 2 3" xfId="1110"/>
    <cellStyle name="Procentowy 5 2 2 3 2" xfId="1828"/>
    <cellStyle name="Procentowy 5 2 2 3 2 2" xfId="3267"/>
    <cellStyle name="Procentowy 5 2 2 3 3" xfId="2549"/>
    <cellStyle name="Procentowy 5 2 2 4" xfId="750"/>
    <cellStyle name="Procentowy 5 2 2 4 2" xfId="1468"/>
    <cellStyle name="Procentowy 5 2 2 4 2 2" xfId="2907"/>
    <cellStyle name="Procentowy 5 2 2 4 3" xfId="2189"/>
    <cellStyle name="Procentowy 5 2 2 5" xfId="1290"/>
    <cellStyle name="Procentowy 5 2 2 5 2" xfId="2729"/>
    <cellStyle name="Procentowy 5 2 2 6" xfId="2011"/>
    <cellStyle name="Procentowy 5 2 3" xfId="641"/>
    <cellStyle name="Procentowy 5 2 3 2" xfId="999"/>
    <cellStyle name="Procentowy 5 2 3 2 2" xfId="1717"/>
    <cellStyle name="Procentowy 5 2 3 2 2 2" xfId="3156"/>
    <cellStyle name="Procentowy 5 2 3 2 3" xfId="2438"/>
    <cellStyle name="Procentowy 5 2 3 3" xfId="1179"/>
    <cellStyle name="Procentowy 5 2 3 3 2" xfId="1897"/>
    <cellStyle name="Procentowy 5 2 3 3 2 2" xfId="3336"/>
    <cellStyle name="Procentowy 5 2 3 3 3" xfId="2618"/>
    <cellStyle name="Procentowy 5 2 3 4" xfId="819"/>
    <cellStyle name="Procentowy 5 2 3 4 2" xfId="1537"/>
    <cellStyle name="Procentowy 5 2 3 4 2 2" xfId="2976"/>
    <cellStyle name="Procentowy 5 2 3 4 3" xfId="2258"/>
    <cellStyle name="Procentowy 5 2 3 5" xfId="1359"/>
    <cellStyle name="Procentowy 5 2 3 5 2" xfId="2798"/>
    <cellStyle name="Procentowy 5 2 3 6" xfId="2080"/>
    <cellStyle name="Procentowy 5 2 4" xfId="862"/>
    <cellStyle name="Procentowy 5 2 4 2" xfId="1580"/>
    <cellStyle name="Procentowy 5 2 4 2 2" xfId="3019"/>
    <cellStyle name="Procentowy 5 2 4 3" xfId="2301"/>
    <cellStyle name="Procentowy 5 2 5" xfId="1042"/>
    <cellStyle name="Procentowy 5 2 5 2" xfId="1760"/>
    <cellStyle name="Procentowy 5 2 5 2 2" xfId="3199"/>
    <cellStyle name="Procentowy 5 2 5 3" xfId="2481"/>
    <cellStyle name="Procentowy 5 2 6" xfId="682"/>
    <cellStyle name="Procentowy 5 2 6 2" xfId="1400"/>
    <cellStyle name="Procentowy 5 2 6 2 2" xfId="2839"/>
    <cellStyle name="Procentowy 5 2 6 3" xfId="2121"/>
    <cellStyle name="Procentowy 5 2 7" xfId="1222"/>
    <cellStyle name="Procentowy 5 2 7 2" xfId="2661"/>
    <cellStyle name="Procentowy 5 2 8" xfId="194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3" xfId="2383"/>
    <cellStyle name="Procentowy 5 3 2 3" xfId="1124"/>
    <cellStyle name="Procentowy 5 3 2 3 2" xfId="1842"/>
    <cellStyle name="Procentowy 5 3 2 3 2 2" xfId="3281"/>
    <cellStyle name="Procentowy 5 3 2 3 3" xfId="2563"/>
    <cellStyle name="Procentowy 5 3 2 4" xfId="764"/>
    <cellStyle name="Procentowy 5 3 2 4 2" xfId="1482"/>
    <cellStyle name="Procentowy 5 3 2 4 2 2" xfId="2921"/>
    <cellStyle name="Procentowy 5 3 2 4 3" xfId="2203"/>
    <cellStyle name="Procentowy 5 3 2 5" xfId="1304"/>
    <cellStyle name="Procentowy 5 3 2 5 2" xfId="2743"/>
    <cellStyle name="Procentowy 5 3 2 6" xfId="2025"/>
    <cellStyle name="Procentowy 5 3 3" xfId="876"/>
    <cellStyle name="Procentowy 5 3 3 2" xfId="1594"/>
    <cellStyle name="Procentowy 5 3 3 2 2" xfId="3033"/>
    <cellStyle name="Procentowy 5 3 3 3" xfId="2315"/>
    <cellStyle name="Procentowy 5 3 4" xfId="1056"/>
    <cellStyle name="Procentowy 5 3 4 2" xfId="1774"/>
    <cellStyle name="Procentowy 5 3 4 2 2" xfId="3213"/>
    <cellStyle name="Procentowy 5 3 4 3" xfId="2495"/>
    <cellStyle name="Procentowy 5 3 5" xfId="696"/>
    <cellStyle name="Procentowy 5 3 5 2" xfId="1414"/>
    <cellStyle name="Procentowy 5 3 5 2 2" xfId="2853"/>
    <cellStyle name="Procentowy 5 3 5 3" xfId="2135"/>
    <cellStyle name="Procentowy 5 3 6" xfId="1236"/>
    <cellStyle name="Procentowy 5 3 6 2" xfId="2675"/>
    <cellStyle name="Procentowy 5 3 7" xfId="1957"/>
    <cellStyle name="Procentowy 5 4" xfId="541"/>
    <cellStyle name="Procentowy 5 4 2" xfId="899"/>
    <cellStyle name="Procentowy 5 4 2 2" xfId="1617"/>
    <cellStyle name="Procentowy 5 4 2 2 2" xfId="3056"/>
    <cellStyle name="Procentowy 5 4 2 3" xfId="2338"/>
    <cellStyle name="Procentowy 5 4 3" xfId="1079"/>
    <cellStyle name="Procentowy 5 4 3 2" xfId="1797"/>
    <cellStyle name="Procentowy 5 4 3 2 2" xfId="3236"/>
    <cellStyle name="Procentowy 5 4 3 3" xfId="2518"/>
    <cellStyle name="Procentowy 5 4 4" xfId="719"/>
    <cellStyle name="Procentowy 5 4 4 2" xfId="1437"/>
    <cellStyle name="Procentowy 5 4 4 2 2" xfId="2876"/>
    <cellStyle name="Procentowy 5 4 4 3" xfId="2158"/>
    <cellStyle name="Procentowy 5 4 5" xfId="1259"/>
    <cellStyle name="Procentowy 5 4 5 2" xfId="2698"/>
    <cellStyle name="Procentowy 5 4 6" xfId="1980"/>
    <cellStyle name="Procentowy 5 5" xfId="610"/>
    <cellStyle name="Procentowy 5 5 2" xfId="968"/>
    <cellStyle name="Procentowy 5 5 2 2" xfId="1686"/>
    <cellStyle name="Procentowy 5 5 2 2 2" xfId="3125"/>
    <cellStyle name="Procentowy 5 5 2 3" xfId="2407"/>
    <cellStyle name="Procentowy 5 5 3" xfId="1148"/>
    <cellStyle name="Procentowy 5 5 3 2" xfId="1866"/>
    <cellStyle name="Procentowy 5 5 3 2 2" xfId="3305"/>
    <cellStyle name="Procentowy 5 5 3 3" xfId="2587"/>
    <cellStyle name="Procentowy 5 5 4" xfId="788"/>
    <cellStyle name="Procentowy 5 5 4 2" xfId="1506"/>
    <cellStyle name="Procentowy 5 5 4 2 2" xfId="2945"/>
    <cellStyle name="Procentowy 5 5 4 3" xfId="2227"/>
    <cellStyle name="Procentowy 5 5 5" xfId="1328"/>
    <cellStyle name="Procentowy 5 5 5 2" xfId="2767"/>
    <cellStyle name="Procentowy 5 5 6" xfId="2049"/>
    <cellStyle name="Procentowy 5 6" xfId="831"/>
    <cellStyle name="Procentowy 5 6 2" xfId="1549"/>
    <cellStyle name="Procentowy 5 6 2 2" xfId="2988"/>
    <cellStyle name="Procentowy 5 6 3" xfId="2270"/>
    <cellStyle name="Procentowy 5 7" xfId="1011"/>
    <cellStyle name="Procentowy 5 7 2" xfId="1729"/>
    <cellStyle name="Procentowy 5 7 2 2" xfId="3168"/>
    <cellStyle name="Procentowy 5 7 3" xfId="2450"/>
    <cellStyle name="Procentowy 5 8" xfId="651"/>
    <cellStyle name="Procentowy 5 8 2" xfId="1369"/>
    <cellStyle name="Procentowy 5 8 2 2" xfId="2808"/>
    <cellStyle name="Procentowy 5 8 3" xfId="2090"/>
    <cellStyle name="Procentowy 5 9" xfId="1191"/>
    <cellStyle name="Procentowy 5 9 2" xfId="2630"/>
    <cellStyle name="Procentowy 6" xfId="464"/>
    <cellStyle name="Procentowy 6 10" xfId="191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3" xfId="2372"/>
    <cellStyle name="Procentowy 6 2 2 3" xfId="1113"/>
    <cellStyle name="Procentowy 6 2 2 3 2" xfId="1831"/>
    <cellStyle name="Procentowy 6 2 2 3 2 2" xfId="3270"/>
    <cellStyle name="Procentowy 6 2 2 3 3" xfId="2552"/>
    <cellStyle name="Procentowy 6 2 2 4" xfId="753"/>
    <cellStyle name="Procentowy 6 2 2 4 2" xfId="1471"/>
    <cellStyle name="Procentowy 6 2 2 4 2 2" xfId="2910"/>
    <cellStyle name="Procentowy 6 2 2 4 3" xfId="2192"/>
    <cellStyle name="Procentowy 6 2 2 5" xfId="1293"/>
    <cellStyle name="Procentowy 6 2 2 5 2" xfId="2732"/>
    <cellStyle name="Procentowy 6 2 2 6" xfId="2014"/>
    <cellStyle name="Procentowy 6 2 3" xfId="644"/>
    <cellStyle name="Procentowy 6 2 3 2" xfId="1002"/>
    <cellStyle name="Procentowy 6 2 3 2 2" xfId="1720"/>
    <cellStyle name="Procentowy 6 2 3 2 2 2" xfId="3159"/>
    <cellStyle name="Procentowy 6 2 3 2 3" xfId="2441"/>
    <cellStyle name="Procentowy 6 2 3 3" xfId="1182"/>
    <cellStyle name="Procentowy 6 2 3 3 2" xfId="1900"/>
    <cellStyle name="Procentowy 6 2 3 3 2 2" xfId="3339"/>
    <cellStyle name="Procentowy 6 2 3 3 3" xfId="2621"/>
    <cellStyle name="Procentowy 6 2 3 4" xfId="822"/>
    <cellStyle name="Procentowy 6 2 3 4 2" xfId="1540"/>
    <cellStyle name="Procentowy 6 2 3 4 2 2" xfId="2979"/>
    <cellStyle name="Procentowy 6 2 3 4 3" xfId="2261"/>
    <cellStyle name="Procentowy 6 2 3 5" xfId="1362"/>
    <cellStyle name="Procentowy 6 2 3 5 2" xfId="2801"/>
    <cellStyle name="Procentowy 6 2 3 6" xfId="2083"/>
    <cellStyle name="Procentowy 6 2 4" xfId="865"/>
    <cellStyle name="Procentowy 6 2 4 2" xfId="1583"/>
    <cellStyle name="Procentowy 6 2 4 2 2" xfId="3022"/>
    <cellStyle name="Procentowy 6 2 4 3" xfId="2304"/>
    <cellStyle name="Procentowy 6 2 5" xfId="1045"/>
    <cellStyle name="Procentowy 6 2 5 2" xfId="1763"/>
    <cellStyle name="Procentowy 6 2 5 2 2" xfId="3202"/>
    <cellStyle name="Procentowy 6 2 5 3" xfId="2484"/>
    <cellStyle name="Procentowy 6 2 6" xfId="685"/>
    <cellStyle name="Procentowy 6 2 6 2" xfId="1403"/>
    <cellStyle name="Procentowy 6 2 6 2 2" xfId="2842"/>
    <cellStyle name="Procentowy 6 2 6 3" xfId="2124"/>
    <cellStyle name="Procentowy 6 2 7" xfId="1225"/>
    <cellStyle name="Procentowy 6 2 7 2" xfId="2664"/>
    <cellStyle name="Procentowy 6 2 8" xfId="194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3" xfId="2386"/>
    <cellStyle name="Procentowy 6 3 2 3" xfId="1127"/>
    <cellStyle name="Procentowy 6 3 2 3 2" xfId="1845"/>
    <cellStyle name="Procentowy 6 3 2 3 2 2" xfId="3284"/>
    <cellStyle name="Procentowy 6 3 2 3 3" xfId="2566"/>
    <cellStyle name="Procentowy 6 3 2 4" xfId="767"/>
    <cellStyle name="Procentowy 6 3 2 4 2" xfId="1485"/>
    <cellStyle name="Procentowy 6 3 2 4 2 2" xfId="2924"/>
    <cellStyle name="Procentowy 6 3 2 4 3" xfId="2206"/>
    <cellStyle name="Procentowy 6 3 2 5" xfId="1307"/>
    <cellStyle name="Procentowy 6 3 2 5 2" xfId="2746"/>
    <cellStyle name="Procentowy 6 3 2 6" xfId="2028"/>
    <cellStyle name="Procentowy 6 3 3" xfId="879"/>
    <cellStyle name="Procentowy 6 3 3 2" xfId="1597"/>
    <cellStyle name="Procentowy 6 3 3 2 2" xfId="3036"/>
    <cellStyle name="Procentowy 6 3 3 3" xfId="2318"/>
    <cellStyle name="Procentowy 6 3 4" xfId="1059"/>
    <cellStyle name="Procentowy 6 3 4 2" xfId="1777"/>
    <cellStyle name="Procentowy 6 3 4 2 2" xfId="3216"/>
    <cellStyle name="Procentowy 6 3 4 3" xfId="2498"/>
    <cellStyle name="Procentowy 6 3 5" xfId="699"/>
    <cellStyle name="Procentowy 6 3 5 2" xfId="1417"/>
    <cellStyle name="Procentowy 6 3 5 2 2" xfId="2856"/>
    <cellStyle name="Procentowy 6 3 5 3" xfId="2138"/>
    <cellStyle name="Procentowy 6 3 6" xfId="1239"/>
    <cellStyle name="Procentowy 6 3 6 2" xfId="2678"/>
    <cellStyle name="Procentowy 6 3 7" xfId="1960"/>
    <cellStyle name="Procentowy 6 4" xfId="544"/>
    <cellStyle name="Procentowy 6 4 2" xfId="902"/>
    <cellStyle name="Procentowy 6 4 2 2" xfId="1620"/>
    <cellStyle name="Procentowy 6 4 2 2 2" xfId="3059"/>
    <cellStyle name="Procentowy 6 4 2 3" xfId="2341"/>
    <cellStyle name="Procentowy 6 4 3" xfId="1082"/>
    <cellStyle name="Procentowy 6 4 3 2" xfId="1800"/>
    <cellStyle name="Procentowy 6 4 3 2 2" xfId="3239"/>
    <cellStyle name="Procentowy 6 4 3 3" xfId="2521"/>
    <cellStyle name="Procentowy 6 4 4" xfId="722"/>
    <cellStyle name="Procentowy 6 4 4 2" xfId="1440"/>
    <cellStyle name="Procentowy 6 4 4 2 2" xfId="2879"/>
    <cellStyle name="Procentowy 6 4 4 3" xfId="2161"/>
    <cellStyle name="Procentowy 6 4 5" xfId="1262"/>
    <cellStyle name="Procentowy 6 4 5 2" xfId="2701"/>
    <cellStyle name="Procentowy 6 4 6" xfId="1983"/>
    <cellStyle name="Procentowy 6 5" xfId="613"/>
    <cellStyle name="Procentowy 6 5 2" xfId="971"/>
    <cellStyle name="Procentowy 6 5 2 2" xfId="1689"/>
    <cellStyle name="Procentowy 6 5 2 2 2" xfId="3128"/>
    <cellStyle name="Procentowy 6 5 2 3" xfId="2410"/>
    <cellStyle name="Procentowy 6 5 3" xfId="1151"/>
    <cellStyle name="Procentowy 6 5 3 2" xfId="1869"/>
    <cellStyle name="Procentowy 6 5 3 2 2" xfId="3308"/>
    <cellStyle name="Procentowy 6 5 3 3" xfId="2590"/>
    <cellStyle name="Procentowy 6 5 4" xfId="791"/>
    <cellStyle name="Procentowy 6 5 4 2" xfId="1509"/>
    <cellStyle name="Procentowy 6 5 4 2 2" xfId="2948"/>
    <cellStyle name="Procentowy 6 5 4 3" xfId="2230"/>
    <cellStyle name="Procentowy 6 5 5" xfId="1331"/>
    <cellStyle name="Procentowy 6 5 5 2" xfId="2770"/>
    <cellStyle name="Procentowy 6 5 6" xfId="2052"/>
    <cellStyle name="Procentowy 6 6" xfId="834"/>
    <cellStyle name="Procentowy 6 6 2" xfId="1552"/>
    <cellStyle name="Procentowy 6 6 2 2" xfId="2991"/>
    <cellStyle name="Procentowy 6 6 3" xfId="2273"/>
    <cellStyle name="Procentowy 6 7" xfId="1014"/>
    <cellStyle name="Procentowy 6 7 2" xfId="1732"/>
    <cellStyle name="Procentowy 6 7 2 2" xfId="3171"/>
    <cellStyle name="Procentowy 6 7 3" xfId="2453"/>
    <cellStyle name="Procentowy 6 8" xfId="654"/>
    <cellStyle name="Procentowy 6 8 2" xfId="1372"/>
    <cellStyle name="Procentowy 6 8 2 2" xfId="2811"/>
    <cellStyle name="Procentowy 6 8 3" xfId="2093"/>
    <cellStyle name="Procentowy 6 9" xfId="1194"/>
    <cellStyle name="Procentowy 6 9 2" xfId="2633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3" xfId="2388"/>
    <cellStyle name="Procentowy 7 2 2 3" xfId="1129"/>
    <cellStyle name="Procentowy 7 2 2 3 2" xfId="1847"/>
    <cellStyle name="Procentowy 7 2 2 3 2 2" xfId="3286"/>
    <cellStyle name="Procentowy 7 2 2 3 3" xfId="2568"/>
    <cellStyle name="Procentowy 7 2 2 4" xfId="769"/>
    <cellStyle name="Procentowy 7 2 2 4 2" xfId="1487"/>
    <cellStyle name="Procentowy 7 2 2 4 2 2" xfId="2926"/>
    <cellStyle name="Procentowy 7 2 2 4 3" xfId="2208"/>
    <cellStyle name="Procentowy 7 2 2 5" xfId="1309"/>
    <cellStyle name="Procentowy 7 2 2 5 2" xfId="2748"/>
    <cellStyle name="Procentowy 7 2 2 6" xfId="2030"/>
    <cellStyle name="Procentowy 7 2 3" xfId="881"/>
    <cellStyle name="Procentowy 7 2 3 2" xfId="1599"/>
    <cellStyle name="Procentowy 7 2 3 2 2" xfId="3038"/>
    <cellStyle name="Procentowy 7 2 3 3" xfId="2320"/>
    <cellStyle name="Procentowy 7 2 4" xfId="1061"/>
    <cellStyle name="Procentowy 7 2 4 2" xfId="1779"/>
    <cellStyle name="Procentowy 7 2 4 2 2" xfId="3218"/>
    <cellStyle name="Procentowy 7 2 4 3" xfId="2500"/>
    <cellStyle name="Procentowy 7 2 5" xfId="701"/>
    <cellStyle name="Procentowy 7 2 5 2" xfId="1419"/>
    <cellStyle name="Procentowy 7 2 5 2 2" xfId="2858"/>
    <cellStyle name="Procentowy 7 2 5 3" xfId="2140"/>
    <cellStyle name="Procentowy 7 2 6" xfId="1241"/>
    <cellStyle name="Procentowy 7 2 6 2" xfId="2680"/>
    <cellStyle name="Procentowy 7 2 7" xfId="1962"/>
    <cellStyle name="Procentowy 7 3" xfId="546"/>
    <cellStyle name="Procentowy 7 3 2" xfId="904"/>
    <cellStyle name="Procentowy 7 3 2 2" xfId="1622"/>
    <cellStyle name="Procentowy 7 3 2 2 2" xfId="3061"/>
    <cellStyle name="Procentowy 7 3 2 3" xfId="2343"/>
    <cellStyle name="Procentowy 7 3 3" xfId="1084"/>
    <cellStyle name="Procentowy 7 3 3 2" xfId="1802"/>
    <cellStyle name="Procentowy 7 3 3 2 2" xfId="3241"/>
    <cellStyle name="Procentowy 7 3 3 3" xfId="2523"/>
    <cellStyle name="Procentowy 7 3 4" xfId="724"/>
    <cellStyle name="Procentowy 7 3 4 2" xfId="1442"/>
    <cellStyle name="Procentowy 7 3 4 2 2" xfId="2881"/>
    <cellStyle name="Procentowy 7 3 4 3" xfId="2163"/>
    <cellStyle name="Procentowy 7 3 5" xfId="1264"/>
    <cellStyle name="Procentowy 7 3 5 2" xfId="2703"/>
    <cellStyle name="Procentowy 7 3 6" xfId="1985"/>
    <cellStyle name="Procentowy 7 4" xfId="615"/>
    <cellStyle name="Procentowy 7 4 2" xfId="973"/>
    <cellStyle name="Procentowy 7 4 2 2" xfId="1691"/>
    <cellStyle name="Procentowy 7 4 2 2 2" xfId="3130"/>
    <cellStyle name="Procentowy 7 4 2 3" xfId="2412"/>
    <cellStyle name="Procentowy 7 4 3" xfId="1153"/>
    <cellStyle name="Procentowy 7 4 3 2" xfId="1871"/>
    <cellStyle name="Procentowy 7 4 3 2 2" xfId="3310"/>
    <cellStyle name="Procentowy 7 4 3 3" xfId="2592"/>
    <cellStyle name="Procentowy 7 4 4" xfId="793"/>
    <cellStyle name="Procentowy 7 4 4 2" xfId="1511"/>
    <cellStyle name="Procentowy 7 4 4 2 2" xfId="2950"/>
    <cellStyle name="Procentowy 7 4 4 3" xfId="2232"/>
    <cellStyle name="Procentowy 7 4 5" xfId="1333"/>
    <cellStyle name="Procentowy 7 4 5 2" xfId="2772"/>
    <cellStyle name="Procentowy 7 4 6" xfId="2054"/>
    <cellStyle name="Procentowy 7 5" xfId="836"/>
    <cellStyle name="Procentowy 7 5 2" xfId="1554"/>
    <cellStyle name="Procentowy 7 5 2 2" xfId="2993"/>
    <cellStyle name="Procentowy 7 5 3" xfId="2275"/>
    <cellStyle name="Procentowy 7 6" xfId="1016"/>
    <cellStyle name="Procentowy 7 6 2" xfId="1734"/>
    <cellStyle name="Procentowy 7 6 2 2" xfId="3173"/>
    <cellStyle name="Procentowy 7 6 3" xfId="2455"/>
    <cellStyle name="Procentowy 7 7" xfId="656"/>
    <cellStyle name="Procentowy 7 7 2" xfId="1374"/>
    <cellStyle name="Procentowy 7 7 2 2" xfId="2813"/>
    <cellStyle name="Procentowy 7 7 3" xfId="2095"/>
    <cellStyle name="Procentowy 7 8" xfId="1196"/>
    <cellStyle name="Procentowy 7 8 2" xfId="2635"/>
    <cellStyle name="Procentowy 7 9" xfId="1917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3" xfId="2391"/>
    <cellStyle name="Procentowy 8 2 2 3" xfId="1132"/>
    <cellStyle name="Procentowy 8 2 2 3 2" xfId="1850"/>
    <cellStyle name="Procentowy 8 2 2 3 2 2" xfId="3289"/>
    <cellStyle name="Procentowy 8 2 2 3 3" xfId="2571"/>
    <cellStyle name="Procentowy 8 2 2 4" xfId="772"/>
    <cellStyle name="Procentowy 8 2 2 4 2" xfId="1490"/>
    <cellStyle name="Procentowy 8 2 2 4 2 2" xfId="2929"/>
    <cellStyle name="Procentowy 8 2 2 4 3" xfId="2211"/>
    <cellStyle name="Procentowy 8 2 2 5" xfId="1312"/>
    <cellStyle name="Procentowy 8 2 2 5 2" xfId="2751"/>
    <cellStyle name="Procentowy 8 2 2 6" xfId="2033"/>
    <cellStyle name="Procentowy 8 2 3" xfId="884"/>
    <cellStyle name="Procentowy 8 2 3 2" xfId="1602"/>
    <cellStyle name="Procentowy 8 2 3 2 2" xfId="3041"/>
    <cellStyle name="Procentowy 8 2 3 3" xfId="2323"/>
    <cellStyle name="Procentowy 8 2 4" xfId="1064"/>
    <cellStyle name="Procentowy 8 2 4 2" xfId="1782"/>
    <cellStyle name="Procentowy 8 2 4 2 2" xfId="3221"/>
    <cellStyle name="Procentowy 8 2 4 3" xfId="2503"/>
    <cellStyle name="Procentowy 8 2 5" xfId="704"/>
    <cellStyle name="Procentowy 8 2 5 2" xfId="1422"/>
    <cellStyle name="Procentowy 8 2 5 2 2" xfId="2861"/>
    <cellStyle name="Procentowy 8 2 5 3" xfId="2143"/>
    <cellStyle name="Procentowy 8 2 6" xfId="1244"/>
    <cellStyle name="Procentowy 8 2 6 2" xfId="2683"/>
    <cellStyle name="Procentowy 8 2 7" xfId="1965"/>
    <cellStyle name="Procentowy 8 3" xfId="549"/>
    <cellStyle name="Procentowy 8 3 2" xfId="907"/>
    <cellStyle name="Procentowy 8 3 2 2" xfId="1625"/>
    <cellStyle name="Procentowy 8 3 2 2 2" xfId="3064"/>
    <cellStyle name="Procentowy 8 3 2 3" xfId="2346"/>
    <cellStyle name="Procentowy 8 3 3" xfId="1087"/>
    <cellStyle name="Procentowy 8 3 3 2" xfId="1805"/>
    <cellStyle name="Procentowy 8 3 3 2 2" xfId="3244"/>
    <cellStyle name="Procentowy 8 3 3 3" xfId="2526"/>
    <cellStyle name="Procentowy 8 3 4" xfId="727"/>
    <cellStyle name="Procentowy 8 3 4 2" xfId="1445"/>
    <cellStyle name="Procentowy 8 3 4 2 2" xfId="2884"/>
    <cellStyle name="Procentowy 8 3 4 3" xfId="2166"/>
    <cellStyle name="Procentowy 8 3 5" xfId="1267"/>
    <cellStyle name="Procentowy 8 3 5 2" xfId="2706"/>
    <cellStyle name="Procentowy 8 3 6" xfId="1988"/>
    <cellStyle name="Procentowy 8 4" xfId="618"/>
    <cellStyle name="Procentowy 8 4 2" xfId="976"/>
    <cellStyle name="Procentowy 8 4 2 2" xfId="1694"/>
    <cellStyle name="Procentowy 8 4 2 2 2" xfId="3133"/>
    <cellStyle name="Procentowy 8 4 2 3" xfId="2415"/>
    <cellStyle name="Procentowy 8 4 3" xfId="1156"/>
    <cellStyle name="Procentowy 8 4 3 2" xfId="1874"/>
    <cellStyle name="Procentowy 8 4 3 2 2" xfId="3313"/>
    <cellStyle name="Procentowy 8 4 3 3" xfId="2595"/>
    <cellStyle name="Procentowy 8 4 4" xfId="796"/>
    <cellStyle name="Procentowy 8 4 4 2" xfId="1514"/>
    <cellStyle name="Procentowy 8 4 4 2 2" xfId="2953"/>
    <cellStyle name="Procentowy 8 4 4 3" xfId="2235"/>
    <cellStyle name="Procentowy 8 4 5" xfId="1336"/>
    <cellStyle name="Procentowy 8 4 5 2" xfId="2775"/>
    <cellStyle name="Procentowy 8 4 6" xfId="2057"/>
    <cellStyle name="Procentowy 8 5" xfId="839"/>
    <cellStyle name="Procentowy 8 5 2" xfId="1557"/>
    <cellStyle name="Procentowy 8 5 2 2" xfId="2996"/>
    <cellStyle name="Procentowy 8 5 3" xfId="2278"/>
    <cellStyle name="Procentowy 8 6" xfId="1019"/>
    <cellStyle name="Procentowy 8 6 2" xfId="1737"/>
    <cellStyle name="Procentowy 8 6 2 2" xfId="3176"/>
    <cellStyle name="Procentowy 8 6 3" xfId="2458"/>
    <cellStyle name="Procentowy 8 7" xfId="659"/>
    <cellStyle name="Procentowy 8 7 2" xfId="1377"/>
    <cellStyle name="Procentowy 8 7 2 2" xfId="2816"/>
    <cellStyle name="Procentowy 8 7 3" xfId="2098"/>
    <cellStyle name="Procentowy 8 8" xfId="1199"/>
    <cellStyle name="Procentowy 8 8 2" xfId="2638"/>
    <cellStyle name="Procentowy 8 9" xfId="1920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3" xfId="2393"/>
    <cellStyle name="Procentowy 9 2 2 3" xfId="1134"/>
    <cellStyle name="Procentowy 9 2 2 3 2" xfId="1852"/>
    <cellStyle name="Procentowy 9 2 2 3 2 2" xfId="3291"/>
    <cellStyle name="Procentowy 9 2 2 3 3" xfId="2573"/>
    <cellStyle name="Procentowy 9 2 2 4" xfId="774"/>
    <cellStyle name="Procentowy 9 2 2 4 2" xfId="1492"/>
    <cellStyle name="Procentowy 9 2 2 4 2 2" xfId="2931"/>
    <cellStyle name="Procentowy 9 2 2 4 3" xfId="2213"/>
    <cellStyle name="Procentowy 9 2 2 5" xfId="1314"/>
    <cellStyle name="Procentowy 9 2 2 5 2" xfId="2753"/>
    <cellStyle name="Procentowy 9 2 2 6" xfId="2035"/>
    <cellStyle name="Procentowy 9 2 3" xfId="886"/>
    <cellStyle name="Procentowy 9 2 3 2" xfId="1604"/>
    <cellStyle name="Procentowy 9 2 3 2 2" xfId="3043"/>
    <cellStyle name="Procentowy 9 2 3 3" xfId="2325"/>
    <cellStyle name="Procentowy 9 2 4" xfId="1066"/>
    <cellStyle name="Procentowy 9 2 4 2" xfId="1784"/>
    <cellStyle name="Procentowy 9 2 4 2 2" xfId="3223"/>
    <cellStyle name="Procentowy 9 2 4 3" xfId="2505"/>
    <cellStyle name="Procentowy 9 2 5" xfId="706"/>
    <cellStyle name="Procentowy 9 2 5 2" xfId="1424"/>
    <cellStyle name="Procentowy 9 2 5 2 2" xfId="2863"/>
    <cellStyle name="Procentowy 9 2 5 3" xfId="2145"/>
    <cellStyle name="Procentowy 9 2 6" xfId="1246"/>
    <cellStyle name="Procentowy 9 2 6 2" xfId="2685"/>
    <cellStyle name="Procentowy 9 2 7" xfId="1967"/>
    <cellStyle name="Procentowy 9 3" xfId="551"/>
    <cellStyle name="Procentowy 9 3 2" xfId="909"/>
    <cellStyle name="Procentowy 9 3 2 2" xfId="1627"/>
    <cellStyle name="Procentowy 9 3 2 2 2" xfId="3066"/>
    <cellStyle name="Procentowy 9 3 2 3" xfId="2348"/>
    <cellStyle name="Procentowy 9 3 3" xfId="1089"/>
    <cellStyle name="Procentowy 9 3 3 2" xfId="1807"/>
    <cellStyle name="Procentowy 9 3 3 2 2" xfId="3246"/>
    <cellStyle name="Procentowy 9 3 3 3" xfId="2528"/>
    <cellStyle name="Procentowy 9 3 4" xfId="729"/>
    <cellStyle name="Procentowy 9 3 4 2" xfId="1447"/>
    <cellStyle name="Procentowy 9 3 4 2 2" xfId="2886"/>
    <cellStyle name="Procentowy 9 3 4 3" xfId="2168"/>
    <cellStyle name="Procentowy 9 3 5" xfId="1269"/>
    <cellStyle name="Procentowy 9 3 5 2" xfId="2708"/>
    <cellStyle name="Procentowy 9 3 6" xfId="1990"/>
    <cellStyle name="Procentowy 9 4" xfId="620"/>
    <cellStyle name="Procentowy 9 4 2" xfId="978"/>
    <cellStyle name="Procentowy 9 4 2 2" xfId="1696"/>
    <cellStyle name="Procentowy 9 4 2 2 2" xfId="3135"/>
    <cellStyle name="Procentowy 9 4 2 3" xfId="2417"/>
    <cellStyle name="Procentowy 9 4 3" xfId="1158"/>
    <cellStyle name="Procentowy 9 4 3 2" xfId="1876"/>
    <cellStyle name="Procentowy 9 4 3 2 2" xfId="3315"/>
    <cellStyle name="Procentowy 9 4 3 3" xfId="2597"/>
    <cellStyle name="Procentowy 9 4 4" xfId="798"/>
    <cellStyle name="Procentowy 9 4 4 2" xfId="1516"/>
    <cellStyle name="Procentowy 9 4 4 2 2" xfId="2955"/>
    <cellStyle name="Procentowy 9 4 4 3" xfId="2237"/>
    <cellStyle name="Procentowy 9 4 5" xfId="1338"/>
    <cellStyle name="Procentowy 9 4 5 2" xfId="2777"/>
    <cellStyle name="Procentowy 9 4 6" xfId="2059"/>
    <cellStyle name="Procentowy 9 5" xfId="841"/>
    <cellStyle name="Procentowy 9 5 2" xfId="1559"/>
    <cellStyle name="Procentowy 9 5 2 2" xfId="2998"/>
    <cellStyle name="Procentowy 9 5 3" xfId="2280"/>
    <cellStyle name="Procentowy 9 6" xfId="1021"/>
    <cellStyle name="Procentowy 9 6 2" xfId="1739"/>
    <cellStyle name="Procentowy 9 6 2 2" xfId="3178"/>
    <cellStyle name="Procentowy 9 6 3" xfId="2460"/>
    <cellStyle name="Procentowy 9 7" xfId="661"/>
    <cellStyle name="Procentowy 9 7 2" xfId="1379"/>
    <cellStyle name="Procentowy 9 7 2 2" xfId="2818"/>
    <cellStyle name="Procentowy 9 7 3" xfId="2100"/>
    <cellStyle name="Procentowy 9 8" xfId="1201"/>
    <cellStyle name="Procentowy 9 8 2" xfId="264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3" xfId="2365"/>
    <cellStyle name="Walutowy 2 2 2 3" xfId="1106"/>
    <cellStyle name="Walutowy 2 2 2 3 2" xfId="1824"/>
    <cellStyle name="Walutowy 2 2 2 3 2 2" xfId="3263"/>
    <cellStyle name="Walutowy 2 2 2 3 3" xfId="2545"/>
    <cellStyle name="Walutowy 2 2 2 4" xfId="746"/>
    <cellStyle name="Walutowy 2 2 2 4 2" xfId="1464"/>
    <cellStyle name="Walutowy 2 2 2 4 2 2" xfId="2903"/>
    <cellStyle name="Walutowy 2 2 2 4 3" xfId="2185"/>
    <cellStyle name="Walutowy 2 2 2 5" xfId="1286"/>
    <cellStyle name="Walutowy 2 2 2 5 2" xfId="2725"/>
    <cellStyle name="Walutowy 2 2 2 6" xfId="2007"/>
    <cellStyle name="Walutowy 2 2 3" xfId="637"/>
    <cellStyle name="Walutowy 2 2 3 2" xfId="995"/>
    <cellStyle name="Walutowy 2 2 3 2 2" xfId="1713"/>
    <cellStyle name="Walutowy 2 2 3 2 2 2" xfId="3152"/>
    <cellStyle name="Walutowy 2 2 3 2 3" xfId="2434"/>
    <cellStyle name="Walutowy 2 2 3 3" xfId="1175"/>
    <cellStyle name="Walutowy 2 2 3 3 2" xfId="1893"/>
    <cellStyle name="Walutowy 2 2 3 3 2 2" xfId="3332"/>
    <cellStyle name="Walutowy 2 2 3 3 3" xfId="2614"/>
    <cellStyle name="Walutowy 2 2 3 4" xfId="815"/>
    <cellStyle name="Walutowy 2 2 3 4 2" xfId="1533"/>
    <cellStyle name="Walutowy 2 2 3 4 2 2" xfId="2972"/>
    <cellStyle name="Walutowy 2 2 3 4 3" xfId="2254"/>
    <cellStyle name="Walutowy 2 2 3 5" xfId="1355"/>
    <cellStyle name="Walutowy 2 2 3 5 2" xfId="2794"/>
    <cellStyle name="Walutowy 2 2 3 6" xfId="2076"/>
    <cellStyle name="Walutowy 2 2 4" xfId="858"/>
    <cellStyle name="Walutowy 2 2 4 2" xfId="1576"/>
    <cellStyle name="Walutowy 2 2 4 2 2" xfId="3015"/>
    <cellStyle name="Walutowy 2 2 4 3" xfId="2297"/>
    <cellStyle name="Walutowy 2 2 5" xfId="1038"/>
    <cellStyle name="Walutowy 2 2 5 2" xfId="1756"/>
    <cellStyle name="Walutowy 2 2 5 2 2" xfId="3195"/>
    <cellStyle name="Walutowy 2 2 5 3" xfId="2477"/>
    <cellStyle name="Walutowy 2 2 6" xfId="678"/>
    <cellStyle name="Walutowy 2 2 6 2" xfId="1396"/>
    <cellStyle name="Walutowy 2 2 6 2 2" xfId="2835"/>
    <cellStyle name="Walutowy 2 2 6 3" xfId="2117"/>
    <cellStyle name="Walutowy 2 2 7" xfId="1218"/>
    <cellStyle name="Walutowy 2 2 7 2" xfId="2657"/>
    <cellStyle name="Walutowy 2 2 8" xfId="193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3" xfId="2379"/>
    <cellStyle name="Walutowy 2 3 2 3" xfId="1120"/>
    <cellStyle name="Walutowy 2 3 2 3 2" xfId="1838"/>
    <cellStyle name="Walutowy 2 3 2 3 2 2" xfId="3277"/>
    <cellStyle name="Walutowy 2 3 2 3 3" xfId="2559"/>
    <cellStyle name="Walutowy 2 3 2 4" xfId="760"/>
    <cellStyle name="Walutowy 2 3 2 4 2" xfId="1478"/>
    <cellStyle name="Walutowy 2 3 2 4 2 2" xfId="2917"/>
    <cellStyle name="Walutowy 2 3 2 4 3" xfId="2199"/>
    <cellStyle name="Walutowy 2 3 2 5" xfId="1300"/>
    <cellStyle name="Walutowy 2 3 2 5 2" xfId="2739"/>
    <cellStyle name="Walutowy 2 3 2 6" xfId="2021"/>
    <cellStyle name="Walutowy 2 3 3" xfId="872"/>
    <cellStyle name="Walutowy 2 3 3 2" xfId="1590"/>
    <cellStyle name="Walutowy 2 3 3 2 2" xfId="3029"/>
    <cellStyle name="Walutowy 2 3 3 3" xfId="2311"/>
    <cellStyle name="Walutowy 2 3 4" xfId="1052"/>
    <cellStyle name="Walutowy 2 3 4 2" xfId="1770"/>
    <cellStyle name="Walutowy 2 3 4 2 2" xfId="3209"/>
    <cellStyle name="Walutowy 2 3 4 3" xfId="2491"/>
    <cellStyle name="Walutowy 2 3 5" xfId="692"/>
    <cellStyle name="Walutowy 2 3 5 2" xfId="1410"/>
    <cellStyle name="Walutowy 2 3 5 2 2" xfId="2849"/>
    <cellStyle name="Walutowy 2 3 5 3" xfId="2131"/>
    <cellStyle name="Walutowy 2 3 6" xfId="1232"/>
    <cellStyle name="Walutowy 2 3 6 2" xfId="2671"/>
    <cellStyle name="Walutowy 2 3 7" xfId="1953"/>
    <cellStyle name="Walutowy 2 4" xfId="537"/>
    <cellStyle name="Walutowy 2 4 2" xfId="895"/>
    <cellStyle name="Walutowy 2 4 2 2" xfId="1613"/>
    <cellStyle name="Walutowy 2 4 2 2 2" xfId="3052"/>
    <cellStyle name="Walutowy 2 4 2 3" xfId="2334"/>
    <cellStyle name="Walutowy 2 4 3" xfId="1075"/>
    <cellStyle name="Walutowy 2 4 3 2" xfId="1793"/>
    <cellStyle name="Walutowy 2 4 3 2 2" xfId="3232"/>
    <cellStyle name="Walutowy 2 4 3 3" xfId="2514"/>
    <cellStyle name="Walutowy 2 4 4" xfId="715"/>
    <cellStyle name="Walutowy 2 4 4 2" xfId="1433"/>
    <cellStyle name="Walutowy 2 4 4 2 2" xfId="2872"/>
    <cellStyle name="Walutowy 2 4 4 3" xfId="2154"/>
    <cellStyle name="Walutowy 2 4 5" xfId="1255"/>
    <cellStyle name="Walutowy 2 4 5 2" xfId="2694"/>
    <cellStyle name="Walutowy 2 4 6" xfId="1976"/>
    <cellStyle name="Walutowy 2 5" xfId="606"/>
    <cellStyle name="Walutowy 2 5 2" xfId="964"/>
    <cellStyle name="Walutowy 2 5 2 2" xfId="1682"/>
    <cellStyle name="Walutowy 2 5 2 2 2" xfId="3121"/>
    <cellStyle name="Walutowy 2 5 2 3" xfId="2403"/>
    <cellStyle name="Walutowy 2 5 3" xfId="1144"/>
    <cellStyle name="Walutowy 2 5 3 2" xfId="1862"/>
    <cellStyle name="Walutowy 2 5 3 2 2" xfId="3301"/>
    <cellStyle name="Walutowy 2 5 3 3" xfId="2583"/>
    <cellStyle name="Walutowy 2 5 4" xfId="784"/>
    <cellStyle name="Walutowy 2 5 4 2" xfId="1502"/>
    <cellStyle name="Walutowy 2 5 4 2 2" xfId="2941"/>
    <cellStyle name="Walutowy 2 5 4 3" xfId="2223"/>
    <cellStyle name="Walutowy 2 5 5" xfId="1324"/>
    <cellStyle name="Walutowy 2 5 5 2" xfId="2763"/>
    <cellStyle name="Walutowy 2 5 6" xfId="2045"/>
    <cellStyle name="Walutowy 2 6" xfId="827"/>
    <cellStyle name="Walutowy 2 6 2" xfId="1545"/>
    <cellStyle name="Walutowy 2 6 2 2" xfId="2984"/>
    <cellStyle name="Walutowy 2 6 3" xfId="2266"/>
    <cellStyle name="Walutowy 2 7" xfId="1007"/>
    <cellStyle name="Walutowy 2 7 2" xfId="1725"/>
    <cellStyle name="Walutowy 2 7 2 2" xfId="3164"/>
    <cellStyle name="Walutowy 2 7 3" xfId="2446"/>
    <cellStyle name="Walutowy 2 8" xfId="647"/>
    <cellStyle name="Walutowy 2 8 2" xfId="1365"/>
    <cellStyle name="Walutowy 2 8 2 2" xfId="2804"/>
    <cellStyle name="Walutowy 2 8 3" xfId="2086"/>
    <cellStyle name="Walutowy 2 9" xfId="1187"/>
    <cellStyle name="Walutowy 2 9 2" xfId="2626"/>
    <cellStyle name="Waluty [0]" xfId="440"/>
    <cellStyle name="Waluty [0] 10" xfId="190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3" xfId="2366"/>
    <cellStyle name="Waluty [0] 2 2 3" xfId="1107"/>
    <cellStyle name="Waluty [0] 2 2 3 2" xfId="1825"/>
    <cellStyle name="Waluty [0] 2 2 3 2 2" xfId="3264"/>
    <cellStyle name="Waluty [0] 2 2 3 3" xfId="2546"/>
    <cellStyle name="Waluty [0] 2 2 4" xfId="747"/>
    <cellStyle name="Waluty [0] 2 2 4 2" xfId="1465"/>
    <cellStyle name="Waluty [0] 2 2 4 2 2" xfId="2904"/>
    <cellStyle name="Waluty [0] 2 2 4 3" xfId="2186"/>
    <cellStyle name="Waluty [0] 2 2 5" xfId="1287"/>
    <cellStyle name="Waluty [0] 2 2 5 2" xfId="2726"/>
    <cellStyle name="Waluty [0] 2 2 6" xfId="2008"/>
    <cellStyle name="Waluty [0] 2 3" xfId="638"/>
    <cellStyle name="Waluty [0] 2 3 2" xfId="996"/>
    <cellStyle name="Waluty [0] 2 3 2 2" xfId="1714"/>
    <cellStyle name="Waluty [0] 2 3 2 2 2" xfId="3153"/>
    <cellStyle name="Waluty [0] 2 3 2 3" xfId="2435"/>
    <cellStyle name="Waluty [0] 2 3 3" xfId="1176"/>
    <cellStyle name="Waluty [0] 2 3 3 2" xfId="1894"/>
    <cellStyle name="Waluty [0] 2 3 3 2 2" xfId="3333"/>
    <cellStyle name="Waluty [0] 2 3 3 3" xfId="2615"/>
    <cellStyle name="Waluty [0] 2 3 4" xfId="816"/>
    <cellStyle name="Waluty [0] 2 3 4 2" xfId="1534"/>
    <cellStyle name="Waluty [0] 2 3 4 2 2" xfId="2973"/>
    <cellStyle name="Waluty [0] 2 3 4 3" xfId="2255"/>
    <cellStyle name="Waluty [0] 2 3 5" xfId="1356"/>
    <cellStyle name="Waluty [0] 2 3 5 2" xfId="2795"/>
    <cellStyle name="Waluty [0] 2 3 6" xfId="2077"/>
    <cellStyle name="Waluty [0] 2 4" xfId="859"/>
    <cellStyle name="Waluty [0] 2 4 2" xfId="1577"/>
    <cellStyle name="Waluty [0] 2 4 2 2" xfId="3016"/>
    <cellStyle name="Waluty [0] 2 4 3" xfId="2298"/>
    <cellStyle name="Waluty [0] 2 5" xfId="1039"/>
    <cellStyle name="Waluty [0] 2 5 2" xfId="1757"/>
    <cellStyle name="Waluty [0] 2 5 2 2" xfId="3196"/>
    <cellStyle name="Waluty [0] 2 5 3" xfId="2478"/>
    <cellStyle name="Waluty [0] 2 6" xfId="679"/>
    <cellStyle name="Waluty [0] 2 6 2" xfId="1397"/>
    <cellStyle name="Waluty [0] 2 6 2 2" xfId="2836"/>
    <cellStyle name="Waluty [0] 2 6 3" xfId="2118"/>
    <cellStyle name="Waluty [0] 2 7" xfId="1219"/>
    <cellStyle name="Waluty [0] 2 7 2" xfId="2658"/>
    <cellStyle name="Waluty [0] 2 8" xfId="194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3" xfId="2380"/>
    <cellStyle name="Waluty [0] 3 2 3" xfId="1121"/>
    <cellStyle name="Waluty [0] 3 2 3 2" xfId="1839"/>
    <cellStyle name="Waluty [0] 3 2 3 2 2" xfId="3278"/>
    <cellStyle name="Waluty [0] 3 2 3 3" xfId="2560"/>
    <cellStyle name="Waluty [0] 3 2 4" xfId="761"/>
    <cellStyle name="Waluty [0] 3 2 4 2" xfId="1479"/>
    <cellStyle name="Waluty [0] 3 2 4 2 2" xfId="2918"/>
    <cellStyle name="Waluty [0] 3 2 4 3" xfId="2200"/>
    <cellStyle name="Waluty [0] 3 2 5" xfId="1301"/>
    <cellStyle name="Waluty [0] 3 2 5 2" xfId="2740"/>
    <cellStyle name="Waluty [0] 3 2 6" xfId="2022"/>
    <cellStyle name="Waluty [0] 3 3" xfId="873"/>
    <cellStyle name="Waluty [0] 3 3 2" xfId="1591"/>
    <cellStyle name="Waluty [0] 3 3 2 2" xfId="3030"/>
    <cellStyle name="Waluty [0] 3 3 3" xfId="2312"/>
    <cellStyle name="Waluty [0] 3 4" xfId="1053"/>
    <cellStyle name="Waluty [0] 3 4 2" xfId="1771"/>
    <cellStyle name="Waluty [0] 3 4 2 2" xfId="3210"/>
    <cellStyle name="Waluty [0] 3 4 3" xfId="2492"/>
    <cellStyle name="Waluty [0] 3 5" xfId="693"/>
    <cellStyle name="Waluty [0] 3 5 2" xfId="1411"/>
    <cellStyle name="Waluty [0] 3 5 2 2" xfId="2850"/>
    <cellStyle name="Waluty [0] 3 5 3" xfId="2132"/>
    <cellStyle name="Waluty [0] 3 6" xfId="1233"/>
    <cellStyle name="Waluty [0] 3 6 2" xfId="2672"/>
    <cellStyle name="Waluty [0] 3 7" xfId="1954"/>
    <cellStyle name="Waluty [0] 4" xfId="538"/>
    <cellStyle name="Waluty [0] 4 2" xfId="896"/>
    <cellStyle name="Waluty [0] 4 2 2" xfId="1614"/>
    <cellStyle name="Waluty [0] 4 2 2 2" xfId="3053"/>
    <cellStyle name="Waluty [0] 4 2 3" xfId="2335"/>
    <cellStyle name="Waluty [0] 4 3" xfId="1076"/>
    <cellStyle name="Waluty [0] 4 3 2" xfId="1794"/>
    <cellStyle name="Waluty [0] 4 3 2 2" xfId="3233"/>
    <cellStyle name="Waluty [0] 4 3 3" xfId="2515"/>
    <cellStyle name="Waluty [0] 4 4" xfId="716"/>
    <cellStyle name="Waluty [0] 4 4 2" xfId="1434"/>
    <cellStyle name="Waluty [0] 4 4 2 2" xfId="2873"/>
    <cellStyle name="Waluty [0] 4 4 3" xfId="2155"/>
    <cellStyle name="Waluty [0] 4 5" xfId="1256"/>
    <cellStyle name="Waluty [0] 4 5 2" xfId="2695"/>
    <cellStyle name="Waluty [0] 4 6" xfId="1977"/>
    <cellStyle name="Waluty [0] 5" xfId="607"/>
    <cellStyle name="Waluty [0] 5 2" xfId="965"/>
    <cellStyle name="Waluty [0] 5 2 2" xfId="1683"/>
    <cellStyle name="Waluty [0] 5 2 2 2" xfId="3122"/>
    <cellStyle name="Waluty [0] 5 2 3" xfId="2404"/>
    <cellStyle name="Waluty [0] 5 3" xfId="1145"/>
    <cellStyle name="Waluty [0] 5 3 2" xfId="1863"/>
    <cellStyle name="Waluty [0] 5 3 2 2" xfId="3302"/>
    <cellStyle name="Waluty [0] 5 3 3" xfId="2584"/>
    <cellStyle name="Waluty [0] 5 4" xfId="785"/>
    <cellStyle name="Waluty [0] 5 4 2" xfId="1503"/>
    <cellStyle name="Waluty [0] 5 4 2 2" xfId="2942"/>
    <cellStyle name="Waluty [0] 5 4 3" xfId="2224"/>
    <cellStyle name="Waluty [0] 5 5" xfId="1325"/>
    <cellStyle name="Waluty [0] 5 5 2" xfId="2764"/>
    <cellStyle name="Waluty [0] 5 6" xfId="2046"/>
    <cellStyle name="Waluty [0] 6" xfId="828"/>
    <cellStyle name="Waluty [0] 6 2" xfId="1546"/>
    <cellStyle name="Waluty [0] 6 2 2" xfId="2985"/>
    <cellStyle name="Waluty [0] 6 3" xfId="2267"/>
    <cellStyle name="Waluty [0] 7" xfId="1008"/>
    <cellStyle name="Waluty [0] 7 2" xfId="1726"/>
    <cellStyle name="Waluty [0] 7 2 2" xfId="3165"/>
    <cellStyle name="Waluty [0] 7 3" xfId="2447"/>
    <cellStyle name="Waluty [0] 8" xfId="648"/>
    <cellStyle name="Waluty [0] 8 2" xfId="1366"/>
    <cellStyle name="Waluty [0] 8 2 2" xfId="2805"/>
    <cellStyle name="Waluty [0] 8 3" xfId="2087"/>
    <cellStyle name="Waluty [0] 9" xfId="1188"/>
    <cellStyle name="Waluty [0] 9 2" xfId="262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I-IV 2021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254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254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254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254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3.0784484474657313E-3"/>
                  <c:y val="-1.1542134360864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78429928"/>
        <c:axId val="378432672"/>
      </c:barChart>
      <c:catAx>
        <c:axId val="37842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8432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7843267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78429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I-IV 2021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69703341.797250003</c:v>
              </c:pt>
              <c:pt idx="1">
                <c:v>21491656.74399</c:v>
              </c:pt>
              <c:pt idx="2">
                <c:v>14521200.314040005</c:v>
              </c:pt>
              <c:pt idx="3">
                <c:v>17366588.832180001</c:v>
              </c:pt>
              <c:pt idx="4">
                <c:v>5197579.7511499999</c:v>
              </c:pt>
              <c:pt idx="5">
                <c:v>4187026.2988599986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I-IV 2021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670184456109657"/>
                  <c:y val="-9.414862997197820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3104.7037899999996</c:v>
              </c:pt>
              <c:pt idx="2" formatCode="#,##0">
                <c:v>1797393.0425199999</c:v>
              </c:pt>
              <c:pt idx="3" formatCode="#,##0">
                <c:v>11616659.030230727</c:v>
              </c:pt>
              <c:pt idx="4" formatCode="#,##0">
                <c:v>1048375.8322800001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Zestawienie porównawcze wykonania budżetu państwa 
w latach 2020-2021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I-IV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129639.963</c:v>
              </c:pt>
              <c:pt idx="1">
                <c:v>148522.81400000001</c:v>
              </c:pt>
              <c:pt idx="2">
                <c:v>-18882.850999999999</c:v>
              </c:pt>
              <c:pt idx="3">
                <c:v>18882.850999999999</c:v>
              </c:pt>
              <c:pt idx="4">
                <c:v>14556.966</c:v>
              </c:pt>
              <c:pt idx="5">
                <c:v>4325.8850000000002</c:v>
              </c:pt>
            </c:numLit>
          </c:val>
        </c:ser>
        <c:ser>
          <c:idx val="1"/>
          <c:order val="1"/>
          <c:tx>
            <c:v>Wykonanie I-IV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147066.71900000001</c:v>
              </c:pt>
              <c:pt idx="1">
                <c:v>137907.79800000001</c:v>
              </c:pt>
              <c:pt idx="2">
                <c:v>9158.9210000000003</c:v>
              </c:pt>
              <c:pt idx="3">
                <c:v>-9158.9210000000003</c:v>
              </c:pt>
              <c:pt idx="4">
                <c:v>-23569.897000000001</c:v>
              </c:pt>
              <c:pt idx="5">
                <c:v>14410.976000000001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507248"/>
        <c:axId val="642508032"/>
      </c:barChart>
      <c:catAx>
        <c:axId val="64250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l-PL"/>
          </a:p>
        </c:txPr>
        <c:crossAx val="64250803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642508032"/>
        <c:scaling>
          <c:orientation val="minMax"/>
          <c:max val="160000"/>
          <c:min val="-40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0" i="0" baseline="0"/>
                </a:pPr>
                <a:r>
                  <a:rPr lang="pl-PL" b="0" i="0" baseline="0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baseline="0"/>
            </a:pPr>
            <a:endParaRPr lang="pl-PL"/>
          </a:p>
        </c:txPr>
        <c:crossAx val="642507248"/>
        <c:crosses val="autoZero"/>
        <c:crossBetween val="between"/>
        <c:majorUnit val="20000"/>
        <c:minorUnit val="15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</a:ln>
    <a:effectLst>
      <a:outerShdw dist="35921" dir="2700000" algn="br">
        <a:srgbClr val="000000"/>
      </a:outerShdw>
    </a:effectLst>
  </c:spPr>
  <c:txPr>
    <a:bodyPr/>
    <a:lstStyle/>
    <a:p>
      <a:pPr>
        <a:defRPr sz="95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I-IV 2021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75236.144919700004</c:v>
              </c:pt>
              <c:pt idx="1">
                <c:v>9265.2330557300083</c:v>
              </c:pt>
              <c:pt idx="2">
                <c:v>27767.023637779883</c:v>
              </c:pt>
              <c:pt idx="3">
                <c:v>2625.6507102500027</c:v>
              </c:pt>
              <c:pt idx="4">
                <c:v>9423.1374335100008</c:v>
              </c:pt>
              <c:pt idx="5">
                <c:v>11118.560395940001</c:v>
              </c:pt>
              <c:pt idx="6">
                <c:v>2472.0480333499968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I-IV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78433456"/>
        <c:axId val="378427968"/>
      </c:barChart>
      <c:catAx>
        <c:axId val="37843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842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7842796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7843345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I-IV 2021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  <c:pt idx="3">
                <c:v>12573.264583260665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78429144"/>
        <c:axId val="378431104"/>
      </c:barChart>
      <c:catAx>
        <c:axId val="378429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843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843110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7842914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I-IV 2021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42509600"/>
        <c:axId val="642507640"/>
      </c:barChart>
      <c:catAx>
        <c:axId val="6425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25076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42507640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50960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</a:t>
            </a:r>
            <a:r>
              <a:rPr lang="pl-PL" baseline="0"/>
              <a:t>IV 2021</a:t>
            </a:r>
            <a:r>
              <a:rPr lang="pl-PL"/>
              <a:t>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7632089467078E-3"/>
                  <c:y val="1.0437561352576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8625416075864081E-3"/>
                  <c:y val="-2.3996585201936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369140.01299999998</c:v>
              </c:pt>
              <c:pt idx="1">
                <c:v>32752.862000000001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480375297915346E-2"/>
                  <c:y val="1.72552652371740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486921893384E-3"/>
                  <c:y val="1.731484256509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132467.39373747</c:v>
              </c:pt>
              <c:pt idx="1">
                <c:v>14465.532608820728</c:v>
              </c:pt>
              <c:pt idx="2">
                <c:v>133.79274612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506464"/>
        <c:axId val="642502936"/>
      </c:barChart>
      <c:catAx>
        <c:axId val="64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50293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2502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50646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I-IV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402640264026889E-3"/>
                  <c:y val="-2.7681660899653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6908881199538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95652173913052E-3"/>
                  <c:y val="-2.29549489337705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4265662444368369E-3"/>
                  <c:y val="-6.07489713653167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271887.78855304996</c:v>
              </c:pt>
              <c:pt idx="1">
                <c:v>28521.551067459994</c:v>
              </c:pt>
              <c:pt idx="2">
                <c:v>93507.027923799935</c:v>
              </c:pt>
              <c:pt idx="3">
                <c:v>24455.677466690006</c:v>
              </c:pt>
              <c:pt idx="4">
                <c:v>27999.9</c:v>
              </c:pt>
              <c:pt idx="5">
                <c:v>28520.043000000001</c:v>
              </c:pt>
              <c:pt idx="6">
                <c:v>11892.039988999999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99873726329751E-2"/>
                  <c:y val="-3.64601966659557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77846736851E-2"/>
                  <c:y val="-8.82965139560463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75236.144919700004</c:v>
              </c:pt>
              <c:pt idx="1">
                <c:v>9265.2330557300083</c:v>
              </c:pt>
              <c:pt idx="2">
                <c:v>27767.023637779883</c:v>
              </c:pt>
              <c:pt idx="3">
                <c:v>2625.6507102500027</c:v>
              </c:pt>
              <c:pt idx="4">
                <c:v>9423.1374335100008</c:v>
              </c:pt>
              <c:pt idx="5">
                <c:v>11118.560395940001</c:v>
              </c:pt>
              <c:pt idx="6">
                <c:v>2472.0480333499968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504112"/>
        <c:axId val="642503328"/>
      </c:barChart>
      <c:catAx>
        <c:axId val="64250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5033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250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250411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I-IV 2021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64045617.710000008</c:v>
              </c:pt>
              <c:pt idx="1">
                <c:v>435954382.28999996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I-IV 2021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699274569845436E-2"/>
                  <c:y val="-2.848409532362836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9594816272965875E-2"/>
                  <c:y val="4.28127153867039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9613294300.5200005</c:v>
              </c:pt>
              <c:pt idx="1">
                <c:v>22267693699.48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I-IV 2021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132467393.73747</c:v>
              </c:pt>
              <c:pt idx="1">
                <c:v>14465532.608820727</c:v>
              </c:pt>
              <c:pt idx="2">
                <c:v>133792.74612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I37" sqref="I37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50" t="s">
        <v>465</v>
      </c>
      <c r="B9" s="250"/>
      <c r="C9" s="250"/>
    </row>
    <row r="16" spans="1:13" ht="20.45" customHeight="1">
      <c r="B16" s="1660" t="s">
        <v>466</v>
      </c>
      <c r="C16" s="1660"/>
      <c r="D16" s="1660"/>
      <c r="E16" s="1660"/>
      <c r="F16" s="1660"/>
      <c r="G16" s="1660"/>
      <c r="H16" s="1660"/>
      <c r="I16" s="1660"/>
      <c r="J16" s="1660"/>
      <c r="K16" s="1660"/>
      <c r="L16" s="1660"/>
      <c r="M16" s="1660"/>
    </row>
    <row r="17" spans="2:13"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</row>
    <row r="18" spans="2:13" ht="20.45" customHeight="1">
      <c r="B18" s="1661" t="s">
        <v>766</v>
      </c>
      <c r="C18" s="1661"/>
      <c r="D18" s="1661"/>
      <c r="E18" s="1661"/>
      <c r="F18" s="1661"/>
      <c r="G18" s="1661"/>
      <c r="H18" s="1661"/>
      <c r="I18" s="1661"/>
      <c r="J18" s="1661"/>
      <c r="K18" s="1661"/>
      <c r="L18" s="1661"/>
      <c r="M18" s="1661"/>
    </row>
    <row r="30" spans="2:13" ht="14.25">
      <c r="C30" s="656"/>
      <c r="D30" s="657"/>
      <c r="E30" s="657"/>
      <c r="F30" s="657"/>
      <c r="G30" s="657"/>
      <c r="H30" s="657"/>
    </row>
    <row r="34" spans="1:14" s="252" customFormat="1" ht="18">
      <c r="A34" s="1662" t="s">
        <v>777</v>
      </c>
      <c r="B34" s="1662"/>
      <c r="C34" s="1662"/>
      <c r="D34" s="1662"/>
      <c r="E34" s="1662"/>
      <c r="F34" s="1662"/>
      <c r="G34" s="1662"/>
      <c r="H34" s="1662"/>
      <c r="I34" s="1662"/>
      <c r="J34" s="1662"/>
      <c r="K34" s="1662"/>
      <c r="L34" s="1662"/>
      <c r="M34" s="1662"/>
      <c r="N34" s="1662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56" transitionEvaluation="1"/>
  <dimension ref="A1:T189"/>
  <sheetViews>
    <sheetView showGridLines="0" topLeftCell="A56" zoomScale="70" zoomScaleNormal="70" zoomScaleSheetLayoutView="55" workbookViewId="0">
      <selection activeCell="I37" sqref="I37"/>
    </sheetView>
  </sheetViews>
  <sheetFormatPr defaultColWidth="16.28515625" defaultRowHeight="15"/>
  <cols>
    <col min="1" max="1" width="5.42578125" style="917" customWidth="1"/>
    <col min="2" max="2" width="1.42578125" style="917" customWidth="1"/>
    <col min="3" max="3" width="42.5703125" style="917" bestFit="1" customWidth="1"/>
    <col min="4" max="4" width="3.7109375" style="917" customWidth="1"/>
    <col min="5" max="5" width="17.7109375" style="917" customWidth="1"/>
    <col min="6" max="6" width="14.7109375" style="917" customWidth="1"/>
    <col min="7" max="8" width="14.5703125" style="917" customWidth="1"/>
    <col min="9" max="9" width="12.7109375" style="917" bestFit="1" customWidth="1"/>
    <col min="10" max="10" width="14.5703125" style="917" customWidth="1"/>
    <col min="11" max="11" width="14.7109375" style="917" customWidth="1"/>
    <col min="12" max="12" width="22.5703125" style="917" bestFit="1" customWidth="1"/>
    <col min="13" max="16384" width="16.28515625" style="917"/>
  </cols>
  <sheetData>
    <row r="1" spans="1:20" ht="16.5" customHeight="1">
      <c r="A1" s="922" t="s">
        <v>348</v>
      </c>
      <c r="B1" s="922"/>
      <c r="C1" s="911"/>
      <c r="D1" s="911"/>
      <c r="E1" s="911"/>
      <c r="F1" s="911"/>
      <c r="G1" s="911"/>
      <c r="H1" s="911"/>
      <c r="I1" s="911"/>
      <c r="J1" s="911"/>
      <c r="K1" s="911"/>
      <c r="L1" s="911"/>
    </row>
    <row r="2" spans="1:20" ht="15" customHeight="1">
      <c r="A2" s="1693" t="s">
        <v>349</v>
      </c>
      <c r="B2" s="1693"/>
      <c r="C2" s="1693"/>
      <c r="D2" s="1693"/>
      <c r="E2" s="1693"/>
      <c r="F2" s="1693"/>
      <c r="G2" s="1693"/>
      <c r="H2" s="1693"/>
      <c r="I2" s="1693"/>
      <c r="J2" s="1693"/>
      <c r="K2" s="1693"/>
      <c r="L2" s="1693"/>
    </row>
    <row r="3" spans="1:20" ht="15" customHeight="1">
      <c r="A3" s="1600"/>
      <c r="B3" s="1600"/>
      <c r="C3" s="1600"/>
      <c r="D3" s="1600"/>
      <c r="E3" s="1600"/>
      <c r="F3" s="1600"/>
      <c r="G3" s="1601"/>
      <c r="H3" s="1601"/>
      <c r="I3" s="1601"/>
      <c r="J3" s="1601"/>
      <c r="K3" s="1601"/>
      <c r="L3" s="1601"/>
    </row>
    <row r="4" spans="1:20" ht="15.2" customHeight="1">
      <c r="A4" s="911"/>
      <c r="B4" s="931"/>
      <c r="C4" s="931"/>
      <c r="D4" s="911"/>
      <c r="E4" s="911"/>
      <c r="F4" s="911"/>
      <c r="G4" s="911"/>
      <c r="H4" s="911"/>
      <c r="I4" s="911"/>
      <c r="J4" s="922"/>
      <c r="K4" s="922"/>
      <c r="L4" s="932" t="s">
        <v>2</v>
      </c>
    </row>
    <row r="5" spans="1:20" ht="15.95" customHeight="1">
      <c r="A5" s="933" t="s">
        <v>4</v>
      </c>
      <c r="B5" s="934" t="s">
        <v>4</v>
      </c>
      <c r="C5" s="934" t="s">
        <v>3</v>
      </c>
      <c r="D5" s="935"/>
      <c r="E5" s="910" t="s">
        <v>4</v>
      </c>
      <c r="F5" s="1602" t="s">
        <v>4</v>
      </c>
      <c r="G5" s="908" t="s">
        <v>4</v>
      </c>
      <c r="H5" s="909" t="s">
        <v>4</v>
      </c>
      <c r="I5" s="910" t="s">
        <v>4</v>
      </c>
      <c r="J5" s="909" t="s">
        <v>4</v>
      </c>
      <c r="K5" s="910" t="s">
        <v>4</v>
      </c>
      <c r="L5" s="910" t="s">
        <v>4</v>
      </c>
    </row>
    <row r="6" spans="1:20" ht="15.95" customHeight="1">
      <c r="A6" s="936"/>
      <c r="B6" s="937"/>
      <c r="C6" s="912" t="s">
        <v>732</v>
      </c>
      <c r="D6" s="937"/>
      <c r="E6" s="924"/>
      <c r="F6" s="914" t="s">
        <v>5</v>
      </c>
      <c r="G6" s="1603" t="s">
        <v>6</v>
      </c>
      <c r="H6" s="914" t="s">
        <v>7</v>
      </c>
      <c r="I6" s="915" t="s">
        <v>7</v>
      </c>
      <c r="J6" s="914" t="s">
        <v>8</v>
      </c>
      <c r="K6" s="919" t="s">
        <v>9</v>
      </c>
      <c r="L6" s="915" t="s">
        <v>10</v>
      </c>
    </row>
    <row r="7" spans="1:20" ht="15.95" customHeight="1">
      <c r="A7" s="936" t="s">
        <v>4</v>
      </c>
      <c r="B7" s="937"/>
      <c r="C7" s="912" t="s">
        <v>11</v>
      </c>
      <c r="D7" s="911"/>
      <c r="E7" s="919" t="s">
        <v>12</v>
      </c>
      <c r="F7" s="914" t="s">
        <v>13</v>
      </c>
      <c r="G7" s="1604" t="s">
        <v>14</v>
      </c>
      <c r="H7" s="914" t="s">
        <v>15</v>
      </c>
      <c r="I7" s="915" t="s">
        <v>16</v>
      </c>
      <c r="J7" s="914" t="s">
        <v>17</v>
      </c>
      <c r="K7" s="915" t="s">
        <v>18</v>
      </c>
      <c r="L7" s="919" t="s">
        <v>19</v>
      </c>
    </row>
    <row r="8" spans="1:20" ht="15.95" customHeight="1">
      <c r="A8" s="938" t="s">
        <v>4</v>
      </c>
      <c r="B8" s="939"/>
      <c r="C8" s="912" t="s">
        <v>702</v>
      </c>
      <c r="D8" s="911"/>
      <c r="E8" s="919" t="s">
        <v>4</v>
      </c>
      <c r="F8" s="914" t="s">
        <v>20</v>
      </c>
      <c r="G8" s="1604" t="s">
        <v>21</v>
      </c>
      <c r="H8" s="914" t="s">
        <v>22</v>
      </c>
      <c r="I8" s="915" t="s">
        <v>4</v>
      </c>
      <c r="J8" s="914" t="s">
        <v>23</v>
      </c>
      <c r="K8" s="915" t="s">
        <v>24</v>
      </c>
      <c r="L8" s="915" t="s">
        <v>25</v>
      </c>
    </row>
    <row r="9" spans="1:20" ht="15.95" customHeight="1">
      <c r="A9" s="940" t="s">
        <v>4</v>
      </c>
      <c r="B9" s="941"/>
      <c r="C9" s="912" t="s">
        <v>26</v>
      </c>
      <c r="D9" s="911"/>
      <c r="E9" s="926" t="s">
        <v>4</v>
      </c>
      <c r="F9" s="914" t="s">
        <v>4</v>
      </c>
      <c r="G9" s="1604" t="s">
        <v>4</v>
      </c>
      <c r="H9" s="914" t="s">
        <v>27</v>
      </c>
      <c r="I9" s="915"/>
      <c r="J9" s="914" t="s">
        <v>28</v>
      </c>
      <c r="K9" s="915" t="s">
        <v>4</v>
      </c>
      <c r="L9" s="915" t="s">
        <v>29</v>
      </c>
    </row>
    <row r="10" spans="1:20" ht="15.95" customHeight="1">
      <c r="A10" s="936"/>
      <c r="B10" s="937"/>
      <c r="C10" s="912" t="s">
        <v>30</v>
      </c>
      <c r="D10" s="942"/>
      <c r="E10" s="920"/>
      <c r="F10" s="1605"/>
      <c r="G10" s="944"/>
      <c r="H10" s="934"/>
      <c r="I10" s="945"/>
      <c r="J10" s="946"/>
      <c r="K10" s="934"/>
      <c r="L10" s="945"/>
    </row>
    <row r="11" spans="1:20" s="955" customFormat="1" ht="9.9499999999999993" customHeight="1">
      <c r="A11" s="1694">
        <v>1</v>
      </c>
      <c r="B11" s="1695"/>
      <c r="C11" s="1695"/>
      <c r="D11" s="1696"/>
      <c r="E11" s="953" t="s">
        <v>32</v>
      </c>
      <c r="F11" s="953">
        <v>3</v>
      </c>
      <c r="G11" s="950" t="s">
        <v>34</v>
      </c>
      <c r="H11" s="951" t="s">
        <v>35</v>
      </c>
      <c r="I11" s="952" t="s">
        <v>36</v>
      </c>
      <c r="J11" s="953">
        <v>7</v>
      </c>
      <c r="K11" s="987">
        <v>8</v>
      </c>
      <c r="L11" s="954">
        <v>9</v>
      </c>
    </row>
    <row r="12" spans="1:20" ht="18.95" customHeight="1">
      <c r="A12" s="956"/>
      <c r="B12" s="957"/>
      <c r="C12" s="958" t="s">
        <v>40</v>
      </c>
      <c r="D12" s="1606" t="s">
        <v>41</v>
      </c>
      <c r="E12" s="1056">
        <v>486784028000</v>
      </c>
      <c r="F12" s="1056">
        <v>272213318000</v>
      </c>
      <c r="G12" s="1056">
        <v>28644786000</v>
      </c>
      <c r="H12" s="1056">
        <v>93634712000</v>
      </c>
      <c r="I12" s="1056">
        <v>23888606000</v>
      </c>
      <c r="J12" s="1056">
        <v>27999900000</v>
      </c>
      <c r="K12" s="1056">
        <v>28520043000</v>
      </c>
      <c r="L12" s="1057">
        <v>11882663000</v>
      </c>
      <c r="O12" s="1128"/>
    </row>
    <row r="13" spans="1:20" ht="18.95" customHeight="1">
      <c r="A13" s="960"/>
      <c r="B13" s="961"/>
      <c r="C13" s="962"/>
      <c r="D13" s="1605" t="s">
        <v>42</v>
      </c>
      <c r="E13" s="1058">
        <v>486784028000</v>
      </c>
      <c r="F13" s="1056">
        <v>271887788553.04999</v>
      </c>
      <c r="G13" s="1056">
        <v>28521551067.459995</v>
      </c>
      <c r="H13" s="1056">
        <v>93507027923.800003</v>
      </c>
      <c r="I13" s="1056">
        <v>24455677466.689999</v>
      </c>
      <c r="J13" s="1056">
        <v>27999900000</v>
      </c>
      <c r="K13" s="1056">
        <v>28520043000</v>
      </c>
      <c r="L13" s="1059">
        <v>11892039989</v>
      </c>
    </row>
    <row r="14" spans="1:20" ht="18.95" customHeight="1">
      <c r="A14" s="960"/>
      <c r="B14" s="961"/>
      <c r="C14" s="927" t="s">
        <v>4</v>
      </c>
      <c r="D14" s="1605" t="s">
        <v>43</v>
      </c>
      <c r="E14" s="1058">
        <v>137907798186.25998</v>
      </c>
      <c r="F14" s="1056">
        <v>75236144919.699982</v>
      </c>
      <c r="G14" s="1056">
        <v>9265233055.7299995</v>
      </c>
      <c r="H14" s="1056">
        <v>27767023637.780003</v>
      </c>
      <c r="I14" s="1056">
        <v>2625650710.25</v>
      </c>
      <c r="J14" s="1056">
        <v>9423137433.5100002</v>
      </c>
      <c r="K14" s="1056">
        <v>11118560395.940001</v>
      </c>
      <c r="L14" s="1059">
        <v>2472048033.349999</v>
      </c>
      <c r="T14" s="1181"/>
    </row>
    <row r="15" spans="1:20" ht="18.95" customHeight="1">
      <c r="A15" s="960"/>
      <c r="B15" s="961"/>
      <c r="C15" s="962"/>
      <c r="D15" s="1605" t="s">
        <v>44</v>
      </c>
      <c r="E15" s="988">
        <v>0.28330386835588611</v>
      </c>
      <c r="F15" s="989">
        <v>0.27638671565547718</v>
      </c>
      <c r="G15" s="989">
        <v>0.32345268893717688</v>
      </c>
      <c r="H15" s="989">
        <v>0.29654625987187316</v>
      </c>
      <c r="I15" s="989">
        <v>0.10991226152961793</v>
      </c>
      <c r="J15" s="989">
        <v>0.33654182456044485</v>
      </c>
      <c r="K15" s="989">
        <v>0.38985075849780454</v>
      </c>
      <c r="L15" s="990">
        <v>0.2080382178094253</v>
      </c>
      <c r="T15" s="1181"/>
    </row>
    <row r="16" spans="1:20" ht="18.95" customHeight="1">
      <c r="A16" s="963"/>
      <c r="B16" s="964"/>
      <c r="C16" s="965"/>
      <c r="D16" s="1605" t="s">
        <v>45</v>
      </c>
      <c r="E16" s="991">
        <v>0.28330386835588611</v>
      </c>
      <c r="F16" s="992">
        <v>0.27671763163802449</v>
      </c>
      <c r="G16" s="992">
        <v>0.32485025214146324</v>
      </c>
      <c r="H16" s="992">
        <v>0.29695119451778196</v>
      </c>
      <c r="I16" s="992">
        <v>0.10736364649175159</v>
      </c>
      <c r="J16" s="992">
        <v>0.33654182456044485</v>
      </c>
      <c r="K16" s="992">
        <v>0.38985075849780454</v>
      </c>
      <c r="L16" s="993">
        <v>0.20787417765468455</v>
      </c>
    </row>
    <row r="17" spans="1:15" ht="18.95" customHeight="1">
      <c r="A17" s="966" t="s">
        <v>350</v>
      </c>
      <c r="B17" s="967" t="s">
        <v>47</v>
      </c>
      <c r="C17" s="968" t="s">
        <v>351</v>
      </c>
      <c r="D17" s="1607" t="s">
        <v>41</v>
      </c>
      <c r="E17" s="1138">
        <v>5876017000</v>
      </c>
      <c r="F17" s="1137">
        <v>2627083000</v>
      </c>
      <c r="G17" s="1137">
        <v>2056000</v>
      </c>
      <c r="H17" s="1137">
        <v>1149882000</v>
      </c>
      <c r="I17" s="1137">
        <v>146726000</v>
      </c>
      <c r="J17" s="1137">
        <v>0</v>
      </c>
      <c r="K17" s="1137">
        <v>0</v>
      </c>
      <c r="L17" s="1140">
        <v>1950270000</v>
      </c>
    </row>
    <row r="18" spans="1:15" ht="18.95" customHeight="1">
      <c r="A18" s="970"/>
      <c r="B18" s="967"/>
      <c r="C18" s="968"/>
      <c r="D18" s="1608" t="s">
        <v>42</v>
      </c>
      <c r="E18" s="1139">
        <v>6885057070.7800007</v>
      </c>
      <c r="F18" s="1137">
        <v>3350021307.1199999</v>
      </c>
      <c r="G18" s="1137">
        <v>2480826.2999999998</v>
      </c>
      <c r="H18" s="1137">
        <v>1413367737.3600001</v>
      </c>
      <c r="I18" s="1137">
        <v>156917200</v>
      </c>
      <c r="J18" s="1137">
        <v>0</v>
      </c>
      <c r="K18" s="1137">
        <v>0</v>
      </c>
      <c r="L18" s="1140">
        <v>1962270000</v>
      </c>
    </row>
    <row r="19" spans="1:15" ht="18.95" customHeight="1">
      <c r="A19" s="970"/>
      <c r="B19" s="967"/>
      <c r="C19" s="968"/>
      <c r="D19" s="1608" t="s">
        <v>43</v>
      </c>
      <c r="E19" s="1139">
        <v>2751789960.9600005</v>
      </c>
      <c r="F19" s="1137">
        <v>1368748795.5599999</v>
      </c>
      <c r="G19" s="1137">
        <v>595275.17000000004</v>
      </c>
      <c r="H19" s="1137">
        <v>473684165.74000055</v>
      </c>
      <c r="I19" s="1137">
        <v>23854406.239999998</v>
      </c>
      <c r="J19" s="1137">
        <v>0</v>
      </c>
      <c r="K19" s="1137">
        <v>0</v>
      </c>
      <c r="L19" s="1140">
        <v>884907318.24999988</v>
      </c>
    </row>
    <row r="20" spans="1:15" ht="18.95" customHeight="1">
      <c r="A20" s="970"/>
      <c r="B20" s="968"/>
      <c r="C20" s="968"/>
      <c r="D20" s="1608" t="s">
        <v>44</v>
      </c>
      <c r="E20" s="1132">
        <v>0.46830871336144886</v>
      </c>
      <c r="F20" s="1131">
        <v>0.52101467504452659</v>
      </c>
      <c r="G20" s="1131">
        <v>0.28953072470817121</v>
      </c>
      <c r="H20" s="1131">
        <v>0.41194154334096938</v>
      </c>
      <c r="I20" s="1131">
        <v>0.16257790875509451</v>
      </c>
      <c r="J20" s="1131">
        <v>0</v>
      </c>
      <c r="K20" s="1131">
        <v>0</v>
      </c>
      <c r="L20" s="1133">
        <v>0.45373579978669615</v>
      </c>
    </row>
    <row r="21" spans="1:15" s="975" customFormat="1" ht="18.95" customHeight="1">
      <c r="A21" s="972"/>
      <c r="B21" s="973"/>
      <c r="C21" s="973"/>
      <c r="D21" s="1609" t="s">
        <v>45</v>
      </c>
      <c r="E21" s="1134">
        <v>0.39967569370463524</v>
      </c>
      <c r="F21" s="1135">
        <v>0.40857913131803569</v>
      </c>
      <c r="G21" s="1135">
        <v>0.23995036250623436</v>
      </c>
      <c r="H21" s="1135">
        <v>0.33514573257826391</v>
      </c>
      <c r="I21" s="1135">
        <v>0.15201906636111273</v>
      </c>
      <c r="J21" s="1135">
        <v>0</v>
      </c>
      <c r="K21" s="1135">
        <v>0</v>
      </c>
      <c r="L21" s="1136">
        <v>0.45096103912815255</v>
      </c>
      <c r="O21" s="917"/>
    </row>
    <row r="22" spans="1:15" ht="18.95" customHeight="1">
      <c r="A22" s="966" t="s">
        <v>352</v>
      </c>
      <c r="B22" s="967" t="s">
        <v>47</v>
      </c>
      <c r="C22" s="968" t="s">
        <v>353</v>
      </c>
      <c r="D22" s="1608" t="s">
        <v>41</v>
      </c>
      <c r="E22" s="1138">
        <v>12817000</v>
      </c>
      <c r="F22" s="1137">
        <v>7036000</v>
      </c>
      <c r="G22" s="1137">
        <v>8000</v>
      </c>
      <c r="H22" s="1137">
        <v>1472000</v>
      </c>
      <c r="I22" s="1137">
        <v>0</v>
      </c>
      <c r="J22" s="1137">
        <v>0</v>
      </c>
      <c r="K22" s="1137">
        <v>0</v>
      </c>
      <c r="L22" s="1140">
        <v>4301000</v>
      </c>
    </row>
    <row r="23" spans="1:15" ht="18.95" customHeight="1">
      <c r="A23" s="966"/>
      <c r="B23" s="967"/>
      <c r="C23" s="968"/>
      <c r="D23" s="1608" t="s">
        <v>42</v>
      </c>
      <c r="E23" s="1139">
        <v>13150641.83</v>
      </c>
      <c r="F23" s="1137">
        <v>7369641.8300000001</v>
      </c>
      <c r="G23" s="1137">
        <v>8000</v>
      </c>
      <c r="H23" s="1137">
        <v>1472000</v>
      </c>
      <c r="I23" s="1137">
        <v>0</v>
      </c>
      <c r="J23" s="1137">
        <v>0</v>
      </c>
      <c r="K23" s="1137">
        <v>0</v>
      </c>
      <c r="L23" s="1140">
        <v>4301000</v>
      </c>
    </row>
    <row r="24" spans="1:15" ht="18.95" customHeight="1">
      <c r="A24" s="966"/>
      <c r="B24" s="967"/>
      <c r="C24" s="968"/>
      <c r="D24" s="1608" t="s">
        <v>43</v>
      </c>
      <c r="E24" s="1139">
        <v>1870756.45</v>
      </c>
      <c r="F24" s="1137">
        <v>1457859.51</v>
      </c>
      <c r="G24" s="1137">
        <v>0</v>
      </c>
      <c r="H24" s="1137">
        <v>412896.94</v>
      </c>
      <c r="I24" s="1137">
        <v>0</v>
      </c>
      <c r="J24" s="1137">
        <v>0</v>
      </c>
      <c r="K24" s="1137">
        <v>0</v>
      </c>
      <c r="L24" s="1140">
        <v>0</v>
      </c>
    </row>
    <row r="25" spans="1:15" ht="18.95" customHeight="1">
      <c r="A25" s="966"/>
      <c r="B25" s="968"/>
      <c r="C25" s="968"/>
      <c r="D25" s="1608" t="s">
        <v>44</v>
      </c>
      <c r="E25" s="1132">
        <v>0.14595899586486696</v>
      </c>
      <c r="F25" s="1131">
        <v>0.20720004405912451</v>
      </c>
      <c r="G25" s="1131">
        <v>0</v>
      </c>
      <c r="H25" s="1131">
        <v>0.28050063858695651</v>
      </c>
      <c r="I25" s="1131">
        <v>0</v>
      </c>
      <c r="J25" s="1131">
        <v>0</v>
      </c>
      <c r="K25" s="1131">
        <v>0</v>
      </c>
      <c r="L25" s="1133">
        <v>0</v>
      </c>
    </row>
    <row r="26" spans="1:15" ht="18.95" customHeight="1">
      <c r="A26" s="972"/>
      <c r="B26" s="973"/>
      <c r="C26" s="973"/>
      <c r="D26" s="1608" t="s">
        <v>45</v>
      </c>
      <c r="E26" s="1134">
        <v>0.14225590463062593</v>
      </c>
      <c r="F26" s="1135">
        <v>0.19781958792968912</v>
      </c>
      <c r="G26" s="1135">
        <v>0</v>
      </c>
      <c r="H26" s="1135">
        <v>0.28050063858695651</v>
      </c>
      <c r="I26" s="1135">
        <v>0</v>
      </c>
      <c r="J26" s="1135">
        <v>0</v>
      </c>
      <c r="K26" s="1135">
        <v>0</v>
      </c>
      <c r="L26" s="1136">
        <v>0</v>
      </c>
    </row>
    <row r="27" spans="1:15" ht="18.95" customHeight="1">
      <c r="A27" s="966" t="s">
        <v>354</v>
      </c>
      <c r="B27" s="967" t="s">
        <v>47</v>
      </c>
      <c r="C27" s="968" t="s">
        <v>355</v>
      </c>
      <c r="D27" s="1607" t="s">
        <v>41</v>
      </c>
      <c r="E27" s="1138">
        <v>113702000</v>
      </c>
      <c r="F27" s="1137">
        <v>5219000</v>
      </c>
      <c r="G27" s="1137">
        <v>1218000</v>
      </c>
      <c r="H27" s="1137">
        <v>40133000</v>
      </c>
      <c r="I27" s="1137">
        <v>100000</v>
      </c>
      <c r="J27" s="1137">
        <v>0</v>
      </c>
      <c r="K27" s="1137">
        <v>0</v>
      </c>
      <c r="L27" s="1140">
        <v>67032000</v>
      </c>
    </row>
    <row r="28" spans="1:15" ht="18.95" customHeight="1">
      <c r="A28" s="966"/>
      <c r="B28" s="967"/>
      <c r="C28" s="968"/>
      <c r="D28" s="1608" t="s">
        <v>42</v>
      </c>
      <c r="E28" s="1139">
        <v>113802585</v>
      </c>
      <c r="F28" s="1137">
        <v>5219000</v>
      </c>
      <c r="G28" s="1137">
        <v>1218000</v>
      </c>
      <c r="H28" s="1137">
        <v>40158585</v>
      </c>
      <c r="I28" s="1137">
        <v>175000</v>
      </c>
      <c r="J28" s="1137">
        <v>0</v>
      </c>
      <c r="K28" s="1137">
        <v>0</v>
      </c>
      <c r="L28" s="1140">
        <v>67032000</v>
      </c>
    </row>
    <row r="29" spans="1:15" ht="18.95" customHeight="1">
      <c r="A29" s="966"/>
      <c r="B29" s="967"/>
      <c r="C29" s="968"/>
      <c r="D29" s="1608" t="s">
        <v>43</v>
      </c>
      <c r="E29" s="1139">
        <v>44930692.159999996</v>
      </c>
      <c r="F29" s="1137">
        <v>97760</v>
      </c>
      <c r="G29" s="1137">
        <v>303132.04999999993</v>
      </c>
      <c r="H29" s="1137">
        <v>12743331.810000001</v>
      </c>
      <c r="I29" s="1137">
        <v>0</v>
      </c>
      <c r="J29" s="1137">
        <v>0</v>
      </c>
      <c r="K29" s="1137">
        <v>0</v>
      </c>
      <c r="L29" s="1140">
        <v>31786468.299999997</v>
      </c>
    </row>
    <row r="30" spans="1:15" ht="18.95" customHeight="1">
      <c r="A30" s="970"/>
      <c r="B30" s="968"/>
      <c r="C30" s="968"/>
      <c r="D30" s="1608" t="s">
        <v>44</v>
      </c>
      <c r="E30" s="1132">
        <v>0.39516184552602412</v>
      </c>
      <c r="F30" s="1131">
        <v>1.8731557769687681E-2</v>
      </c>
      <c r="G30" s="1131">
        <v>0.24887688834154345</v>
      </c>
      <c r="H30" s="1131">
        <v>0.31752751625844072</v>
      </c>
      <c r="I30" s="1131">
        <v>0</v>
      </c>
      <c r="J30" s="1131">
        <v>0</v>
      </c>
      <c r="K30" s="1131">
        <v>0</v>
      </c>
      <c r="L30" s="1133">
        <v>0.47419841717388705</v>
      </c>
    </row>
    <row r="31" spans="1:15" ht="18.95" customHeight="1">
      <c r="A31" s="972"/>
      <c r="B31" s="973"/>
      <c r="C31" s="973"/>
      <c r="D31" s="1610" t="s">
        <v>45</v>
      </c>
      <c r="E31" s="1134">
        <v>0.39481257969667383</v>
      </c>
      <c r="F31" s="1135">
        <v>1.8731557769687681E-2</v>
      </c>
      <c r="G31" s="1135">
        <v>0.24887688834154345</v>
      </c>
      <c r="H31" s="1135">
        <v>0.31732521975064609</v>
      </c>
      <c r="I31" s="1135">
        <v>0</v>
      </c>
      <c r="J31" s="1135">
        <v>0</v>
      </c>
      <c r="K31" s="1135">
        <v>0</v>
      </c>
      <c r="L31" s="1136">
        <v>0.47419841717388705</v>
      </c>
    </row>
    <row r="32" spans="1:15" ht="18.95" customHeight="1">
      <c r="A32" s="966" t="s">
        <v>356</v>
      </c>
      <c r="B32" s="967" t="s">
        <v>47</v>
      </c>
      <c r="C32" s="968" t="s">
        <v>357</v>
      </c>
      <c r="D32" s="1608" t="s">
        <v>41</v>
      </c>
      <c r="E32" s="1138">
        <v>409287000</v>
      </c>
      <c r="F32" s="1137">
        <v>409287000</v>
      </c>
      <c r="G32" s="1137">
        <v>0</v>
      </c>
      <c r="H32" s="1137">
        <v>0</v>
      </c>
      <c r="I32" s="1137">
        <v>0</v>
      </c>
      <c r="J32" s="1137">
        <v>0</v>
      </c>
      <c r="K32" s="1137">
        <v>0</v>
      </c>
      <c r="L32" s="1140">
        <v>0</v>
      </c>
    </row>
    <row r="33" spans="1:12" ht="18.95" customHeight="1">
      <c r="A33" s="966"/>
      <c r="B33" s="967"/>
      <c r="C33" s="968"/>
      <c r="D33" s="1608" t="s">
        <v>42</v>
      </c>
      <c r="E33" s="1139">
        <v>559252600</v>
      </c>
      <c r="F33" s="1137">
        <v>559252600</v>
      </c>
      <c r="G33" s="1137">
        <v>0</v>
      </c>
      <c r="H33" s="1137">
        <v>0</v>
      </c>
      <c r="I33" s="1137">
        <v>0</v>
      </c>
      <c r="J33" s="1137">
        <v>0</v>
      </c>
      <c r="K33" s="1137">
        <v>0</v>
      </c>
      <c r="L33" s="1140">
        <v>0</v>
      </c>
    </row>
    <row r="34" spans="1:12" ht="18.95" customHeight="1">
      <c r="A34" s="966"/>
      <c r="B34" s="967"/>
      <c r="C34" s="968"/>
      <c r="D34" s="1608" t="s">
        <v>43</v>
      </c>
      <c r="E34" s="1139">
        <v>110369037.06999999</v>
      </c>
      <c r="F34" s="1137">
        <v>110369037.06999999</v>
      </c>
      <c r="G34" s="1137">
        <v>0</v>
      </c>
      <c r="H34" s="1137">
        <v>0</v>
      </c>
      <c r="I34" s="1137">
        <v>0</v>
      </c>
      <c r="J34" s="1137">
        <v>0</v>
      </c>
      <c r="K34" s="1137">
        <v>0</v>
      </c>
      <c r="L34" s="1140">
        <v>0</v>
      </c>
    </row>
    <row r="35" spans="1:12" ht="18.95" customHeight="1">
      <c r="A35" s="970"/>
      <c r="B35" s="968"/>
      <c r="C35" s="968"/>
      <c r="D35" s="1608" t="s">
        <v>44</v>
      </c>
      <c r="E35" s="1132">
        <v>0.26966172165253233</v>
      </c>
      <c r="F35" s="1131">
        <v>0.26966172165253233</v>
      </c>
      <c r="G35" s="1131">
        <v>0</v>
      </c>
      <c r="H35" s="1131">
        <v>0</v>
      </c>
      <c r="I35" s="1131">
        <v>0</v>
      </c>
      <c r="J35" s="1131">
        <v>0</v>
      </c>
      <c r="K35" s="1131">
        <v>0</v>
      </c>
      <c r="L35" s="1133">
        <v>0</v>
      </c>
    </row>
    <row r="36" spans="1:12" ht="18.95" customHeight="1">
      <c r="A36" s="972"/>
      <c r="B36" s="973"/>
      <c r="C36" s="973"/>
      <c r="D36" s="1608" t="s">
        <v>45</v>
      </c>
      <c r="E36" s="1134">
        <v>0.19735095924453458</v>
      </c>
      <c r="F36" s="1135">
        <v>0.19735095924453458</v>
      </c>
      <c r="G36" s="1135">
        <v>0</v>
      </c>
      <c r="H36" s="1135">
        <v>0</v>
      </c>
      <c r="I36" s="1135">
        <v>0</v>
      </c>
      <c r="J36" s="1135">
        <v>0</v>
      </c>
      <c r="K36" s="1135">
        <v>0</v>
      </c>
      <c r="L36" s="1136">
        <v>0</v>
      </c>
    </row>
    <row r="37" spans="1:12" ht="18.95" customHeight="1">
      <c r="A37" s="966" t="s">
        <v>358</v>
      </c>
      <c r="B37" s="967" t="s">
        <v>47</v>
      </c>
      <c r="C37" s="968" t="s">
        <v>359</v>
      </c>
      <c r="D37" s="1607" t="s">
        <v>41</v>
      </c>
      <c r="E37" s="1138">
        <v>1049733000</v>
      </c>
      <c r="F37" s="1137">
        <v>143607000</v>
      </c>
      <c r="G37" s="1137">
        <v>154000</v>
      </c>
      <c r="H37" s="1137">
        <v>599889000</v>
      </c>
      <c r="I37" s="1137">
        <v>192886000</v>
      </c>
      <c r="J37" s="1137">
        <v>0</v>
      </c>
      <c r="K37" s="1137">
        <v>0</v>
      </c>
      <c r="L37" s="1140">
        <v>113197000</v>
      </c>
    </row>
    <row r="38" spans="1:12" ht="18.95" customHeight="1">
      <c r="A38" s="966"/>
      <c r="B38" s="967"/>
      <c r="C38" s="968"/>
      <c r="D38" s="1608" t="s">
        <v>42</v>
      </c>
      <c r="E38" s="1139">
        <v>1086913691</v>
      </c>
      <c r="F38" s="1137">
        <v>167159464</v>
      </c>
      <c r="G38" s="1137">
        <v>154000</v>
      </c>
      <c r="H38" s="1137">
        <v>614390750</v>
      </c>
      <c r="I38" s="1137">
        <v>192922286</v>
      </c>
      <c r="J38" s="1137">
        <v>0</v>
      </c>
      <c r="K38" s="1137">
        <v>0</v>
      </c>
      <c r="L38" s="1140">
        <v>112287191</v>
      </c>
    </row>
    <row r="39" spans="1:12" ht="18.95" customHeight="1">
      <c r="A39" s="966"/>
      <c r="B39" s="967"/>
      <c r="C39" s="968"/>
      <c r="D39" s="1608" t="s">
        <v>43</v>
      </c>
      <c r="E39" s="1139">
        <v>315322924.15999997</v>
      </c>
      <c r="F39" s="1137">
        <v>63516234.359999999</v>
      </c>
      <c r="G39" s="1137">
        <v>17617.989999999998</v>
      </c>
      <c r="H39" s="1137">
        <v>120768467.43000001</v>
      </c>
      <c r="I39" s="1137">
        <v>87411073.120000005</v>
      </c>
      <c r="J39" s="1137">
        <v>0</v>
      </c>
      <c r="K39" s="1137">
        <v>0</v>
      </c>
      <c r="L39" s="1140">
        <v>43609531.25999999</v>
      </c>
    </row>
    <row r="40" spans="1:12" ht="18.95" customHeight="1">
      <c r="A40" s="970"/>
      <c r="B40" s="968"/>
      <c r="C40" s="968"/>
      <c r="D40" s="1608" t="s">
        <v>44</v>
      </c>
      <c r="E40" s="1132">
        <v>0.30038393016128861</v>
      </c>
      <c r="F40" s="1131">
        <v>0.44229204955190204</v>
      </c>
      <c r="G40" s="1131">
        <v>0.11440253246753246</v>
      </c>
      <c r="H40" s="1131">
        <v>0.20131802288423359</v>
      </c>
      <c r="I40" s="1131">
        <v>0.45317479298653091</v>
      </c>
      <c r="J40" s="1131">
        <v>0</v>
      </c>
      <c r="K40" s="1131">
        <v>0</v>
      </c>
      <c r="L40" s="1133">
        <v>0.38525341890686138</v>
      </c>
    </row>
    <row r="41" spans="1:12" ht="18.95" customHeight="1">
      <c r="A41" s="972"/>
      <c r="B41" s="973"/>
      <c r="C41" s="973"/>
      <c r="D41" s="1611" t="s">
        <v>45</v>
      </c>
      <c r="E41" s="1134">
        <v>0.29010852174462121</v>
      </c>
      <c r="F41" s="1135">
        <v>0.37997390539610726</v>
      </c>
      <c r="G41" s="1135">
        <v>0.11440253246753246</v>
      </c>
      <c r="H41" s="1135">
        <v>0.19656622016200603</v>
      </c>
      <c r="I41" s="1135">
        <v>0.45308955710798493</v>
      </c>
      <c r="J41" s="1135">
        <v>0</v>
      </c>
      <c r="K41" s="1135">
        <v>0</v>
      </c>
      <c r="L41" s="1136">
        <v>0.38837494171530207</v>
      </c>
    </row>
    <row r="42" spans="1:12" ht="18.75" hidden="1" customHeight="1">
      <c r="A42" s="978" t="s">
        <v>360</v>
      </c>
      <c r="B42" s="979" t="s">
        <v>47</v>
      </c>
      <c r="C42" s="980" t="s">
        <v>361</v>
      </c>
      <c r="D42" s="1612" t="s">
        <v>41</v>
      </c>
      <c r="E42" s="1138">
        <v>0</v>
      </c>
      <c r="F42" s="1137">
        <v>0</v>
      </c>
      <c r="G42" s="1137">
        <v>0</v>
      </c>
      <c r="H42" s="1137">
        <v>0</v>
      </c>
      <c r="I42" s="1137">
        <v>0</v>
      </c>
      <c r="J42" s="1137">
        <v>0</v>
      </c>
      <c r="K42" s="1137">
        <v>0</v>
      </c>
      <c r="L42" s="1140">
        <v>0</v>
      </c>
    </row>
    <row r="43" spans="1:12" ht="18.95" hidden="1" customHeight="1">
      <c r="A43" s="970"/>
      <c r="B43" s="968"/>
      <c r="C43" s="968" t="s">
        <v>362</v>
      </c>
      <c r="D43" s="1608" t="s">
        <v>42</v>
      </c>
      <c r="E43" s="1139">
        <v>0</v>
      </c>
      <c r="F43" s="1137">
        <v>0</v>
      </c>
      <c r="G43" s="1137">
        <v>0</v>
      </c>
      <c r="H43" s="1137">
        <v>0</v>
      </c>
      <c r="I43" s="1137">
        <v>0</v>
      </c>
      <c r="J43" s="1137">
        <v>0</v>
      </c>
      <c r="K43" s="1137">
        <v>0</v>
      </c>
      <c r="L43" s="1140">
        <v>0</v>
      </c>
    </row>
    <row r="44" spans="1:12" ht="18.95" hidden="1" customHeight="1">
      <c r="A44" s="970"/>
      <c r="B44" s="968"/>
      <c r="C44" s="968"/>
      <c r="D44" s="1608" t="s">
        <v>43</v>
      </c>
      <c r="E44" s="1139">
        <v>0</v>
      </c>
      <c r="F44" s="1137">
        <v>0</v>
      </c>
      <c r="G44" s="1137">
        <v>0</v>
      </c>
      <c r="H44" s="1137">
        <v>0</v>
      </c>
      <c r="I44" s="1137">
        <v>0</v>
      </c>
      <c r="J44" s="1137">
        <v>0</v>
      </c>
      <c r="K44" s="1137">
        <v>0</v>
      </c>
      <c r="L44" s="1140">
        <v>0</v>
      </c>
    </row>
    <row r="45" spans="1:12" ht="18.95" hidden="1" customHeight="1">
      <c r="A45" s="970"/>
      <c r="B45" s="968"/>
      <c r="C45" s="968"/>
      <c r="D45" s="1608" t="s">
        <v>44</v>
      </c>
      <c r="E45" s="1132">
        <v>0</v>
      </c>
      <c r="F45" s="1131">
        <v>0</v>
      </c>
      <c r="G45" s="1131">
        <v>0</v>
      </c>
      <c r="H45" s="1131">
        <v>0</v>
      </c>
      <c r="I45" s="1131">
        <v>0</v>
      </c>
      <c r="J45" s="1131">
        <v>0</v>
      </c>
      <c r="K45" s="1131">
        <v>0</v>
      </c>
      <c r="L45" s="1133">
        <v>0</v>
      </c>
    </row>
    <row r="46" spans="1:12" ht="18.95" hidden="1" customHeight="1">
      <c r="A46" s="972"/>
      <c r="B46" s="973"/>
      <c r="C46" s="973"/>
      <c r="D46" s="1609" t="s">
        <v>45</v>
      </c>
      <c r="E46" s="1134">
        <v>0</v>
      </c>
      <c r="F46" s="1135">
        <v>0</v>
      </c>
      <c r="G46" s="1135">
        <v>0</v>
      </c>
      <c r="H46" s="1135">
        <v>0</v>
      </c>
      <c r="I46" s="1135">
        <v>0</v>
      </c>
      <c r="J46" s="1135">
        <v>0</v>
      </c>
      <c r="K46" s="1135">
        <v>0</v>
      </c>
      <c r="L46" s="1136">
        <v>0</v>
      </c>
    </row>
    <row r="47" spans="1:12" ht="18.95" customHeight="1">
      <c r="A47" s="966" t="s">
        <v>363</v>
      </c>
      <c r="B47" s="967" t="s">
        <v>47</v>
      </c>
      <c r="C47" s="968" t="s">
        <v>364</v>
      </c>
      <c r="D47" s="1613" t="s">
        <v>41</v>
      </c>
      <c r="E47" s="1138">
        <v>468788000</v>
      </c>
      <c r="F47" s="1137">
        <v>375118000</v>
      </c>
      <c r="G47" s="1137">
        <v>210000</v>
      </c>
      <c r="H47" s="1137">
        <v>92512000</v>
      </c>
      <c r="I47" s="1137">
        <v>948000</v>
      </c>
      <c r="J47" s="1137">
        <v>0</v>
      </c>
      <c r="K47" s="1137">
        <v>0</v>
      </c>
      <c r="L47" s="1140">
        <v>0</v>
      </c>
    </row>
    <row r="48" spans="1:12" ht="18.95" customHeight="1">
      <c r="A48" s="966"/>
      <c r="B48" s="967"/>
      <c r="C48" s="968"/>
      <c r="D48" s="1608" t="s">
        <v>42</v>
      </c>
      <c r="E48" s="1139">
        <v>468894500</v>
      </c>
      <c r="F48" s="1137">
        <v>375118000</v>
      </c>
      <c r="G48" s="1137">
        <v>210000</v>
      </c>
      <c r="H48" s="1137">
        <v>92593500</v>
      </c>
      <c r="I48" s="1137">
        <v>973000</v>
      </c>
      <c r="J48" s="1137">
        <v>0</v>
      </c>
      <c r="K48" s="1137">
        <v>0</v>
      </c>
      <c r="L48" s="1140">
        <v>0</v>
      </c>
    </row>
    <row r="49" spans="1:12" ht="18.95" customHeight="1">
      <c r="A49" s="966"/>
      <c r="B49" s="967"/>
      <c r="C49" s="968"/>
      <c r="D49" s="1608" t="s">
        <v>43</v>
      </c>
      <c r="E49" s="1139">
        <v>152955656.32999998</v>
      </c>
      <c r="F49" s="1137">
        <v>122560198.62</v>
      </c>
      <c r="G49" s="1137">
        <v>36894.020000000004</v>
      </c>
      <c r="H49" s="1137">
        <v>30321880.169999979</v>
      </c>
      <c r="I49" s="1137">
        <v>36683.519999999997</v>
      </c>
      <c r="J49" s="1137">
        <v>0</v>
      </c>
      <c r="K49" s="1137">
        <v>0</v>
      </c>
      <c r="L49" s="1140">
        <v>0</v>
      </c>
    </row>
    <row r="50" spans="1:12" ht="18.95" customHeight="1">
      <c r="A50" s="966"/>
      <c r="B50" s="968"/>
      <c r="C50" s="968"/>
      <c r="D50" s="1608" t="s">
        <v>44</v>
      </c>
      <c r="E50" s="1132">
        <v>0.3262789498238009</v>
      </c>
      <c r="F50" s="1131">
        <v>0.32672438704620949</v>
      </c>
      <c r="G50" s="1131">
        <v>0.17568580952380955</v>
      </c>
      <c r="H50" s="1131">
        <v>0.32776158952352102</v>
      </c>
      <c r="I50" s="1131">
        <v>3.8695696202531639E-2</v>
      </c>
      <c r="J50" s="1131">
        <v>0</v>
      </c>
      <c r="K50" s="1131">
        <v>0</v>
      </c>
      <c r="L50" s="1133">
        <v>0</v>
      </c>
    </row>
    <row r="51" spans="1:12" ht="18.95" customHeight="1">
      <c r="A51" s="972"/>
      <c r="B51" s="973"/>
      <c r="C51" s="973"/>
      <c r="D51" s="1610" t="s">
        <v>45</v>
      </c>
      <c r="E51" s="1134">
        <v>0.32620484209134459</v>
      </c>
      <c r="F51" s="1135">
        <v>0.32672438704620949</v>
      </c>
      <c r="G51" s="1135">
        <v>0.17568580952380955</v>
      </c>
      <c r="H51" s="1135">
        <v>0.32747309659965312</v>
      </c>
      <c r="I51" s="1135">
        <v>3.7701459403905443E-2</v>
      </c>
      <c r="J51" s="1135">
        <v>0</v>
      </c>
      <c r="K51" s="1135">
        <v>0</v>
      </c>
      <c r="L51" s="1136">
        <v>0</v>
      </c>
    </row>
    <row r="52" spans="1:12" ht="18.95" customHeight="1">
      <c r="A52" s="966" t="s">
        <v>365</v>
      </c>
      <c r="B52" s="967" t="s">
        <v>47</v>
      </c>
      <c r="C52" s="968" t="s">
        <v>366</v>
      </c>
      <c r="D52" s="1607" t="s">
        <v>41</v>
      </c>
      <c r="E52" s="1138">
        <v>20219000</v>
      </c>
      <c r="F52" s="1137">
        <v>20219000</v>
      </c>
      <c r="G52" s="1137">
        <v>0</v>
      </c>
      <c r="H52" s="1137">
        <v>0</v>
      </c>
      <c r="I52" s="1137">
        <v>0</v>
      </c>
      <c r="J52" s="1137">
        <v>0</v>
      </c>
      <c r="K52" s="1137">
        <v>0</v>
      </c>
      <c r="L52" s="1140">
        <v>0</v>
      </c>
    </row>
    <row r="53" spans="1:12" ht="18.95" customHeight="1">
      <c r="A53" s="966"/>
      <c r="B53" s="967"/>
      <c r="C53" s="968"/>
      <c r="D53" s="1608" t="s">
        <v>42</v>
      </c>
      <c r="E53" s="1139">
        <v>20219000</v>
      </c>
      <c r="F53" s="1137">
        <v>20219000</v>
      </c>
      <c r="G53" s="1137">
        <v>0</v>
      </c>
      <c r="H53" s="1137">
        <v>0</v>
      </c>
      <c r="I53" s="1137">
        <v>0</v>
      </c>
      <c r="J53" s="1137">
        <v>0</v>
      </c>
      <c r="K53" s="1137">
        <v>0</v>
      </c>
      <c r="L53" s="1140">
        <v>0</v>
      </c>
    </row>
    <row r="54" spans="1:12" ht="18.95" customHeight="1">
      <c r="A54" s="966"/>
      <c r="B54" s="967"/>
      <c r="C54" s="968"/>
      <c r="D54" s="1608" t="s">
        <v>43</v>
      </c>
      <c r="E54" s="1139">
        <v>2351753</v>
      </c>
      <c r="F54" s="1137">
        <v>2351753</v>
      </c>
      <c r="G54" s="1137">
        <v>0</v>
      </c>
      <c r="H54" s="1137">
        <v>0</v>
      </c>
      <c r="I54" s="1137">
        <v>0</v>
      </c>
      <c r="J54" s="1137">
        <v>0</v>
      </c>
      <c r="K54" s="1137">
        <v>0</v>
      </c>
      <c r="L54" s="1140">
        <v>0</v>
      </c>
    </row>
    <row r="55" spans="1:12" ht="18.95" customHeight="1">
      <c r="A55" s="970"/>
      <c r="B55" s="968"/>
      <c r="C55" s="968"/>
      <c r="D55" s="1608" t="s">
        <v>44</v>
      </c>
      <c r="E55" s="1132">
        <v>0.11631401157327266</v>
      </c>
      <c r="F55" s="1131">
        <v>0.11631401157327266</v>
      </c>
      <c r="G55" s="1131">
        <v>0</v>
      </c>
      <c r="H55" s="1131">
        <v>0</v>
      </c>
      <c r="I55" s="1131">
        <v>0</v>
      </c>
      <c r="J55" s="1131">
        <v>0</v>
      </c>
      <c r="K55" s="1131">
        <v>0</v>
      </c>
      <c r="L55" s="1133">
        <v>0</v>
      </c>
    </row>
    <row r="56" spans="1:12" ht="18.95" customHeight="1">
      <c r="A56" s="972"/>
      <c r="B56" s="973"/>
      <c r="C56" s="973"/>
      <c r="D56" s="1610" t="s">
        <v>45</v>
      </c>
      <c r="E56" s="1134">
        <v>0.11631401157327266</v>
      </c>
      <c r="F56" s="1135">
        <v>0.11631401157327266</v>
      </c>
      <c r="G56" s="1135">
        <v>0</v>
      </c>
      <c r="H56" s="1135">
        <v>0</v>
      </c>
      <c r="I56" s="1135">
        <v>0</v>
      </c>
      <c r="J56" s="1135">
        <v>0</v>
      </c>
      <c r="K56" s="1135">
        <v>0</v>
      </c>
      <c r="L56" s="1136">
        <v>0</v>
      </c>
    </row>
    <row r="57" spans="1:12" ht="18.95" customHeight="1">
      <c r="A57" s="966" t="s">
        <v>367</v>
      </c>
      <c r="B57" s="967" t="s">
        <v>47</v>
      </c>
      <c r="C57" s="968" t="s">
        <v>368</v>
      </c>
      <c r="D57" s="1608" t="s">
        <v>41</v>
      </c>
      <c r="E57" s="1138">
        <v>8861998000</v>
      </c>
      <c r="F57" s="1137">
        <v>1929797000</v>
      </c>
      <c r="G57" s="1137">
        <v>14026000</v>
      </c>
      <c r="H57" s="1137">
        <v>4075033000</v>
      </c>
      <c r="I57" s="1137">
        <v>1800665000</v>
      </c>
      <c r="J57" s="1137">
        <v>0</v>
      </c>
      <c r="K57" s="1137">
        <v>0</v>
      </c>
      <c r="L57" s="1140">
        <v>1042477000</v>
      </c>
    </row>
    <row r="58" spans="1:12" ht="18.95" customHeight="1">
      <c r="A58" s="966"/>
      <c r="B58" s="967"/>
      <c r="C58" s="968"/>
      <c r="D58" s="1608" t="s">
        <v>42</v>
      </c>
      <c r="E58" s="1139">
        <v>9263432209.8500004</v>
      </c>
      <c r="F58" s="1137">
        <v>1930408611</v>
      </c>
      <c r="G58" s="1137">
        <v>14274115</v>
      </c>
      <c r="H58" s="1137">
        <v>4097317744.5500002</v>
      </c>
      <c r="I58" s="1137">
        <v>2115008280.3</v>
      </c>
      <c r="J58" s="1137">
        <v>0</v>
      </c>
      <c r="K58" s="1137">
        <v>0</v>
      </c>
      <c r="L58" s="1140">
        <v>1106423459</v>
      </c>
    </row>
    <row r="59" spans="1:12" ht="18.95" customHeight="1">
      <c r="A59" s="966"/>
      <c r="B59" s="967"/>
      <c r="C59" s="968"/>
      <c r="D59" s="1608" t="s">
        <v>43</v>
      </c>
      <c r="E59" s="1139">
        <v>1857857859.839999</v>
      </c>
      <c r="F59" s="1137">
        <v>189664048.78999999</v>
      </c>
      <c r="G59" s="1137">
        <v>3487824.84</v>
      </c>
      <c r="H59" s="1137">
        <v>1055375609.2399995</v>
      </c>
      <c r="I59" s="1137">
        <v>294897174.54000002</v>
      </c>
      <c r="J59" s="1137">
        <v>0</v>
      </c>
      <c r="K59" s="1137">
        <v>0</v>
      </c>
      <c r="L59" s="1140">
        <v>314433202.42999959</v>
      </c>
    </row>
    <row r="60" spans="1:12" ht="18.95" customHeight="1">
      <c r="A60" s="970"/>
      <c r="B60" s="968"/>
      <c r="C60" s="968"/>
      <c r="D60" s="1608" t="s">
        <v>44</v>
      </c>
      <c r="E60" s="1132">
        <v>0.20964322716389677</v>
      </c>
      <c r="F60" s="1131">
        <v>9.8281865289457898E-2</v>
      </c>
      <c r="G60" s="1131">
        <v>0.24866853272493938</v>
      </c>
      <c r="H60" s="1131">
        <v>0.25898578225992269</v>
      </c>
      <c r="I60" s="1131">
        <v>0.16377125925144323</v>
      </c>
      <c r="J60" s="1131">
        <v>0</v>
      </c>
      <c r="K60" s="1131">
        <v>0</v>
      </c>
      <c r="L60" s="1133">
        <v>0.30162123714000366</v>
      </c>
    </row>
    <row r="61" spans="1:12" ht="18.95" customHeight="1">
      <c r="A61" s="972"/>
      <c r="B61" s="973"/>
      <c r="C61" s="973"/>
      <c r="D61" s="1608" t="s">
        <v>45</v>
      </c>
      <c r="E61" s="1134">
        <v>0.20055826153339795</v>
      </c>
      <c r="F61" s="1135">
        <v>9.8250726664418087E-2</v>
      </c>
      <c r="G61" s="1135">
        <v>0.24434613564483681</v>
      </c>
      <c r="H61" s="1135">
        <v>0.2575771944081699</v>
      </c>
      <c r="I61" s="1135">
        <v>0.13943074232228103</v>
      </c>
      <c r="J61" s="1135">
        <v>0</v>
      </c>
      <c r="K61" s="1135">
        <v>0</v>
      </c>
      <c r="L61" s="1136">
        <v>0.28418884277290041</v>
      </c>
    </row>
    <row r="62" spans="1:12" ht="18.95" customHeight="1">
      <c r="A62" s="966" t="s">
        <v>369</v>
      </c>
      <c r="B62" s="967" t="s">
        <v>47</v>
      </c>
      <c r="C62" s="968" t="s">
        <v>132</v>
      </c>
      <c r="D62" s="1607" t="s">
        <v>41</v>
      </c>
      <c r="E62" s="1138">
        <v>61872000</v>
      </c>
      <c r="F62" s="1137">
        <v>58172000</v>
      </c>
      <c r="G62" s="1137">
        <v>10000</v>
      </c>
      <c r="H62" s="1137">
        <v>3390000</v>
      </c>
      <c r="I62" s="1137">
        <v>300000</v>
      </c>
      <c r="J62" s="1137">
        <v>0</v>
      </c>
      <c r="K62" s="1137">
        <v>0</v>
      </c>
      <c r="L62" s="1140">
        <v>0</v>
      </c>
    </row>
    <row r="63" spans="1:12" ht="18.95" customHeight="1">
      <c r="A63" s="966"/>
      <c r="B63" s="967"/>
      <c r="C63" s="968"/>
      <c r="D63" s="1608" t="s">
        <v>42</v>
      </c>
      <c r="E63" s="1139">
        <v>61872000</v>
      </c>
      <c r="F63" s="1137">
        <v>58172053</v>
      </c>
      <c r="G63" s="1137">
        <v>10000</v>
      </c>
      <c r="H63" s="1137">
        <v>3389947</v>
      </c>
      <c r="I63" s="1137">
        <v>300000</v>
      </c>
      <c r="J63" s="1137">
        <v>0</v>
      </c>
      <c r="K63" s="1137">
        <v>0</v>
      </c>
      <c r="L63" s="1140">
        <v>0</v>
      </c>
    </row>
    <row r="64" spans="1:12" ht="18.95" customHeight="1">
      <c r="A64" s="966"/>
      <c r="B64" s="967"/>
      <c r="C64" s="968"/>
      <c r="D64" s="1608" t="s">
        <v>43</v>
      </c>
      <c r="E64" s="1139">
        <v>27801658.640000001</v>
      </c>
      <c r="F64" s="1137">
        <v>26607276</v>
      </c>
      <c r="G64" s="1137">
        <v>446.32</v>
      </c>
      <c r="H64" s="1137">
        <v>1193936.32</v>
      </c>
      <c r="I64" s="1137">
        <v>0</v>
      </c>
      <c r="J64" s="1137">
        <v>0</v>
      </c>
      <c r="K64" s="1137">
        <v>0</v>
      </c>
      <c r="L64" s="1140">
        <v>0</v>
      </c>
    </row>
    <row r="65" spans="1:12" ht="18.95" customHeight="1">
      <c r="A65" s="970"/>
      <c r="B65" s="968"/>
      <c r="C65" s="968"/>
      <c r="D65" s="1608" t="s">
        <v>44</v>
      </c>
      <c r="E65" s="1132">
        <v>0.44934152185156451</v>
      </c>
      <c r="F65" s="1131">
        <v>0.45738974076875472</v>
      </c>
      <c r="G65" s="1131">
        <v>4.4631999999999998E-2</v>
      </c>
      <c r="H65" s="1131">
        <v>0.35219360471976402</v>
      </c>
      <c r="I65" s="1131">
        <v>0</v>
      </c>
      <c r="J65" s="1131">
        <v>0</v>
      </c>
      <c r="K65" s="1131">
        <v>0</v>
      </c>
      <c r="L65" s="1133">
        <v>0</v>
      </c>
    </row>
    <row r="66" spans="1:12" ht="18.95" customHeight="1">
      <c r="A66" s="972"/>
      <c r="B66" s="973"/>
      <c r="C66" s="973"/>
      <c r="D66" s="1610" t="s">
        <v>45</v>
      </c>
      <c r="E66" s="1134">
        <v>0.44934152185156451</v>
      </c>
      <c r="F66" s="1135">
        <v>0.45738932404534527</v>
      </c>
      <c r="G66" s="1135">
        <v>4.4631999999999998E-2</v>
      </c>
      <c r="H66" s="1135">
        <v>0.35219911107754787</v>
      </c>
      <c r="I66" s="1135">
        <v>0</v>
      </c>
      <c r="J66" s="1135">
        <v>0</v>
      </c>
      <c r="K66" s="1135">
        <v>0</v>
      </c>
      <c r="L66" s="1136">
        <v>0</v>
      </c>
    </row>
    <row r="67" spans="1:12" ht="18.95" customHeight="1">
      <c r="A67" s="966" t="s">
        <v>370</v>
      </c>
      <c r="B67" s="967" t="s">
        <v>47</v>
      </c>
      <c r="C67" s="968" t="s">
        <v>371</v>
      </c>
      <c r="D67" s="1607" t="s">
        <v>41</v>
      </c>
      <c r="E67" s="1138">
        <v>416360000</v>
      </c>
      <c r="F67" s="1137">
        <v>400721000</v>
      </c>
      <c r="G67" s="1137">
        <v>331000</v>
      </c>
      <c r="H67" s="1137">
        <v>15169000</v>
      </c>
      <c r="I67" s="1137">
        <v>139000</v>
      </c>
      <c r="J67" s="1137">
        <v>0</v>
      </c>
      <c r="K67" s="1137">
        <v>0</v>
      </c>
      <c r="L67" s="1140">
        <v>0</v>
      </c>
    </row>
    <row r="68" spans="1:12" ht="18.95" customHeight="1">
      <c r="A68" s="966"/>
      <c r="B68" s="967"/>
      <c r="C68" s="968"/>
      <c r="D68" s="1608" t="s">
        <v>42</v>
      </c>
      <c r="E68" s="1139">
        <v>463342537.43999988</v>
      </c>
      <c r="F68" s="1137">
        <v>434626200.0399999</v>
      </c>
      <c r="G68" s="1137">
        <v>331000</v>
      </c>
      <c r="H68" s="1137">
        <v>28145137.399999999</v>
      </c>
      <c r="I68" s="1137">
        <v>240200</v>
      </c>
      <c r="J68" s="1137">
        <v>0</v>
      </c>
      <c r="K68" s="1137">
        <v>0</v>
      </c>
      <c r="L68" s="1140">
        <v>0</v>
      </c>
    </row>
    <row r="69" spans="1:12" ht="18.95" customHeight="1">
      <c r="A69" s="966"/>
      <c r="B69" s="967"/>
      <c r="C69" s="968"/>
      <c r="D69" s="1608" t="s">
        <v>43</v>
      </c>
      <c r="E69" s="1139">
        <v>186082185.72</v>
      </c>
      <c r="F69" s="1137">
        <v>173508800.48999998</v>
      </c>
      <c r="G69" s="1137">
        <v>11141.8</v>
      </c>
      <c r="H69" s="1137">
        <v>12562243.43</v>
      </c>
      <c r="I69" s="1137">
        <v>0</v>
      </c>
      <c r="J69" s="1137">
        <v>0</v>
      </c>
      <c r="K69" s="1137">
        <v>0</v>
      </c>
      <c r="L69" s="1140">
        <v>0</v>
      </c>
    </row>
    <row r="70" spans="1:12" ht="18.95" customHeight="1">
      <c r="A70" s="970"/>
      <c r="B70" s="968"/>
      <c r="C70" s="968"/>
      <c r="D70" s="1608" t="s">
        <v>44</v>
      </c>
      <c r="E70" s="1132">
        <v>0.44692618339898166</v>
      </c>
      <c r="F70" s="1131">
        <v>0.43299153398499202</v>
      </c>
      <c r="G70" s="1131">
        <v>3.3661027190332322E-2</v>
      </c>
      <c r="H70" s="1131">
        <v>0.82815237853517043</v>
      </c>
      <c r="I70" s="1131">
        <v>0</v>
      </c>
      <c r="J70" s="1131">
        <v>0</v>
      </c>
      <c r="K70" s="1131">
        <v>0</v>
      </c>
      <c r="L70" s="1133">
        <v>0</v>
      </c>
    </row>
    <row r="71" spans="1:12" ht="18.95" customHeight="1">
      <c r="A71" s="972"/>
      <c r="B71" s="973"/>
      <c r="C71" s="973"/>
      <c r="D71" s="1609" t="s">
        <v>45</v>
      </c>
      <c r="E71" s="1134">
        <v>0.40160825023343888</v>
      </c>
      <c r="F71" s="1135">
        <v>0.39921385428221184</v>
      </c>
      <c r="G71" s="1135">
        <v>3.3661027190332322E-2</v>
      </c>
      <c r="H71" s="1135">
        <v>0.44633796777982687</v>
      </c>
      <c r="I71" s="1135">
        <v>0</v>
      </c>
      <c r="J71" s="1135">
        <v>0</v>
      </c>
      <c r="K71" s="1135">
        <v>0</v>
      </c>
      <c r="L71" s="1136">
        <v>0</v>
      </c>
    </row>
    <row r="72" spans="1:12" ht="18.95" customHeight="1">
      <c r="A72" s="983" t="s">
        <v>372</v>
      </c>
      <c r="B72" s="979" t="s">
        <v>47</v>
      </c>
      <c r="C72" s="984" t="s">
        <v>373</v>
      </c>
      <c r="D72" s="1612" t="s">
        <v>41</v>
      </c>
      <c r="E72" s="1138">
        <v>518007000</v>
      </c>
      <c r="F72" s="1137">
        <v>358593000</v>
      </c>
      <c r="G72" s="1137">
        <v>237000</v>
      </c>
      <c r="H72" s="1137">
        <v>133498000</v>
      </c>
      <c r="I72" s="1137">
        <v>8792000</v>
      </c>
      <c r="J72" s="1137">
        <v>0</v>
      </c>
      <c r="K72" s="1137">
        <v>0</v>
      </c>
      <c r="L72" s="1140">
        <v>16887000</v>
      </c>
    </row>
    <row r="73" spans="1:12" ht="18.95" customHeight="1">
      <c r="A73" s="966"/>
      <c r="B73" s="967"/>
      <c r="C73" s="968"/>
      <c r="D73" s="1608" t="s">
        <v>42</v>
      </c>
      <c r="E73" s="1139">
        <v>526020276.72999996</v>
      </c>
      <c r="F73" s="1137">
        <v>359067450.33999997</v>
      </c>
      <c r="G73" s="1137">
        <v>238000</v>
      </c>
      <c r="H73" s="1137">
        <v>140343177.38999999</v>
      </c>
      <c r="I73" s="1137">
        <v>8926983</v>
      </c>
      <c r="J73" s="1137">
        <v>0</v>
      </c>
      <c r="K73" s="1137">
        <v>0</v>
      </c>
      <c r="L73" s="1140">
        <v>17444666</v>
      </c>
    </row>
    <row r="74" spans="1:12" ht="18.95" customHeight="1">
      <c r="A74" s="966"/>
      <c r="B74" s="967"/>
      <c r="C74" s="968"/>
      <c r="D74" s="1608" t="s">
        <v>43</v>
      </c>
      <c r="E74" s="1139">
        <v>156902643.71999997</v>
      </c>
      <c r="F74" s="1137">
        <v>115089058.33</v>
      </c>
      <c r="G74" s="1137">
        <v>56989.919999999998</v>
      </c>
      <c r="H74" s="1137">
        <v>37552776.409999982</v>
      </c>
      <c r="I74" s="1137">
        <v>959468.56</v>
      </c>
      <c r="J74" s="1137">
        <v>0</v>
      </c>
      <c r="K74" s="1137">
        <v>0</v>
      </c>
      <c r="L74" s="1140">
        <v>3244350.5000000014</v>
      </c>
    </row>
    <row r="75" spans="1:12" ht="18.95" customHeight="1">
      <c r="A75" s="970"/>
      <c r="B75" s="968"/>
      <c r="C75" s="968" t="s">
        <v>4</v>
      </c>
      <c r="D75" s="1608" t="s">
        <v>44</v>
      </c>
      <c r="E75" s="1132">
        <v>0.30289676340281108</v>
      </c>
      <c r="F75" s="1131">
        <v>0.32094619340031733</v>
      </c>
      <c r="G75" s="1131">
        <v>0.24046379746835442</v>
      </c>
      <c r="H75" s="1131">
        <v>0.28129841952688417</v>
      </c>
      <c r="I75" s="1131">
        <v>0.1091297270245678</v>
      </c>
      <c r="J75" s="1131">
        <v>0</v>
      </c>
      <c r="K75" s="1131">
        <v>0</v>
      </c>
      <c r="L75" s="1133">
        <v>0.19212118789601476</v>
      </c>
    </row>
    <row r="76" spans="1:12" ht="18.95" customHeight="1">
      <c r="A76" s="972"/>
      <c r="B76" s="973"/>
      <c r="C76" s="973"/>
      <c r="D76" s="1611" t="s">
        <v>45</v>
      </c>
      <c r="E76" s="1134">
        <v>0.29828250100050091</v>
      </c>
      <c r="F76" s="1135">
        <v>0.32052211421843579</v>
      </c>
      <c r="G76" s="1135">
        <v>0.23945344537815125</v>
      </c>
      <c r="H76" s="1135">
        <v>0.26757821155526845</v>
      </c>
      <c r="I76" s="1135">
        <v>0.10747959977071761</v>
      </c>
      <c r="J76" s="1135">
        <v>0</v>
      </c>
      <c r="K76" s="1135">
        <v>0</v>
      </c>
      <c r="L76" s="1136">
        <v>0.18597951373789567</v>
      </c>
    </row>
    <row r="77" spans="1:12" ht="18.95" customHeight="1">
      <c r="A77" s="966" t="s">
        <v>374</v>
      </c>
      <c r="B77" s="967" t="s">
        <v>47</v>
      </c>
      <c r="C77" s="968" t="s">
        <v>375</v>
      </c>
      <c r="D77" s="1613" t="s">
        <v>41</v>
      </c>
      <c r="E77" s="1138">
        <v>22794000</v>
      </c>
      <c r="F77" s="1137">
        <v>0</v>
      </c>
      <c r="G77" s="1137">
        <v>37000</v>
      </c>
      <c r="H77" s="1137">
        <v>21724000</v>
      </c>
      <c r="I77" s="1137">
        <v>0</v>
      </c>
      <c r="J77" s="1137">
        <v>0</v>
      </c>
      <c r="K77" s="1137">
        <v>0</v>
      </c>
      <c r="L77" s="1140">
        <v>1033000</v>
      </c>
    </row>
    <row r="78" spans="1:12" ht="18.95" customHeight="1">
      <c r="A78" s="966"/>
      <c r="B78" s="967"/>
      <c r="C78" s="968"/>
      <c r="D78" s="1608" t="s">
        <v>42</v>
      </c>
      <c r="E78" s="1139">
        <v>22799518</v>
      </c>
      <c r="F78" s="1137">
        <v>0</v>
      </c>
      <c r="G78" s="1137">
        <v>37000</v>
      </c>
      <c r="H78" s="1137">
        <v>21724000</v>
      </c>
      <c r="I78" s="1137">
        <v>0</v>
      </c>
      <c r="J78" s="1137">
        <v>0</v>
      </c>
      <c r="K78" s="1137">
        <v>0</v>
      </c>
      <c r="L78" s="1140">
        <v>1038518</v>
      </c>
    </row>
    <row r="79" spans="1:12" ht="18.95" customHeight="1">
      <c r="A79" s="966"/>
      <c r="B79" s="967"/>
      <c r="C79" s="968"/>
      <c r="D79" s="1608" t="s">
        <v>43</v>
      </c>
      <c r="E79" s="1139">
        <v>7653736.7499999991</v>
      </c>
      <c r="F79" s="1137">
        <v>0</v>
      </c>
      <c r="G79" s="1137">
        <v>5662.5</v>
      </c>
      <c r="H79" s="1137">
        <v>7336663.709999999</v>
      </c>
      <c r="I79" s="1137">
        <v>0</v>
      </c>
      <c r="J79" s="1137">
        <v>0</v>
      </c>
      <c r="K79" s="1137">
        <v>0</v>
      </c>
      <c r="L79" s="1140">
        <v>311410.54000000004</v>
      </c>
    </row>
    <row r="80" spans="1:12" ht="18.95" customHeight="1">
      <c r="A80" s="970"/>
      <c r="B80" s="968"/>
      <c r="C80" s="968"/>
      <c r="D80" s="1608" t="s">
        <v>44</v>
      </c>
      <c r="E80" s="1132">
        <v>0.3357785711152057</v>
      </c>
      <c r="F80" s="1131">
        <v>0</v>
      </c>
      <c r="G80" s="1131">
        <v>0.15304054054054053</v>
      </c>
      <c r="H80" s="1131">
        <v>0.33772158488307857</v>
      </c>
      <c r="I80" s="1131">
        <v>0</v>
      </c>
      <c r="J80" s="1131">
        <v>0</v>
      </c>
      <c r="K80" s="1131">
        <v>0</v>
      </c>
      <c r="L80" s="1133">
        <v>0.30146228460793806</v>
      </c>
    </row>
    <row r="81" spans="1:12" ht="18.95" customHeight="1">
      <c r="A81" s="972"/>
      <c r="B81" s="973"/>
      <c r="C81" s="973"/>
      <c r="D81" s="1608" t="s">
        <v>45</v>
      </c>
      <c r="E81" s="1134">
        <v>0.33569730509215145</v>
      </c>
      <c r="F81" s="1135">
        <v>0</v>
      </c>
      <c r="G81" s="1135">
        <v>0.15304054054054053</v>
      </c>
      <c r="H81" s="1135">
        <v>0.33772158488307857</v>
      </c>
      <c r="I81" s="1135">
        <v>0</v>
      </c>
      <c r="J81" s="1135">
        <v>0</v>
      </c>
      <c r="K81" s="1135">
        <v>0</v>
      </c>
      <c r="L81" s="1136">
        <v>0.29986051276915765</v>
      </c>
    </row>
    <row r="82" spans="1:12" ht="18.95" customHeight="1">
      <c r="A82" s="966" t="s">
        <v>376</v>
      </c>
      <c r="B82" s="967" t="s">
        <v>47</v>
      </c>
      <c r="C82" s="968" t="s">
        <v>711</v>
      </c>
      <c r="D82" s="1607" t="s">
        <v>41</v>
      </c>
      <c r="E82" s="1138">
        <v>25450061000</v>
      </c>
      <c r="F82" s="1137">
        <v>23422975000</v>
      </c>
      <c r="G82" s="1137">
        <v>70515000</v>
      </c>
      <c r="H82" s="1137">
        <v>873413000</v>
      </c>
      <c r="I82" s="1137">
        <v>768555000</v>
      </c>
      <c r="J82" s="1137">
        <v>0</v>
      </c>
      <c r="K82" s="1137">
        <v>0</v>
      </c>
      <c r="L82" s="1140">
        <v>314603000</v>
      </c>
    </row>
    <row r="83" spans="1:12" ht="18.95" customHeight="1">
      <c r="A83" s="966"/>
      <c r="B83" s="967"/>
      <c r="C83" s="968"/>
      <c r="D83" s="1608" t="s">
        <v>42</v>
      </c>
      <c r="E83" s="1139">
        <v>26250256000</v>
      </c>
      <c r="F83" s="1137">
        <v>24097127003</v>
      </c>
      <c r="G83" s="1137">
        <v>70262720</v>
      </c>
      <c r="H83" s="1137">
        <v>992968657</v>
      </c>
      <c r="I83" s="1137">
        <v>768944700</v>
      </c>
      <c r="J83" s="1137">
        <v>0</v>
      </c>
      <c r="K83" s="1137">
        <v>0</v>
      </c>
      <c r="L83" s="1140">
        <v>320952920</v>
      </c>
    </row>
    <row r="84" spans="1:12" ht="18.95" customHeight="1">
      <c r="A84" s="966"/>
      <c r="B84" s="967"/>
      <c r="C84" s="968"/>
      <c r="D84" s="1608" t="s">
        <v>43</v>
      </c>
      <c r="E84" s="1139">
        <v>8691365842.3500004</v>
      </c>
      <c r="F84" s="1137">
        <v>7966647655.5</v>
      </c>
      <c r="G84" s="1137">
        <v>31833464.34</v>
      </c>
      <c r="H84" s="1137">
        <v>382125411.94</v>
      </c>
      <c r="I84" s="1137">
        <v>157347719.78999999</v>
      </c>
      <c r="J84" s="1137">
        <v>0</v>
      </c>
      <c r="K84" s="1137">
        <v>0</v>
      </c>
      <c r="L84" s="1140">
        <v>153411590.78</v>
      </c>
    </row>
    <row r="85" spans="1:12" ht="18.95" customHeight="1">
      <c r="A85" s="970"/>
      <c r="B85" s="968"/>
      <c r="C85" s="968"/>
      <c r="D85" s="1608" t="s">
        <v>44</v>
      </c>
      <c r="E85" s="1132">
        <v>0.34150668017455832</v>
      </c>
      <c r="F85" s="1131">
        <v>0.34012108434133581</v>
      </c>
      <c r="G85" s="1131">
        <v>0.451442449691555</v>
      </c>
      <c r="H85" s="1131">
        <v>0.43750827150500393</v>
      </c>
      <c r="I85" s="1131">
        <v>0.2047318926947323</v>
      </c>
      <c r="J85" s="1131">
        <v>0</v>
      </c>
      <c r="K85" s="1131">
        <v>0</v>
      </c>
      <c r="L85" s="1133">
        <v>0.48763549864432315</v>
      </c>
    </row>
    <row r="86" spans="1:12" ht="18.95" customHeight="1">
      <c r="A86" s="972"/>
      <c r="B86" s="973"/>
      <c r="C86" s="973"/>
      <c r="D86" s="1610" t="s">
        <v>45</v>
      </c>
      <c r="E86" s="1134">
        <v>0.331096422158702</v>
      </c>
      <c r="F86" s="1135">
        <v>0.33060570475925127</v>
      </c>
      <c r="G86" s="1135">
        <v>0.45306336475445302</v>
      </c>
      <c r="H86" s="1135">
        <v>0.38483129275650441</v>
      </c>
      <c r="I86" s="1135">
        <v>0.20462813488408202</v>
      </c>
      <c r="J86" s="1135">
        <v>0</v>
      </c>
      <c r="K86" s="1135">
        <v>0</v>
      </c>
      <c r="L86" s="1136">
        <v>0.47798783316880245</v>
      </c>
    </row>
    <row r="87" spans="1:12" ht="18.95" customHeight="1">
      <c r="A87" s="966" t="s">
        <v>377</v>
      </c>
      <c r="B87" s="967" t="s">
        <v>47</v>
      </c>
      <c r="C87" s="968" t="s">
        <v>83</v>
      </c>
      <c r="D87" s="1608" t="s">
        <v>41</v>
      </c>
      <c r="E87" s="1138">
        <v>16396259000</v>
      </c>
      <c r="F87" s="1137">
        <v>974759000</v>
      </c>
      <c r="G87" s="1137">
        <v>395847000</v>
      </c>
      <c r="H87" s="1137">
        <v>13757558000</v>
      </c>
      <c r="I87" s="1137">
        <v>382811000</v>
      </c>
      <c r="J87" s="1137">
        <v>0</v>
      </c>
      <c r="K87" s="1137">
        <v>0</v>
      </c>
      <c r="L87" s="1140">
        <v>885284000</v>
      </c>
    </row>
    <row r="88" spans="1:12" ht="18.95" customHeight="1">
      <c r="A88" s="966"/>
      <c r="B88" s="967"/>
      <c r="C88" s="968"/>
      <c r="D88" s="1608" t="s">
        <v>42</v>
      </c>
      <c r="E88" s="1139">
        <v>16769290525.680002</v>
      </c>
      <c r="F88" s="1137">
        <v>1029824223.54</v>
      </c>
      <c r="G88" s="1137">
        <v>392888385.01999998</v>
      </c>
      <c r="H88" s="1137">
        <v>13974786011.260002</v>
      </c>
      <c r="I88" s="1137">
        <v>459428649.36999989</v>
      </c>
      <c r="J88" s="1137">
        <v>0</v>
      </c>
      <c r="K88" s="1137">
        <v>0</v>
      </c>
      <c r="L88" s="1140">
        <v>912363256.48999989</v>
      </c>
    </row>
    <row r="89" spans="1:12" ht="18.95" customHeight="1">
      <c r="A89" s="966"/>
      <c r="B89" s="967"/>
      <c r="C89" s="968"/>
      <c r="D89" s="1608" t="s">
        <v>43</v>
      </c>
      <c r="E89" s="1139">
        <v>5261776679.1000032</v>
      </c>
      <c r="F89" s="1137">
        <v>374526626.37999994</v>
      </c>
      <c r="G89" s="1137">
        <v>98249996.26000002</v>
      </c>
      <c r="H89" s="1137">
        <v>4505071285.4900026</v>
      </c>
      <c r="I89" s="1137">
        <v>28616215.150000013</v>
      </c>
      <c r="J89" s="1137">
        <v>0</v>
      </c>
      <c r="K89" s="1137">
        <v>0</v>
      </c>
      <c r="L89" s="1140">
        <v>255312555.8200002</v>
      </c>
    </row>
    <row r="90" spans="1:12" ht="18.95" customHeight="1">
      <c r="A90" s="966"/>
      <c r="B90" s="968"/>
      <c r="C90" s="968"/>
      <c r="D90" s="1608" t="s">
        <v>44</v>
      </c>
      <c r="E90" s="1132">
        <v>0.32091324485054812</v>
      </c>
      <c r="F90" s="1131">
        <v>0.38422484571058069</v>
      </c>
      <c r="G90" s="1131">
        <v>0.24820194736855405</v>
      </c>
      <c r="H90" s="1131">
        <v>0.32746155135162813</v>
      </c>
      <c r="I90" s="1131">
        <v>7.475285493363569E-2</v>
      </c>
      <c r="J90" s="1131">
        <v>0</v>
      </c>
      <c r="K90" s="1131">
        <v>0</v>
      </c>
      <c r="L90" s="1133">
        <v>0.28839621615210509</v>
      </c>
    </row>
    <row r="91" spans="1:12" ht="18.95" customHeight="1">
      <c r="A91" s="972"/>
      <c r="B91" s="973"/>
      <c r="C91" s="973"/>
      <c r="D91" s="1609" t="s">
        <v>45</v>
      </c>
      <c r="E91" s="1134">
        <v>0.31377455540186822</v>
      </c>
      <c r="F91" s="1135">
        <v>0.36368014833888079</v>
      </c>
      <c r="G91" s="1135">
        <v>0.25007101254723679</v>
      </c>
      <c r="H91" s="1135">
        <v>0.32237139673266552</v>
      </c>
      <c r="I91" s="1135">
        <v>6.2286527384046539E-2</v>
      </c>
      <c r="J91" s="1135">
        <v>0</v>
      </c>
      <c r="K91" s="1135">
        <v>0</v>
      </c>
      <c r="L91" s="1136">
        <v>0.27983651687402056</v>
      </c>
    </row>
    <row r="92" spans="1:12" ht="18.95" customHeight="1">
      <c r="A92" s="966" t="s">
        <v>378</v>
      </c>
      <c r="B92" s="967" t="s">
        <v>47</v>
      </c>
      <c r="C92" s="968" t="s">
        <v>379</v>
      </c>
      <c r="D92" s="1607" t="s">
        <v>41</v>
      </c>
      <c r="E92" s="1138">
        <v>2752517000</v>
      </c>
      <c r="F92" s="1137">
        <v>8050000</v>
      </c>
      <c r="G92" s="1137">
        <v>138806000</v>
      </c>
      <c r="H92" s="1137">
        <v>2447687000</v>
      </c>
      <c r="I92" s="1137">
        <v>157963000</v>
      </c>
      <c r="J92" s="1137">
        <v>0</v>
      </c>
      <c r="K92" s="1137">
        <v>0</v>
      </c>
      <c r="L92" s="1140">
        <v>11000</v>
      </c>
    </row>
    <row r="93" spans="1:12" ht="18.95" customHeight="1">
      <c r="A93" s="966"/>
      <c r="B93" s="967"/>
      <c r="C93" s="968" t="s">
        <v>380</v>
      </c>
      <c r="D93" s="1608" t="s">
        <v>42</v>
      </c>
      <c r="E93" s="1139">
        <v>2758278953</v>
      </c>
      <c r="F93" s="1137">
        <v>10861115</v>
      </c>
      <c r="G93" s="1137">
        <v>139307579</v>
      </c>
      <c r="H93" s="1137">
        <v>2453325343</v>
      </c>
      <c r="I93" s="1137">
        <v>154773916</v>
      </c>
      <c r="J93" s="1137">
        <v>0</v>
      </c>
      <c r="K93" s="1137">
        <v>0</v>
      </c>
      <c r="L93" s="1140">
        <v>11000</v>
      </c>
    </row>
    <row r="94" spans="1:12" ht="18.95" customHeight="1">
      <c r="A94" s="966"/>
      <c r="B94" s="967"/>
      <c r="C94" s="968" t="s">
        <v>381</v>
      </c>
      <c r="D94" s="1608" t="s">
        <v>43</v>
      </c>
      <c r="E94" s="1139">
        <v>804715727.89000022</v>
      </c>
      <c r="F94" s="1137">
        <v>4534986.74</v>
      </c>
      <c r="G94" s="1137">
        <v>53268465.670000009</v>
      </c>
      <c r="H94" s="1137">
        <v>744391302.21000028</v>
      </c>
      <c r="I94" s="1137">
        <v>2520973.27</v>
      </c>
      <c r="J94" s="1137">
        <v>0</v>
      </c>
      <c r="K94" s="1137">
        <v>0</v>
      </c>
      <c r="L94" s="1140">
        <v>0</v>
      </c>
    </row>
    <row r="95" spans="1:12" ht="18.95" customHeight="1">
      <c r="A95" s="970"/>
      <c r="B95" s="968"/>
      <c r="C95" s="968" t="s">
        <v>382</v>
      </c>
      <c r="D95" s="1608" t="s">
        <v>44</v>
      </c>
      <c r="E95" s="1132">
        <v>0.29235631528887929</v>
      </c>
      <c r="F95" s="1131">
        <v>0.5633523900621118</v>
      </c>
      <c r="G95" s="1131">
        <v>0.38376198197484263</v>
      </c>
      <c r="H95" s="1131">
        <v>0.3041202989638791</v>
      </c>
      <c r="I95" s="1131">
        <v>1.595926432139172E-2</v>
      </c>
      <c r="J95" s="1131">
        <v>0</v>
      </c>
      <c r="K95" s="1131">
        <v>0</v>
      </c>
      <c r="L95" s="1133">
        <v>0</v>
      </c>
    </row>
    <row r="96" spans="1:12" ht="18.95" customHeight="1">
      <c r="A96" s="972"/>
      <c r="B96" s="973"/>
      <c r="C96" s="973"/>
      <c r="D96" s="1610" t="s">
        <v>45</v>
      </c>
      <c r="E96" s="1134">
        <v>0.29174559266921263</v>
      </c>
      <c r="F96" s="1135">
        <v>0.41754338665965696</v>
      </c>
      <c r="G96" s="1135">
        <v>0.38238024127890419</v>
      </c>
      <c r="H96" s="1135">
        <v>0.30342135597056041</v>
      </c>
      <c r="I96" s="1135">
        <v>1.6288101607508595E-2</v>
      </c>
      <c r="J96" s="1135">
        <v>0</v>
      </c>
      <c r="K96" s="1135">
        <v>0</v>
      </c>
      <c r="L96" s="1136">
        <v>0</v>
      </c>
    </row>
    <row r="97" spans="1:12" ht="18.95" customHeight="1">
      <c r="A97" s="966" t="s">
        <v>383</v>
      </c>
      <c r="B97" s="967" t="s">
        <v>47</v>
      </c>
      <c r="C97" s="968" t="s">
        <v>113</v>
      </c>
      <c r="D97" s="1608" t="s">
        <v>41</v>
      </c>
      <c r="E97" s="1138">
        <v>42178633000</v>
      </c>
      <c r="F97" s="1137">
        <v>1722559000</v>
      </c>
      <c r="G97" s="1137">
        <v>1792145000</v>
      </c>
      <c r="H97" s="1137">
        <v>23489084000</v>
      </c>
      <c r="I97" s="1137">
        <v>15174228000</v>
      </c>
      <c r="J97" s="1137">
        <v>0</v>
      </c>
      <c r="K97" s="1137">
        <v>0</v>
      </c>
      <c r="L97" s="1140">
        <v>617000</v>
      </c>
    </row>
    <row r="98" spans="1:12" ht="18.95" customHeight="1">
      <c r="A98" s="966"/>
      <c r="B98" s="967"/>
      <c r="C98" s="968"/>
      <c r="D98" s="1608" t="s">
        <v>42</v>
      </c>
      <c r="E98" s="1139">
        <v>42175816503</v>
      </c>
      <c r="F98" s="1137">
        <v>1790459000</v>
      </c>
      <c r="G98" s="1137">
        <v>1753387991.3</v>
      </c>
      <c r="H98" s="1137">
        <v>23240112511.699997</v>
      </c>
      <c r="I98" s="1137">
        <v>15391240000</v>
      </c>
      <c r="J98" s="1137">
        <v>0</v>
      </c>
      <c r="K98" s="1137">
        <v>0</v>
      </c>
      <c r="L98" s="1140">
        <v>617000</v>
      </c>
    </row>
    <row r="99" spans="1:12" ht="18.95" customHeight="1">
      <c r="A99" s="966"/>
      <c r="B99" s="967"/>
      <c r="C99" s="968"/>
      <c r="D99" s="1608" t="s">
        <v>43</v>
      </c>
      <c r="E99" s="1139">
        <v>9535459104.5199947</v>
      </c>
      <c r="F99" s="1137">
        <v>513568159.17000002</v>
      </c>
      <c r="G99" s="1137">
        <v>420314234.68999994</v>
      </c>
      <c r="H99" s="1137">
        <v>6777048081.5899954</v>
      </c>
      <c r="I99" s="1137">
        <v>1824511153.2999997</v>
      </c>
      <c r="J99" s="1137">
        <v>0</v>
      </c>
      <c r="K99" s="1137">
        <v>0</v>
      </c>
      <c r="L99" s="1140">
        <v>17475.77</v>
      </c>
    </row>
    <row r="100" spans="1:12" ht="18.95" customHeight="1">
      <c r="A100" s="970"/>
      <c r="B100" s="968"/>
      <c r="C100" s="968"/>
      <c r="D100" s="1608" t="s">
        <v>44</v>
      </c>
      <c r="E100" s="1132">
        <v>0.22607321352780671</v>
      </c>
      <c r="F100" s="1131">
        <v>0.29814256531706607</v>
      </c>
      <c r="G100" s="1131">
        <v>0.23453137703143437</v>
      </c>
      <c r="H100" s="1131">
        <v>0.28851904491422464</v>
      </c>
      <c r="I100" s="1131">
        <v>0.12023749434238103</v>
      </c>
      <c r="J100" s="1131">
        <v>0</v>
      </c>
      <c r="K100" s="1131">
        <v>0</v>
      </c>
      <c r="L100" s="1133">
        <v>2.8323776337115074E-2</v>
      </c>
    </row>
    <row r="101" spans="1:12" ht="18.95" customHeight="1">
      <c r="A101" s="972"/>
      <c r="B101" s="973"/>
      <c r="C101" s="973"/>
      <c r="D101" s="1609" t="s">
        <v>45</v>
      </c>
      <c r="E101" s="1134">
        <v>0.22608831067542534</v>
      </c>
      <c r="F101" s="1135">
        <v>0.28683603431857418</v>
      </c>
      <c r="G101" s="1135">
        <v>0.23971547471268456</v>
      </c>
      <c r="H101" s="1135">
        <v>0.29160995146551721</v>
      </c>
      <c r="I101" s="1135">
        <v>0.11854218070148992</v>
      </c>
      <c r="J101" s="1135">
        <v>0</v>
      </c>
      <c r="K101" s="1135">
        <v>0</v>
      </c>
      <c r="L101" s="1136">
        <v>2.8323776337115074E-2</v>
      </c>
    </row>
    <row r="102" spans="1:12" ht="18.95" customHeight="1">
      <c r="A102" s="983" t="s">
        <v>384</v>
      </c>
      <c r="B102" s="979" t="s">
        <v>47</v>
      </c>
      <c r="C102" s="984" t="s">
        <v>385</v>
      </c>
      <c r="D102" s="1612" t="s">
        <v>41</v>
      </c>
      <c r="E102" s="1138">
        <v>103741494000</v>
      </c>
      <c r="F102" s="1137">
        <v>79454085000</v>
      </c>
      <c r="G102" s="1137">
        <v>24156652000</v>
      </c>
      <c r="H102" s="1137">
        <v>129931000</v>
      </c>
      <c r="I102" s="1137">
        <v>826000</v>
      </c>
      <c r="J102" s="1137">
        <v>0</v>
      </c>
      <c r="K102" s="1137">
        <v>0</v>
      </c>
      <c r="L102" s="1140">
        <v>0</v>
      </c>
    </row>
    <row r="103" spans="1:12" ht="18.95" customHeight="1">
      <c r="A103" s="966"/>
      <c r="B103" s="967"/>
      <c r="C103" s="968" t="s">
        <v>386</v>
      </c>
      <c r="D103" s="1608" t="s">
        <v>42</v>
      </c>
      <c r="E103" s="1139">
        <v>103741494000</v>
      </c>
      <c r="F103" s="1137">
        <v>79454085000</v>
      </c>
      <c r="G103" s="1137">
        <v>24155093414</v>
      </c>
      <c r="H103" s="1137">
        <v>131489586</v>
      </c>
      <c r="I103" s="1137">
        <v>826000</v>
      </c>
      <c r="J103" s="1137">
        <v>0</v>
      </c>
      <c r="K103" s="1137">
        <v>0</v>
      </c>
      <c r="L103" s="1140">
        <v>0</v>
      </c>
    </row>
    <row r="104" spans="1:12" ht="18.95" customHeight="1">
      <c r="A104" s="966"/>
      <c r="B104" s="967"/>
      <c r="C104" s="968"/>
      <c r="D104" s="1608" t="s">
        <v>43</v>
      </c>
      <c r="E104" s="1139">
        <v>16092804603.369999</v>
      </c>
      <c r="F104" s="1137">
        <v>7716245506.8699999</v>
      </c>
      <c r="G104" s="1137">
        <v>8338788431.9299994</v>
      </c>
      <c r="H104" s="1137">
        <v>37770664.57</v>
      </c>
      <c r="I104" s="1137">
        <v>0</v>
      </c>
      <c r="J104" s="1137">
        <v>0</v>
      </c>
      <c r="K104" s="1137">
        <v>0</v>
      </c>
      <c r="L104" s="1140">
        <v>0</v>
      </c>
    </row>
    <row r="105" spans="1:12" ht="18.95" customHeight="1">
      <c r="A105" s="970"/>
      <c r="B105" s="968"/>
      <c r="C105" s="968"/>
      <c r="D105" s="1608" t="s">
        <v>44</v>
      </c>
      <c r="E105" s="1132">
        <v>0.15512408760346172</v>
      </c>
      <c r="F105" s="1131">
        <v>9.7115780854691108E-2</v>
      </c>
      <c r="G105" s="1131">
        <v>0.34519636379784746</v>
      </c>
      <c r="H105" s="1131">
        <v>0.29069786709869083</v>
      </c>
      <c r="I105" s="1131">
        <v>0</v>
      </c>
      <c r="J105" s="1131">
        <v>0</v>
      </c>
      <c r="K105" s="1131">
        <v>0</v>
      </c>
      <c r="L105" s="1133">
        <v>0</v>
      </c>
    </row>
    <row r="106" spans="1:12" ht="18.95" customHeight="1">
      <c r="A106" s="972"/>
      <c r="B106" s="973"/>
      <c r="C106" s="973"/>
      <c r="D106" s="1611" t="s">
        <v>45</v>
      </c>
      <c r="E106" s="1134">
        <v>0.15512408760346172</v>
      </c>
      <c r="F106" s="1135">
        <v>9.7115780854691108E-2</v>
      </c>
      <c r="G106" s="1135">
        <v>0.34521863728736146</v>
      </c>
      <c r="H106" s="1135">
        <v>0.28725213698672686</v>
      </c>
      <c r="I106" s="1135">
        <v>0</v>
      </c>
      <c r="J106" s="1135">
        <v>0</v>
      </c>
      <c r="K106" s="1135">
        <v>0</v>
      </c>
      <c r="L106" s="1136">
        <v>0</v>
      </c>
    </row>
    <row r="107" spans="1:12" ht="18.95" customHeight="1">
      <c r="A107" s="966" t="s">
        <v>387</v>
      </c>
      <c r="B107" s="967" t="s">
        <v>47</v>
      </c>
      <c r="C107" s="968" t="s">
        <v>388</v>
      </c>
      <c r="D107" s="1613" t="s">
        <v>41</v>
      </c>
      <c r="E107" s="1138">
        <v>16811981000</v>
      </c>
      <c r="F107" s="1137">
        <v>2910184000</v>
      </c>
      <c r="G107" s="1137">
        <v>258046000</v>
      </c>
      <c r="H107" s="1137">
        <v>13245872000</v>
      </c>
      <c r="I107" s="1137">
        <v>350815000</v>
      </c>
      <c r="J107" s="1137">
        <v>0</v>
      </c>
      <c r="K107" s="1137">
        <v>0</v>
      </c>
      <c r="L107" s="1140">
        <v>47064000</v>
      </c>
    </row>
    <row r="108" spans="1:12" ht="18.95" customHeight="1">
      <c r="A108" s="966"/>
      <c r="B108" s="967"/>
      <c r="C108" s="968" t="s">
        <v>389</v>
      </c>
      <c r="D108" s="1608" t="s">
        <v>42</v>
      </c>
      <c r="E108" s="1139">
        <v>17041189507.129999</v>
      </c>
      <c r="F108" s="1137">
        <v>2928971079.6700001</v>
      </c>
      <c r="G108" s="1137">
        <v>178824615</v>
      </c>
      <c r="H108" s="1137">
        <v>13446339747.76</v>
      </c>
      <c r="I108" s="1137">
        <v>363401315.31999993</v>
      </c>
      <c r="J108" s="1137">
        <v>0</v>
      </c>
      <c r="K108" s="1137">
        <v>0</v>
      </c>
      <c r="L108" s="1140">
        <v>123652749.38</v>
      </c>
    </row>
    <row r="109" spans="1:12" ht="18.95" customHeight="1">
      <c r="A109" s="966"/>
      <c r="B109" s="967"/>
      <c r="C109" s="968"/>
      <c r="D109" s="1608" t="s">
        <v>43</v>
      </c>
      <c r="E109" s="1139">
        <v>6876671768.3500032</v>
      </c>
      <c r="F109" s="1137">
        <v>1329796643.4199998</v>
      </c>
      <c r="G109" s="1137">
        <v>100254019.91000003</v>
      </c>
      <c r="H109" s="1137">
        <v>5389815699.0700035</v>
      </c>
      <c r="I109" s="1137">
        <v>17259368.359999999</v>
      </c>
      <c r="J109" s="1137">
        <v>0</v>
      </c>
      <c r="K109" s="1137">
        <v>0</v>
      </c>
      <c r="L109" s="1140">
        <v>39546037.590000004</v>
      </c>
    </row>
    <row r="110" spans="1:12" ht="18.95" customHeight="1">
      <c r="A110" s="966"/>
      <c r="B110" s="968"/>
      <c r="C110" s="968"/>
      <c r="D110" s="1608" t="s">
        <v>44</v>
      </c>
      <c r="E110" s="1132">
        <v>0.40903399595502776</v>
      </c>
      <c r="F110" s="1131">
        <v>0.45694589875416808</v>
      </c>
      <c r="G110" s="1131">
        <v>0.38851220290180832</v>
      </c>
      <c r="H110" s="1131">
        <v>0.40690531352484788</v>
      </c>
      <c r="I110" s="1131">
        <v>4.9197920157347891E-2</v>
      </c>
      <c r="J110" s="1131">
        <v>0</v>
      </c>
      <c r="K110" s="1131">
        <v>0</v>
      </c>
      <c r="L110" s="1133">
        <v>0.84026087009178996</v>
      </c>
    </row>
    <row r="111" spans="1:12" ht="18.95" customHeight="1">
      <c r="A111" s="972"/>
      <c r="B111" s="973"/>
      <c r="C111" s="973"/>
      <c r="D111" s="1608" t="s">
        <v>45</v>
      </c>
      <c r="E111" s="1134">
        <v>0.40353238049919093</v>
      </c>
      <c r="F111" s="1135">
        <v>0.45401494492387573</v>
      </c>
      <c r="G111" s="1135">
        <v>0.56062762897602225</v>
      </c>
      <c r="H111" s="1135">
        <v>0.40083887512717969</v>
      </c>
      <c r="I111" s="1135">
        <v>4.7493962273642117E-2</v>
      </c>
      <c r="J111" s="1135">
        <v>0</v>
      </c>
      <c r="K111" s="1135">
        <v>0</v>
      </c>
      <c r="L111" s="1136">
        <v>0.31981527130035908</v>
      </c>
    </row>
    <row r="112" spans="1:12" ht="18.95" customHeight="1">
      <c r="A112" s="966" t="s">
        <v>390</v>
      </c>
      <c r="B112" s="967" t="s">
        <v>47</v>
      </c>
      <c r="C112" s="968" t="s">
        <v>391</v>
      </c>
      <c r="D112" s="1607" t="s">
        <v>41</v>
      </c>
      <c r="E112" s="1138">
        <v>15787467000</v>
      </c>
      <c r="F112" s="1137">
        <v>188481000</v>
      </c>
      <c r="G112" s="1137">
        <v>312093000</v>
      </c>
      <c r="H112" s="1137">
        <v>14374598000</v>
      </c>
      <c r="I112" s="1137">
        <v>892514000</v>
      </c>
      <c r="J112" s="1137">
        <v>0</v>
      </c>
      <c r="K112" s="1137">
        <v>0</v>
      </c>
      <c r="L112" s="1140">
        <v>19781000</v>
      </c>
    </row>
    <row r="113" spans="1:12" ht="18.95" customHeight="1">
      <c r="A113" s="966"/>
      <c r="B113" s="967"/>
      <c r="C113" s="968"/>
      <c r="D113" s="1608" t="s">
        <v>42</v>
      </c>
      <c r="E113" s="1139">
        <v>15790949090.999998</v>
      </c>
      <c r="F113" s="1137">
        <v>188481000</v>
      </c>
      <c r="G113" s="1137">
        <v>304248973.00999999</v>
      </c>
      <c r="H113" s="1137">
        <v>14385258523.989998</v>
      </c>
      <c r="I113" s="1137">
        <v>892514000</v>
      </c>
      <c r="J113" s="1137">
        <v>0</v>
      </c>
      <c r="K113" s="1137">
        <v>0</v>
      </c>
      <c r="L113" s="1140">
        <v>20446594</v>
      </c>
    </row>
    <row r="114" spans="1:12" ht="18.95" customHeight="1">
      <c r="A114" s="966"/>
      <c r="B114" s="967"/>
      <c r="C114" s="968"/>
      <c r="D114" s="1608" t="s">
        <v>43</v>
      </c>
      <c r="E114" s="1139">
        <v>5112415947.1300049</v>
      </c>
      <c r="F114" s="1137">
        <v>49445060.449999996</v>
      </c>
      <c r="G114" s="1137">
        <v>124596694.30999999</v>
      </c>
      <c r="H114" s="1137">
        <v>4863807049.6300049</v>
      </c>
      <c r="I114" s="1137">
        <v>73809099.579999983</v>
      </c>
      <c r="J114" s="1137">
        <v>0</v>
      </c>
      <c r="K114" s="1137">
        <v>0</v>
      </c>
      <c r="L114" s="1140">
        <v>758043.16</v>
      </c>
    </row>
    <row r="115" spans="1:12" ht="18.95" customHeight="1">
      <c r="A115" s="970"/>
      <c r="B115" s="968"/>
      <c r="C115" s="968"/>
      <c r="D115" s="1608" t="s">
        <v>44</v>
      </c>
      <c r="E115" s="1132">
        <v>0.32382749855502502</v>
      </c>
      <c r="F115" s="1131">
        <v>0.26233445519707554</v>
      </c>
      <c r="G115" s="1131">
        <v>0.39922937813408177</v>
      </c>
      <c r="H115" s="1131">
        <v>0.33836125710298159</v>
      </c>
      <c r="I115" s="1131">
        <v>8.2697974014973419E-2</v>
      </c>
      <c r="J115" s="1131">
        <v>0</v>
      </c>
      <c r="K115" s="1131">
        <v>0</v>
      </c>
      <c r="L115" s="1133">
        <v>3.8321781507507202E-2</v>
      </c>
    </row>
    <row r="116" spans="1:12" ht="18.95" customHeight="1">
      <c r="A116" s="972"/>
      <c r="B116" s="973"/>
      <c r="C116" s="973"/>
      <c r="D116" s="1610" t="s">
        <v>45</v>
      </c>
      <c r="E116" s="1134">
        <v>0.32375609076238554</v>
      </c>
      <c r="F116" s="1135">
        <v>0.26233445519707554</v>
      </c>
      <c r="G116" s="1135">
        <v>0.40952215245737172</v>
      </c>
      <c r="H116" s="1135">
        <v>0.3381105067746078</v>
      </c>
      <c r="I116" s="1135">
        <v>8.2697974014973419E-2</v>
      </c>
      <c r="J116" s="1135">
        <v>0</v>
      </c>
      <c r="K116" s="1135">
        <v>0</v>
      </c>
      <c r="L116" s="1136">
        <v>3.7074300003218139E-2</v>
      </c>
    </row>
    <row r="117" spans="1:12" ht="18.95" customHeight="1">
      <c r="A117" s="966" t="s">
        <v>392</v>
      </c>
      <c r="B117" s="967" t="s">
        <v>47</v>
      </c>
      <c r="C117" s="968" t="s">
        <v>393</v>
      </c>
      <c r="D117" s="1607" t="s">
        <v>41</v>
      </c>
      <c r="E117" s="1138">
        <v>0</v>
      </c>
      <c r="F117" s="1137">
        <v>0</v>
      </c>
      <c r="G117" s="1137">
        <v>0</v>
      </c>
      <c r="H117" s="1137">
        <v>0</v>
      </c>
      <c r="I117" s="1137">
        <v>0</v>
      </c>
      <c r="J117" s="1137">
        <v>0</v>
      </c>
      <c r="K117" s="1137">
        <v>0</v>
      </c>
      <c r="L117" s="1140">
        <v>0</v>
      </c>
    </row>
    <row r="118" spans="1:12" ht="18.95" customHeight="1">
      <c r="A118" s="966"/>
      <c r="B118" s="967"/>
      <c r="C118" s="968" t="s">
        <v>394</v>
      </c>
      <c r="D118" s="1608" t="s">
        <v>42</v>
      </c>
      <c r="E118" s="1139">
        <v>136560</v>
      </c>
      <c r="F118" s="1137">
        <v>136560</v>
      </c>
      <c r="G118" s="1137">
        <v>0</v>
      </c>
      <c r="H118" s="1137">
        <v>0</v>
      </c>
      <c r="I118" s="1137">
        <v>0</v>
      </c>
      <c r="J118" s="1137">
        <v>0</v>
      </c>
      <c r="K118" s="1137">
        <v>0</v>
      </c>
      <c r="L118" s="1140">
        <v>0</v>
      </c>
    </row>
    <row r="119" spans="1:12" ht="18.95" customHeight="1">
      <c r="A119" s="966"/>
      <c r="B119" s="967"/>
      <c r="C119" s="968" t="s">
        <v>395</v>
      </c>
      <c r="D119" s="1608" t="s">
        <v>43</v>
      </c>
      <c r="E119" s="1139">
        <v>88630</v>
      </c>
      <c r="F119" s="1137">
        <v>88630</v>
      </c>
      <c r="G119" s="1137">
        <v>0</v>
      </c>
      <c r="H119" s="1137">
        <v>0</v>
      </c>
      <c r="I119" s="1137">
        <v>0</v>
      </c>
      <c r="J119" s="1137">
        <v>0</v>
      </c>
      <c r="K119" s="1137">
        <v>0</v>
      </c>
      <c r="L119" s="1140">
        <v>0</v>
      </c>
    </row>
    <row r="120" spans="1:12" ht="18.95" customHeight="1">
      <c r="A120" s="970"/>
      <c r="B120" s="968"/>
      <c r="C120" s="968" t="s">
        <v>396</v>
      </c>
      <c r="D120" s="1608" t="s">
        <v>44</v>
      </c>
      <c r="E120" s="1132">
        <v>0</v>
      </c>
      <c r="F120" s="1131">
        <v>0</v>
      </c>
      <c r="G120" s="1131">
        <v>0</v>
      </c>
      <c r="H120" s="1131">
        <v>0</v>
      </c>
      <c r="I120" s="1131">
        <v>0</v>
      </c>
      <c r="J120" s="1131">
        <v>0</v>
      </c>
      <c r="K120" s="1131">
        <v>0</v>
      </c>
      <c r="L120" s="1133">
        <v>0</v>
      </c>
    </row>
    <row r="121" spans="1:12" ht="18.95" customHeight="1">
      <c r="A121" s="972"/>
      <c r="B121" s="973"/>
      <c r="C121" s="973" t="s">
        <v>397</v>
      </c>
      <c r="D121" s="1610" t="s">
        <v>45</v>
      </c>
      <c r="E121" s="1134">
        <v>0.64901874633860579</v>
      </c>
      <c r="F121" s="1135">
        <v>0.64901874633860579</v>
      </c>
      <c r="G121" s="1135">
        <v>0</v>
      </c>
      <c r="H121" s="1135">
        <v>0</v>
      </c>
      <c r="I121" s="1135">
        <v>0</v>
      </c>
      <c r="J121" s="1135">
        <v>0</v>
      </c>
      <c r="K121" s="1135">
        <v>0</v>
      </c>
      <c r="L121" s="1136">
        <v>0</v>
      </c>
    </row>
    <row r="122" spans="1:12" ht="18.95" customHeight="1">
      <c r="A122" s="966" t="s">
        <v>398</v>
      </c>
      <c r="B122" s="967" t="s">
        <v>47</v>
      </c>
      <c r="C122" s="968" t="s">
        <v>399</v>
      </c>
      <c r="D122" s="1607" t="s">
        <v>41</v>
      </c>
      <c r="E122" s="1138">
        <v>28000000000</v>
      </c>
      <c r="F122" s="1137">
        <v>0</v>
      </c>
      <c r="G122" s="1137">
        <v>0</v>
      </c>
      <c r="H122" s="1137">
        <v>100000</v>
      </c>
      <c r="I122" s="1137">
        <v>0</v>
      </c>
      <c r="J122" s="1137">
        <v>27999900000</v>
      </c>
      <c r="K122" s="1137">
        <v>0</v>
      </c>
      <c r="L122" s="1140">
        <v>0</v>
      </c>
    </row>
    <row r="123" spans="1:12" ht="18.95" customHeight="1">
      <c r="A123" s="966"/>
      <c r="B123" s="967"/>
      <c r="C123" s="968"/>
      <c r="D123" s="1608" t="s">
        <v>42</v>
      </c>
      <c r="E123" s="1139">
        <v>28000000000</v>
      </c>
      <c r="F123" s="1137">
        <v>0</v>
      </c>
      <c r="G123" s="1137">
        <v>0</v>
      </c>
      <c r="H123" s="1137">
        <v>100000</v>
      </c>
      <c r="I123" s="1137">
        <v>0</v>
      </c>
      <c r="J123" s="1137">
        <v>27999900000</v>
      </c>
      <c r="K123" s="1137">
        <v>0</v>
      </c>
      <c r="L123" s="1140">
        <v>0</v>
      </c>
    </row>
    <row r="124" spans="1:12" ht="18.95" customHeight="1">
      <c r="A124" s="966"/>
      <c r="B124" s="967"/>
      <c r="C124" s="968"/>
      <c r="D124" s="1608" t="s">
        <v>43</v>
      </c>
      <c r="E124" s="1139">
        <v>9423137433.5100002</v>
      </c>
      <c r="F124" s="1137">
        <v>0</v>
      </c>
      <c r="G124" s="1137">
        <v>0</v>
      </c>
      <c r="H124" s="1137">
        <v>0</v>
      </c>
      <c r="I124" s="1137">
        <v>0</v>
      </c>
      <c r="J124" s="1137">
        <v>9423137433.5100002</v>
      </c>
      <c r="K124" s="1137">
        <v>0</v>
      </c>
      <c r="L124" s="1140">
        <v>0</v>
      </c>
    </row>
    <row r="125" spans="1:12" ht="18.95" customHeight="1">
      <c r="A125" s="970"/>
      <c r="B125" s="968"/>
      <c r="C125" s="968"/>
      <c r="D125" s="1608" t="s">
        <v>44</v>
      </c>
      <c r="E125" s="1132">
        <v>0.33654062262535717</v>
      </c>
      <c r="F125" s="1131">
        <v>0</v>
      </c>
      <c r="G125" s="1131">
        <v>0</v>
      </c>
      <c r="H125" s="1131">
        <v>0</v>
      </c>
      <c r="I125" s="1131">
        <v>0</v>
      </c>
      <c r="J125" s="1131">
        <v>0.33654182456044485</v>
      </c>
      <c r="K125" s="1131">
        <v>0</v>
      </c>
      <c r="L125" s="1133">
        <v>0</v>
      </c>
    </row>
    <row r="126" spans="1:12" ht="18.95" customHeight="1">
      <c r="A126" s="972"/>
      <c r="B126" s="973"/>
      <c r="C126" s="973"/>
      <c r="D126" s="1610" t="s">
        <v>45</v>
      </c>
      <c r="E126" s="1134">
        <v>0.33654062262535717</v>
      </c>
      <c r="F126" s="1135">
        <v>0</v>
      </c>
      <c r="G126" s="1135">
        <v>0</v>
      </c>
      <c r="H126" s="1135">
        <v>0</v>
      </c>
      <c r="I126" s="1135">
        <v>0</v>
      </c>
      <c r="J126" s="1135">
        <v>0.33654182456044485</v>
      </c>
      <c r="K126" s="1135">
        <v>0</v>
      </c>
      <c r="L126" s="1136">
        <v>0</v>
      </c>
    </row>
    <row r="127" spans="1:12" ht="18.95" customHeight="1">
      <c r="A127" s="966" t="s">
        <v>400</v>
      </c>
      <c r="B127" s="967" t="s">
        <v>47</v>
      </c>
      <c r="C127" s="968" t="s">
        <v>401</v>
      </c>
      <c r="D127" s="1607" t="s">
        <v>41</v>
      </c>
      <c r="E127" s="1138">
        <v>125613078000</v>
      </c>
      <c r="F127" s="1137">
        <v>81817709000</v>
      </c>
      <c r="G127" s="1137">
        <v>1287083000</v>
      </c>
      <c r="H127" s="1137">
        <v>5432196000</v>
      </c>
      <c r="I127" s="1137">
        <v>1685186000</v>
      </c>
      <c r="J127" s="1137">
        <v>0</v>
      </c>
      <c r="K127" s="1137">
        <v>28520043000</v>
      </c>
      <c r="L127" s="1140">
        <v>6870861000</v>
      </c>
    </row>
    <row r="128" spans="1:12" ht="18.95" customHeight="1">
      <c r="A128" s="970"/>
      <c r="B128" s="968"/>
      <c r="C128" s="968"/>
      <c r="D128" s="1608" t="s">
        <v>42</v>
      </c>
      <c r="E128" s="1139">
        <v>119990168364.42003</v>
      </c>
      <c r="F128" s="1137">
        <v>77668506403.220016</v>
      </c>
      <c r="G128" s="1137">
        <v>1246332200</v>
      </c>
      <c r="H128" s="1137">
        <v>4596820161.8500013</v>
      </c>
      <c r="I128" s="1137">
        <v>1295324372.6099999</v>
      </c>
      <c r="J128" s="1137">
        <v>0</v>
      </c>
      <c r="K128" s="1137">
        <v>28520043000</v>
      </c>
      <c r="L128" s="1140">
        <v>6663142226.7399998</v>
      </c>
    </row>
    <row r="129" spans="1:12" ht="18.95" customHeight="1">
      <c r="A129" s="970"/>
      <c r="B129" s="968"/>
      <c r="C129" s="968"/>
      <c r="D129" s="1608" t="s">
        <v>43</v>
      </c>
      <c r="E129" s="1139">
        <v>41410258713.689995</v>
      </c>
      <c r="F129" s="1137">
        <v>29669286239.869999</v>
      </c>
      <c r="G129" s="1137">
        <v>0</v>
      </c>
      <c r="H129" s="1204">
        <v>0</v>
      </c>
      <c r="I129" s="1137">
        <v>0</v>
      </c>
      <c r="J129" s="1137">
        <v>0</v>
      </c>
      <c r="K129" s="1137">
        <v>11118560395.940001</v>
      </c>
      <c r="L129" s="1140">
        <v>622412077.88</v>
      </c>
    </row>
    <row r="130" spans="1:12" ht="18.95" customHeight="1">
      <c r="A130" s="970"/>
      <c r="B130" s="968"/>
      <c r="C130" s="968"/>
      <c r="D130" s="1608" t="s">
        <v>44</v>
      </c>
      <c r="E130" s="1132">
        <v>0.32966518592665961</v>
      </c>
      <c r="F130" s="1131">
        <v>0.36262670517784845</v>
      </c>
      <c r="G130" s="1131">
        <v>0</v>
      </c>
      <c r="H130" s="1131">
        <v>0</v>
      </c>
      <c r="I130" s="1131">
        <v>0</v>
      </c>
      <c r="J130" s="1131">
        <v>0</v>
      </c>
      <c r="K130" s="1131">
        <v>0.38985075849780454</v>
      </c>
      <c r="L130" s="1133">
        <v>9.0587202663538091E-2</v>
      </c>
    </row>
    <row r="131" spans="1:12" ht="18.95" customHeight="1">
      <c r="A131" s="972"/>
      <c r="B131" s="973"/>
      <c r="C131" s="973"/>
      <c r="D131" s="1609" t="s">
        <v>45</v>
      </c>
      <c r="E131" s="1134">
        <v>0.34511376455380599</v>
      </c>
      <c r="F131" s="1135">
        <v>0.38199892870142738</v>
      </c>
      <c r="G131" s="1135">
        <v>0</v>
      </c>
      <c r="H131" s="1135">
        <v>0</v>
      </c>
      <c r="I131" s="1135">
        <v>0</v>
      </c>
      <c r="J131" s="1135">
        <v>0</v>
      </c>
      <c r="K131" s="1135">
        <v>0.38985075849780454</v>
      </c>
      <c r="L131" s="1136">
        <v>9.3411195003790359E-2</v>
      </c>
    </row>
    <row r="132" spans="1:12" ht="18.95" customHeight="1">
      <c r="A132" s="983" t="s">
        <v>402</v>
      </c>
      <c r="B132" s="979" t="s">
        <v>47</v>
      </c>
      <c r="C132" s="984" t="s">
        <v>115</v>
      </c>
      <c r="D132" s="1612" t="s">
        <v>41</v>
      </c>
      <c r="E132" s="1138">
        <v>2429197000</v>
      </c>
      <c r="F132" s="1137">
        <v>166009000</v>
      </c>
      <c r="G132" s="1137">
        <v>32454000</v>
      </c>
      <c r="H132" s="1137">
        <v>2075502000</v>
      </c>
      <c r="I132" s="1137">
        <v>64007000</v>
      </c>
      <c r="J132" s="1137">
        <v>0</v>
      </c>
      <c r="K132" s="1137">
        <v>0</v>
      </c>
      <c r="L132" s="1140">
        <v>91225000</v>
      </c>
    </row>
    <row r="133" spans="1:12" ht="18.95" customHeight="1">
      <c r="A133" s="966"/>
      <c r="B133" s="968"/>
      <c r="C133" s="968"/>
      <c r="D133" s="1608" t="s">
        <v>42</v>
      </c>
      <c r="E133" s="1139">
        <v>4102768823.1300001</v>
      </c>
      <c r="F133" s="1137">
        <v>1769857748</v>
      </c>
      <c r="G133" s="1137">
        <v>32862933.100000001</v>
      </c>
      <c r="H133" s="1137">
        <v>2127912705.9000001</v>
      </c>
      <c r="I133" s="1137">
        <v>72095773.129999995</v>
      </c>
      <c r="J133" s="1137">
        <v>0</v>
      </c>
      <c r="K133" s="1137">
        <v>0</v>
      </c>
      <c r="L133" s="1140">
        <v>100039663</v>
      </c>
    </row>
    <row r="134" spans="1:12" ht="18.95" customHeight="1">
      <c r="A134" s="966"/>
      <c r="B134" s="968"/>
      <c r="C134" s="968"/>
      <c r="D134" s="1608" t="s">
        <v>43</v>
      </c>
      <c r="E134" s="1139">
        <v>1293720458.7499998</v>
      </c>
      <c r="F134" s="1137">
        <v>632692677.38</v>
      </c>
      <c r="G134" s="1137">
        <v>6371257.75</v>
      </c>
      <c r="H134" s="1137">
        <v>636173262.58999991</v>
      </c>
      <c r="I134" s="1137">
        <v>6828922.5599999996</v>
      </c>
      <c r="J134" s="1137">
        <v>0</v>
      </c>
      <c r="K134" s="1137">
        <v>0</v>
      </c>
      <c r="L134" s="1140">
        <v>11654338.469999997</v>
      </c>
    </row>
    <row r="135" spans="1:12" ht="18.95" customHeight="1">
      <c r="A135" s="966"/>
      <c r="B135" s="968"/>
      <c r="C135" s="968"/>
      <c r="D135" s="1608" t="s">
        <v>44</v>
      </c>
      <c r="E135" s="1132">
        <v>0.53257124010526924</v>
      </c>
      <c r="F135" s="1131">
        <v>3.8111950399074748</v>
      </c>
      <c r="G135" s="1131">
        <v>0.19631656344364332</v>
      </c>
      <c r="H135" s="1131">
        <v>0.30651536957805864</v>
      </c>
      <c r="I135" s="1131">
        <v>0.10669024575437061</v>
      </c>
      <c r="J135" s="1131">
        <v>0</v>
      </c>
      <c r="K135" s="1131">
        <v>0</v>
      </c>
      <c r="L135" s="1133">
        <v>0.12775377878870919</v>
      </c>
    </row>
    <row r="136" spans="1:12" ht="18.95" customHeight="1">
      <c r="A136" s="985"/>
      <c r="B136" s="973"/>
      <c r="C136" s="973"/>
      <c r="D136" s="1609" t="s">
        <v>45</v>
      </c>
      <c r="E136" s="1134">
        <v>0.31532862672067913</v>
      </c>
      <c r="F136" s="1135">
        <v>0.35748222030553833</v>
      </c>
      <c r="G136" s="1135">
        <v>0.19387367921824361</v>
      </c>
      <c r="H136" s="1135">
        <v>0.29896586491828414</v>
      </c>
      <c r="I136" s="1135">
        <v>9.4720151591777518E-2</v>
      </c>
      <c r="J136" s="1135">
        <v>0</v>
      </c>
      <c r="K136" s="1135">
        <v>0</v>
      </c>
      <c r="L136" s="1136">
        <v>0.11649717842412161</v>
      </c>
    </row>
    <row r="137" spans="1:12" ht="18.95" customHeight="1">
      <c r="A137" s="966" t="s">
        <v>403</v>
      </c>
      <c r="B137" s="967" t="s">
        <v>47</v>
      </c>
      <c r="C137" s="968" t="s">
        <v>404</v>
      </c>
      <c r="D137" s="1613" t="s">
        <v>41</v>
      </c>
      <c r="E137" s="1138">
        <v>20128795000</v>
      </c>
      <c r="F137" s="1137">
        <v>11944678000</v>
      </c>
      <c r="G137" s="1137">
        <v>12396000</v>
      </c>
      <c r="H137" s="1137">
        <v>6387919000</v>
      </c>
      <c r="I137" s="1137">
        <v>1642224000</v>
      </c>
      <c r="J137" s="1137">
        <v>0</v>
      </c>
      <c r="K137" s="1137">
        <v>0</v>
      </c>
      <c r="L137" s="1140">
        <v>141578000</v>
      </c>
    </row>
    <row r="138" spans="1:12" ht="18.95" customHeight="1">
      <c r="A138" s="966"/>
      <c r="B138" s="967"/>
      <c r="C138" s="968"/>
      <c r="D138" s="1608" t="s">
        <v>42</v>
      </c>
      <c r="E138" s="1139">
        <v>20150967460.279999</v>
      </c>
      <c r="F138" s="1137">
        <v>11981250422.08</v>
      </c>
      <c r="G138" s="1137">
        <v>12791944.73</v>
      </c>
      <c r="H138" s="1137">
        <v>6348238159.7499981</v>
      </c>
      <c r="I138" s="1137">
        <v>1652881630.72</v>
      </c>
      <c r="J138" s="1137">
        <v>0</v>
      </c>
      <c r="K138" s="1137">
        <v>0</v>
      </c>
      <c r="L138" s="1140">
        <v>155805303</v>
      </c>
    </row>
    <row r="139" spans="1:12" ht="18.95" customHeight="1">
      <c r="A139" s="966"/>
      <c r="B139" s="967"/>
      <c r="C139" s="968"/>
      <c r="D139" s="1608" t="s">
        <v>43</v>
      </c>
      <c r="E139" s="1139">
        <v>5165354753.2300014</v>
      </c>
      <c r="F139" s="1137">
        <v>3973714562.8600011</v>
      </c>
      <c r="G139" s="1137">
        <v>4066496.830000001</v>
      </c>
      <c r="H139" s="1137">
        <v>1082910100.1900001</v>
      </c>
      <c r="I139" s="1137">
        <v>60476976.540000014</v>
      </c>
      <c r="J139" s="1137">
        <v>0</v>
      </c>
      <c r="K139" s="1137">
        <v>0</v>
      </c>
      <c r="L139" s="1140">
        <v>44186616.810000002</v>
      </c>
    </row>
    <row r="140" spans="1:12" ht="18.95" customHeight="1">
      <c r="A140" s="966"/>
      <c r="B140" s="968"/>
      <c r="C140" s="968"/>
      <c r="D140" s="1608" t="s">
        <v>44</v>
      </c>
      <c r="E140" s="1132">
        <v>0.25661519992776527</v>
      </c>
      <c r="F140" s="1131">
        <v>0.33267657469376749</v>
      </c>
      <c r="G140" s="1131">
        <v>0.32804911503710882</v>
      </c>
      <c r="H140" s="1131">
        <v>0.16952470752838289</v>
      </c>
      <c r="I140" s="1131">
        <v>3.6826265198901011E-2</v>
      </c>
      <c r="J140" s="1131">
        <v>0</v>
      </c>
      <c r="K140" s="1131">
        <v>0</v>
      </c>
      <c r="L140" s="1133">
        <v>0.31210086884968002</v>
      </c>
    </row>
    <row r="141" spans="1:12" ht="18.95" customHeight="1">
      <c r="A141" s="972"/>
      <c r="B141" s="973"/>
      <c r="C141" s="973"/>
      <c r="D141" s="1609" t="s">
        <v>45</v>
      </c>
      <c r="E141" s="1134">
        <v>0.25633284175618576</v>
      </c>
      <c r="F141" s="1135">
        <v>0.33166108902430785</v>
      </c>
      <c r="G141" s="1135">
        <v>0.31789512195617509</v>
      </c>
      <c r="H141" s="1135">
        <v>0.17058435316053841</v>
      </c>
      <c r="I141" s="1135">
        <v>3.6588812783681347E-2</v>
      </c>
      <c r="J141" s="1135">
        <v>0</v>
      </c>
      <c r="K141" s="1135">
        <v>0</v>
      </c>
      <c r="L141" s="1136">
        <v>0.28360149468083257</v>
      </c>
    </row>
    <row r="142" spans="1:12" ht="18.95" customHeight="1">
      <c r="A142" s="966" t="s">
        <v>405</v>
      </c>
      <c r="B142" s="967" t="s">
        <v>47</v>
      </c>
      <c r="C142" s="968" t="s">
        <v>406</v>
      </c>
      <c r="D142" s="1612" t="s">
        <v>41</v>
      </c>
      <c r="E142" s="1138">
        <v>4184883000</v>
      </c>
      <c r="F142" s="1137">
        <v>4105428000</v>
      </c>
      <c r="G142" s="1137">
        <v>14678000</v>
      </c>
      <c r="H142" s="1137">
        <v>63556000</v>
      </c>
      <c r="I142" s="1137">
        <v>134000</v>
      </c>
      <c r="J142" s="1137">
        <v>0</v>
      </c>
      <c r="K142" s="1137">
        <v>0</v>
      </c>
      <c r="L142" s="1140">
        <v>1087000</v>
      </c>
    </row>
    <row r="143" spans="1:12" ht="18.95" customHeight="1">
      <c r="A143" s="966"/>
      <c r="B143" s="967"/>
      <c r="C143" s="968"/>
      <c r="D143" s="1608" t="s">
        <v>42</v>
      </c>
      <c r="E143" s="1139">
        <v>4244597157.5399995</v>
      </c>
      <c r="F143" s="1137">
        <v>4155921878.1499996</v>
      </c>
      <c r="G143" s="1137">
        <v>14678000</v>
      </c>
      <c r="H143" s="1137">
        <v>64589223</v>
      </c>
      <c r="I143" s="1137">
        <v>820675</v>
      </c>
      <c r="J143" s="1137">
        <v>0</v>
      </c>
      <c r="K143" s="1137">
        <v>0</v>
      </c>
      <c r="L143" s="1140">
        <v>8587381.3900000006</v>
      </c>
    </row>
    <row r="144" spans="1:12" ht="18.95" customHeight="1">
      <c r="A144" s="966"/>
      <c r="B144" s="967"/>
      <c r="C144" s="968"/>
      <c r="D144" s="1608" t="s">
        <v>43</v>
      </c>
      <c r="E144" s="1139">
        <v>1453470260.1300004</v>
      </c>
      <c r="F144" s="1137">
        <v>1427750126.9000001</v>
      </c>
      <c r="G144" s="1137">
        <v>5900766.4000000004</v>
      </c>
      <c r="H144" s="1137">
        <v>17992964.400000002</v>
      </c>
      <c r="I144" s="1137">
        <v>0</v>
      </c>
      <c r="J144" s="1137">
        <v>0</v>
      </c>
      <c r="K144" s="1137">
        <v>0</v>
      </c>
      <c r="L144" s="1140">
        <v>1826402.43</v>
      </c>
    </row>
    <row r="145" spans="1:12" ht="18.95" customHeight="1">
      <c r="A145" s="966"/>
      <c r="B145" s="968"/>
      <c r="C145" s="968"/>
      <c r="D145" s="1608" t="s">
        <v>44</v>
      </c>
      <c r="E145" s="1132">
        <v>0.34731443152174157</v>
      </c>
      <c r="F145" s="1131">
        <v>0.34777132296559582</v>
      </c>
      <c r="G145" s="1131">
        <v>0.40201433437798068</v>
      </c>
      <c r="H145" s="1131">
        <v>0.28310410346780795</v>
      </c>
      <c r="I145" s="1131">
        <v>0</v>
      </c>
      <c r="J145" s="1131">
        <v>0</v>
      </c>
      <c r="K145" s="1131">
        <v>0</v>
      </c>
      <c r="L145" s="1054">
        <v>1.6802230266789329</v>
      </c>
    </row>
    <row r="146" spans="1:12" ht="18.95" customHeight="1">
      <c r="A146" s="972"/>
      <c r="B146" s="973"/>
      <c r="C146" s="973"/>
      <c r="D146" s="1608" t="s">
        <v>45</v>
      </c>
      <c r="E146" s="1134">
        <v>0.3424283167951736</v>
      </c>
      <c r="F146" s="1135">
        <v>0.34354594931307042</v>
      </c>
      <c r="G146" s="1135">
        <v>0.40201433437798068</v>
      </c>
      <c r="H146" s="1135">
        <v>0.27857533446407928</v>
      </c>
      <c r="I146" s="1135">
        <v>0</v>
      </c>
      <c r="J146" s="1135">
        <v>0</v>
      </c>
      <c r="K146" s="1135">
        <v>0</v>
      </c>
      <c r="L146" s="1136">
        <v>0.21268444326076447</v>
      </c>
    </row>
    <row r="147" spans="1:12" ht="18.75" customHeight="1">
      <c r="A147" s="966" t="s">
        <v>407</v>
      </c>
      <c r="B147" s="967" t="s">
        <v>47</v>
      </c>
      <c r="C147" s="968" t="s">
        <v>408</v>
      </c>
      <c r="D147" s="1607" t="s">
        <v>41</v>
      </c>
      <c r="E147" s="1138">
        <v>1452273000</v>
      </c>
      <c r="F147" s="1137">
        <v>905452000</v>
      </c>
      <c r="G147" s="1137">
        <v>114259000</v>
      </c>
      <c r="H147" s="1137">
        <v>300936000</v>
      </c>
      <c r="I147" s="1137">
        <v>4474000</v>
      </c>
      <c r="J147" s="1137">
        <v>0</v>
      </c>
      <c r="K147" s="1137">
        <v>0</v>
      </c>
      <c r="L147" s="1140">
        <v>127152000</v>
      </c>
    </row>
    <row r="148" spans="1:12" ht="18.95" customHeight="1">
      <c r="A148" s="966"/>
      <c r="B148" s="967"/>
      <c r="C148" s="968" t="s">
        <v>409</v>
      </c>
      <c r="D148" s="1608" t="s">
        <v>42</v>
      </c>
      <c r="E148" s="1139">
        <v>1537624978.0500002</v>
      </c>
      <c r="F148" s="1137">
        <v>955737148.84000003</v>
      </c>
      <c r="G148" s="1137">
        <v>142225958</v>
      </c>
      <c r="H148" s="1137">
        <v>305333442</v>
      </c>
      <c r="I148" s="1137">
        <v>7473847.21</v>
      </c>
      <c r="J148" s="1137">
        <v>0</v>
      </c>
      <c r="K148" s="1137">
        <v>0</v>
      </c>
      <c r="L148" s="1140">
        <v>126854582</v>
      </c>
    </row>
    <row r="149" spans="1:12" ht="18.95" customHeight="1">
      <c r="A149" s="966"/>
      <c r="B149" s="967"/>
      <c r="C149" s="968"/>
      <c r="D149" s="1608" t="s">
        <v>43</v>
      </c>
      <c r="E149" s="1139">
        <v>492192180.55999994</v>
      </c>
      <c r="F149" s="1137">
        <v>291935555.20999998</v>
      </c>
      <c r="G149" s="1137">
        <v>52117023.43</v>
      </c>
      <c r="H149" s="1137">
        <v>94491227.409999967</v>
      </c>
      <c r="I149" s="1137">
        <v>489657.9</v>
      </c>
      <c r="J149" s="1137">
        <v>0</v>
      </c>
      <c r="K149" s="1137">
        <v>0</v>
      </c>
      <c r="L149" s="1140">
        <v>53158716.609999999</v>
      </c>
    </row>
    <row r="150" spans="1:12" ht="18.95" customHeight="1">
      <c r="A150" s="966"/>
      <c r="B150" s="968"/>
      <c r="C150" s="968"/>
      <c r="D150" s="1608" t="s">
        <v>44</v>
      </c>
      <c r="E150" s="1132">
        <v>0.3389116099796663</v>
      </c>
      <c r="F150" s="1131">
        <v>0.32241969227523931</v>
      </c>
      <c r="G150" s="1131">
        <v>0.45613057553453118</v>
      </c>
      <c r="H150" s="1131">
        <v>0.31399110578328937</v>
      </c>
      <c r="I150" s="1131">
        <v>0.1094452168082253</v>
      </c>
      <c r="J150" s="1131">
        <v>0</v>
      </c>
      <c r="K150" s="1131">
        <v>0</v>
      </c>
      <c r="L150" s="1133">
        <v>0.41807220185290045</v>
      </c>
    </row>
    <row r="151" spans="1:12" ht="18.95" customHeight="1">
      <c r="A151" s="972"/>
      <c r="B151" s="973"/>
      <c r="C151" s="973"/>
      <c r="D151" s="1610" t="s">
        <v>45</v>
      </c>
      <c r="E151" s="1134">
        <v>0.32009897574907564</v>
      </c>
      <c r="F151" s="1135">
        <v>0.30545590444436405</v>
      </c>
      <c r="G151" s="1135">
        <v>0.36643819569139413</v>
      </c>
      <c r="H151" s="1135">
        <v>0.30946897526540823</v>
      </c>
      <c r="I151" s="1135">
        <v>6.5516177444039564E-2</v>
      </c>
      <c r="J151" s="1135">
        <v>0</v>
      </c>
      <c r="K151" s="1135">
        <v>0</v>
      </c>
      <c r="L151" s="1136">
        <v>0.41905239662529492</v>
      </c>
    </row>
    <row r="152" spans="1:12" ht="18.95" customHeight="1">
      <c r="A152" s="966" t="s">
        <v>410</v>
      </c>
      <c r="B152" s="967" t="s">
        <v>47</v>
      </c>
      <c r="C152" s="968" t="s">
        <v>411</v>
      </c>
      <c r="D152" s="1607" t="s">
        <v>41</v>
      </c>
      <c r="E152" s="1138">
        <v>151540000</v>
      </c>
      <c r="F152" s="1137">
        <v>21376000</v>
      </c>
      <c r="G152" s="1137">
        <v>4175000</v>
      </c>
      <c r="H152" s="1137">
        <v>121638000</v>
      </c>
      <c r="I152" s="1137">
        <v>4351000</v>
      </c>
      <c r="J152" s="1137">
        <v>0</v>
      </c>
      <c r="K152" s="1137">
        <v>0</v>
      </c>
      <c r="L152" s="1140">
        <v>0</v>
      </c>
    </row>
    <row r="153" spans="1:12" ht="18.95" customHeight="1">
      <c r="A153" s="966"/>
      <c r="B153" s="967"/>
      <c r="C153" s="968" t="s">
        <v>412</v>
      </c>
      <c r="D153" s="1608" t="s">
        <v>42</v>
      </c>
      <c r="E153" s="1139">
        <v>270854056</v>
      </c>
      <c r="F153" s="1137">
        <v>126983528</v>
      </c>
      <c r="G153" s="1137">
        <v>16975697</v>
      </c>
      <c r="H153" s="1137">
        <v>122543831</v>
      </c>
      <c r="I153" s="1137">
        <v>4351000</v>
      </c>
      <c r="J153" s="1137">
        <v>0</v>
      </c>
      <c r="K153" s="1137">
        <v>0</v>
      </c>
      <c r="L153" s="1140">
        <v>0</v>
      </c>
    </row>
    <row r="154" spans="1:12" ht="18.95" customHeight="1">
      <c r="A154" s="966"/>
      <c r="B154" s="967"/>
      <c r="C154" s="968"/>
      <c r="D154" s="1608" t="s">
        <v>43</v>
      </c>
      <c r="E154" s="1139">
        <v>115526333.56</v>
      </c>
      <c r="F154" s="1137">
        <v>68613827.579999998</v>
      </c>
      <c r="G154" s="1137">
        <v>13302524.689999999</v>
      </c>
      <c r="H154" s="1137">
        <v>33598216.830000013</v>
      </c>
      <c r="I154" s="1137">
        <v>11764.46</v>
      </c>
      <c r="J154" s="1137">
        <v>0</v>
      </c>
      <c r="K154" s="1137">
        <v>0</v>
      </c>
      <c r="L154" s="1140">
        <v>0</v>
      </c>
    </row>
    <row r="155" spans="1:12" ht="18.95" customHeight="1">
      <c r="A155" s="966"/>
      <c r="B155" s="968"/>
      <c r="C155" s="968"/>
      <c r="D155" s="1608" t="s">
        <v>44</v>
      </c>
      <c r="E155" s="1132">
        <v>0.7623487762966874</v>
      </c>
      <c r="F155" s="1131">
        <v>3.2098534608907183</v>
      </c>
      <c r="G155" s="1131">
        <v>3.1862334586826346</v>
      </c>
      <c r="H155" s="1131">
        <v>0.27621480811917337</v>
      </c>
      <c r="I155" s="1131">
        <v>2.7038519880487242E-3</v>
      </c>
      <c r="J155" s="1131">
        <v>0</v>
      </c>
      <c r="K155" s="1131">
        <v>0</v>
      </c>
      <c r="L155" s="1133">
        <v>0</v>
      </c>
    </row>
    <row r="156" spans="1:12" ht="18.95" customHeight="1">
      <c r="A156" s="972"/>
      <c r="B156" s="973"/>
      <c r="C156" s="973"/>
      <c r="D156" s="1610" t="s">
        <v>45</v>
      </c>
      <c r="E156" s="1134">
        <v>0.42652613465016748</v>
      </c>
      <c r="F156" s="1135">
        <v>0.54033644095949196</v>
      </c>
      <c r="G156" s="1135">
        <v>0.78362170872866066</v>
      </c>
      <c r="H156" s="1135">
        <v>0.27417305755685095</v>
      </c>
      <c r="I156" s="1135">
        <v>2.7038519880487242E-3</v>
      </c>
      <c r="J156" s="1135">
        <v>0</v>
      </c>
      <c r="K156" s="1135">
        <v>0</v>
      </c>
      <c r="L156" s="1136">
        <v>0</v>
      </c>
    </row>
    <row r="157" spans="1:12" ht="18.95" customHeight="1">
      <c r="A157" s="966" t="s">
        <v>426</v>
      </c>
      <c r="B157" s="967" t="s">
        <v>47</v>
      </c>
      <c r="C157" s="968" t="s">
        <v>178</v>
      </c>
      <c r="D157" s="1608" t="s">
        <v>41</v>
      </c>
      <c r="E157" s="1138">
        <v>58768752000</v>
      </c>
      <c r="F157" s="1137">
        <v>54851523000</v>
      </c>
      <c r="G157" s="1137">
        <v>16000</v>
      </c>
      <c r="H157" s="1137">
        <v>3917213000</v>
      </c>
      <c r="I157" s="1137">
        <v>0</v>
      </c>
      <c r="J157" s="1137">
        <v>0</v>
      </c>
      <c r="K157" s="1137">
        <v>0</v>
      </c>
      <c r="L157" s="1140">
        <v>0</v>
      </c>
    </row>
    <row r="158" spans="1:12" ht="18.95" customHeight="1">
      <c r="A158" s="966"/>
      <c r="B158" s="967"/>
      <c r="C158" s="968"/>
      <c r="D158" s="1608" t="s">
        <v>42</v>
      </c>
      <c r="E158" s="1139">
        <v>59062577669.25</v>
      </c>
      <c r="F158" s="1137">
        <v>54967522195.220001</v>
      </c>
      <c r="G158" s="1137">
        <v>18440</v>
      </c>
      <c r="H158" s="1137">
        <v>3917532560</v>
      </c>
      <c r="I158" s="1137">
        <v>177452568.02999997</v>
      </c>
      <c r="J158" s="1137">
        <v>0</v>
      </c>
      <c r="K158" s="1137">
        <v>0</v>
      </c>
      <c r="L158" s="1140">
        <v>51906</v>
      </c>
    </row>
    <row r="159" spans="1:12" ht="18.95" customHeight="1">
      <c r="A159" s="966"/>
      <c r="B159" s="967"/>
      <c r="C159" s="968"/>
      <c r="D159" s="1608" t="s">
        <v>43</v>
      </c>
      <c r="E159" s="1139">
        <v>19537755264.609989</v>
      </c>
      <c r="F159" s="1137">
        <v>18328386058.869991</v>
      </c>
      <c r="G159" s="1137">
        <v>4601.13</v>
      </c>
      <c r="H159" s="1137">
        <v>1200796569.0099993</v>
      </c>
      <c r="I159" s="1137">
        <v>8542850.6000000015</v>
      </c>
      <c r="J159" s="1137">
        <v>0</v>
      </c>
      <c r="K159" s="1137">
        <v>0</v>
      </c>
      <c r="L159" s="1140">
        <v>25185</v>
      </c>
    </row>
    <row r="160" spans="1:12" ht="18.95" customHeight="1">
      <c r="A160" s="970"/>
      <c r="B160" s="968"/>
      <c r="C160" s="968"/>
      <c r="D160" s="1608" t="s">
        <v>44</v>
      </c>
      <c r="E160" s="1132">
        <v>0.33245142358323332</v>
      </c>
      <c r="F160" s="1131">
        <v>0.33414543583174511</v>
      </c>
      <c r="G160" s="1131">
        <v>0.28757062500000002</v>
      </c>
      <c r="H160" s="1131">
        <v>0.30654359847422114</v>
      </c>
      <c r="I160" s="1131">
        <v>0</v>
      </c>
      <c r="J160" s="1131">
        <v>0</v>
      </c>
      <c r="K160" s="1131">
        <v>0</v>
      </c>
      <c r="L160" s="1133">
        <v>0</v>
      </c>
    </row>
    <row r="161" spans="1:12" ht="18.75" customHeight="1">
      <c r="A161" s="972"/>
      <c r="B161" s="973"/>
      <c r="C161" s="973"/>
      <c r="D161" s="1611" t="s">
        <v>45</v>
      </c>
      <c r="E161" s="1134">
        <v>0.33079753772382364</v>
      </c>
      <c r="F161" s="1135">
        <v>0.33344028122235125</v>
      </c>
      <c r="G161" s="1135">
        <v>0.24951898047722343</v>
      </c>
      <c r="H161" s="1135">
        <v>0.30651859317539387</v>
      </c>
      <c r="I161" s="1135">
        <v>4.8141600286989113E-2</v>
      </c>
      <c r="J161" s="1135">
        <v>0</v>
      </c>
      <c r="K161" s="1135">
        <v>0</v>
      </c>
      <c r="L161" s="1136">
        <v>0.48520402265634033</v>
      </c>
    </row>
    <row r="162" spans="1:12" ht="18.95" customHeight="1">
      <c r="A162" s="983" t="s">
        <v>413</v>
      </c>
      <c r="B162" s="979" t="s">
        <v>47</v>
      </c>
      <c r="C162" s="984" t="s">
        <v>414</v>
      </c>
      <c r="D162" s="1612" t="s">
        <v>41</v>
      </c>
      <c r="E162" s="1138">
        <v>1568102000</v>
      </c>
      <c r="F162" s="1137">
        <v>919581000</v>
      </c>
      <c r="G162" s="1137">
        <v>882000</v>
      </c>
      <c r="H162" s="1137">
        <v>474824000</v>
      </c>
      <c r="I162" s="1137">
        <v>19764000</v>
      </c>
      <c r="J162" s="1137">
        <v>0</v>
      </c>
      <c r="K162" s="1137">
        <v>0</v>
      </c>
      <c r="L162" s="1140">
        <v>153051000</v>
      </c>
    </row>
    <row r="163" spans="1:12" ht="18.95" customHeight="1">
      <c r="A163" s="966"/>
      <c r="B163" s="967"/>
      <c r="C163" s="968" t="s">
        <v>415</v>
      </c>
      <c r="D163" s="1608" t="s">
        <v>42</v>
      </c>
      <c r="E163" s="1139">
        <v>1788470828.8899999</v>
      </c>
      <c r="F163" s="1137">
        <v>934383000</v>
      </c>
      <c r="G163" s="1137">
        <v>962000</v>
      </c>
      <c r="H163" s="1137">
        <v>517299656.88999999</v>
      </c>
      <c r="I163" s="1137">
        <v>182355005</v>
      </c>
      <c r="J163" s="1137">
        <v>0</v>
      </c>
      <c r="K163" s="1137">
        <v>0</v>
      </c>
      <c r="L163" s="1140">
        <v>153471167</v>
      </c>
    </row>
    <row r="164" spans="1:12" ht="18.95" customHeight="1">
      <c r="A164" s="966"/>
      <c r="B164" s="967"/>
      <c r="C164" s="968"/>
      <c r="D164" s="1608" t="s">
        <v>43</v>
      </c>
      <c r="E164" s="1139">
        <v>192789706.39000013</v>
      </c>
      <c r="F164" s="1137">
        <v>41796758.789999999</v>
      </c>
      <c r="G164" s="1137">
        <v>159412.77000000002</v>
      </c>
      <c r="H164" s="1137">
        <v>146157937.14000013</v>
      </c>
      <c r="I164" s="1137">
        <v>1706689.46</v>
      </c>
      <c r="J164" s="1137">
        <v>0</v>
      </c>
      <c r="K164" s="1137">
        <v>0</v>
      </c>
      <c r="L164" s="1140">
        <v>2968908.2299999991</v>
      </c>
    </row>
    <row r="165" spans="1:12" ht="18.95" customHeight="1">
      <c r="A165" s="966"/>
      <c r="B165" s="968"/>
      <c r="C165" s="968"/>
      <c r="D165" s="1608" t="s">
        <v>44</v>
      </c>
      <c r="E165" s="1132">
        <v>0.12294462119811092</v>
      </c>
      <c r="F165" s="1131">
        <v>4.5451959957850369E-2</v>
      </c>
      <c r="G165" s="1131">
        <v>0.18074010204081634</v>
      </c>
      <c r="H165" s="1131">
        <v>0.30781497384293999</v>
      </c>
      <c r="I165" s="1131">
        <v>8.6353443634891724E-2</v>
      </c>
      <c r="J165" s="1131">
        <v>0</v>
      </c>
      <c r="K165" s="1131">
        <v>0</v>
      </c>
      <c r="L165" s="1133">
        <v>1.9398162899948376E-2</v>
      </c>
    </row>
    <row r="166" spans="1:12" ht="18.95" customHeight="1">
      <c r="A166" s="972"/>
      <c r="B166" s="973"/>
      <c r="C166" s="973"/>
      <c r="D166" s="1610" t="s">
        <v>45</v>
      </c>
      <c r="E166" s="1134">
        <v>0.10779583500931549</v>
      </c>
      <c r="F166" s="1135">
        <v>4.473193411053069E-2</v>
      </c>
      <c r="G166" s="1135">
        <v>0.16570974012474016</v>
      </c>
      <c r="H166" s="1135">
        <v>0.28254017800572323</v>
      </c>
      <c r="I166" s="1135">
        <v>9.3591588561004937E-3</v>
      </c>
      <c r="J166" s="1135">
        <v>0</v>
      </c>
      <c r="K166" s="1135">
        <v>0</v>
      </c>
      <c r="L166" s="1136">
        <v>1.9345055413568329E-2</v>
      </c>
    </row>
    <row r="167" spans="1:12" ht="18.95" customHeight="1">
      <c r="A167" s="966" t="s">
        <v>416</v>
      </c>
      <c r="B167" s="967" t="s">
        <v>47</v>
      </c>
      <c r="C167" s="968" t="s">
        <v>417</v>
      </c>
      <c r="D167" s="1608" t="s">
        <v>41</v>
      </c>
      <c r="E167" s="1138">
        <v>3136940000</v>
      </c>
      <c r="F167" s="1137">
        <v>2114520000</v>
      </c>
      <c r="G167" s="1137">
        <v>9355000</v>
      </c>
      <c r="H167" s="1137">
        <v>392881000</v>
      </c>
      <c r="I167" s="1137">
        <v>589548000</v>
      </c>
      <c r="J167" s="1137">
        <v>0</v>
      </c>
      <c r="K167" s="1137">
        <v>0</v>
      </c>
      <c r="L167" s="1140">
        <v>30636000</v>
      </c>
    </row>
    <row r="168" spans="1:12" ht="18.95" customHeight="1">
      <c r="A168" s="966"/>
      <c r="B168" s="967"/>
      <c r="C168" s="968" t="s">
        <v>418</v>
      </c>
      <c r="D168" s="1608" t="s">
        <v>42</v>
      </c>
      <c r="E168" s="1139">
        <v>3179695941</v>
      </c>
      <c r="F168" s="1137">
        <v>2166498601</v>
      </c>
      <c r="G168" s="1137">
        <v>14632276</v>
      </c>
      <c r="H168" s="1137">
        <v>412373224</v>
      </c>
      <c r="I168" s="1137">
        <v>555485034</v>
      </c>
      <c r="J168" s="1137">
        <v>0</v>
      </c>
      <c r="K168" s="1137">
        <v>0</v>
      </c>
      <c r="L168" s="1140">
        <v>30706806</v>
      </c>
    </row>
    <row r="169" spans="1:12" ht="18.95" customHeight="1">
      <c r="A169" s="966"/>
      <c r="B169" s="967"/>
      <c r="C169" s="968"/>
      <c r="D169" s="1608" t="s">
        <v>43</v>
      </c>
      <c r="E169" s="1139">
        <v>686520505.56999993</v>
      </c>
      <c r="F169" s="1137">
        <v>538528826.09000003</v>
      </c>
      <c r="G169" s="1137">
        <v>4847404.2499999991</v>
      </c>
      <c r="H169" s="1137">
        <v>100321688.41</v>
      </c>
      <c r="I169" s="1137">
        <v>35824482.299999997</v>
      </c>
      <c r="J169" s="1137">
        <v>0</v>
      </c>
      <c r="K169" s="1137">
        <v>0</v>
      </c>
      <c r="L169" s="1140">
        <v>6998104.5199999996</v>
      </c>
    </row>
    <row r="170" spans="1:12" ht="18.95" customHeight="1">
      <c r="A170" s="970"/>
      <c r="B170" s="968"/>
      <c r="C170" s="968"/>
      <c r="D170" s="1608" t="s">
        <v>44</v>
      </c>
      <c r="E170" s="1132">
        <v>0.21885037825715503</v>
      </c>
      <c r="F170" s="1131">
        <v>0.25468135845960316</v>
      </c>
      <c r="G170" s="1131">
        <v>0.51816186531266695</v>
      </c>
      <c r="H170" s="1131">
        <v>0.25534879113522924</v>
      </c>
      <c r="I170" s="1131">
        <v>6.076601447210405E-2</v>
      </c>
      <c r="J170" s="1131">
        <v>0</v>
      </c>
      <c r="K170" s="1131">
        <v>0</v>
      </c>
      <c r="L170" s="1133">
        <v>0.22842748792270529</v>
      </c>
    </row>
    <row r="171" spans="1:12" ht="18.95" customHeight="1">
      <c r="A171" s="972"/>
      <c r="B171" s="973"/>
      <c r="C171" s="973"/>
      <c r="D171" s="1611" t="s">
        <v>45</v>
      </c>
      <c r="E171" s="1134">
        <v>0.21590759566592155</v>
      </c>
      <c r="F171" s="1135">
        <v>0.24857104723789297</v>
      </c>
      <c r="G171" s="1135">
        <v>0.33128163041757819</v>
      </c>
      <c r="H171" s="1135">
        <v>0.24327886140832461</v>
      </c>
      <c r="I171" s="1135">
        <v>6.4492254709422103E-2</v>
      </c>
      <c r="J171" s="1135">
        <v>0</v>
      </c>
      <c r="K171" s="1135">
        <v>0</v>
      </c>
      <c r="L171" s="1136">
        <v>0.22790076310769669</v>
      </c>
    </row>
    <row r="172" spans="1:12" ht="18.95" customHeight="1">
      <c r="A172" s="966" t="s">
        <v>419</v>
      </c>
      <c r="B172" s="967" t="s">
        <v>47</v>
      </c>
      <c r="C172" s="968" t="s">
        <v>420</v>
      </c>
      <c r="D172" s="1613" t="s">
        <v>41</v>
      </c>
      <c r="E172" s="1138">
        <v>112398000</v>
      </c>
      <c r="F172" s="1137">
        <v>107379000</v>
      </c>
      <c r="G172" s="1137">
        <v>22000</v>
      </c>
      <c r="H172" s="1137">
        <v>32000</v>
      </c>
      <c r="I172" s="1137">
        <v>650000</v>
      </c>
      <c r="J172" s="1137">
        <v>0</v>
      </c>
      <c r="K172" s="1137">
        <v>0</v>
      </c>
      <c r="L172" s="1140">
        <v>4315000</v>
      </c>
    </row>
    <row r="173" spans="1:12" ht="18.95" customHeight="1">
      <c r="A173" s="970"/>
      <c r="B173" s="968"/>
      <c r="C173" s="968" t="s">
        <v>421</v>
      </c>
      <c r="D173" s="1608" t="s">
        <v>42</v>
      </c>
      <c r="E173" s="1139">
        <v>112398000</v>
      </c>
      <c r="F173" s="1137">
        <v>107379000</v>
      </c>
      <c r="G173" s="1137">
        <v>22000</v>
      </c>
      <c r="H173" s="1137">
        <v>32000</v>
      </c>
      <c r="I173" s="1137">
        <v>650000</v>
      </c>
      <c r="J173" s="1137">
        <v>0</v>
      </c>
      <c r="K173" s="1137">
        <v>0</v>
      </c>
      <c r="L173" s="1140">
        <v>4315000</v>
      </c>
    </row>
    <row r="174" spans="1:12" ht="18.95" customHeight="1">
      <c r="A174" s="970"/>
      <c r="B174" s="968"/>
      <c r="C174" s="968" t="s">
        <v>422</v>
      </c>
      <c r="D174" s="1608" t="s">
        <v>43</v>
      </c>
      <c r="E174" s="1139">
        <v>49463851</v>
      </c>
      <c r="F174" s="1137">
        <v>47655552</v>
      </c>
      <c r="G174" s="1137">
        <v>3200</v>
      </c>
      <c r="H174" s="1137">
        <v>0</v>
      </c>
      <c r="I174" s="1137">
        <v>350000</v>
      </c>
      <c r="J174" s="1137">
        <v>0</v>
      </c>
      <c r="K174" s="1137">
        <v>0</v>
      </c>
      <c r="L174" s="1140">
        <v>1455099</v>
      </c>
    </row>
    <row r="175" spans="1:12" ht="18.95" customHeight="1">
      <c r="A175" s="970"/>
      <c r="B175" s="968"/>
      <c r="C175" s="968" t="s">
        <v>423</v>
      </c>
      <c r="D175" s="1608" t="s">
        <v>44</v>
      </c>
      <c r="E175" s="1132">
        <v>0.44007767931813735</v>
      </c>
      <c r="F175" s="1131">
        <v>0.44380700136898277</v>
      </c>
      <c r="G175" s="1131">
        <v>0.14545454545454545</v>
      </c>
      <c r="H175" s="1053">
        <v>0</v>
      </c>
      <c r="I175" s="1131">
        <v>0.53846153846153844</v>
      </c>
      <c r="J175" s="1131">
        <v>0</v>
      </c>
      <c r="K175" s="1131">
        <v>0</v>
      </c>
      <c r="L175" s="1133">
        <v>0.33721877172653536</v>
      </c>
    </row>
    <row r="176" spans="1:12" ht="18.95" customHeight="1">
      <c r="A176" s="972"/>
      <c r="B176" s="973"/>
      <c r="C176" s="973"/>
      <c r="D176" s="1610" t="s">
        <v>45</v>
      </c>
      <c r="E176" s="1134">
        <v>0.44007767931813735</v>
      </c>
      <c r="F176" s="1135">
        <v>0.44380700136898277</v>
      </c>
      <c r="G176" s="1135">
        <v>0.14545454545454545</v>
      </c>
      <c r="H176" s="1135">
        <v>0</v>
      </c>
      <c r="I176" s="1135">
        <v>0.53846153846153844</v>
      </c>
      <c r="J176" s="1135">
        <v>0</v>
      </c>
      <c r="K176" s="1135">
        <v>0</v>
      </c>
      <c r="L176" s="1136">
        <v>0.33721877172653536</v>
      </c>
    </row>
    <row r="177" spans="1:12" ht="18.95" customHeight="1">
      <c r="A177" s="966" t="s">
        <v>424</v>
      </c>
      <c r="B177" s="967" t="s">
        <v>47</v>
      </c>
      <c r="C177" s="968" t="s">
        <v>425</v>
      </c>
      <c r="D177" s="1607" t="s">
        <v>41</v>
      </c>
      <c r="E177" s="1138">
        <v>288064000</v>
      </c>
      <c r="F177" s="1137">
        <v>243718000</v>
      </c>
      <c r="G177" s="1137">
        <v>27075000</v>
      </c>
      <c r="H177" s="1137">
        <v>17070000</v>
      </c>
      <c r="I177" s="1137">
        <v>0</v>
      </c>
      <c r="J177" s="1137">
        <v>0</v>
      </c>
      <c r="K177" s="1137">
        <v>0</v>
      </c>
      <c r="L177" s="1140">
        <v>201000</v>
      </c>
    </row>
    <row r="178" spans="1:12" ht="18.95" customHeight="1">
      <c r="A178" s="970"/>
      <c r="B178" s="968"/>
      <c r="C178" s="968"/>
      <c r="D178" s="1608" t="s">
        <v>42</v>
      </c>
      <c r="E178" s="1139">
        <v>331736951</v>
      </c>
      <c r="F178" s="1137">
        <v>287170320</v>
      </c>
      <c r="G178" s="1137">
        <v>27075000</v>
      </c>
      <c r="H178" s="1137">
        <v>17070000</v>
      </c>
      <c r="I178" s="1137">
        <v>196031</v>
      </c>
      <c r="J178" s="1137">
        <v>0</v>
      </c>
      <c r="K178" s="1137">
        <v>0</v>
      </c>
      <c r="L178" s="1140">
        <v>225600</v>
      </c>
    </row>
    <row r="179" spans="1:12" ht="18.95" customHeight="1">
      <c r="A179" s="970"/>
      <c r="B179" s="968"/>
      <c r="C179" s="968"/>
      <c r="D179" s="1608" t="s">
        <v>43</v>
      </c>
      <c r="E179" s="1139">
        <v>96421557.75</v>
      </c>
      <c r="F179" s="1137">
        <v>86960643.890000001</v>
      </c>
      <c r="G179" s="1137">
        <v>6640076.7599999998</v>
      </c>
      <c r="H179" s="1137">
        <v>2600206.1</v>
      </c>
      <c r="I179" s="1137">
        <v>196031</v>
      </c>
      <c r="J179" s="1137">
        <v>0</v>
      </c>
      <c r="K179" s="1137">
        <v>0</v>
      </c>
      <c r="L179" s="1140">
        <v>24600</v>
      </c>
    </row>
    <row r="180" spans="1:12" ht="19.5" customHeight="1">
      <c r="A180" s="970"/>
      <c r="B180" s="968"/>
      <c r="C180" s="968"/>
      <c r="D180" s="1608" t="s">
        <v>44</v>
      </c>
      <c r="E180" s="1132">
        <v>0.3347226927002333</v>
      </c>
      <c r="F180" s="1131">
        <v>0.35680845850532172</v>
      </c>
      <c r="G180" s="1131">
        <v>0.24524752576177283</v>
      </c>
      <c r="H180" s="1131">
        <v>0.15232607498535441</v>
      </c>
      <c r="I180" s="1131">
        <v>0</v>
      </c>
      <c r="J180" s="1131">
        <v>0</v>
      </c>
      <c r="K180" s="1131">
        <v>0</v>
      </c>
      <c r="L180" s="1133">
        <v>0.12238805970149254</v>
      </c>
    </row>
    <row r="181" spans="1:12" ht="18.75" customHeight="1">
      <c r="A181" s="972"/>
      <c r="B181" s="973"/>
      <c r="C181" s="973"/>
      <c r="D181" s="1610" t="s">
        <v>45</v>
      </c>
      <c r="E181" s="1134">
        <v>0.29065667077286184</v>
      </c>
      <c r="F181" s="1135">
        <v>0.30281905139082621</v>
      </c>
      <c r="G181" s="1135">
        <v>0.24524752576177283</v>
      </c>
      <c r="H181" s="1135">
        <v>0.15232607498535441</v>
      </c>
      <c r="I181" s="1135">
        <v>1</v>
      </c>
      <c r="J181" s="1135">
        <v>0</v>
      </c>
      <c r="K181" s="1135">
        <v>0</v>
      </c>
      <c r="L181" s="1136">
        <v>0.10904255319148937</v>
      </c>
    </row>
    <row r="182" spans="1:12" s="921" customFormat="1" ht="15.75" customHeight="1">
      <c r="A182" s="1692"/>
      <c r="B182" s="1692"/>
      <c r="C182" s="1692"/>
      <c r="D182" s="1692"/>
      <c r="E182" s="1692"/>
      <c r="F182" s="1692"/>
      <c r="G182" s="1692"/>
      <c r="H182" s="1692"/>
      <c r="I182" s="1692"/>
      <c r="J182" s="1692"/>
      <c r="K182" s="1692"/>
      <c r="L182" s="1692"/>
    </row>
    <row r="183" spans="1:12" s="921" customFormat="1" ht="18.75" customHeight="1">
      <c r="A183" s="1692"/>
      <c r="B183" s="1692"/>
      <c r="C183" s="1692"/>
      <c r="D183" s="1692"/>
      <c r="E183" s="1692"/>
      <c r="F183" s="1692"/>
      <c r="G183" s="1692"/>
      <c r="H183" s="1692"/>
      <c r="I183" s="1692"/>
      <c r="J183" s="1692"/>
      <c r="K183" s="1692"/>
      <c r="L183" s="1692"/>
    </row>
    <row r="184" spans="1:12">
      <c r="E184" s="986"/>
      <c r="F184" s="986"/>
      <c r="G184" s="986"/>
      <c r="H184" s="986"/>
      <c r="I184" s="986"/>
      <c r="J184" s="986"/>
      <c r="K184" s="986"/>
      <c r="L184" s="986"/>
    </row>
    <row r="188" spans="1:12">
      <c r="H188" s="975"/>
      <c r="I188" s="975"/>
      <c r="J188" s="975"/>
    </row>
    <row r="189" spans="1:12">
      <c r="H189" s="999"/>
      <c r="I189" s="1000"/>
      <c r="J189" s="975"/>
    </row>
  </sheetData>
  <mergeCells count="4">
    <mergeCell ref="A182:L182"/>
    <mergeCell ref="A183:L183"/>
    <mergeCell ref="A2:L2"/>
    <mergeCell ref="A11:D11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2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36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showGridLines="0" topLeftCell="A415" zoomScale="75" zoomScaleNormal="75" workbookViewId="0">
      <selection activeCell="I37" sqref="I37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7" ht="15.75" customHeight="1">
      <c r="A1" s="1" t="s">
        <v>0</v>
      </c>
    </row>
    <row r="2" spans="1:17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7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7" ht="15.95" customHeight="1">
      <c r="A5" s="10"/>
      <c r="B5" s="11"/>
      <c r="C5" s="12" t="s">
        <v>3</v>
      </c>
      <c r="D5" s="13"/>
      <c r="E5" s="14" t="s">
        <v>4</v>
      </c>
      <c r="F5" s="1106" t="s">
        <v>4</v>
      </c>
      <c r="G5" s="1108"/>
      <c r="H5" s="908" t="s">
        <v>4</v>
      </c>
      <c r="I5" s="909" t="s">
        <v>4</v>
      </c>
      <c r="J5" s="909"/>
      <c r="K5" s="910" t="s">
        <v>4</v>
      </c>
      <c r="L5" s="909" t="s">
        <v>4</v>
      </c>
      <c r="M5" s="15" t="s">
        <v>4</v>
      </c>
      <c r="N5" s="910" t="s">
        <v>4</v>
      </c>
    </row>
    <row r="6" spans="1:17" ht="15.95" customHeight="1">
      <c r="A6" s="16"/>
      <c r="B6" s="17"/>
      <c r="C6" s="912" t="s">
        <v>732</v>
      </c>
      <c r="D6" s="18"/>
      <c r="E6" s="19"/>
      <c r="F6" s="20" t="s">
        <v>5</v>
      </c>
      <c r="G6" s="1107"/>
      <c r="H6" s="913" t="s">
        <v>6</v>
      </c>
      <c r="I6" s="914" t="s">
        <v>7</v>
      </c>
      <c r="J6" s="914"/>
      <c r="K6" s="915" t="s">
        <v>7</v>
      </c>
      <c r="L6" s="914" t="s">
        <v>8</v>
      </c>
      <c r="M6" s="916" t="s">
        <v>9</v>
      </c>
      <c r="N6" s="915" t="s">
        <v>10</v>
      </c>
    </row>
    <row r="7" spans="1:17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07"/>
      <c r="H7" s="918" t="s">
        <v>14</v>
      </c>
      <c r="I7" s="914" t="s">
        <v>15</v>
      </c>
      <c r="J7" s="914"/>
      <c r="K7" s="915" t="s">
        <v>16</v>
      </c>
      <c r="L7" s="914" t="s">
        <v>17</v>
      </c>
      <c r="M7" s="915" t="s">
        <v>18</v>
      </c>
      <c r="N7" s="919" t="s">
        <v>19</v>
      </c>
    </row>
    <row r="8" spans="1:17" ht="15.95" customHeight="1">
      <c r="A8" s="16"/>
      <c r="B8" s="17"/>
      <c r="C8" s="21" t="s">
        <v>703</v>
      </c>
      <c r="D8" s="22"/>
      <c r="E8" s="23" t="s">
        <v>4</v>
      </c>
      <c r="F8" s="20" t="s">
        <v>20</v>
      </c>
      <c r="G8" s="1107"/>
      <c r="H8" s="918" t="s">
        <v>21</v>
      </c>
      <c r="I8" s="914" t="s">
        <v>22</v>
      </c>
      <c r="J8" s="914"/>
      <c r="K8" s="915" t="s">
        <v>4</v>
      </c>
      <c r="L8" s="914" t="s">
        <v>23</v>
      </c>
      <c r="M8" s="915" t="s">
        <v>24</v>
      </c>
      <c r="N8" s="915" t="s">
        <v>25</v>
      </c>
    </row>
    <row r="9" spans="1:17" ht="15.95" customHeight="1">
      <c r="A9" s="16"/>
      <c r="B9" s="17"/>
      <c r="C9" s="21" t="s">
        <v>26</v>
      </c>
      <c r="D9" s="22"/>
      <c r="E9" s="24" t="s">
        <v>4</v>
      </c>
      <c r="F9" s="1105" t="s">
        <v>4</v>
      </c>
      <c r="G9" s="1107"/>
      <c r="H9" s="918" t="s">
        <v>4</v>
      </c>
      <c r="I9" s="914" t="s">
        <v>27</v>
      </c>
      <c r="J9" s="914"/>
      <c r="K9" s="915"/>
      <c r="L9" s="914" t="s">
        <v>28</v>
      </c>
      <c r="M9" s="915" t="s">
        <v>4</v>
      </c>
      <c r="N9" s="915" t="s">
        <v>29</v>
      </c>
    </row>
    <row r="10" spans="1:17" ht="15.95" customHeight="1">
      <c r="A10" s="16"/>
      <c r="B10" s="17"/>
      <c r="C10" s="21" t="s">
        <v>30</v>
      </c>
      <c r="D10" s="25"/>
      <c r="E10" s="26"/>
      <c r="F10" s="1109"/>
      <c r="G10" s="1110"/>
      <c r="H10" s="920"/>
      <c r="I10" s="27"/>
      <c r="J10" s="27"/>
      <c r="K10" s="28"/>
      <c r="L10" s="29"/>
      <c r="M10" s="30"/>
      <c r="N10" s="28"/>
    </row>
    <row r="11" spans="1:17" ht="9.9499999999999993" customHeight="1">
      <c r="A11" s="31"/>
      <c r="B11" s="32"/>
      <c r="C11" s="33" t="s">
        <v>31</v>
      </c>
      <c r="D11" s="34"/>
      <c r="E11" s="35" t="s">
        <v>32</v>
      </c>
      <c r="F11" s="1699" t="s">
        <v>33</v>
      </c>
      <c r="G11" s="1700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7" ht="18.399999999999999" customHeight="1">
      <c r="A12" s="16"/>
      <c r="B12" s="17"/>
      <c r="C12" s="41" t="s">
        <v>40</v>
      </c>
      <c r="D12" s="42" t="s">
        <v>41</v>
      </c>
      <c r="E12" s="668">
        <v>486784028000</v>
      </c>
      <c r="F12" s="669">
        <v>272213318000</v>
      </c>
      <c r="G12" s="669"/>
      <c r="H12" s="669">
        <v>28644786000</v>
      </c>
      <c r="I12" s="669">
        <v>93634712000</v>
      </c>
      <c r="J12" s="669"/>
      <c r="K12" s="669">
        <v>23888606000</v>
      </c>
      <c r="L12" s="669">
        <v>27999900000</v>
      </c>
      <c r="M12" s="669">
        <v>28520043000</v>
      </c>
      <c r="N12" s="670">
        <v>11882663000</v>
      </c>
      <c r="O12" s="44"/>
      <c r="P12" s="44"/>
      <c r="Q12" s="1129"/>
    </row>
    <row r="13" spans="1:17" ht="18.399999999999999" customHeight="1">
      <c r="A13" s="16"/>
      <c r="B13" s="17"/>
      <c r="C13" s="45"/>
      <c r="D13" s="46" t="s">
        <v>42</v>
      </c>
      <c r="E13" s="671">
        <v>486784028000</v>
      </c>
      <c r="F13" s="669">
        <v>271887788553.05002</v>
      </c>
      <c r="G13" s="669"/>
      <c r="H13" s="669">
        <v>28521551067.459999</v>
      </c>
      <c r="I13" s="669">
        <v>93507027923.799988</v>
      </c>
      <c r="J13" s="669"/>
      <c r="K13" s="669">
        <v>24455677466.690002</v>
      </c>
      <c r="L13" s="669">
        <v>27999900000</v>
      </c>
      <c r="M13" s="669">
        <v>28520043000</v>
      </c>
      <c r="N13" s="672">
        <v>11892039989.000002</v>
      </c>
      <c r="O13" s="44"/>
      <c r="P13" s="44"/>
    </row>
    <row r="14" spans="1:17" ht="18.399999999999999" customHeight="1">
      <c r="A14" s="16"/>
      <c r="B14" s="17"/>
      <c r="C14" s="47" t="s">
        <v>4</v>
      </c>
      <c r="D14" s="46" t="s">
        <v>43</v>
      </c>
      <c r="E14" s="671">
        <v>137907798186.25998</v>
      </c>
      <c r="F14" s="669">
        <v>75236144919.699997</v>
      </c>
      <c r="G14" s="669"/>
      <c r="H14" s="669">
        <v>9265233055.7299976</v>
      </c>
      <c r="I14" s="669">
        <v>27767023637.779991</v>
      </c>
      <c r="J14" s="669"/>
      <c r="K14" s="669">
        <v>2625650710.249999</v>
      </c>
      <c r="L14" s="669">
        <v>9423137433.5100002</v>
      </c>
      <c r="M14" s="669">
        <v>11118560395.940001</v>
      </c>
      <c r="N14" s="672">
        <v>2472048033.3499994</v>
      </c>
      <c r="O14" s="44"/>
      <c r="P14" s="44"/>
    </row>
    <row r="15" spans="1:17" ht="18.399999999999999" customHeight="1">
      <c r="A15" s="16"/>
      <c r="B15" s="17"/>
      <c r="C15" s="45"/>
      <c r="D15" s="46" t="s">
        <v>44</v>
      </c>
      <c r="E15" s="274">
        <v>0.28330386835588611</v>
      </c>
      <c r="F15" s="274">
        <v>0.27638671565547723</v>
      </c>
      <c r="G15" s="274"/>
      <c r="H15" s="274">
        <v>0.32345268893717682</v>
      </c>
      <c r="I15" s="274">
        <v>0.29654625987187305</v>
      </c>
      <c r="J15" s="274"/>
      <c r="K15" s="274">
        <v>0.10991226152961789</v>
      </c>
      <c r="L15" s="274">
        <v>0.33654182456044485</v>
      </c>
      <c r="M15" s="274">
        <v>0.38985075849780454</v>
      </c>
      <c r="N15" s="275">
        <v>0.20803821780942533</v>
      </c>
      <c r="O15" s="44"/>
      <c r="P15" s="44"/>
    </row>
    <row r="16" spans="1:17" ht="18.399999999999999" customHeight="1">
      <c r="A16" s="48"/>
      <c r="B16" s="49"/>
      <c r="C16" s="50"/>
      <c r="D16" s="46" t="s">
        <v>45</v>
      </c>
      <c r="E16" s="276">
        <v>0.28330386835588611</v>
      </c>
      <c r="F16" s="276">
        <v>0.27671763163802454</v>
      </c>
      <c r="G16" s="276"/>
      <c r="H16" s="276">
        <v>0.32485025214146312</v>
      </c>
      <c r="I16" s="276">
        <v>0.29695119451778185</v>
      </c>
      <c r="J16" s="276"/>
      <c r="K16" s="276">
        <v>0.10736364649175154</v>
      </c>
      <c r="L16" s="276">
        <v>0.33654182456044485</v>
      </c>
      <c r="M16" s="276">
        <v>0.38985075849780454</v>
      </c>
      <c r="N16" s="277">
        <v>0.20787417765468455</v>
      </c>
      <c r="O16" s="44"/>
      <c r="P16" s="44"/>
    </row>
    <row r="17" spans="1:17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3">
        <v>200927000</v>
      </c>
      <c r="F17" s="1055">
        <v>30000000</v>
      </c>
      <c r="G17" s="1061"/>
      <c r="H17" s="1055">
        <v>857000</v>
      </c>
      <c r="I17" s="1055">
        <v>158530000</v>
      </c>
      <c r="J17" s="1137"/>
      <c r="K17" s="1055">
        <v>11540000</v>
      </c>
      <c r="L17" s="1055">
        <v>0</v>
      </c>
      <c r="M17" s="1055">
        <v>0</v>
      </c>
      <c r="N17" s="1063">
        <v>0</v>
      </c>
      <c r="O17" s="44"/>
      <c r="P17" s="44"/>
    </row>
    <row r="18" spans="1:17" ht="18.399999999999999" customHeight="1">
      <c r="A18" s="56"/>
      <c r="B18" s="52"/>
      <c r="C18" s="53" t="s">
        <v>4</v>
      </c>
      <c r="D18" s="57" t="s">
        <v>42</v>
      </c>
      <c r="E18" s="673">
        <v>200927000</v>
      </c>
      <c r="F18" s="1055">
        <v>30000000</v>
      </c>
      <c r="G18" s="1055"/>
      <c r="H18" s="1055">
        <v>993800</v>
      </c>
      <c r="I18" s="1055">
        <v>158393200</v>
      </c>
      <c r="J18" s="1137"/>
      <c r="K18" s="1055">
        <v>11540000</v>
      </c>
      <c r="L18" s="1055">
        <v>0</v>
      </c>
      <c r="M18" s="1055">
        <v>0</v>
      </c>
      <c r="N18" s="1063">
        <v>0</v>
      </c>
      <c r="O18" s="44"/>
      <c r="P18" s="44"/>
    </row>
    <row r="19" spans="1:17" ht="18.399999999999999" customHeight="1">
      <c r="A19" s="56"/>
      <c r="B19" s="52"/>
      <c r="C19" s="53" t="s">
        <v>4</v>
      </c>
      <c r="D19" s="57" t="s">
        <v>43</v>
      </c>
      <c r="E19" s="673">
        <v>42917328.49000001</v>
      </c>
      <c r="F19" s="1055">
        <v>350000</v>
      </c>
      <c r="G19" s="1055"/>
      <c r="H19" s="1055">
        <v>463189.54000000004</v>
      </c>
      <c r="I19" s="1055">
        <v>42050018.590000011</v>
      </c>
      <c r="J19" s="1137"/>
      <c r="K19" s="1055">
        <v>54120.36</v>
      </c>
      <c r="L19" s="1055">
        <v>0</v>
      </c>
      <c r="M19" s="1055">
        <v>0</v>
      </c>
      <c r="N19" s="1063">
        <v>0</v>
      </c>
      <c r="O19" s="44"/>
      <c r="P19" s="44"/>
    </row>
    <row r="20" spans="1:17" ht="18.399999999999999" customHeight="1">
      <c r="A20" s="56"/>
      <c r="B20" s="52"/>
      <c r="C20" s="53" t="s">
        <v>4</v>
      </c>
      <c r="D20" s="57" t="s">
        <v>44</v>
      </c>
      <c r="E20" s="178">
        <v>0.21359662210653627</v>
      </c>
      <c r="F20" s="178">
        <v>1.1666666666666667E-2</v>
      </c>
      <c r="G20" s="178"/>
      <c r="H20" s="178">
        <v>0.54047787631271882</v>
      </c>
      <c r="I20" s="178">
        <v>0.2652495968586388</v>
      </c>
      <c r="J20" s="178"/>
      <c r="K20" s="178">
        <v>4.6898058925476608E-3</v>
      </c>
      <c r="L20" s="178">
        <v>0</v>
      </c>
      <c r="M20" s="178">
        <v>0</v>
      </c>
      <c r="N20" s="278">
        <v>0</v>
      </c>
      <c r="O20" s="44"/>
      <c r="P20" s="44"/>
    </row>
    <row r="21" spans="1:17" s="17" customFormat="1" ht="18.399999999999999" customHeight="1">
      <c r="A21" s="58"/>
      <c r="B21" s="59"/>
      <c r="C21" s="60" t="s">
        <v>4</v>
      </c>
      <c r="D21" s="61" t="s">
        <v>45</v>
      </c>
      <c r="E21" s="179">
        <v>0.21359662210653627</v>
      </c>
      <c r="F21" s="179">
        <v>1.1666666666666667E-2</v>
      </c>
      <c r="G21" s="179"/>
      <c r="H21" s="179">
        <v>0.46607923123364864</v>
      </c>
      <c r="I21" s="179">
        <v>0.26547868589055595</v>
      </c>
      <c r="J21" s="179"/>
      <c r="K21" s="179">
        <v>4.6898058925476608E-3</v>
      </c>
      <c r="L21" s="179">
        <v>0</v>
      </c>
      <c r="M21" s="179">
        <v>0</v>
      </c>
      <c r="N21" s="279">
        <v>0</v>
      </c>
      <c r="O21" s="44"/>
      <c r="P21" s="44"/>
      <c r="Q21" s="2"/>
    </row>
    <row r="22" spans="1:17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3">
        <v>515546000</v>
      </c>
      <c r="F22" s="1055">
        <v>0</v>
      </c>
      <c r="G22" s="1061"/>
      <c r="H22" s="1055">
        <v>105235000</v>
      </c>
      <c r="I22" s="1055">
        <v>375087000</v>
      </c>
      <c r="J22" s="1137"/>
      <c r="K22" s="1055">
        <v>35224000</v>
      </c>
      <c r="L22" s="1055">
        <v>0</v>
      </c>
      <c r="M22" s="1055">
        <v>0</v>
      </c>
      <c r="N22" s="1063">
        <v>0</v>
      </c>
      <c r="O22" s="44"/>
      <c r="P22" s="44"/>
    </row>
    <row r="23" spans="1:17" ht="18.399999999999999" customHeight="1">
      <c r="A23" s="56"/>
      <c r="B23" s="52"/>
      <c r="C23" s="53" t="s">
        <v>4</v>
      </c>
      <c r="D23" s="62" t="s">
        <v>42</v>
      </c>
      <c r="E23" s="673">
        <v>515546000</v>
      </c>
      <c r="F23" s="1055">
        <v>0</v>
      </c>
      <c r="G23" s="1055"/>
      <c r="H23" s="1055">
        <v>105235000</v>
      </c>
      <c r="I23" s="1055">
        <v>375087000</v>
      </c>
      <c r="J23" s="1137"/>
      <c r="K23" s="1055">
        <v>35224000</v>
      </c>
      <c r="L23" s="1055">
        <v>0</v>
      </c>
      <c r="M23" s="1055">
        <v>0</v>
      </c>
      <c r="N23" s="1063">
        <v>0</v>
      </c>
      <c r="O23" s="44"/>
      <c r="P23" s="44"/>
    </row>
    <row r="24" spans="1:17" ht="18.399999999999999" customHeight="1">
      <c r="A24" s="56"/>
      <c r="B24" s="52"/>
      <c r="C24" s="53" t="s">
        <v>4</v>
      </c>
      <c r="D24" s="62" t="s">
        <v>43</v>
      </c>
      <c r="E24" s="673">
        <v>147575705.23000002</v>
      </c>
      <c r="F24" s="1055">
        <v>0</v>
      </c>
      <c r="G24" s="1055"/>
      <c r="H24" s="1055">
        <v>42789228.609999999</v>
      </c>
      <c r="I24" s="1055">
        <v>103974740.93000002</v>
      </c>
      <c r="J24" s="1137"/>
      <c r="K24" s="1055">
        <v>811735.69</v>
      </c>
      <c r="L24" s="1055">
        <v>0</v>
      </c>
      <c r="M24" s="1055">
        <v>0</v>
      </c>
      <c r="N24" s="1063">
        <v>0</v>
      </c>
      <c r="O24" s="44"/>
      <c r="P24" s="44"/>
    </row>
    <row r="25" spans="1:17" ht="18.399999999999999" customHeight="1">
      <c r="A25" s="56"/>
      <c r="B25" s="52"/>
      <c r="C25" s="53" t="s">
        <v>4</v>
      </c>
      <c r="D25" s="62" t="s">
        <v>44</v>
      </c>
      <c r="E25" s="178">
        <v>0.28625128549149836</v>
      </c>
      <c r="F25" s="178">
        <v>0</v>
      </c>
      <c r="G25" s="178"/>
      <c r="H25" s="178">
        <v>0.40660643901743715</v>
      </c>
      <c r="I25" s="178">
        <v>0.27720166502704713</v>
      </c>
      <c r="J25" s="178"/>
      <c r="K25" s="178">
        <v>2.3044960538269359E-2</v>
      </c>
      <c r="L25" s="178">
        <v>0</v>
      </c>
      <c r="M25" s="178">
        <v>0</v>
      </c>
      <c r="N25" s="278">
        <v>0</v>
      </c>
      <c r="O25" s="44"/>
      <c r="P25" s="44"/>
    </row>
    <row r="26" spans="1:17" ht="18.399999999999999" customHeight="1">
      <c r="A26" s="58"/>
      <c r="B26" s="59"/>
      <c r="C26" s="60" t="s">
        <v>4</v>
      </c>
      <c r="D26" s="62" t="s">
        <v>45</v>
      </c>
      <c r="E26" s="179">
        <v>0.28625128549149836</v>
      </c>
      <c r="F26" s="179">
        <v>0</v>
      </c>
      <c r="G26" s="179"/>
      <c r="H26" s="179">
        <v>0.40660643901743715</v>
      </c>
      <c r="I26" s="179">
        <v>0.27720166502704713</v>
      </c>
      <c r="J26" s="179"/>
      <c r="K26" s="179">
        <v>2.3044960538269359E-2</v>
      </c>
      <c r="L26" s="179">
        <v>0</v>
      </c>
      <c r="M26" s="179">
        <v>0</v>
      </c>
      <c r="N26" s="279">
        <v>0</v>
      </c>
      <c r="O26" s="44"/>
      <c r="P26" s="44"/>
    </row>
    <row r="27" spans="1:17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3">
        <v>109074000</v>
      </c>
      <c r="F27" s="1055">
        <v>0</v>
      </c>
      <c r="G27" s="1061"/>
      <c r="H27" s="1055">
        <v>23179000</v>
      </c>
      <c r="I27" s="1055">
        <v>83327000</v>
      </c>
      <c r="J27" s="1137"/>
      <c r="K27" s="1055">
        <v>2568000</v>
      </c>
      <c r="L27" s="1055">
        <v>0</v>
      </c>
      <c r="M27" s="1055">
        <v>0</v>
      </c>
      <c r="N27" s="1063">
        <v>0</v>
      </c>
      <c r="O27" s="44"/>
      <c r="P27" s="44"/>
    </row>
    <row r="28" spans="1:17" ht="18.399999999999999" customHeight="1">
      <c r="A28" s="56"/>
      <c r="B28" s="52"/>
      <c r="C28" s="53" t="s">
        <v>4</v>
      </c>
      <c r="D28" s="62" t="s">
        <v>42</v>
      </c>
      <c r="E28" s="673">
        <v>109074000</v>
      </c>
      <c r="F28" s="1055">
        <v>0</v>
      </c>
      <c r="G28" s="1055"/>
      <c r="H28" s="1055">
        <v>23179000</v>
      </c>
      <c r="I28" s="1055">
        <v>83327000</v>
      </c>
      <c r="J28" s="1137"/>
      <c r="K28" s="1055">
        <v>2568000</v>
      </c>
      <c r="L28" s="1055">
        <v>0</v>
      </c>
      <c r="M28" s="1055">
        <v>0</v>
      </c>
      <c r="N28" s="1063">
        <v>0</v>
      </c>
      <c r="O28" s="44"/>
      <c r="P28" s="44"/>
    </row>
    <row r="29" spans="1:17" ht="18.399999999999999" customHeight="1">
      <c r="A29" s="56"/>
      <c r="B29" s="52"/>
      <c r="C29" s="53" t="s">
        <v>4</v>
      </c>
      <c r="D29" s="62" t="s">
        <v>43</v>
      </c>
      <c r="E29" s="673">
        <v>30802627.039999995</v>
      </c>
      <c r="F29" s="1055">
        <v>0</v>
      </c>
      <c r="G29" s="1055"/>
      <c r="H29" s="1055">
        <v>7993096.5</v>
      </c>
      <c r="I29" s="1055">
        <v>22578757.189999994</v>
      </c>
      <c r="J29" s="1137"/>
      <c r="K29" s="1055">
        <v>230773.35</v>
      </c>
      <c r="L29" s="1055">
        <v>0</v>
      </c>
      <c r="M29" s="1055">
        <v>0</v>
      </c>
      <c r="N29" s="1063">
        <v>0</v>
      </c>
      <c r="O29" s="44"/>
      <c r="P29" s="44"/>
    </row>
    <row r="30" spans="1:17" ht="18.399999999999999" customHeight="1">
      <c r="A30" s="56"/>
      <c r="B30" s="52"/>
      <c r="C30" s="53" t="s">
        <v>4</v>
      </c>
      <c r="D30" s="62" t="s">
        <v>44</v>
      </c>
      <c r="E30" s="178">
        <v>0.28240118671727449</v>
      </c>
      <c r="F30" s="178">
        <v>0</v>
      </c>
      <c r="G30" s="178"/>
      <c r="H30" s="178">
        <v>0.34484216316493377</v>
      </c>
      <c r="I30" s="178">
        <v>0.27096567967165497</v>
      </c>
      <c r="J30" s="178"/>
      <c r="K30" s="178">
        <v>8.9865011682242993E-2</v>
      </c>
      <c r="L30" s="178">
        <v>0</v>
      </c>
      <c r="M30" s="178">
        <v>0</v>
      </c>
      <c r="N30" s="278">
        <v>0</v>
      </c>
      <c r="O30" s="44"/>
      <c r="P30" s="44"/>
    </row>
    <row r="31" spans="1:17" ht="18.399999999999999" customHeight="1">
      <c r="A31" s="58"/>
      <c r="B31" s="59"/>
      <c r="C31" s="60" t="s">
        <v>4</v>
      </c>
      <c r="D31" s="64" t="s">
        <v>45</v>
      </c>
      <c r="E31" s="179">
        <v>0.28240118671727449</v>
      </c>
      <c r="F31" s="179">
        <v>0</v>
      </c>
      <c r="G31" s="179"/>
      <c r="H31" s="179">
        <v>0.34484216316493377</v>
      </c>
      <c r="I31" s="179">
        <v>0.27096567967165497</v>
      </c>
      <c r="J31" s="179"/>
      <c r="K31" s="179">
        <v>8.9865011682242993E-2</v>
      </c>
      <c r="L31" s="179">
        <v>0</v>
      </c>
      <c r="M31" s="179">
        <v>0</v>
      </c>
      <c r="N31" s="279">
        <v>0</v>
      </c>
      <c r="O31" s="44"/>
      <c r="P31" s="44"/>
    </row>
    <row r="32" spans="1:17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3">
        <v>163776000</v>
      </c>
      <c r="F32" s="1055">
        <v>0</v>
      </c>
      <c r="G32" s="1061"/>
      <c r="H32" s="1055">
        <v>34920000</v>
      </c>
      <c r="I32" s="1055">
        <v>126143000</v>
      </c>
      <c r="J32" s="1137"/>
      <c r="K32" s="1055">
        <v>2713000</v>
      </c>
      <c r="L32" s="1055">
        <v>0</v>
      </c>
      <c r="M32" s="1055">
        <v>0</v>
      </c>
      <c r="N32" s="1063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73">
        <v>163776000</v>
      </c>
      <c r="F33" s="1055">
        <v>0</v>
      </c>
      <c r="G33" s="1055"/>
      <c r="H33" s="1055">
        <v>34920000</v>
      </c>
      <c r="I33" s="1055">
        <v>126243000</v>
      </c>
      <c r="J33" s="1137"/>
      <c r="K33" s="1055">
        <v>2613000</v>
      </c>
      <c r="L33" s="1055">
        <v>0</v>
      </c>
      <c r="M33" s="1055">
        <v>0</v>
      </c>
      <c r="N33" s="1063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73">
        <v>46961922.499999993</v>
      </c>
      <c r="F34" s="1055">
        <v>0</v>
      </c>
      <c r="G34" s="1055"/>
      <c r="H34" s="1055">
        <v>10000160.810000001</v>
      </c>
      <c r="I34" s="1055">
        <v>36939763.139999993</v>
      </c>
      <c r="J34" s="1137"/>
      <c r="K34" s="1055">
        <v>21998.55</v>
      </c>
      <c r="L34" s="1055">
        <v>0</v>
      </c>
      <c r="M34" s="1055">
        <v>0</v>
      </c>
      <c r="N34" s="1063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78">
        <v>0.28674483746092216</v>
      </c>
      <c r="F35" s="178">
        <v>0</v>
      </c>
      <c r="G35" s="178"/>
      <c r="H35" s="178">
        <v>0.28637344816723942</v>
      </c>
      <c r="I35" s="178">
        <v>0.29284037275155966</v>
      </c>
      <c r="J35" s="178"/>
      <c r="K35" s="178">
        <v>8.1085698488757834E-3</v>
      </c>
      <c r="L35" s="178">
        <v>0</v>
      </c>
      <c r="M35" s="178">
        <v>0</v>
      </c>
      <c r="N35" s="278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9">
        <v>0.28674483746092216</v>
      </c>
      <c r="F36" s="179">
        <v>0</v>
      </c>
      <c r="G36" s="179"/>
      <c r="H36" s="179">
        <v>0.28637344816723942</v>
      </c>
      <c r="I36" s="179">
        <v>0.29260840711960262</v>
      </c>
      <c r="J36" s="179"/>
      <c r="K36" s="179">
        <v>8.418886337543053E-3</v>
      </c>
      <c r="L36" s="179">
        <v>0</v>
      </c>
      <c r="M36" s="179">
        <v>0</v>
      </c>
      <c r="N36" s="279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3">
        <v>577806000</v>
      </c>
      <c r="F37" s="1055">
        <v>0</v>
      </c>
      <c r="G37" s="1061"/>
      <c r="H37" s="1055">
        <v>78592000</v>
      </c>
      <c r="I37" s="1055">
        <v>484670000</v>
      </c>
      <c r="J37" s="1137"/>
      <c r="K37" s="1055">
        <v>14544000</v>
      </c>
      <c r="L37" s="1055">
        <v>0</v>
      </c>
      <c r="M37" s="1055">
        <v>0</v>
      </c>
      <c r="N37" s="1063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73">
        <v>577806000</v>
      </c>
      <c r="F38" s="1055">
        <v>0</v>
      </c>
      <c r="G38" s="1055"/>
      <c r="H38" s="1055">
        <v>78770000</v>
      </c>
      <c r="I38" s="1055">
        <v>484492000</v>
      </c>
      <c r="J38" s="1137"/>
      <c r="K38" s="1055">
        <v>14544000</v>
      </c>
      <c r="L38" s="1055">
        <v>0</v>
      </c>
      <c r="M38" s="1055">
        <v>0</v>
      </c>
      <c r="N38" s="1063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73">
        <v>171777998.34999993</v>
      </c>
      <c r="F39" s="1055">
        <v>0</v>
      </c>
      <c r="G39" s="1055"/>
      <c r="H39" s="1055">
        <v>23517691.5</v>
      </c>
      <c r="I39" s="1055">
        <v>148124370.52999994</v>
      </c>
      <c r="J39" s="1137"/>
      <c r="K39" s="1055">
        <v>135936.32000000001</v>
      </c>
      <c r="L39" s="1055">
        <v>0</v>
      </c>
      <c r="M39" s="1055">
        <v>0</v>
      </c>
      <c r="N39" s="1063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78">
        <v>0.29729355242070854</v>
      </c>
      <c r="F40" s="178">
        <v>0</v>
      </c>
      <c r="G40" s="178"/>
      <c r="H40" s="178">
        <v>0.29923772775855051</v>
      </c>
      <c r="I40" s="178">
        <v>0.30561902021994336</v>
      </c>
      <c r="J40" s="178"/>
      <c r="K40" s="178">
        <v>9.3465566556655676E-3</v>
      </c>
      <c r="L40" s="178">
        <v>0</v>
      </c>
      <c r="M40" s="178">
        <v>0</v>
      </c>
      <c r="N40" s="278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80">
        <v>0.29729355242070854</v>
      </c>
      <c r="F41" s="179">
        <v>0</v>
      </c>
      <c r="G41" s="179"/>
      <c r="H41" s="179">
        <v>0.2985615272311794</v>
      </c>
      <c r="I41" s="179">
        <v>0.30573130315877239</v>
      </c>
      <c r="J41" s="179"/>
      <c r="K41" s="179">
        <v>9.3465566556655676E-3</v>
      </c>
      <c r="L41" s="179">
        <v>0</v>
      </c>
      <c r="M41" s="179">
        <v>0</v>
      </c>
      <c r="N41" s="279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3">
        <v>39509000</v>
      </c>
      <c r="F42" s="1055">
        <v>0</v>
      </c>
      <c r="G42" s="1061"/>
      <c r="H42" s="1055">
        <v>10641000</v>
      </c>
      <c r="I42" s="1055">
        <v>28568000</v>
      </c>
      <c r="J42" s="1137"/>
      <c r="K42" s="1055">
        <v>300000</v>
      </c>
      <c r="L42" s="1055">
        <v>0</v>
      </c>
      <c r="M42" s="1055">
        <v>0</v>
      </c>
      <c r="N42" s="1063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73">
        <v>39509000</v>
      </c>
      <c r="F43" s="1055">
        <v>0</v>
      </c>
      <c r="G43" s="1055"/>
      <c r="H43" s="1055">
        <v>10641000</v>
      </c>
      <c r="I43" s="1055">
        <v>28568000</v>
      </c>
      <c r="J43" s="1137"/>
      <c r="K43" s="1055">
        <v>300000</v>
      </c>
      <c r="L43" s="1055">
        <v>0</v>
      </c>
      <c r="M43" s="1055">
        <v>0</v>
      </c>
      <c r="N43" s="1063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73">
        <v>13116764.680000003</v>
      </c>
      <c r="F44" s="1055">
        <v>0</v>
      </c>
      <c r="G44" s="1055"/>
      <c r="H44" s="1055">
        <v>3425566.62</v>
      </c>
      <c r="I44" s="1055">
        <v>9669796.0600000024</v>
      </c>
      <c r="J44" s="1137"/>
      <c r="K44" s="1055">
        <v>21402</v>
      </c>
      <c r="L44" s="1055">
        <v>0</v>
      </c>
      <c r="M44" s="1055">
        <v>0</v>
      </c>
      <c r="N44" s="1063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78">
        <v>0.33199434761699875</v>
      </c>
      <c r="F45" s="178">
        <v>0</v>
      </c>
      <c r="G45" s="178"/>
      <c r="H45" s="178">
        <v>0.32192149422046801</v>
      </c>
      <c r="I45" s="178">
        <v>0.3384834801176142</v>
      </c>
      <c r="J45" s="178"/>
      <c r="K45" s="178">
        <v>7.1340000000000001E-2</v>
      </c>
      <c r="L45" s="178">
        <v>0</v>
      </c>
      <c r="M45" s="178">
        <v>0</v>
      </c>
      <c r="N45" s="278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9">
        <v>0.33199434761699875</v>
      </c>
      <c r="F46" s="179">
        <v>0</v>
      </c>
      <c r="G46" s="179"/>
      <c r="H46" s="179">
        <v>0.32192149422046801</v>
      </c>
      <c r="I46" s="179">
        <v>0.3384834801176142</v>
      </c>
      <c r="J46" s="179"/>
      <c r="K46" s="179">
        <v>7.1340000000000001E-2</v>
      </c>
      <c r="L46" s="179">
        <v>0</v>
      </c>
      <c r="M46" s="179">
        <v>0</v>
      </c>
      <c r="N46" s="279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3">
        <v>308072000</v>
      </c>
      <c r="F47" s="1055">
        <v>0</v>
      </c>
      <c r="G47" s="1061"/>
      <c r="H47" s="1055">
        <v>357000</v>
      </c>
      <c r="I47" s="1055">
        <v>283357000</v>
      </c>
      <c r="J47" s="1137"/>
      <c r="K47" s="1055">
        <v>24358000</v>
      </c>
      <c r="L47" s="1055">
        <v>0</v>
      </c>
      <c r="M47" s="1055">
        <v>0</v>
      </c>
      <c r="N47" s="1063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73">
        <v>308072000</v>
      </c>
      <c r="F48" s="1055">
        <v>0</v>
      </c>
      <c r="G48" s="1055"/>
      <c r="H48" s="1055">
        <v>357000</v>
      </c>
      <c r="I48" s="1055">
        <v>284460084</v>
      </c>
      <c r="J48" s="1137"/>
      <c r="K48" s="1055">
        <v>23254916</v>
      </c>
      <c r="L48" s="1055">
        <v>0</v>
      </c>
      <c r="M48" s="1055">
        <v>0</v>
      </c>
      <c r="N48" s="1063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73">
        <v>97313343.939999983</v>
      </c>
      <c r="F49" s="1055">
        <v>0</v>
      </c>
      <c r="G49" s="1055"/>
      <c r="H49" s="1055">
        <v>55108.66</v>
      </c>
      <c r="I49" s="1055">
        <v>97050552.979999989</v>
      </c>
      <c r="J49" s="1137"/>
      <c r="K49" s="1055">
        <v>207682.3</v>
      </c>
      <c r="L49" s="1055">
        <v>0</v>
      </c>
      <c r="M49" s="1055">
        <v>0</v>
      </c>
      <c r="N49" s="1063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78">
        <v>0.31587857364512184</v>
      </c>
      <c r="F50" s="178">
        <v>0</v>
      </c>
      <c r="G50" s="178"/>
      <c r="H50" s="178">
        <v>0.15436599439775911</v>
      </c>
      <c r="I50" s="178">
        <v>0.34250275440522021</v>
      </c>
      <c r="J50" s="178"/>
      <c r="K50" s="178">
        <v>8.526245997208309E-3</v>
      </c>
      <c r="L50" s="178">
        <v>0</v>
      </c>
      <c r="M50" s="178">
        <v>0</v>
      </c>
      <c r="N50" s="278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9">
        <v>0.31587857364512184</v>
      </c>
      <c r="F51" s="179">
        <v>0</v>
      </c>
      <c r="G51" s="179"/>
      <c r="H51" s="179">
        <v>0.15436599439775911</v>
      </c>
      <c r="I51" s="179">
        <v>0.34117459158171376</v>
      </c>
      <c r="J51" s="179"/>
      <c r="K51" s="179">
        <v>8.930683731560243E-3</v>
      </c>
      <c r="L51" s="179">
        <v>0</v>
      </c>
      <c r="M51" s="179">
        <v>0</v>
      </c>
      <c r="N51" s="279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3">
        <v>51187000</v>
      </c>
      <c r="F52" s="1055">
        <v>0</v>
      </c>
      <c r="G52" s="1061"/>
      <c r="H52" s="1055">
        <v>113000</v>
      </c>
      <c r="I52" s="1055">
        <v>36485000</v>
      </c>
      <c r="J52" s="1137"/>
      <c r="K52" s="1055">
        <v>14589000</v>
      </c>
      <c r="L52" s="1055">
        <v>0</v>
      </c>
      <c r="M52" s="1055">
        <v>0</v>
      </c>
      <c r="N52" s="1063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73">
        <v>51187000</v>
      </c>
      <c r="F53" s="1055">
        <v>0</v>
      </c>
      <c r="G53" s="1055"/>
      <c r="H53" s="1055">
        <v>133000</v>
      </c>
      <c r="I53" s="1055">
        <v>38901000</v>
      </c>
      <c r="J53" s="1137"/>
      <c r="K53" s="1055">
        <v>12153000</v>
      </c>
      <c r="L53" s="1055">
        <v>0</v>
      </c>
      <c r="M53" s="1055">
        <v>0</v>
      </c>
      <c r="N53" s="1063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73">
        <v>12023342.819999997</v>
      </c>
      <c r="F54" s="1055">
        <v>0</v>
      </c>
      <c r="G54" s="1055"/>
      <c r="H54" s="1055">
        <v>30164.639999999999</v>
      </c>
      <c r="I54" s="1055">
        <v>11993178.179999996</v>
      </c>
      <c r="J54" s="1137"/>
      <c r="K54" s="1055">
        <v>0</v>
      </c>
      <c r="L54" s="1055">
        <v>0</v>
      </c>
      <c r="M54" s="1055">
        <v>0</v>
      </c>
      <c r="N54" s="1063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78">
        <v>0.23489055463301223</v>
      </c>
      <c r="F55" s="178">
        <v>0</v>
      </c>
      <c r="G55" s="178"/>
      <c r="H55" s="178">
        <v>0.26694371681415929</v>
      </c>
      <c r="I55" s="178">
        <v>0.32871531259421671</v>
      </c>
      <c r="J55" s="178"/>
      <c r="K55" s="178">
        <v>0</v>
      </c>
      <c r="L55" s="178">
        <v>0</v>
      </c>
      <c r="M55" s="178">
        <v>0</v>
      </c>
      <c r="N55" s="278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9">
        <v>0.23489055463301223</v>
      </c>
      <c r="F56" s="179">
        <v>0</v>
      </c>
      <c r="G56" s="179"/>
      <c r="H56" s="179">
        <v>0.22680180451127818</v>
      </c>
      <c r="I56" s="179">
        <v>0.30829999691524629</v>
      </c>
      <c r="J56" s="179"/>
      <c r="K56" s="179">
        <v>0</v>
      </c>
      <c r="L56" s="179">
        <v>0</v>
      </c>
      <c r="M56" s="179">
        <v>0</v>
      </c>
      <c r="N56" s="279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3">
        <v>63171000</v>
      </c>
      <c r="F57" s="1055">
        <v>0</v>
      </c>
      <c r="G57" s="1061"/>
      <c r="H57" s="1055">
        <v>75000</v>
      </c>
      <c r="I57" s="1055">
        <v>62747000</v>
      </c>
      <c r="J57" s="1137"/>
      <c r="K57" s="1055">
        <v>349000</v>
      </c>
      <c r="L57" s="1055">
        <v>0</v>
      </c>
      <c r="M57" s="1055">
        <v>0</v>
      </c>
      <c r="N57" s="1063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73">
        <v>63171000</v>
      </c>
      <c r="F58" s="1055">
        <v>0</v>
      </c>
      <c r="G58" s="1055"/>
      <c r="H58" s="1055">
        <v>75000</v>
      </c>
      <c r="I58" s="1055">
        <v>62747000</v>
      </c>
      <c r="J58" s="1137"/>
      <c r="K58" s="1055">
        <v>349000</v>
      </c>
      <c r="L58" s="1055">
        <v>0</v>
      </c>
      <c r="M58" s="1055">
        <v>0</v>
      </c>
      <c r="N58" s="1063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73">
        <v>8639885.8800000008</v>
      </c>
      <c r="F59" s="1055">
        <v>0</v>
      </c>
      <c r="G59" s="1055"/>
      <c r="H59" s="1055">
        <v>6056.4</v>
      </c>
      <c r="I59" s="1055">
        <v>8633829.4800000004</v>
      </c>
      <c r="J59" s="1137"/>
      <c r="K59" s="1055">
        <v>0</v>
      </c>
      <c r="L59" s="1055">
        <v>0</v>
      </c>
      <c r="M59" s="1055">
        <v>0</v>
      </c>
      <c r="N59" s="1063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78">
        <v>0.13676981336372704</v>
      </c>
      <c r="F60" s="178">
        <v>0</v>
      </c>
      <c r="G60" s="178"/>
      <c r="H60" s="178">
        <v>8.075199999999999E-2</v>
      </c>
      <c r="I60" s="178">
        <v>0.1375974864136931</v>
      </c>
      <c r="J60" s="178"/>
      <c r="K60" s="178">
        <v>0</v>
      </c>
      <c r="L60" s="178">
        <v>0</v>
      </c>
      <c r="M60" s="178">
        <v>0</v>
      </c>
      <c r="N60" s="278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9">
        <v>0.13676981336372704</v>
      </c>
      <c r="F61" s="179">
        <v>0</v>
      </c>
      <c r="G61" s="179"/>
      <c r="H61" s="179">
        <v>8.075199999999999E-2</v>
      </c>
      <c r="I61" s="179">
        <v>0.1375974864136931</v>
      </c>
      <c r="J61" s="179"/>
      <c r="K61" s="179">
        <v>0</v>
      </c>
      <c r="L61" s="179">
        <v>0</v>
      </c>
      <c r="M61" s="179">
        <v>0</v>
      </c>
      <c r="N61" s="279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713</v>
      </c>
      <c r="D62" s="62" t="s">
        <v>41</v>
      </c>
      <c r="E62" s="673">
        <v>37665000</v>
      </c>
      <c r="F62" s="1055">
        <v>0</v>
      </c>
      <c r="G62" s="1061"/>
      <c r="H62" s="1055">
        <v>30000</v>
      </c>
      <c r="I62" s="1055">
        <v>35628000</v>
      </c>
      <c r="J62" s="1137"/>
      <c r="K62" s="1055">
        <v>2007000</v>
      </c>
      <c r="L62" s="1055">
        <v>0</v>
      </c>
      <c r="M62" s="1055">
        <v>0</v>
      </c>
      <c r="N62" s="1063">
        <v>0</v>
      </c>
      <c r="O62" s="44"/>
      <c r="P62" s="44"/>
    </row>
    <row r="63" spans="1:16" ht="18.399999999999999" customHeight="1">
      <c r="A63" s="56"/>
      <c r="B63" s="52"/>
      <c r="C63" s="53" t="s">
        <v>714</v>
      </c>
      <c r="D63" s="62" t="s">
        <v>42</v>
      </c>
      <c r="E63" s="673">
        <v>37665000</v>
      </c>
      <c r="F63" s="1055">
        <v>0</v>
      </c>
      <c r="G63" s="1055"/>
      <c r="H63" s="1055">
        <v>30000</v>
      </c>
      <c r="I63" s="1055">
        <v>35628000</v>
      </c>
      <c r="J63" s="1137"/>
      <c r="K63" s="1055">
        <v>2007000</v>
      </c>
      <c r="L63" s="1055">
        <v>0</v>
      </c>
      <c r="M63" s="1055">
        <v>0</v>
      </c>
      <c r="N63" s="1063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73">
        <v>12279542.720000003</v>
      </c>
      <c r="F64" s="1055">
        <v>0</v>
      </c>
      <c r="G64" s="1055"/>
      <c r="H64" s="1055">
        <v>2969</v>
      </c>
      <c r="I64" s="1055">
        <v>12276573.720000003</v>
      </c>
      <c r="J64" s="1137"/>
      <c r="K64" s="1055">
        <v>0</v>
      </c>
      <c r="L64" s="1055">
        <v>0</v>
      </c>
      <c r="M64" s="1055">
        <v>0</v>
      </c>
      <c r="N64" s="1063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78">
        <v>0.32601998460108861</v>
      </c>
      <c r="F65" s="178">
        <v>0</v>
      </c>
      <c r="G65" s="178"/>
      <c r="H65" s="178">
        <v>9.8966666666666661E-2</v>
      </c>
      <c r="I65" s="178">
        <v>0.34457656113169427</v>
      </c>
      <c r="J65" s="178"/>
      <c r="K65" s="178">
        <v>0</v>
      </c>
      <c r="L65" s="178">
        <v>0</v>
      </c>
      <c r="M65" s="178">
        <v>0</v>
      </c>
      <c r="N65" s="278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9">
        <v>0.32601998460108861</v>
      </c>
      <c r="F66" s="179">
        <v>0</v>
      </c>
      <c r="G66" s="179"/>
      <c r="H66" s="179">
        <v>9.8966666666666661E-2</v>
      </c>
      <c r="I66" s="179">
        <v>0.34457656113169427</v>
      </c>
      <c r="J66" s="179"/>
      <c r="K66" s="179">
        <v>0</v>
      </c>
      <c r="L66" s="179">
        <v>0</v>
      </c>
      <c r="M66" s="179">
        <v>0</v>
      </c>
      <c r="N66" s="279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3">
        <v>79567000</v>
      </c>
      <c r="F67" s="1055">
        <v>7650000</v>
      </c>
      <c r="G67" s="1061"/>
      <c r="H67" s="1055">
        <v>77000</v>
      </c>
      <c r="I67" s="1055">
        <v>67952000</v>
      </c>
      <c r="J67" s="1137"/>
      <c r="K67" s="1055">
        <v>3888000</v>
      </c>
      <c r="L67" s="1055">
        <v>0</v>
      </c>
      <c r="M67" s="1055">
        <v>0</v>
      </c>
      <c r="N67" s="1063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73">
        <v>84828953</v>
      </c>
      <c r="F68" s="1055">
        <v>10661115</v>
      </c>
      <c r="G68" s="1055"/>
      <c r="H68" s="1055">
        <v>77600</v>
      </c>
      <c r="I68" s="1055">
        <v>69752238</v>
      </c>
      <c r="J68" s="1137"/>
      <c r="K68" s="1055">
        <v>4338000</v>
      </c>
      <c r="L68" s="1055">
        <v>0</v>
      </c>
      <c r="M68" s="1055">
        <v>0</v>
      </c>
      <c r="N68" s="1063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73">
        <v>25938035.099999998</v>
      </c>
      <c r="F69" s="1055">
        <v>4434986.74</v>
      </c>
      <c r="G69" s="1055"/>
      <c r="H69" s="1055">
        <v>13997</v>
      </c>
      <c r="I69" s="1055">
        <v>21330383.099999994</v>
      </c>
      <c r="J69" s="1137"/>
      <c r="K69" s="1055">
        <v>158668.26</v>
      </c>
      <c r="L69" s="1055">
        <v>0</v>
      </c>
      <c r="M69" s="1055">
        <v>0</v>
      </c>
      <c r="N69" s="1063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78">
        <v>0.32598985886108561</v>
      </c>
      <c r="F70" s="178">
        <v>0.57973682875817001</v>
      </c>
      <c r="G70" s="178"/>
      <c r="H70" s="178">
        <v>0.18177922077922079</v>
      </c>
      <c r="I70" s="178">
        <v>0.31390368348245812</v>
      </c>
      <c r="J70" s="178"/>
      <c r="K70" s="178">
        <v>4.0809737654320992E-2</v>
      </c>
      <c r="L70" s="178">
        <v>0</v>
      </c>
      <c r="M70" s="178">
        <v>0</v>
      </c>
      <c r="N70" s="278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80">
        <v>0.3057686577836225</v>
      </c>
      <c r="F71" s="179">
        <v>0.415996520063802</v>
      </c>
      <c r="G71" s="179"/>
      <c r="H71" s="179">
        <v>0.18037371134020619</v>
      </c>
      <c r="I71" s="179">
        <v>0.30580213211223406</v>
      </c>
      <c r="J71" s="179"/>
      <c r="K71" s="179">
        <v>3.657636237897649E-2</v>
      </c>
      <c r="L71" s="179">
        <v>0</v>
      </c>
      <c r="M71" s="179">
        <v>0</v>
      </c>
      <c r="N71" s="279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3">
        <v>362101000</v>
      </c>
      <c r="F72" s="1055">
        <v>0</v>
      </c>
      <c r="G72" s="1061"/>
      <c r="H72" s="1055">
        <v>2677000</v>
      </c>
      <c r="I72" s="1055">
        <v>348163000</v>
      </c>
      <c r="J72" s="1137"/>
      <c r="K72" s="1055">
        <v>11250000</v>
      </c>
      <c r="L72" s="1055">
        <v>0</v>
      </c>
      <c r="M72" s="1055">
        <v>0</v>
      </c>
      <c r="N72" s="1063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73">
        <v>362101000</v>
      </c>
      <c r="F73" s="1055">
        <v>0</v>
      </c>
      <c r="G73" s="1055"/>
      <c r="H73" s="1055">
        <v>2677000</v>
      </c>
      <c r="I73" s="1055">
        <v>348163000</v>
      </c>
      <c r="J73" s="1137"/>
      <c r="K73" s="1055">
        <v>11250000</v>
      </c>
      <c r="L73" s="1055">
        <v>0</v>
      </c>
      <c r="M73" s="1055">
        <v>0</v>
      </c>
      <c r="N73" s="1063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73">
        <v>120912622.89999998</v>
      </c>
      <c r="F74" s="1055">
        <v>0</v>
      </c>
      <c r="G74" s="1055"/>
      <c r="H74" s="1055">
        <v>216417.66999999998</v>
      </c>
      <c r="I74" s="1055">
        <v>120591816.49999997</v>
      </c>
      <c r="J74" s="1137"/>
      <c r="K74" s="1055">
        <v>104388.73</v>
      </c>
      <c r="L74" s="1055">
        <v>0</v>
      </c>
      <c r="M74" s="1055">
        <v>0</v>
      </c>
      <c r="N74" s="1063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78">
        <v>0.33391960502732654</v>
      </c>
      <c r="F75" s="178">
        <v>0</v>
      </c>
      <c r="G75" s="178"/>
      <c r="H75" s="178">
        <v>8.0843358236832266E-2</v>
      </c>
      <c r="I75" s="178">
        <v>0.3463659736962284</v>
      </c>
      <c r="J75" s="178"/>
      <c r="K75" s="178">
        <v>9.2789982222222216E-3</v>
      </c>
      <c r="L75" s="178">
        <v>0</v>
      </c>
      <c r="M75" s="178">
        <v>0</v>
      </c>
      <c r="N75" s="278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9">
        <v>0.33391960502732654</v>
      </c>
      <c r="F76" s="179">
        <v>0</v>
      </c>
      <c r="G76" s="179"/>
      <c r="H76" s="179">
        <v>8.0843358236832266E-2</v>
      </c>
      <c r="I76" s="179">
        <v>0.3463659736962284</v>
      </c>
      <c r="J76" s="179"/>
      <c r="K76" s="179">
        <v>9.2789982222222216E-3</v>
      </c>
      <c r="L76" s="179">
        <v>0</v>
      </c>
      <c r="M76" s="179">
        <v>0</v>
      </c>
      <c r="N76" s="279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3">
        <v>397773000</v>
      </c>
      <c r="F77" s="1055">
        <v>610000</v>
      </c>
      <c r="G77" s="1061"/>
      <c r="H77" s="1055">
        <v>12141000</v>
      </c>
      <c r="I77" s="1055">
        <v>350569000</v>
      </c>
      <c r="J77" s="1137"/>
      <c r="K77" s="1055">
        <v>34453000</v>
      </c>
      <c r="L77" s="1055">
        <v>0</v>
      </c>
      <c r="M77" s="1055">
        <v>0</v>
      </c>
      <c r="N77" s="1063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73">
        <v>397773000</v>
      </c>
      <c r="F78" s="1055">
        <v>510000</v>
      </c>
      <c r="G78" s="1055"/>
      <c r="H78" s="1055">
        <v>11958179</v>
      </c>
      <c r="I78" s="1055">
        <v>350851821</v>
      </c>
      <c r="J78" s="1137"/>
      <c r="K78" s="1055">
        <v>34453000</v>
      </c>
      <c r="L78" s="1055">
        <v>0</v>
      </c>
      <c r="M78" s="1055">
        <v>0</v>
      </c>
      <c r="N78" s="1063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73">
        <v>109151470.53999998</v>
      </c>
      <c r="F79" s="1055">
        <v>100000</v>
      </c>
      <c r="G79" s="1055"/>
      <c r="H79" s="1055">
        <v>3138487.7300000004</v>
      </c>
      <c r="I79" s="1055">
        <v>105138715.09999998</v>
      </c>
      <c r="J79" s="1137"/>
      <c r="K79" s="1055">
        <v>774267.71</v>
      </c>
      <c r="L79" s="1055">
        <v>0</v>
      </c>
      <c r="M79" s="1055">
        <v>0</v>
      </c>
      <c r="N79" s="1063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78">
        <v>0.27440643417225397</v>
      </c>
      <c r="F80" s="178">
        <v>0.16393442622950818</v>
      </c>
      <c r="G80" s="178"/>
      <c r="H80" s="178">
        <v>0.25850323120006591</v>
      </c>
      <c r="I80" s="178">
        <v>0.29990876289689045</v>
      </c>
      <c r="J80" s="178"/>
      <c r="K80" s="178">
        <v>2.2473157925289523E-2</v>
      </c>
      <c r="L80" s="178">
        <v>0</v>
      </c>
      <c r="M80" s="178">
        <v>0</v>
      </c>
      <c r="N80" s="278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9">
        <v>0.27440643417225397</v>
      </c>
      <c r="F81" s="179">
        <v>0.19607843137254902</v>
      </c>
      <c r="G81" s="179"/>
      <c r="H81" s="179">
        <v>0.26245532283803413</v>
      </c>
      <c r="I81" s="179">
        <v>0.29966700700122623</v>
      </c>
      <c r="J81" s="179"/>
      <c r="K81" s="179">
        <v>2.2473157925289523E-2</v>
      </c>
      <c r="L81" s="179">
        <v>0</v>
      </c>
      <c r="M81" s="179">
        <v>0</v>
      </c>
      <c r="N81" s="279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3">
        <v>11811000</v>
      </c>
      <c r="F82" s="1055">
        <v>0</v>
      </c>
      <c r="G82" s="1061"/>
      <c r="H82" s="1055">
        <v>11000</v>
      </c>
      <c r="I82" s="1055">
        <v>11300000</v>
      </c>
      <c r="J82" s="1137"/>
      <c r="K82" s="1055">
        <v>500000</v>
      </c>
      <c r="L82" s="1055">
        <v>0</v>
      </c>
      <c r="M82" s="1055">
        <v>0</v>
      </c>
      <c r="N82" s="1063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73">
        <v>12311000</v>
      </c>
      <c r="F83" s="1055">
        <v>0</v>
      </c>
      <c r="G83" s="1055"/>
      <c r="H83" s="1055">
        <v>11000</v>
      </c>
      <c r="I83" s="1055">
        <v>11800000</v>
      </c>
      <c r="J83" s="1137"/>
      <c r="K83" s="1055">
        <v>500000</v>
      </c>
      <c r="L83" s="1055">
        <v>0</v>
      </c>
      <c r="M83" s="1055">
        <v>0</v>
      </c>
      <c r="N83" s="1063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73">
        <v>3831673.9499999997</v>
      </c>
      <c r="F84" s="1055">
        <v>0</v>
      </c>
      <c r="G84" s="1055"/>
      <c r="H84" s="1055">
        <v>500</v>
      </c>
      <c r="I84" s="1055">
        <v>3831173.9499999997</v>
      </c>
      <c r="J84" s="1137"/>
      <c r="K84" s="1055">
        <v>0</v>
      </c>
      <c r="L84" s="1055">
        <v>0</v>
      </c>
      <c r="M84" s="1055">
        <v>0</v>
      </c>
      <c r="N84" s="1063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78">
        <v>0.32441570993141983</v>
      </c>
      <c r="F85" s="178">
        <v>0</v>
      </c>
      <c r="G85" s="178"/>
      <c r="H85" s="178">
        <v>4.5454545454545456E-2</v>
      </c>
      <c r="I85" s="178">
        <v>0.33904194247787606</v>
      </c>
      <c r="J85" s="178"/>
      <c r="K85" s="178">
        <v>0</v>
      </c>
      <c r="L85" s="178">
        <v>0</v>
      </c>
      <c r="M85" s="178">
        <v>0</v>
      </c>
      <c r="N85" s="278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9">
        <v>0.3112398627243928</v>
      </c>
      <c r="F86" s="179">
        <v>0</v>
      </c>
      <c r="G86" s="179"/>
      <c r="H86" s="179">
        <v>4.5454545454545456E-2</v>
      </c>
      <c r="I86" s="179">
        <v>0.32467575847457625</v>
      </c>
      <c r="J86" s="179"/>
      <c r="K86" s="179">
        <v>0</v>
      </c>
      <c r="L86" s="179">
        <v>0</v>
      </c>
      <c r="M86" s="179">
        <v>0</v>
      </c>
      <c r="N86" s="279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3">
        <v>9718009000</v>
      </c>
      <c r="F87" s="1055">
        <v>0</v>
      </c>
      <c r="G87" s="1061"/>
      <c r="H87" s="1055">
        <v>723951000</v>
      </c>
      <c r="I87" s="1055">
        <v>8434721000</v>
      </c>
      <c r="J87" s="1137"/>
      <c r="K87" s="1055">
        <v>558800000</v>
      </c>
      <c r="L87" s="1055">
        <v>0</v>
      </c>
      <c r="M87" s="1055">
        <v>0</v>
      </c>
      <c r="N87" s="1063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73">
        <v>9718373272</v>
      </c>
      <c r="F88" s="1055">
        <v>0</v>
      </c>
      <c r="G88" s="1055"/>
      <c r="H88" s="1055">
        <v>716054774</v>
      </c>
      <c r="I88" s="1055">
        <v>8442617226</v>
      </c>
      <c r="J88" s="1137"/>
      <c r="K88" s="1055">
        <v>558800000</v>
      </c>
      <c r="L88" s="1055">
        <v>0</v>
      </c>
      <c r="M88" s="1055">
        <v>0</v>
      </c>
      <c r="N88" s="1063">
        <v>901272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73">
        <v>3049281621.0000033</v>
      </c>
      <c r="F89" s="1055">
        <v>0</v>
      </c>
      <c r="G89" s="1055"/>
      <c r="H89" s="1055">
        <v>204800156.14000002</v>
      </c>
      <c r="I89" s="1055">
        <v>2797213892.8600035</v>
      </c>
      <c r="J89" s="1137"/>
      <c r="K89" s="1055">
        <v>47265694.319999985</v>
      </c>
      <c r="L89" s="1055">
        <v>0</v>
      </c>
      <c r="M89" s="1055">
        <v>0</v>
      </c>
      <c r="N89" s="1063">
        <v>1877.6799999999998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78">
        <v>0.31377637343204801</v>
      </c>
      <c r="F90" s="178">
        <v>0</v>
      </c>
      <c r="G90" s="178"/>
      <c r="H90" s="178">
        <v>0.28289228986492182</v>
      </c>
      <c r="I90" s="178">
        <v>0.33163087348828768</v>
      </c>
      <c r="J90" s="178"/>
      <c r="K90" s="178">
        <v>8.4584277594846075E-2</v>
      </c>
      <c r="L90" s="178">
        <v>0</v>
      </c>
      <c r="M90" s="178">
        <v>0</v>
      </c>
      <c r="N90" s="278">
        <v>3.4966108007448786E-3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9">
        <v>0.31376461220988622</v>
      </c>
      <c r="F91" s="179">
        <v>0</v>
      </c>
      <c r="G91" s="179"/>
      <c r="H91" s="179">
        <v>0.2860118577185829</v>
      </c>
      <c r="I91" s="179">
        <v>0.33132070517726009</v>
      </c>
      <c r="J91" s="179"/>
      <c r="K91" s="179">
        <v>8.4584277594846075E-2</v>
      </c>
      <c r="L91" s="179">
        <v>0</v>
      </c>
      <c r="M91" s="179">
        <v>0</v>
      </c>
      <c r="N91" s="279">
        <v>2.0833666196220452E-3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3">
        <v>379757000</v>
      </c>
      <c r="F92" s="1055">
        <v>160966000</v>
      </c>
      <c r="G92" s="1061"/>
      <c r="H92" s="1055">
        <v>2634000</v>
      </c>
      <c r="I92" s="1055">
        <v>202093000</v>
      </c>
      <c r="J92" s="1137"/>
      <c r="K92" s="1055">
        <v>11670000</v>
      </c>
      <c r="L92" s="1055">
        <v>0</v>
      </c>
      <c r="M92" s="1055">
        <v>0</v>
      </c>
      <c r="N92" s="1063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73">
        <v>401666947.23999995</v>
      </c>
      <c r="F93" s="1055">
        <v>166467472.53999999</v>
      </c>
      <c r="G93" s="1055"/>
      <c r="H93" s="1055">
        <v>3484000</v>
      </c>
      <c r="I93" s="1055">
        <v>201913000</v>
      </c>
      <c r="J93" s="1137"/>
      <c r="K93" s="1055">
        <v>27372757.699999999</v>
      </c>
      <c r="L93" s="1055">
        <v>0</v>
      </c>
      <c r="M93" s="1055">
        <v>0</v>
      </c>
      <c r="N93" s="1063">
        <v>2429717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73">
        <v>89629938.680000007</v>
      </c>
      <c r="F94" s="1055">
        <v>23030355.219999999</v>
      </c>
      <c r="G94" s="1055"/>
      <c r="H94" s="1055">
        <v>757674.33</v>
      </c>
      <c r="I94" s="1055">
        <v>57686490.729999997</v>
      </c>
      <c r="J94" s="1137"/>
      <c r="K94" s="1055">
        <v>7649987.5599999996</v>
      </c>
      <c r="L94" s="1055">
        <v>0</v>
      </c>
      <c r="M94" s="1055">
        <v>0</v>
      </c>
      <c r="N94" s="1063">
        <v>505430.83999999997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78">
        <v>0.23601918774374142</v>
      </c>
      <c r="F95" s="178">
        <v>0.14307589938247828</v>
      </c>
      <c r="G95" s="178"/>
      <c r="H95" s="178">
        <v>0.28765160592255123</v>
      </c>
      <c r="I95" s="178">
        <v>0.28544526891084798</v>
      </c>
      <c r="J95" s="178"/>
      <c r="K95" s="178">
        <v>0.65552592630676942</v>
      </c>
      <c r="L95" s="178">
        <v>0</v>
      </c>
      <c r="M95" s="178">
        <v>0</v>
      </c>
      <c r="N95" s="278">
        <v>0.21112399331662488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9">
        <v>0.22314491968004835</v>
      </c>
      <c r="F96" s="179">
        <v>0.13834747935195629</v>
      </c>
      <c r="G96" s="179"/>
      <c r="H96" s="179">
        <v>0.21747254018369688</v>
      </c>
      <c r="I96" s="179">
        <v>0.28569973567823764</v>
      </c>
      <c r="J96" s="179"/>
      <c r="K96" s="179">
        <v>0.27947449226133325</v>
      </c>
      <c r="L96" s="179">
        <v>0</v>
      </c>
      <c r="M96" s="179">
        <v>0</v>
      </c>
      <c r="N96" s="279">
        <v>0.20802045670339384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3">
        <v>45765000</v>
      </c>
      <c r="F97" s="1055">
        <v>2385000</v>
      </c>
      <c r="G97" s="1061"/>
      <c r="H97" s="1055">
        <v>58000</v>
      </c>
      <c r="I97" s="1055">
        <v>32463000</v>
      </c>
      <c r="J97" s="1137"/>
      <c r="K97" s="1055">
        <v>140000</v>
      </c>
      <c r="L97" s="1055">
        <v>0</v>
      </c>
      <c r="M97" s="1055">
        <v>0</v>
      </c>
      <c r="N97" s="1063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73">
        <v>45765000</v>
      </c>
      <c r="F98" s="1055">
        <v>2525000</v>
      </c>
      <c r="G98" s="1055"/>
      <c r="H98" s="1055">
        <v>65000</v>
      </c>
      <c r="I98" s="1055">
        <v>32456000</v>
      </c>
      <c r="J98" s="1137"/>
      <c r="K98" s="1055">
        <v>0</v>
      </c>
      <c r="L98" s="1055">
        <v>0</v>
      </c>
      <c r="M98" s="1055">
        <v>0</v>
      </c>
      <c r="N98" s="1063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73">
        <v>11134469.939999998</v>
      </c>
      <c r="F99" s="1055">
        <v>0</v>
      </c>
      <c r="G99" s="1055"/>
      <c r="H99" s="1055">
        <v>8412.57</v>
      </c>
      <c r="I99" s="1055">
        <v>9469824.089999998</v>
      </c>
      <c r="J99" s="1137"/>
      <c r="K99" s="1055">
        <v>0</v>
      </c>
      <c r="L99" s="1055">
        <v>0</v>
      </c>
      <c r="M99" s="1055">
        <v>0</v>
      </c>
      <c r="N99" s="1063">
        <v>1656233.2800000003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78">
        <v>0.24329662274664041</v>
      </c>
      <c r="F100" s="178">
        <v>0</v>
      </c>
      <c r="G100" s="178"/>
      <c r="H100" s="178">
        <v>0.14504431034482759</v>
      </c>
      <c r="I100" s="178">
        <v>0.29171130487015984</v>
      </c>
      <c r="J100" s="178"/>
      <c r="K100" s="178">
        <v>0</v>
      </c>
      <c r="L100" s="178">
        <v>0</v>
      </c>
      <c r="M100" s="178">
        <v>0</v>
      </c>
      <c r="N100" s="278">
        <v>0.15451378673383714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80">
        <v>0.24329662274664041</v>
      </c>
      <c r="F101" s="179">
        <v>0</v>
      </c>
      <c r="G101" s="179"/>
      <c r="H101" s="179">
        <v>0.12942415384615386</v>
      </c>
      <c r="I101" s="179">
        <v>0.29177422017500609</v>
      </c>
      <c r="J101" s="179"/>
      <c r="K101" s="179">
        <v>0</v>
      </c>
      <c r="L101" s="179">
        <v>0</v>
      </c>
      <c r="M101" s="179">
        <v>0</v>
      </c>
      <c r="N101" s="279">
        <v>0.15451378673383714</v>
      </c>
      <c r="O101" s="44"/>
      <c r="P101" s="44"/>
    </row>
    <row r="102" spans="1:16" ht="18.399999999999999" customHeight="1">
      <c r="A102" s="177" t="s">
        <v>84</v>
      </c>
      <c r="B102" s="52" t="s">
        <v>47</v>
      </c>
      <c r="C102" s="53" t="s">
        <v>85</v>
      </c>
      <c r="D102" s="54" t="s">
        <v>41</v>
      </c>
      <c r="E102" s="673">
        <v>423790000</v>
      </c>
      <c r="F102" s="1055">
        <v>294175000</v>
      </c>
      <c r="G102" s="1061"/>
      <c r="H102" s="1055">
        <v>419000</v>
      </c>
      <c r="I102" s="1055">
        <v>119719000</v>
      </c>
      <c r="J102" s="1137"/>
      <c r="K102" s="1055">
        <v>7318000</v>
      </c>
      <c r="L102" s="1055">
        <v>0</v>
      </c>
      <c r="M102" s="1055">
        <v>0</v>
      </c>
      <c r="N102" s="1063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73">
        <v>451117448</v>
      </c>
      <c r="F103" s="1055">
        <v>317069148</v>
      </c>
      <c r="G103" s="1055"/>
      <c r="H103" s="1055">
        <v>419000</v>
      </c>
      <c r="I103" s="1055">
        <v>124152300</v>
      </c>
      <c r="J103" s="1137"/>
      <c r="K103" s="1055">
        <v>7318000</v>
      </c>
      <c r="L103" s="1055">
        <v>0</v>
      </c>
      <c r="M103" s="1055">
        <v>0</v>
      </c>
      <c r="N103" s="1063">
        <v>2159000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73">
        <v>160707006.28</v>
      </c>
      <c r="F104" s="1055">
        <v>132178457.23</v>
      </c>
      <c r="G104" s="1055"/>
      <c r="H104" s="1055">
        <v>35878.61</v>
      </c>
      <c r="I104" s="1055">
        <v>28152706.100000005</v>
      </c>
      <c r="J104" s="1137"/>
      <c r="K104" s="1055">
        <v>94285.650000000009</v>
      </c>
      <c r="L104" s="1055">
        <v>0</v>
      </c>
      <c r="M104" s="1055">
        <v>0</v>
      </c>
      <c r="N104" s="1063">
        <v>245678.69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78">
        <v>0.37921377635149484</v>
      </c>
      <c r="F105" s="178">
        <v>0.44931913735021672</v>
      </c>
      <c r="G105" s="178"/>
      <c r="H105" s="178">
        <v>8.5629140811455853E-2</v>
      </c>
      <c r="I105" s="178">
        <v>0.23515654240346148</v>
      </c>
      <c r="J105" s="178"/>
      <c r="K105" s="178">
        <v>1.2884073517354469E-2</v>
      </c>
      <c r="L105" s="178">
        <v>0</v>
      </c>
      <c r="M105" s="178">
        <v>0</v>
      </c>
      <c r="N105" s="278">
        <v>0.11379281611857342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9">
        <v>0.35624205402048648</v>
      </c>
      <c r="F106" s="179">
        <v>0.41687580789159595</v>
      </c>
      <c r="G106" s="179"/>
      <c r="H106" s="179">
        <v>8.5629140811455853E-2</v>
      </c>
      <c r="I106" s="179">
        <v>0.22675944062252576</v>
      </c>
      <c r="J106" s="179"/>
      <c r="K106" s="179">
        <v>1.2884073517354469E-2</v>
      </c>
      <c r="L106" s="179">
        <v>0</v>
      </c>
      <c r="M106" s="179">
        <v>0</v>
      </c>
      <c r="N106" s="279">
        <v>0.11379281611857342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3">
        <v>8147103000</v>
      </c>
      <c r="F107" s="1055">
        <v>141968000</v>
      </c>
      <c r="G107" s="1061"/>
      <c r="H107" s="1055">
        <v>64989000</v>
      </c>
      <c r="I107" s="1055">
        <v>7733408000</v>
      </c>
      <c r="J107" s="1137"/>
      <c r="K107" s="1055">
        <v>140765000</v>
      </c>
      <c r="L107" s="1055">
        <v>0</v>
      </c>
      <c r="M107" s="1055">
        <v>0</v>
      </c>
      <c r="N107" s="1063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73">
        <v>8364557189</v>
      </c>
      <c r="F108" s="1055">
        <v>142507000</v>
      </c>
      <c r="G108" s="1055"/>
      <c r="H108" s="1055">
        <v>60010473</v>
      </c>
      <c r="I108" s="1055">
        <v>7897869739</v>
      </c>
      <c r="J108" s="1137"/>
      <c r="K108" s="1055">
        <v>189691978</v>
      </c>
      <c r="L108" s="1055">
        <v>0</v>
      </c>
      <c r="M108" s="1055">
        <v>0</v>
      </c>
      <c r="N108" s="1063">
        <v>74477999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73">
        <v>2562545535.269999</v>
      </c>
      <c r="F109" s="1055">
        <v>55154258.969999999</v>
      </c>
      <c r="G109" s="1055"/>
      <c r="H109" s="1055">
        <v>21688935.43</v>
      </c>
      <c r="I109" s="1055">
        <v>2455626072.7299991</v>
      </c>
      <c r="J109" s="1137"/>
      <c r="K109" s="1055">
        <v>9286973.0599999987</v>
      </c>
      <c r="L109" s="1055">
        <v>0</v>
      </c>
      <c r="M109" s="1055">
        <v>0</v>
      </c>
      <c r="N109" s="1063">
        <v>20789295.079999994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78">
        <v>0.31453456956049275</v>
      </c>
      <c r="F110" s="700">
        <v>0.38849782324185733</v>
      </c>
      <c r="G110" s="700"/>
      <c r="H110" s="178">
        <v>0.33373240748434352</v>
      </c>
      <c r="I110" s="178">
        <v>0.3175347883791983</v>
      </c>
      <c r="J110" s="178"/>
      <c r="K110" s="178">
        <v>6.5975015522324432E-2</v>
      </c>
      <c r="L110" s="178">
        <v>0</v>
      </c>
      <c r="M110" s="178">
        <v>0</v>
      </c>
      <c r="N110" s="278">
        <v>0.31511823139769291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9">
        <v>0.30635758443255462</v>
      </c>
      <c r="F111" s="179">
        <v>0.38702841944606231</v>
      </c>
      <c r="G111" s="179"/>
      <c r="H111" s="179">
        <v>0.36141917145029001</v>
      </c>
      <c r="I111" s="179">
        <v>0.31092258468179312</v>
      </c>
      <c r="J111" s="179"/>
      <c r="K111" s="179">
        <v>4.8958175026252292E-2</v>
      </c>
      <c r="L111" s="179">
        <v>0</v>
      </c>
      <c r="M111" s="179">
        <v>0</v>
      </c>
      <c r="N111" s="279">
        <v>0.27913337306497715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3">
        <v>743883000</v>
      </c>
      <c r="F112" s="1055">
        <v>298901000</v>
      </c>
      <c r="G112" s="1061"/>
      <c r="H112" s="1055">
        <v>5764000</v>
      </c>
      <c r="I112" s="1055">
        <v>236672000</v>
      </c>
      <c r="J112" s="1137"/>
      <c r="K112" s="1055">
        <v>194592000</v>
      </c>
      <c r="L112" s="1055">
        <v>0</v>
      </c>
      <c r="M112" s="1055">
        <v>0</v>
      </c>
      <c r="N112" s="1063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73">
        <v>771473500</v>
      </c>
      <c r="F113" s="1055">
        <v>322430464</v>
      </c>
      <c r="G113" s="1055"/>
      <c r="H113" s="1055">
        <v>5814000</v>
      </c>
      <c r="I113" s="1055">
        <v>238322967</v>
      </c>
      <c r="J113" s="1137"/>
      <c r="K113" s="1055">
        <v>196952069</v>
      </c>
      <c r="L113" s="1055">
        <v>0</v>
      </c>
      <c r="M113" s="1055">
        <v>0</v>
      </c>
      <c r="N113" s="1063">
        <v>7954000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73">
        <v>255678588.09999999</v>
      </c>
      <c r="F114" s="1055">
        <v>66630344.979999997</v>
      </c>
      <c r="G114" s="1055"/>
      <c r="H114" s="1055">
        <v>1170934.1100000001</v>
      </c>
      <c r="I114" s="1055">
        <v>98985893.609999985</v>
      </c>
      <c r="J114" s="1137"/>
      <c r="K114" s="1055">
        <v>87705876.420000002</v>
      </c>
      <c r="L114" s="1055">
        <v>0</v>
      </c>
      <c r="M114" s="1055">
        <v>0</v>
      </c>
      <c r="N114" s="1063">
        <v>1185538.98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78">
        <v>0.34370806712883611</v>
      </c>
      <c r="F115" s="178">
        <v>0.22291777203823337</v>
      </c>
      <c r="G115" s="178"/>
      <c r="H115" s="178">
        <v>0.20314609819569746</v>
      </c>
      <c r="I115" s="178">
        <v>0.41824082954468628</v>
      </c>
      <c r="J115" s="178"/>
      <c r="K115" s="178">
        <v>0.45071676338184508</v>
      </c>
      <c r="L115" s="178">
        <v>0</v>
      </c>
      <c r="M115" s="178">
        <v>0</v>
      </c>
      <c r="N115" s="278">
        <v>0.14904940658788032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9">
        <v>0.33141590488850231</v>
      </c>
      <c r="F116" s="179">
        <v>0.20665027787200652</v>
      </c>
      <c r="G116" s="179"/>
      <c r="H116" s="179">
        <v>0.2013990557275542</v>
      </c>
      <c r="I116" s="179">
        <v>0.4153434931430674</v>
      </c>
      <c r="J116" s="179"/>
      <c r="K116" s="179">
        <v>0.44531584189653778</v>
      </c>
      <c r="L116" s="179">
        <v>0</v>
      </c>
      <c r="M116" s="179">
        <v>0</v>
      </c>
      <c r="N116" s="279">
        <v>0.14904940658788032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3">
        <v>817335000</v>
      </c>
      <c r="F117" s="1055">
        <v>164878000</v>
      </c>
      <c r="G117" s="1061"/>
      <c r="H117" s="1055">
        <v>5586000</v>
      </c>
      <c r="I117" s="1055">
        <v>310005000</v>
      </c>
      <c r="J117" s="1137"/>
      <c r="K117" s="1055">
        <v>278148000</v>
      </c>
      <c r="L117" s="1055">
        <v>0</v>
      </c>
      <c r="M117" s="1055">
        <v>0</v>
      </c>
      <c r="N117" s="1063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73">
        <v>1163131070</v>
      </c>
      <c r="F118" s="1055">
        <v>171815300</v>
      </c>
      <c r="G118" s="1055"/>
      <c r="H118" s="1055">
        <v>5580700</v>
      </c>
      <c r="I118" s="1055">
        <v>318276742</v>
      </c>
      <c r="J118" s="1137"/>
      <c r="K118" s="1055">
        <v>549630488</v>
      </c>
      <c r="L118" s="1055">
        <v>0</v>
      </c>
      <c r="M118" s="1055">
        <v>0</v>
      </c>
      <c r="N118" s="1063">
        <v>117827840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73">
        <v>430740174.98000002</v>
      </c>
      <c r="F119" s="1055">
        <v>61871300</v>
      </c>
      <c r="G119" s="1055"/>
      <c r="H119" s="1055">
        <v>1736801.36</v>
      </c>
      <c r="I119" s="1055">
        <v>82618776.699999988</v>
      </c>
      <c r="J119" s="1137"/>
      <c r="K119" s="1055">
        <v>200418610.81999999</v>
      </c>
      <c r="L119" s="1055">
        <v>0</v>
      </c>
      <c r="M119" s="1055">
        <v>0</v>
      </c>
      <c r="N119" s="1063">
        <v>84094686.099999994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78">
        <v>0.52700566472743737</v>
      </c>
      <c r="F120" s="178">
        <v>0.37525503705770324</v>
      </c>
      <c r="G120" s="178"/>
      <c r="H120" s="178">
        <v>0.31092040100250629</v>
      </c>
      <c r="I120" s="178">
        <v>0.26650788438896145</v>
      </c>
      <c r="J120" s="178"/>
      <c r="K120" s="178">
        <v>0.72054665437105425</v>
      </c>
      <c r="L120" s="178">
        <v>0</v>
      </c>
      <c r="M120" s="178">
        <v>0</v>
      </c>
      <c r="N120" s="278">
        <v>1.4321789928131066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9">
        <v>0.37032814795326552</v>
      </c>
      <c r="F121" s="179">
        <v>0.36010355305959363</v>
      </c>
      <c r="G121" s="179"/>
      <c r="H121" s="179">
        <v>0.31121568262045984</v>
      </c>
      <c r="I121" s="179">
        <v>0.25958157099647572</v>
      </c>
      <c r="J121" s="179"/>
      <c r="K121" s="179">
        <v>0.36464245560555586</v>
      </c>
      <c r="L121" s="179">
        <v>0</v>
      </c>
      <c r="M121" s="179">
        <v>0</v>
      </c>
      <c r="N121" s="279">
        <v>0.7137081194053968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3">
        <v>1069645000</v>
      </c>
      <c r="F122" s="1055">
        <v>916200000</v>
      </c>
      <c r="G122" s="1061"/>
      <c r="H122" s="1055">
        <v>34000</v>
      </c>
      <c r="I122" s="1055">
        <v>65482000</v>
      </c>
      <c r="J122" s="1137"/>
      <c r="K122" s="1055">
        <v>1100000</v>
      </c>
      <c r="L122" s="1055">
        <v>0</v>
      </c>
      <c r="M122" s="1055">
        <v>0</v>
      </c>
      <c r="N122" s="1063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73">
        <v>1239257029</v>
      </c>
      <c r="F123" s="1055">
        <v>931002000</v>
      </c>
      <c r="G123" s="1055"/>
      <c r="H123" s="1055">
        <v>34000</v>
      </c>
      <c r="I123" s="1055">
        <v>65611150</v>
      </c>
      <c r="J123" s="1137"/>
      <c r="K123" s="1055">
        <v>155634201</v>
      </c>
      <c r="L123" s="1055">
        <v>0</v>
      </c>
      <c r="M123" s="1055">
        <v>0</v>
      </c>
      <c r="N123" s="1063">
        <v>86975678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73">
        <v>87975109.569999993</v>
      </c>
      <c r="F124" s="1055">
        <v>40200000</v>
      </c>
      <c r="G124" s="1055"/>
      <c r="H124" s="1055">
        <v>1381.8</v>
      </c>
      <c r="I124" s="1055">
        <v>46841619.75</v>
      </c>
      <c r="J124" s="1137"/>
      <c r="K124" s="1055">
        <v>932108.02</v>
      </c>
      <c r="L124" s="1055">
        <v>0</v>
      </c>
      <c r="M124" s="1055">
        <v>0</v>
      </c>
      <c r="N124" s="1063">
        <v>0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78">
        <v>8.2247016131520259E-2</v>
      </c>
      <c r="F125" s="178">
        <v>4.3876882776686311E-2</v>
      </c>
      <c r="G125" s="178"/>
      <c r="H125" s="178">
        <v>4.0641176470588236E-2</v>
      </c>
      <c r="I125" s="178">
        <v>0.71533581365871535</v>
      </c>
      <c r="J125" s="178"/>
      <c r="K125" s="178">
        <v>0.84737092727272734</v>
      </c>
      <c r="L125" s="178">
        <v>0</v>
      </c>
      <c r="M125" s="178">
        <v>0</v>
      </c>
      <c r="N125" s="278">
        <v>0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9">
        <v>7.0990204220177142E-2</v>
      </c>
      <c r="F126" s="179">
        <v>4.3179284255028455E-2</v>
      </c>
      <c r="G126" s="179"/>
      <c r="H126" s="179">
        <v>4.0641176470588236E-2</v>
      </c>
      <c r="I126" s="179">
        <v>0.71392773560591449</v>
      </c>
      <c r="J126" s="179"/>
      <c r="K126" s="179">
        <v>5.9890950318818425E-3</v>
      </c>
      <c r="L126" s="179">
        <v>0</v>
      </c>
      <c r="M126" s="179">
        <v>0</v>
      </c>
      <c r="N126" s="279">
        <v>0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3">
        <v>23502000</v>
      </c>
      <c r="F127" s="1055">
        <v>0</v>
      </c>
      <c r="G127" s="1061"/>
      <c r="H127" s="1055">
        <v>22000</v>
      </c>
      <c r="I127" s="1055">
        <v>22980000</v>
      </c>
      <c r="J127" s="1137"/>
      <c r="K127" s="1055">
        <v>500000</v>
      </c>
      <c r="L127" s="1055">
        <v>0</v>
      </c>
      <c r="M127" s="1055">
        <v>0</v>
      </c>
      <c r="N127" s="1063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73">
        <v>23502000</v>
      </c>
      <c r="F128" s="1055">
        <v>0</v>
      </c>
      <c r="G128" s="1055"/>
      <c r="H128" s="1055">
        <v>53200</v>
      </c>
      <c r="I128" s="1055">
        <v>22948800</v>
      </c>
      <c r="J128" s="1137"/>
      <c r="K128" s="1055">
        <v>500000</v>
      </c>
      <c r="L128" s="1055">
        <v>0</v>
      </c>
      <c r="M128" s="1055">
        <v>0</v>
      </c>
      <c r="N128" s="1063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73">
        <v>6372192.3200000003</v>
      </c>
      <c r="F129" s="1055">
        <v>0</v>
      </c>
      <c r="G129" s="1055"/>
      <c r="H129" s="1055">
        <v>2600</v>
      </c>
      <c r="I129" s="1055">
        <v>6365930.6100000003</v>
      </c>
      <c r="J129" s="1137"/>
      <c r="K129" s="1055">
        <v>3661.71</v>
      </c>
      <c r="L129" s="1055">
        <v>0</v>
      </c>
      <c r="M129" s="1055">
        <v>0</v>
      </c>
      <c r="N129" s="1063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78">
        <v>0.27113404476214792</v>
      </c>
      <c r="F130" s="178">
        <v>0</v>
      </c>
      <c r="G130" s="178"/>
      <c r="H130" s="178">
        <v>0.11818181818181818</v>
      </c>
      <c r="I130" s="178">
        <v>0.27702047911227157</v>
      </c>
      <c r="J130" s="178"/>
      <c r="K130" s="178">
        <v>7.3234199999999998E-3</v>
      </c>
      <c r="L130" s="178">
        <v>0</v>
      </c>
      <c r="M130" s="178">
        <v>0</v>
      </c>
      <c r="N130" s="278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9">
        <v>0.27113404476214792</v>
      </c>
      <c r="F131" s="179">
        <v>0</v>
      </c>
      <c r="G131" s="179"/>
      <c r="H131" s="179">
        <v>4.8872180451127817E-2</v>
      </c>
      <c r="I131" s="179">
        <v>0.27739710180924493</v>
      </c>
      <c r="J131" s="179"/>
      <c r="K131" s="179">
        <v>7.3234199999999998E-3</v>
      </c>
      <c r="L131" s="179">
        <v>0</v>
      </c>
      <c r="M131" s="179">
        <v>0</v>
      </c>
      <c r="N131" s="279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3">
        <v>4689812000</v>
      </c>
      <c r="F132" s="1055">
        <v>2686267000</v>
      </c>
      <c r="G132" s="1061"/>
      <c r="H132" s="1055">
        <v>18109000</v>
      </c>
      <c r="I132" s="1055">
        <v>1379072000</v>
      </c>
      <c r="J132" s="1137"/>
      <c r="K132" s="1055">
        <v>525000000</v>
      </c>
      <c r="L132" s="1055">
        <v>0</v>
      </c>
      <c r="M132" s="1055">
        <v>0</v>
      </c>
      <c r="N132" s="1063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73">
        <v>4763744181</v>
      </c>
      <c r="F133" s="1055">
        <v>2748099601</v>
      </c>
      <c r="G133" s="1055"/>
      <c r="H133" s="1055">
        <v>23902218</v>
      </c>
      <c r="I133" s="1055">
        <v>1419947125</v>
      </c>
      <c r="J133" s="1137"/>
      <c r="K133" s="1055">
        <v>490357258</v>
      </c>
      <c r="L133" s="1055">
        <v>0</v>
      </c>
      <c r="M133" s="1055">
        <v>0</v>
      </c>
      <c r="N133" s="1063">
        <v>81437979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73">
        <v>1253015782.73</v>
      </c>
      <c r="F134" s="1055">
        <v>772567156.59000003</v>
      </c>
      <c r="G134" s="1055"/>
      <c r="H134" s="1055">
        <v>5347759.17</v>
      </c>
      <c r="I134" s="1055">
        <v>441393251.08999991</v>
      </c>
      <c r="J134" s="1137"/>
      <c r="K134" s="1055">
        <v>21484062.890000001</v>
      </c>
      <c r="L134" s="1055">
        <v>0</v>
      </c>
      <c r="M134" s="1055">
        <v>0</v>
      </c>
      <c r="N134" s="1063">
        <v>12223552.989999998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78">
        <v>0.26717825420933716</v>
      </c>
      <c r="F135" s="178">
        <v>0.28759879661627086</v>
      </c>
      <c r="G135" s="178"/>
      <c r="H135" s="178">
        <v>0.29530946877243358</v>
      </c>
      <c r="I135" s="178">
        <v>0.32006541434384855</v>
      </c>
      <c r="J135" s="178"/>
      <c r="K135" s="178">
        <v>4.0922024552380955E-2</v>
      </c>
      <c r="L135" s="178">
        <v>0</v>
      </c>
      <c r="M135" s="178">
        <v>0</v>
      </c>
      <c r="N135" s="278">
        <v>0.15023294073546037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80">
        <v>0.26303171100740519</v>
      </c>
      <c r="F136" s="179">
        <v>0.28112778601942673</v>
      </c>
      <c r="G136" s="179"/>
      <c r="H136" s="179">
        <v>0.223734850464505</v>
      </c>
      <c r="I136" s="179">
        <v>0.31085189252381484</v>
      </c>
      <c r="J136" s="179"/>
      <c r="K136" s="179">
        <v>4.3813082277248561E-2</v>
      </c>
      <c r="L136" s="179">
        <v>0</v>
      </c>
      <c r="M136" s="179">
        <v>0</v>
      </c>
      <c r="N136" s="279">
        <v>0.15009646776720723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3">
        <v>319396000</v>
      </c>
      <c r="F137" s="1055">
        <v>243718000</v>
      </c>
      <c r="G137" s="1061"/>
      <c r="H137" s="1055">
        <v>27090000</v>
      </c>
      <c r="I137" s="1055">
        <v>48006000</v>
      </c>
      <c r="J137" s="1137"/>
      <c r="K137" s="1055">
        <v>381000</v>
      </c>
      <c r="L137" s="1055">
        <v>0</v>
      </c>
      <c r="M137" s="1055">
        <v>0</v>
      </c>
      <c r="N137" s="1063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73">
        <v>362872920</v>
      </c>
      <c r="F138" s="1055">
        <v>287170320</v>
      </c>
      <c r="G138" s="1055"/>
      <c r="H138" s="1055">
        <v>27090000</v>
      </c>
      <c r="I138" s="1055">
        <v>48006000</v>
      </c>
      <c r="J138" s="1137"/>
      <c r="K138" s="1055">
        <v>381000</v>
      </c>
      <c r="L138" s="1055">
        <v>0</v>
      </c>
      <c r="M138" s="1055">
        <v>0</v>
      </c>
      <c r="N138" s="1063">
        <v>225600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73">
        <v>105304996.39000002</v>
      </c>
      <c r="F139" s="1055">
        <v>86960643.890000001</v>
      </c>
      <c r="G139" s="1055"/>
      <c r="H139" s="1055">
        <v>6643805.7599999998</v>
      </c>
      <c r="I139" s="1055">
        <v>11675946.740000002</v>
      </c>
      <c r="J139" s="1137"/>
      <c r="K139" s="1055">
        <v>0</v>
      </c>
      <c r="L139" s="1055">
        <v>0</v>
      </c>
      <c r="M139" s="1055">
        <v>0</v>
      </c>
      <c r="N139" s="1063">
        <v>24600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78">
        <v>0.3297004232676678</v>
      </c>
      <c r="F140" s="178">
        <v>0.35680845850532172</v>
      </c>
      <c r="G140" s="178"/>
      <c r="H140" s="178">
        <v>0.24524938205980065</v>
      </c>
      <c r="I140" s="178">
        <v>0.2432184881056535</v>
      </c>
      <c r="J140" s="178"/>
      <c r="K140" s="178">
        <v>0</v>
      </c>
      <c r="L140" s="178">
        <v>0</v>
      </c>
      <c r="M140" s="178">
        <v>0</v>
      </c>
      <c r="N140" s="278">
        <v>0.12238805970149254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9">
        <v>0.29019800207190993</v>
      </c>
      <c r="F141" s="179">
        <v>0.30281905139082621</v>
      </c>
      <c r="G141" s="179"/>
      <c r="H141" s="179">
        <v>0.24524938205980065</v>
      </c>
      <c r="I141" s="179">
        <v>0.2432184881056535</v>
      </c>
      <c r="J141" s="179"/>
      <c r="K141" s="179">
        <v>0</v>
      </c>
      <c r="L141" s="179">
        <v>0</v>
      </c>
      <c r="M141" s="179">
        <v>0</v>
      </c>
      <c r="N141" s="279">
        <v>0.10904255319148937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3">
        <v>6918000</v>
      </c>
      <c r="F142" s="1055">
        <v>3303000</v>
      </c>
      <c r="G142" s="1061"/>
      <c r="H142" s="1055">
        <v>5000</v>
      </c>
      <c r="I142" s="1055">
        <v>3610000</v>
      </c>
      <c r="J142" s="1137"/>
      <c r="K142" s="1055">
        <v>0</v>
      </c>
      <c r="L142" s="1055">
        <v>0</v>
      </c>
      <c r="M142" s="1055">
        <v>0</v>
      </c>
      <c r="N142" s="1063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73">
        <v>6848000</v>
      </c>
      <c r="F143" s="1055">
        <v>3303000</v>
      </c>
      <c r="G143" s="1055"/>
      <c r="H143" s="1055">
        <v>5000</v>
      </c>
      <c r="I143" s="1055">
        <v>3540000</v>
      </c>
      <c r="J143" s="1137"/>
      <c r="K143" s="1055">
        <v>0</v>
      </c>
      <c r="L143" s="1055">
        <v>0</v>
      </c>
      <c r="M143" s="1055">
        <v>0</v>
      </c>
      <c r="N143" s="1063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73">
        <v>1248383.6099999999</v>
      </c>
      <c r="F144" s="1055">
        <v>690023</v>
      </c>
      <c r="G144" s="1055"/>
      <c r="H144" s="1055">
        <v>1335</v>
      </c>
      <c r="I144" s="1055">
        <v>557025.61</v>
      </c>
      <c r="J144" s="1137"/>
      <c r="K144" s="1055">
        <v>0</v>
      </c>
      <c r="L144" s="1055">
        <v>0</v>
      </c>
      <c r="M144" s="1055">
        <v>0</v>
      </c>
      <c r="N144" s="1063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78">
        <v>0.18045441023417172</v>
      </c>
      <c r="F145" s="178">
        <v>0.20890796245837118</v>
      </c>
      <c r="G145" s="178"/>
      <c r="H145" s="178">
        <v>0.26700000000000002</v>
      </c>
      <c r="I145" s="178">
        <v>0.15430072299168976</v>
      </c>
      <c r="J145" s="178"/>
      <c r="K145" s="178">
        <v>0</v>
      </c>
      <c r="L145" s="178">
        <v>0</v>
      </c>
      <c r="M145" s="178">
        <v>0</v>
      </c>
      <c r="N145" s="278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9">
        <v>0.18229900846962616</v>
      </c>
      <c r="F146" s="179">
        <v>0.20890796245837118</v>
      </c>
      <c r="G146" s="179"/>
      <c r="H146" s="179">
        <v>0.26700000000000002</v>
      </c>
      <c r="I146" s="179">
        <v>0.15735186723163841</v>
      </c>
      <c r="J146" s="179"/>
      <c r="K146" s="179">
        <v>0</v>
      </c>
      <c r="L146" s="179">
        <v>0</v>
      </c>
      <c r="M146" s="179">
        <v>0</v>
      </c>
      <c r="N146" s="279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3">
        <v>378034000</v>
      </c>
      <c r="F147" s="1055">
        <v>145830000</v>
      </c>
      <c r="G147" s="1061"/>
      <c r="H147" s="1055">
        <v>211000</v>
      </c>
      <c r="I147" s="1055">
        <v>109836000</v>
      </c>
      <c r="J147" s="1137"/>
      <c r="K147" s="1055">
        <v>13942000</v>
      </c>
      <c r="L147" s="1055">
        <v>0</v>
      </c>
      <c r="M147" s="1055">
        <v>0</v>
      </c>
      <c r="N147" s="1063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73">
        <v>378034000</v>
      </c>
      <c r="F148" s="1055">
        <v>146640000</v>
      </c>
      <c r="G148" s="1055"/>
      <c r="H148" s="1055">
        <v>211000</v>
      </c>
      <c r="I148" s="1055">
        <v>109026000</v>
      </c>
      <c r="J148" s="1137"/>
      <c r="K148" s="1055">
        <v>13942000</v>
      </c>
      <c r="L148" s="1055">
        <v>0</v>
      </c>
      <c r="M148" s="1055">
        <v>0</v>
      </c>
      <c r="N148" s="1063">
        <v>108215000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73">
        <v>144701833.07000002</v>
      </c>
      <c r="F149" s="1055">
        <v>80933370</v>
      </c>
      <c r="G149" s="1055"/>
      <c r="H149" s="1055">
        <v>48788.480000000003</v>
      </c>
      <c r="I149" s="1055">
        <v>27500346.990000006</v>
      </c>
      <c r="J149" s="1137"/>
      <c r="K149" s="1055">
        <v>1347183.37</v>
      </c>
      <c r="L149" s="1055">
        <v>0</v>
      </c>
      <c r="M149" s="1055">
        <v>0</v>
      </c>
      <c r="N149" s="1063">
        <v>34872144.230000004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78">
        <v>0.38277465272964872</v>
      </c>
      <c r="F150" s="178">
        <v>0.55498436535692242</v>
      </c>
      <c r="G150" s="178"/>
      <c r="H150" s="178">
        <v>0.23122502369668249</v>
      </c>
      <c r="I150" s="178">
        <v>0.25037644296951822</v>
      </c>
      <c r="J150" s="178"/>
      <c r="K150" s="178">
        <v>9.6627698321618147E-2</v>
      </c>
      <c r="L150" s="178">
        <v>0</v>
      </c>
      <c r="M150" s="178">
        <v>0</v>
      </c>
      <c r="N150" s="278">
        <v>0.32224871071478078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9">
        <v>0.38277465272964872</v>
      </c>
      <c r="F151" s="179">
        <v>0.55191878068739775</v>
      </c>
      <c r="G151" s="179"/>
      <c r="H151" s="179">
        <v>0.23122502369668249</v>
      </c>
      <c r="I151" s="179">
        <v>0.25223659484893518</v>
      </c>
      <c r="J151" s="179"/>
      <c r="K151" s="179">
        <v>9.6627698321618147E-2</v>
      </c>
      <c r="L151" s="179">
        <v>0</v>
      </c>
      <c r="M151" s="179">
        <v>0</v>
      </c>
      <c r="N151" s="279">
        <v>0.32224871071478078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711</v>
      </c>
      <c r="D152" s="62" t="s">
        <v>41</v>
      </c>
      <c r="E152" s="673">
        <v>21738172000</v>
      </c>
      <c r="F152" s="1055">
        <v>19917068000</v>
      </c>
      <c r="G152" s="1061"/>
      <c r="H152" s="1055">
        <v>62127000</v>
      </c>
      <c r="I152" s="1055">
        <v>958523000</v>
      </c>
      <c r="J152" s="1137"/>
      <c r="K152" s="1055">
        <v>492797000</v>
      </c>
      <c r="L152" s="1055">
        <v>0</v>
      </c>
      <c r="M152" s="1055">
        <v>0</v>
      </c>
      <c r="N152" s="1063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73">
        <v>22396287000</v>
      </c>
      <c r="F153" s="1055">
        <v>20449341423</v>
      </c>
      <c r="G153" s="1055"/>
      <c r="H153" s="1055">
        <v>62127000</v>
      </c>
      <c r="I153" s="1055">
        <v>1078014657</v>
      </c>
      <c r="J153" s="1137"/>
      <c r="K153" s="1055">
        <v>492797000</v>
      </c>
      <c r="L153" s="1055">
        <v>0</v>
      </c>
      <c r="M153" s="1055">
        <v>0</v>
      </c>
      <c r="N153" s="1063">
        <v>314006920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73">
        <v>7363544661.0199995</v>
      </c>
      <c r="F154" s="1055">
        <v>6634186329.5</v>
      </c>
      <c r="G154" s="1055"/>
      <c r="H154" s="1055">
        <v>30842124.34</v>
      </c>
      <c r="I154" s="1055">
        <v>401431844.44999999</v>
      </c>
      <c r="J154" s="1137"/>
      <c r="K154" s="1055">
        <v>144242624.31999999</v>
      </c>
      <c r="L154" s="1055">
        <v>0</v>
      </c>
      <c r="M154" s="1055">
        <v>0</v>
      </c>
      <c r="N154" s="1063">
        <v>152841738.41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78">
        <v>0.33873798868736521</v>
      </c>
      <c r="F155" s="178">
        <v>0.33309050958203285</v>
      </c>
      <c r="G155" s="178"/>
      <c r="H155" s="178">
        <v>0.49643672380768428</v>
      </c>
      <c r="I155" s="178">
        <v>0.41880251642370603</v>
      </c>
      <c r="J155" s="178"/>
      <c r="K155" s="178">
        <v>0.29270191238988874</v>
      </c>
      <c r="L155" s="178">
        <v>0</v>
      </c>
      <c r="M155" s="178">
        <v>0</v>
      </c>
      <c r="N155" s="278">
        <v>0.49679265678986662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9">
        <v>0.32878417127892673</v>
      </c>
      <c r="F156" s="179">
        <v>0.32442053718357539</v>
      </c>
      <c r="G156" s="179"/>
      <c r="H156" s="179">
        <v>0.49643672380768428</v>
      </c>
      <c r="I156" s="179">
        <v>0.37238069245472233</v>
      </c>
      <c r="J156" s="179"/>
      <c r="K156" s="179">
        <v>0.29270191238988874</v>
      </c>
      <c r="L156" s="179">
        <v>0</v>
      </c>
      <c r="M156" s="179">
        <v>0</v>
      </c>
      <c r="N156" s="279">
        <v>0.48674640167165739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3">
        <v>51182265000</v>
      </c>
      <c r="F157" s="1055">
        <v>2135289000</v>
      </c>
      <c r="G157" s="1061"/>
      <c r="H157" s="1055">
        <v>9603073000</v>
      </c>
      <c r="I157" s="1055">
        <v>23804663000</v>
      </c>
      <c r="J157" s="1137"/>
      <c r="K157" s="1055">
        <v>15635787000</v>
      </c>
      <c r="L157" s="1055">
        <v>0</v>
      </c>
      <c r="M157" s="1055">
        <v>0</v>
      </c>
      <c r="N157" s="1063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73">
        <v>51183765000</v>
      </c>
      <c r="F158" s="1055">
        <v>2203425980</v>
      </c>
      <c r="G158" s="1055"/>
      <c r="H158" s="1055">
        <v>9562322756.3099995</v>
      </c>
      <c r="I158" s="1055">
        <v>23560476263.689999</v>
      </c>
      <c r="J158" s="1137"/>
      <c r="K158" s="1055">
        <v>15854087000</v>
      </c>
      <c r="L158" s="1055">
        <v>0</v>
      </c>
      <c r="M158" s="1055">
        <v>0</v>
      </c>
      <c r="N158" s="1063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73">
        <v>12443532968.67</v>
      </c>
      <c r="F159" s="1055">
        <v>670768181.57000005</v>
      </c>
      <c r="G159" s="1055"/>
      <c r="H159" s="1055">
        <v>3053896050.79</v>
      </c>
      <c r="I159" s="1055">
        <v>6882793465.1499996</v>
      </c>
      <c r="J159" s="1137"/>
      <c r="K159" s="1055">
        <v>1836029107.4100001</v>
      </c>
      <c r="L159" s="1055">
        <v>0</v>
      </c>
      <c r="M159" s="1055">
        <v>0</v>
      </c>
      <c r="N159" s="1063">
        <v>46163.750000000007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78">
        <v>0.24312196751491946</v>
      </c>
      <c r="F160" s="178">
        <v>0.31413461202207293</v>
      </c>
      <c r="G160" s="178"/>
      <c r="H160" s="178">
        <v>0.31801237487104389</v>
      </c>
      <c r="I160" s="178">
        <v>0.28913635387948988</v>
      </c>
      <c r="J160" s="178"/>
      <c r="K160" s="178">
        <v>0.11742479655229379</v>
      </c>
      <c r="L160" s="178">
        <v>0</v>
      </c>
      <c r="M160" s="178">
        <v>0</v>
      </c>
      <c r="N160" s="659">
        <v>1.3369171734723431E-2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9">
        <v>0.24311484254177082</v>
      </c>
      <c r="F161" s="179">
        <v>0.30442056491046732</v>
      </c>
      <c r="G161" s="179"/>
      <c r="H161" s="179">
        <v>0.31936759808434523</v>
      </c>
      <c r="I161" s="179">
        <v>0.29213303619661335</v>
      </c>
      <c r="J161" s="179"/>
      <c r="K161" s="179">
        <v>0.11580793693197218</v>
      </c>
      <c r="L161" s="179">
        <v>0</v>
      </c>
      <c r="M161" s="179">
        <v>0</v>
      </c>
      <c r="N161" s="660">
        <v>1.3369171734723431E-2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3">
        <v>469871000</v>
      </c>
      <c r="F162" s="1055">
        <v>39520000</v>
      </c>
      <c r="G162" s="1061"/>
      <c r="H162" s="1055">
        <v>15726000</v>
      </c>
      <c r="I162" s="1055">
        <v>361365000</v>
      </c>
      <c r="J162" s="1137"/>
      <c r="K162" s="1055">
        <v>1456000</v>
      </c>
      <c r="L162" s="1055">
        <v>0</v>
      </c>
      <c r="M162" s="1055">
        <v>0</v>
      </c>
      <c r="N162" s="1063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73">
        <v>551845705</v>
      </c>
      <c r="F163" s="1055">
        <v>117014135</v>
      </c>
      <c r="G163" s="1055"/>
      <c r="H163" s="1055">
        <v>15752801</v>
      </c>
      <c r="I163" s="1055">
        <v>364926128</v>
      </c>
      <c r="J163" s="1137"/>
      <c r="K163" s="1055">
        <v>1456000</v>
      </c>
      <c r="L163" s="1055">
        <v>0</v>
      </c>
      <c r="M163" s="1055">
        <v>0</v>
      </c>
      <c r="N163" s="1063">
        <v>52696641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73">
        <v>163314447.38000003</v>
      </c>
      <c r="F164" s="1055">
        <v>79868199.159999996</v>
      </c>
      <c r="G164" s="1055"/>
      <c r="H164" s="1055">
        <v>2690465.4299999997</v>
      </c>
      <c r="I164" s="1055">
        <v>69845247.940000042</v>
      </c>
      <c r="J164" s="1137"/>
      <c r="K164" s="1055">
        <v>8380.69</v>
      </c>
      <c r="L164" s="1055">
        <v>0</v>
      </c>
      <c r="M164" s="1055">
        <v>0</v>
      </c>
      <c r="N164" s="1063">
        <v>10902154.159999998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78">
        <v>0.34757294529775201</v>
      </c>
      <c r="F165" s="178">
        <v>2.0209564564777329</v>
      </c>
      <c r="G165" s="178"/>
      <c r="H165" s="178">
        <v>0.17108390118275466</v>
      </c>
      <c r="I165" s="178">
        <v>0.19328171776458716</v>
      </c>
      <c r="J165" s="178"/>
      <c r="K165" s="700">
        <v>5.7559684065934067E-3</v>
      </c>
      <c r="L165" s="178">
        <v>0</v>
      </c>
      <c r="M165" s="178">
        <v>0</v>
      </c>
      <c r="N165" s="278">
        <v>0.21045004555632765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80">
        <v>0.29594222787327851</v>
      </c>
      <c r="F166" s="179">
        <v>0.68255172043958623</v>
      </c>
      <c r="G166" s="179"/>
      <c r="H166" s="179">
        <v>0.1707928278913699</v>
      </c>
      <c r="I166" s="179">
        <v>0.19139558003914711</v>
      </c>
      <c r="J166" s="179"/>
      <c r="K166" s="179">
        <v>5.7559684065934067E-3</v>
      </c>
      <c r="L166" s="179">
        <v>0</v>
      </c>
      <c r="M166" s="179">
        <v>0</v>
      </c>
      <c r="N166" s="279">
        <v>0.20688518192269595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3">
        <v>408311000</v>
      </c>
      <c r="F167" s="1055">
        <v>1720000</v>
      </c>
      <c r="G167" s="1061"/>
      <c r="H167" s="1055">
        <v>2664000</v>
      </c>
      <c r="I167" s="1055">
        <v>358975000</v>
      </c>
      <c r="J167" s="1137"/>
      <c r="K167" s="1055">
        <v>4717000</v>
      </c>
      <c r="L167" s="1055">
        <v>0</v>
      </c>
      <c r="M167" s="1055">
        <v>0</v>
      </c>
      <c r="N167" s="1063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73">
        <v>408311000</v>
      </c>
      <c r="F168" s="1055">
        <v>1657000</v>
      </c>
      <c r="G168" s="1055"/>
      <c r="H168" s="1055">
        <v>2969258</v>
      </c>
      <c r="I168" s="1055">
        <v>358640742</v>
      </c>
      <c r="J168" s="1137"/>
      <c r="K168" s="1055">
        <v>4809000</v>
      </c>
      <c r="L168" s="1055">
        <v>0</v>
      </c>
      <c r="M168" s="1055">
        <v>0</v>
      </c>
      <c r="N168" s="1063">
        <v>40235000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73">
        <v>119572726.98</v>
      </c>
      <c r="F169" s="1055">
        <v>1159137.73</v>
      </c>
      <c r="G169" s="1055"/>
      <c r="H169" s="1055">
        <v>978059.3</v>
      </c>
      <c r="I169" s="1055">
        <v>105813989.34</v>
      </c>
      <c r="J169" s="1137"/>
      <c r="K169" s="1055">
        <v>91315.199999999997</v>
      </c>
      <c r="L169" s="1055">
        <v>0</v>
      </c>
      <c r="M169" s="1055">
        <v>0</v>
      </c>
      <c r="N169" s="1063">
        <v>11530225.41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78">
        <v>0.29284718506236668</v>
      </c>
      <c r="F170" s="178">
        <v>0.67391728488372094</v>
      </c>
      <c r="G170" s="178"/>
      <c r="H170" s="178">
        <v>0.36713937687687692</v>
      </c>
      <c r="I170" s="178">
        <v>0.29476701536318684</v>
      </c>
      <c r="J170" s="178"/>
      <c r="K170" s="178">
        <v>1.9358744965020141E-2</v>
      </c>
      <c r="L170" s="178">
        <v>0</v>
      </c>
      <c r="M170" s="178">
        <v>0</v>
      </c>
      <c r="N170" s="278">
        <v>0.28657202460544301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9">
        <v>0.29284718506236668</v>
      </c>
      <c r="F171" s="179">
        <v>0.6995399698249849</v>
      </c>
      <c r="G171" s="179"/>
      <c r="H171" s="179">
        <v>0.32939518896640174</v>
      </c>
      <c r="I171" s="179">
        <v>0.29504174219001589</v>
      </c>
      <c r="J171" s="179"/>
      <c r="K171" s="179">
        <v>1.8988396756082344E-2</v>
      </c>
      <c r="L171" s="179">
        <v>0</v>
      </c>
      <c r="M171" s="179">
        <v>0</v>
      </c>
      <c r="N171" s="279">
        <v>0.28657202460544301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3">
        <v>1352185000</v>
      </c>
      <c r="F172" s="1055">
        <v>683374000</v>
      </c>
      <c r="G172" s="1061"/>
      <c r="H172" s="1055">
        <v>9247000</v>
      </c>
      <c r="I172" s="1055">
        <v>559290000</v>
      </c>
      <c r="J172" s="1137"/>
      <c r="K172" s="1055">
        <v>46693000</v>
      </c>
      <c r="L172" s="1055">
        <v>0</v>
      </c>
      <c r="M172" s="1055">
        <v>0</v>
      </c>
      <c r="N172" s="1063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73">
        <v>1359197190</v>
      </c>
      <c r="F173" s="1055">
        <v>680895878</v>
      </c>
      <c r="G173" s="1055"/>
      <c r="H173" s="1055">
        <v>9328350</v>
      </c>
      <c r="I173" s="1055">
        <v>557915155</v>
      </c>
      <c r="J173" s="1137"/>
      <c r="K173" s="1055">
        <v>50537289</v>
      </c>
      <c r="L173" s="1055">
        <v>0</v>
      </c>
      <c r="M173" s="1055">
        <v>0</v>
      </c>
      <c r="N173" s="1063">
        <v>60520518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73">
        <v>273320231.79999989</v>
      </c>
      <c r="F174" s="1055">
        <v>83502126.049999997</v>
      </c>
      <c r="G174" s="1055"/>
      <c r="H174" s="1055">
        <v>2642771.4700000007</v>
      </c>
      <c r="I174" s="1055">
        <v>174718484.79999995</v>
      </c>
      <c r="J174" s="1137"/>
      <c r="K174" s="1055">
        <v>615555.41999999993</v>
      </c>
      <c r="L174" s="1055">
        <v>0</v>
      </c>
      <c r="M174" s="1055">
        <v>0</v>
      </c>
      <c r="N174" s="1063">
        <v>11841294.059999997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78">
        <v>0.2021322761308548</v>
      </c>
      <c r="F175" s="178">
        <v>0.12219096139156596</v>
      </c>
      <c r="G175" s="178"/>
      <c r="H175" s="178">
        <v>0.28579771493457345</v>
      </c>
      <c r="I175" s="178">
        <v>0.31239336444420596</v>
      </c>
      <c r="J175" s="178"/>
      <c r="K175" s="178">
        <v>1.3183034287794743E-2</v>
      </c>
      <c r="L175" s="178">
        <v>0</v>
      </c>
      <c r="M175" s="178">
        <v>0</v>
      </c>
      <c r="N175" s="278">
        <v>0.22099800414325968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9">
        <v>0.20108946208165712</v>
      </c>
      <c r="F176" s="179">
        <v>0.12263567565612432</v>
      </c>
      <c r="G176" s="179"/>
      <c r="H176" s="179">
        <v>0.28330535089270886</v>
      </c>
      <c r="I176" s="179">
        <v>0.31316318123675985</v>
      </c>
      <c r="J176" s="179"/>
      <c r="K176" s="179">
        <v>1.2180222409634992E-2</v>
      </c>
      <c r="L176" s="179">
        <v>0</v>
      </c>
      <c r="M176" s="179">
        <v>0</v>
      </c>
      <c r="N176" s="279">
        <v>0.19565751337422455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3">
        <v>3764132000</v>
      </c>
      <c r="F177" s="1055">
        <v>1940167000</v>
      </c>
      <c r="G177" s="1061"/>
      <c r="H177" s="1055">
        <v>33000</v>
      </c>
      <c r="I177" s="1055">
        <v>15994000</v>
      </c>
      <c r="J177" s="1137"/>
      <c r="K177" s="1055">
        <v>126553000</v>
      </c>
      <c r="L177" s="1055">
        <v>0</v>
      </c>
      <c r="M177" s="1055">
        <v>0</v>
      </c>
      <c r="N177" s="1063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73">
        <v>3776132000</v>
      </c>
      <c r="F178" s="1055">
        <v>1940167000</v>
      </c>
      <c r="G178" s="1055"/>
      <c r="H178" s="1055">
        <v>33000</v>
      </c>
      <c r="I178" s="1055">
        <v>15994000</v>
      </c>
      <c r="J178" s="1137"/>
      <c r="K178" s="1055">
        <v>126553000</v>
      </c>
      <c r="L178" s="1055">
        <v>0</v>
      </c>
      <c r="M178" s="1055">
        <v>0</v>
      </c>
      <c r="N178" s="1063">
        <v>1693385000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73">
        <v>1418709687.3699999</v>
      </c>
      <c r="F179" s="1055">
        <v>561742684.11000001</v>
      </c>
      <c r="G179" s="1055"/>
      <c r="H179" s="1055">
        <v>2500</v>
      </c>
      <c r="I179" s="1055">
        <v>4685876.4399999976</v>
      </c>
      <c r="J179" s="1137"/>
      <c r="K179" s="1055">
        <v>23086579.390000001</v>
      </c>
      <c r="L179" s="1055">
        <v>0</v>
      </c>
      <c r="M179" s="1055">
        <v>0</v>
      </c>
      <c r="N179" s="1063">
        <v>829192047.42999995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78">
        <v>0.37690221473901547</v>
      </c>
      <c r="F180" s="178">
        <v>0.28953316086192582</v>
      </c>
      <c r="G180" s="178"/>
      <c r="H180" s="178">
        <v>7.575757575757576E-2</v>
      </c>
      <c r="I180" s="178">
        <v>0.29297714392897323</v>
      </c>
      <c r="J180" s="178"/>
      <c r="K180" s="178">
        <v>0.18242617235466563</v>
      </c>
      <c r="L180" s="178">
        <v>0</v>
      </c>
      <c r="M180" s="178">
        <v>0</v>
      </c>
      <c r="N180" s="278">
        <v>0.49316013133815273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9">
        <v>0.37570447414709018</v>
      </c>
      <c r="F181" s="179">
        <v>0.28953316086192582</v>
      </c>
      <c r="G181" s="179"/>
      <c r="H181" s="179">
        <v>7.575757575757576E-2</v>
      </c>
      <c r="I181" s="179">
        <v>0.29297714392897323</v>
      </c>
      <c r="J181" s="179"/>
      <c r="K181" s="179">
        <v>0.18242617235466563</v>
      </c>
      <c r="L181" s="179">
        <v>0</v>
      </c>
      <c r="M181" s="179">
        <v>0</v>
      </c>
      <c r="N181" s="279">
        <v>0.48966540239224982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3">
        <v>2043958000</v>
      </c>
      <c r="F182" s="1055">
        <v>0</v>
      </c>
      <c r="G182" s="1061"/>
      <c r="H182" s="1055">
        <v>636000</v>
      </c>
      <c r="I182" s="1055">
        <v>53167000</v>
      </c>
      <c r="J182" s="1137"/>
      <c r="K182" s="1055">
        <v>1735000</v>
      </c>
      <c r="L182" s="1055">
        <v>0</v>
      </c>
      <c r="M182" s="1055">
        <v>0</v>
      </c>
      <c r="N182" s="1063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73">
        <v>2043958000</v>
      </c>
      <c r="F183" s="1055">
        <v>0</v>
      </c>
      <c r="G183" s="1055"/>
      <c r="H183" s="1055">
        <v>638000</v>
      </c>
      <c r="I183" s="1055">
        <v>53161996</v>
      </c>
      <c r="J183" s="1137"/>
      <c r="K183" s="1055">
        <v>1735000</v>
      </c>
      <c r="L183" s="1055">
        <v>0</v>
      </c>
      <c r="M183" s="1055">
        <v>0</v>
      </c>
      <c r="N183" s="1063">
        <v>1988423004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73">
        <v>844310062.46000016</v>
      </c>
      <c r="F184" s="1055">
        <v>0</v>
      </c>
      <c r="G184" s="1055"/>
      <c r="H184" s="1055">
        <v>123164.71</v>
      </c>
      <c r="I184" s="1055">
        <v>11751789.890000001</v>
      </c>
      <c r="J184" s="1111"/>
      <c r="K184" s="1055">
        <v>15965.890000000001</v>
      </c>
      <c r="L184" s="1055">
        <v>0</v>
      </c>
      <c r="M184" s="1055">
        <v>0</v>
      </c>
      <c r="N184" s="1063">
        <v>832419141.97000015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78">
        <v>0.41307603309852753</v>
      </c>
      <c r="F185" s="700">
        <v>0</v>
      </c>
      <c r="G185" s="700"/>
      <c r="H185" s="178">
        <v>0.19365520440251574</v>
      </c>
      <c r="I185" s="178">
        <v>0.22103541463689885</v>
      </c>
      <c r="J185" s="178"/>
      <c r="K185" s="178">
        <v>9.2022420749279538E-3</v>
      </c>
      <c r="L185" s="178">
        <v>0</v>
      </c>
      <c r="M185" s="178">
        <v>0</v>
      </c>
      <c r="N185" s="278">
        <v>0.41863345871093638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9">
        <v>0.41307603309852753</v>
      </c>
      <c r="F186" s="179">
        <v>0</v>
      </c>
      <c r="G186" s="179"/>
      <c r="H186" s="179">
        <v>0.19304813479623825</v>
      </c>
      <c r="I186" s="179">
        <v>0.22105622012386444</v>
      </c>
      <c r="J186" s="179"/>
      <c r="K186" s="179">
        <v>9.2022420749279538E-3</v>
      </c>
      <c r="L186" s="179">
        <v>0</v>
      </c>
      <c r="M186" s="179">
        <v>0</v>
      </c>
      <c r="N186" s="279">
        <v>0.41863282626255521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3">
        <v>43019000</v>
      </c>
      <c r="F187" s="1055">
        <v>0</v>
      </c>
      <c r="G187" s="1061"/>
      <c r="H187" s="1055">
        <v>123000</v>
      </c>
      <c r="I187" s="1055">
        <v>41887000</v>
      </c>
      <c r="J187" s="1137"/>
      <c r="K187" s="1055">
        <v>1000000</v>
      </c>
      <c r="L187" s="1055">
        <v>0</v>
      </c>
      <c r="M187" s="1055">
        <v>0</v>
      </c>
      <c r="N187" s="1063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73">
        <v>43019000</v>
      </c>
      <c r="F188" s="1055">
        <v>0</v>
      </c>
      <c r="G188" s="1055"/>
      <c r="H188" s="1055">
        <v>123000</v>
      </c>
      <c r="I188" s="1055">
        <v>41887000</v>
      </c>
      <c r="J188" s="1137"/>
      <c r="K188" s="1055">
        <v>1000000</v>
      </c>
      <c r="L188" s="1055">
        <v>0</v>
      </c>
      <c r="M188" s="1055">
        <v>0</v>
      </c>
      <c r="N188" s="1063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73">
        <v>11347502.140000004</v>
      </c>
      <c r="F189" s="1055">
        <v>0</v>
      </c>
      <c r="G189" s="1055"/>
      <c r="H189" s="1055">
        <v>14635.75</v>
      </c>
      <c r="I189" s="1055">
        <v>11332866.390000004</v>
      </c>
      <c r="J189" s="1137"/>
      <c r="K189" s="1055">
        <v>0</v>
      </c>
      <c r="L189" s="1055">
        <v>0</v>
      </c>
      <c r="M189" s="1055">
        <v>0</v>
      </c>
      <c r="N189" s="1063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78">
        <v>0.2637788451614404</v>
      </c>
      <c r="F190" s="178">
        <v>0</v>
      </c>
      <c r="G190" s="178"/>
      <c r="H190" s="178">
        <v>0.11898983739837399</v>
      </c>
      <c r="I190" s="178">
        <v>0.2705580822212143</v>
      </c>
      <c r="J190" s="178"/>
      <c r="K190" s="178">
        <v>0</v>
      </c>
      <c r="L190" s="178">
        <v>0</v>
      </c>
      <c r="M190" s="178">
        <v>0</v>
      </c>
      <c r="N190" s="278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9">
        <v>0.2637788451614404</v>
      </c>
      <c r="F191" s="179">
        <v>0</v>
      </c>
      <c r="G191" s="179"/>
      <c r="H191" s="179">
        <v>0.11898983739837399</v>
      </c>
      <c r="I191" s="179">
        <v>0.2705580822212143</v>
      </c>
      <c r="J191" s="179"/>
      <c r="K191" s="179">
        <v>0</v>
      </c>
      <c r="L191" s="179">
        <v>0</v>
      </c>
      <c r="M191" s="179">
        <v>0</v>
      </c>
      <c r="N191" s="279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3">
        <v>6035801000</v>
      </c>
      <c r="F192" s="1055">
        <v>140499000</v>
      </c>
      <c r="G192" s="1061"/>
      <c r="H192" s="1055">
        <v>1994491000</v>
      </c>
      <c r="I192" s="1055">
        <v>3700862000</v>
      </c>
      <c r="J192" s="1137"/>
      <c r="K192" s="1055">
        <v>183195000</v>
      </c>
      <c r="L192" s="1055">
        <v>0</v>
      </c>
      <c r="M192" s="1055">
        <v>0</v>
      </c>
      <c r="N192" s="1063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73">
        <v>6036152322</v>
      </c>
      <c r="F193" s="1055">
        <v>140499000</v>
      </c>
      <c r="G193" s="1055"/>
      <c r="H193" s="1055">
        <v>1994489567</v>
      </c>
      <c r="I193" s="1055">
        <v>3700863433</v>
      </c>
      <c r="J193" s="1137"/>
      <c r="K193" s="1055">
        <v>183245000</v>
      </c>
      <c r="L193" s="1055">
        <v>0</v>
      </c>
      <c r="M193" s="1055">
        <v>0</v>
      </c>
      <c r="N193" s="1063">
        <v>17055322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73">
        <v>2055841973.0099988</v>
      </c>
      <c r="F194" s="1055">
        <v>27680000</v>
      </c>
      <c r="G194" s="1055"/>
      <c r="H194" s="1055">
        <v>714873799.24999988</v>
      </c>
      <c r="I194" s="1055">
        <v>1281093383.1999991</v>
      </c>
      <c r="J194" s="1137"/>
      <c r="K194" s="1055">
        <v>30786876.34</v>
      </c>
      <c r="L194" s="1055">
        <v>0</v>
      </c>
      <c r="M194" s="1055">
        <v>0</v>
      </c>
      <c r="N194" s="1063">
        <v>1407914.22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78">
        <v>0.34060797779946667</v>
      </c>
      <c r="F195" s="178">
        <v>0.19701207837778204</v>
      </c>
      <c r="G195" s="178"/>
      <c r="H195" s="178">
        <v>0.35842417902612739</v>
      </c>
      <c r="I195" s="178">
        <v>0.3461608088061644</v>
      </c>
      <c r="J195" s="178"/>
      <c r="K195" s="178">
        <v>0.16805522170364912</v>
      </c>
      <c r="L195" s="178">
        <v>0</v>
      </c>
      <c r="M195" s="178">
        <v>0</v>
      </c>
      <c r="N195" s="278">
        <v>8.4034512355258439E-2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9">
        <v>0.34058815340313059</v>
      </c>
      <c r="F196" s="179">
        <v>0.19701207837778204</v>
      </c>
      <c r="G196" s="179"/>
      <c r="H196" s="179">
        <v>0.3584244365465763</v>
      </c>
      <c r="I196" s="179">
        <v>0.34616067477029733</v>
      </c>
      <c r="J196" s="179"/>
      <c r="K196" s="179">
        <v>0.16800936636743158</v>
      </c>
      <c r="L196" s="179">
        <v>0</v>
      </c>
      <c r="M196" s="179">
        <v>0</v>
      </c>
      <c r="N196" s="279">
        <v>8.2549846904092464E-2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3">
        <v>7595143000</v>
      </c>
      <c r="F197" s="1055">
        <v>1314383000</v>
      </c>
      <c r="G197" s="1061"/>
      <c r="H197" s="1055">
        <v>6173000</v>
      </c>
      <c r="I197" s="1055">
        <v>3589406000</v>
      </c>
      <c r="J197" s="1137"/>
      <c r="K197" s="1055">
        <v>1640284000</v>
      </c>
      <c r="L197" s="1055">
        <v>0</v>
      </c>
      <c r="M197" s="1055">
        <v>0</v>
      </c>
      <c r="N197" s="1063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73">
        <v>7600491491</v>
      </c>
      <c r="F198" s="1055">
        <v>1314383000</v>
      </c>
      <c r="G198" s="1055"/>
      <c r="H198" s="1055">
        <v>6260000</v>
      </c>
      <c r="I198" s="1055">
        <v>3594666321</v>
      </c>
      <c r="J198" s="1137"/>
      <c r="K198" s="1055">
        <v>1640218000</v>
      </c>
      <c r="L198" s="1055">
        <v>0</v>
      </c>
      <c r="M198" s="1055">
        <v>0</v>
      </c>
      <c r="N198" s="1063">
        <v>1044964170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73">
        <v>1373494178.6099992</v>
      </c>
      <c r="F199" s="1055">
        <v>105687545</v>
      </c>
      <c r="G199" s="1055"/>
      <c r="H199" s="1055">
        <v>1313906.2999999998</v>
      </c>
      <c r="I199" s="1055">
        <v>907997781.45999908</v>
      </c>
      <c r="J199" s="1137"/>
      <c r="K199" s="1055">
        <v>111612453.91</v>
      </c>
      <c r="L199" s="1055">
        <v>0</v>
      </c>
      <c r="M199" s="1055">
        <v>0</v>
      </c>
      <c r="N199" s="1063">
        <v>246882491.94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78">
        <v>0.18083848830890994</v>
      </c>
      <c r="F200" s="178">
        <v>8.0408484437184596E-2</v>
      </c>
      <c r="G200" s="178"/>
      <c r="H200" s="178">
        <v>0.21284728657054913</v>
      </c>
      <c r="I200" s="178">
        <v>0.25296602876910529</v>
      </c>
      <c r="J200" s="178"/>
      <c r="K200" s="178">
        <v>6.8044591003753013E-2</v>
      </c>
      <c r="L200" s="178">
        <v>0</v>
      </c>
      <c r="M200" s="178">
        <v>0</v>
      </c>
      <c r="N200" s="278">
        <v>0.23627447675703922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9">
        <v>0.1807112316665837</v>
      </c>
      <c r="F201" s="179">
        <v>8.0408484437184596E-2</v>
      </c>
      <c r="G201" s="179"/>
      <c r="H201" s="179">
        <v>0.20988918530351436</v>
      </c>
      <c r="I201" s="179">
        <v>0.25259584628355802</v>
      </c>
      <c r="J201" s="179"/>
      <c r="K201" s="179">
        <v>6.8047329019679095E-2</v>
      </c>
      <c r="L201" s="179">
        <v>0</v>
      </c>
      <c r="M201" s="179">
        <v>0</v>
      </c>
      <c r="N201" s="279">
        <v>0.2362592891007928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3">
        <v>64212000</v>
      </c>
      <c r="F202" s="1055">
        <v>55223000</v>
      </c>
      <c r="G202" s="1061"/>
      <c r="H202" s="1055">
        <v>13000</v>
      </c>
      <c r="I202" s="1055">
        <v>8599000</v>
      </c>
      <c r="J202" s="1137"/>
      <c r="K202" s="1055">
        <v>375000</v>
      </c>
      <c r="L202" s="1055">
        <v>0</v>
      </c>
      <c r="M202" s="1055">
        <v>0</v>
      </c>
      <c r="N202" s="1063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73">
        <v>64216654</v>
      </c>
      <c r="F203" s="1055">
        <v>55223053</v>
      </c>
      <c r="G203" s="1055"/>
      <c r="H203" s="1055">
        <v>13000</v>
      </c>
      <c r="I203" s="1055">
        <v>8598947</v>
      </c>
      <c r="J203" s="1137"/>
      <c r="K203" s="1055">
        <v>375000</v>
      </c>
      <c r="L203" s="1055">
        <v>0</v>
      </c>
      <c r="M203" s="1055">
        <v>0</v>
      </c>
      <c r="N203" s="1063">
        <v>6654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73">
        <v>27584357.710000001</v>
      </c>
      <c r="F204" s="1055">
        <v>25208750</v>
      </c>
      <c r="G204" s="1055"/>
      <c r="H204" s="1055">
        <v>1446.32</v>
      </c>
      <c r="I204" s="1055">
        <v>2369332.9699999997</v>
      </c>
      <c r="J204" s="1137"/>
      <c r="K204" s="1055">
        <v>0</v>
      </c>
      <c r="L204" s="1055">
        <v>0</v>
      </c>
      <c r="M204" s="1055">
        <v>0</v>
      </c>
      <c r="N204" s="1063">
        <v>4828.42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78">
        <v>0.42958259686662931</v>
      </c>
      <c r="F205" s="178">
        <v>0.45649004943592342</v>
      </c>
      <c r="G205" s="178"/>
      <c r="H205" s="178">
        <v>0.11125538461538462</v>
      </c>
      <c r="I205" s="178">
        <v>0.27553587277590413</v>
      </c>
      <c r="J205" s="178"/>
      <c r="K205" s="178">
        <v>0</v>
      </c>
      <c r="L205" s="178">
        <v>0</v>
      </c>
      <c r="M205" s="178">
        <v>0</v>
      </c>
      <c r="N205" s="278">
        <v>2.4142100000000002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9">
        <v>0.42955146355024976</v>
      </c>
      <c r="F206" s="179">
        <v>0.45648961132228599</v>
      </c>
      <c r="G206" s="179"/>
      <c r="H206" s="179">
        <v>0.11125538461538462</v>
      </c>
      <c r="I206" s="179">
        <v>0.27553757105375809</v>
      </c>
      <c r="J206" s="179"/>
      <c r="K206" s="179">
        <v>0</v>
      </c>
      <c r="L206" s="179">
        <v>0</v>
      </c>
      <c r="M206" s="179">
        <v>0</v>
      </c>
      <c r="N206" s="279">
        <v>0.72564171926660659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3">
        <v>387498000</v>
      </c>
      <c r="F207" s="1055">
        <v>88774000</v>
      </c>
      <c r="G207" s="1061"/>
      <c r="H207" s="1055">
        <v>1653000</v>
      </c>
      <c r="I207" s="1055">
        <v>264497000</v>
      </c>
      <c r="J207" s="1137"/>
      <c r="K207" s="1055">
        <v>7237000</v>
      </c>
      <c r="L207" s="1055">
        <v>0</v>
      </c>
      <c r="M207" s="1055">
        <v>0</v>
      </c>
      <c r="N207" s="1063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73">
        <v>391713576.19999999</v>
      </c>
      <c r="F208" s="1055">
        <v>88912638.420000002</v>
      </c>
      <c r="G208" s="1055"/>
      <c r="H208" s="1055">
        <v>1663685.1</v>
      </c>
      <c r="I208" s="1055">
        <v>268038848.68000001</v>
      </c>
      <c r="J208" s="1137"/>
      <c r="K208" s="1055">
        <v>7330224</v>
      </c>
      <c r="L208" s="1055">
        <v>0</v>
      </c>
      <c r="M208" s="1055">
        <v>0</v>
      </c>
      <c r="N208" s="1063">
        <v>25768180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73">
        <v>128577859.25999999</v>
      </c>
      <c r="F209" s="1055">
        <v>40667956.520000003</v>
      </c>
      <c r="G209" s="1055"/>
      <c r="H209" s="1055">
        <v>392615.21</v>
      </c>
      <c r="I209" s="1055">
        <v>82833458.749999985</v>
      </c>
      <c r="J209" s="1137"/>
      <c r="K209" s="1055">
        <v>210842.45</v>
      </c>
      <c r="L209" s="1055">
        <v>0</v>
      </c>
      <c r="M209" s="1055">
        <v>0</v>
      </c>
      <c r="N209" s="1063">
        <v>4472986.3299999991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78">
        <v>0.33181554294473775</v>
      </c>
      <c r="F210" s="178">
        <v>0.45810661364814026</v>
      </c>
      <c r="G210" s="178"/>
      <c r="H210" s="178">
        <v>0.23751676346037509</v>
      </c>
      <c r="I210" s="178">
        <v>0.31317352843321467</v>
      </c>
      <c r="J210" s="178"/>
      <c r="K210" s="178">
        <v>2.9133957440928563E-2</v>
      </c>
      <c r="L210" s="178">
        <v>0</v>
      </c>
      <c r="M210" s="178">
        <v>0</v>
      </c>
      <c r="N210" s="278">
        <v>0.17653969807001615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9">
        <v>0.32824458245059923</v>
      </c>
      <c r="F211" s="179">
        <v>0.45739230375658446</v>
      </c>
      <c r="G211" s="179"/>
      <c r="H211" s="179">
        <v>0.23599130027671703</v>
      </c>
      <c r="I211" s="179">
        <v>0.30903527290139671</v>
      </c>
      <c r="J211" s="179"/>
      <c r="K211" s="179">
        <v>2.8763438879903264E-2</v>
      </c>
      <c r="L211" s="179">
        <v>0</v>
      </c>
      <c r="M211" s="179">
        <v>0</v>
      </c>
      <c r="N211" s="279">
        <v>0.17358565214927865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3">
        <v>23781075000</v>
      </c>
      <c r="F212" s="1055">
        <v>220510000</v>
      </c>
      <c r="G212" s="1061"/>
      <c r="H212" s="1055">
        <v>10576001000</v>
      </c>
      <c r="I212" s="1055">
        <v>12554180000</v>
      </c>
      <c r="J212" s="1137"/>
      <c r="K212" s="1055">
        <v>385519000</v>
      </c>
      <c r="L212" s="1055">
        <v>0</v>
      </c>
      <c r="M212" s="1055">
        <v>0</v>
      </c>
      <c r="N212" s="1063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73">
        <v>23990147918.720001</v>
      </c>
      <c r="F213" s="1055">
        <v>224018000</v>
      </c>
      <c r="G213" s="1055"/>
      <c r="H213" s="1055">
        <v>10504394955</v>
      </c>
      <c r="I213" s="1055">
        <v>12760616030</v>
      </c>
      <c r="J213" s="1137"/>
      <c r="K213" s="1055">
        <v>386841668.07999998</v>
      </c>
      <c r="L213" s="1055">
        <v>0</v>
      </c>
      <c r="M213" s="1055">
        <v>0</v>
      </c>
      <c r="N213" s="1063">
        <v>114277265.63999997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73">
        <v>8794509588.8599968</v>
      </c>
      <c r="F214" s="1055">
        <v>65216202.759999998</v>
      </c>
      <c r="G214" s="1055"/>
      <c r="H214" s="1055">
        <v>3602361372.21</v>
      </c>
      <c r="I214" s="1055">
        <v>5082702128.4399977</v>
      </c>
      <c r="J214" s="1137"/>
      <c r="K214" s="1055">
        <v>15404722.049999999</v>
      </c>
      <c r="L214" s="1055">
        <v>0</v>
      </c>
      <c r="M214" s="1055">
        <v>0</v>
      </c>
      <c r="N214" s="1063">
        <v>28825163.400000002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78">
        <v>0.36981127173014661</v>
      </c>
      <c r="F215" s="178">
        <v>0.29575167910752348</v>
      </c>
      <c r="G215" s="178"/>
      <c r="H215" s="178">
        <v>0.34061658770739528</v>
      </c>
      <c r="I215" s="178">
        <v>0.40486133928619772</v>
      </c>
      <c r="J215" s="178"/>
      <c r="K215" s="178">
        <v>3.9958399067231441E-2</v>
      </c>
      <c r="L215" s="178">
        <v>0</v>
      </c>
      <c r="M215" s="178">
        <v>0</v>
      </c>
      <c r="N215" s="278">
        <v>0.64248664660648613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80">
        <v>0.36658838530951543</v>
      </c>
      <c r="F216" s="179">
        <v>0.29112036872037067</v>
      </c>
      <c r="G216" s="179"/>
      <c r="H216" s="179">
        <v>0.3429384926635215</v>
      </c>
      <c r="I216" s="179">
        <v>0.39831165803364416</v>
      </c>
      <c r="J216" s="179"/>
      <c r="K216" s="179">
        <v>3.9821775473303608E-2</v>
      </c>
      <c r="L216" s="179">
        <v>0</v>
      </c>
      <c r="M216" s="179">
        <v>0</v>
      </c>
      <c r="N216" s="279">
        <v>0.25223882666921682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3">
        <v>164896000</v>
      </c>
      <c r="F217" s="1055">
        <v>157666000</v>
      </c>
      <c r="G217" s="1061"/>
      <c r="H217" s="1055">
        <v>1153000</v>
      </c>
      <c r="I217" s="1055">
        <v>4917000</v>
      </c>
      <c r="J217" s="1137"/>
      <c r="K217" s="1055">
        <v>1160000</v>
      </c>
      <c r="L217" s="1055">
        <v>0</v>
      </c>
      <c r="M217" s="1055">
        <v>0</v>
      </c>
      <c r="N217" s="1063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73">
        <v>164896000</v>
      </c>
      <c r="F218" s="1055">
        <v>157666000</v>
      </c>
      <c r="G218" s="1055"/>
      <c r="H218" s="1055">
        <v>1155000</v>
      </c>
      <c r="I218" s="1055">
        <v>4868537</v>
      </c>
      <c r="J218" s="1137"/>
      <c r="K218" s="1055">
        <v>1206463</v>
      </c>
      <c r="L218" s="1055">
        <v>0</v>
      </c>
      <c r="M218" s="1055">
        <v>0</v>
      </c>
      <c r="N218" s="1063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73">
        <v>70050940.63000001</v>
      </c>
      <c r="F219" s="1055">
        <v>68099660.280000001</v>
      </c>
      <c r="G219" s="1055"/>
      <c r="H219" s="1055">
        <v>291067.68</v>
      </c>
      <c r="I219" s="1055">
        <v>1660212.6700000006</v>
      </c>
      <c r="J219" s="1137"/>
      <c r="K219" s="1055">
        <v>0</v>
      </c>
      <c r="L219" s="1055">
        <v>0</v>
      </c>
      <c r="M219" s="1055">
        <v>0</v>
      </c>
      <c r="N219" s="1063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78">
        <v>0.42481891998593058</v>
      </c>
      <c r="F220" s="178">
        <v>0.43192356170639201</v>
      </c>
      <c r="G220" s="178"/>
      <c r="H220" s="178">
        <v>0.25244378143972246</v>
      </c>
      <c r="I220" s="178">
        <v>0.33764748220459645</v>
      </c>
      <c r="J220" s="178"/>
      <c r="K220" s="178">
        <v>0</v>
      </c>
      <c r="L220" s="178">
        <v>0</v>
      </c>
      <c r="M220" s="178">
        <v>0</v>
      </c>
      <c r="N220" s="278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9">
        <v>0.42481891998593058</v>
      </c>
      <c r="F221" s="179">
        <v>0.43192356170639201</v>
      </c>
      <c r="G221" s="179"/>
      <c r="H221" s="179">
        <v>0.25200664935064937</v>
      </c>
      <c r="I221" s="179">
        <v>0.34100853500753936</v>
      </c>
      <c r="J221" s="179"/>
      <c r="K221" s="179">
        <v>0</v>
      </c>
      <c r="L221" s="179">
        <v>0</v>
      </c>
      <c r="M221" s="179">
        <v>0</v>
      </c>
      <c r="N221" s="279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3">
        <v>878118000</v>
      </c>
      <c r="F222" s="1055">
        <v>752500000</v>
      </c>
      <c r="G222" s="1061"/>
      <c r="H222" s="1055">
        <v>289000</v>
      </c>
      <c r="I222" s="1055">
        <v>78109000</v>
      </c>
      <c r="J222" s="1137"/>
      <c r="K222" s="1055">
        <v>674000</v>
      </c>
      <c r="L222" s="1055">
        <v>0</v>
      </c>
      <c r="M222" s="1055">
        <v>0</v>
      </c>
      <c r="N222" s="1063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73">
        <v>878827440</v>
      </c>
      <c r="F223" s="1055">
        <v>752500000</v>
      </c>
      <c r="G223" s="1055"/>
      <c r="H223" s="1055">
        <v>289000</v>
      </c>
      <c r="I223" s="1055">
        <v>78658168</v>
      </c>
      <c r="J223" s="1137"/>
      <c r="K223" s="1055">
        <v>721832</v>
      </c>
      <c r="L223" s="1055">
        <v>0</v>
      </c>
      <c r="M223" s="1055">
        <v>0</v>
      </c>
      <c r="N223" s="1063">
        <v>46658440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73">
        <v>265748587.86000001</v>
      </c>
      <c r="F224" s="1055">
        <v>225000000.09999999</v>
      </c>
      <c r="G224" s="1055"/>
      <c r="H224" s="1055">
        <v>23284.35</v>
      </c>
      <c r="I224" s="1055">
        <v>20731004.300000004</v>
      </c>
      <c r="J224" s="1137"/>
      <c r="K224" s="1055">
        <v>26004.46</v>
      </c>
      <c r="L224" s="1055">
        <v>0</v>
      </c>
      <c r="M224" s="1055">
        <v>0</v>
      </c>
      <c r="N224" s="1063">
        <v>19968294.650000006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78">
        <v>0.30263425628446294</v>
      </c>
      <c r="F225" s="178">
        <v>0.29900332239202659</v>
      </c>
      <c r="G225" s="178"/>
      <c r="H225" s="178">
        <v>8.0568685121107264E-2</v>
      </c>
      <c r="I225" s="178">
        <v>0.26541121125606532</v>
      </c>
      <c r="J225" s="178"/>
      <c r="K225" s="178">
        <v>3.8582284866468843E-2</v>
      </c>
      <c r="L225" s="178">
        <v>0</v>
      </c>
      <c r="M225" s="178">
        <v>0</v>
      </c>
      <c r="N225" s="278">
        <v>0.42900130301207423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9">
        <v>0.30238995252583378</v>
      </c>
      <c r="F226" s="179">
        <v>0.29900332239202659</v>
      </c>
      <c r="G226" s="179"/>
      <c r="H226" s="179">
        <v>8.0568685121107264E-2</v>
      </c>
      <c r="I226" s="179">
        <v>0.26355818889654287</v>
      </c>
      <c r="J226" s="179"/>
      <c r="K226" s="179">
        <v>3.6025640315197997E-2</v>
      </c>
      <c r="L226" s="179">
        <v>0</v>
      </c>
      <c r="M226" s="179">
        <v>0</v>
      </c>
      <c r="N226" s="279">
        <v>0.42796747276591346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3">
        <v>2034007000</v>
      </c>
      <c r="F227" s="1055">
        <v>39292000</v>
      </c>
      <c r="G227" s="1061"/>
      <c r="H227" s="1055">
        <v>279175000</v>
      </c>
      <c r="I227" s="1055">
        <v>1678693000</v>
      </c>
      <c r="J227" s="1137"/>
      <c r="K227" s="1055">
        <v>36847000</v>
      </c>
      <c r="L227" s="1055">
        <v>0</v>
      </c>
      <c r="M227" s="1055">
        <v>0</v>
      </c>
      <c r="N227" s="1063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73">
        <v>2120545020</v>
      </c>
      <c r="F228" s="1055">
        <v>100401500</v>
      </c>
      <c r="G228" s="1055"/>
      <c r="H228" s="1055">
        <v>279870000</v>
      </c>
      <c r="I228" s="1055">
        <v>1703426520</v>
      </c>
      <c r="J228" s="1137"/>
      <c r="K228" s="1055">
        <v>36847000</v>
      </c>
      <c r="L228" s="1055">
        <v>0</v>
      </c>
      <c r="M228" s="1055">
        <v>0</v>
      </c>
      <c r="N228" s="1063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73">
        <v>710469336.59000015</v>
      </c>
      <c r="F229" s="1055">
        <v>61198981.399999999</v>
      </c>
      <c r="G229" s="1055"/>
      <c r="H229" s="1055">
        <v>59387868.450000003</v>
      </c>
      <c r="I229" s="1055">
        <v>586368742.97000015</v>
      </c>
      <c r="J229" s="1137"/>
      <c r="K229" s="1055">
        <v>3513743.7699999996</v>
      </c>
      <c r="L229" s="1055">
        <v>0</v>
      </c>
      <c r="M229" s="1055">
        <v>0</v>
      </c>
      <c r="N229" s="1063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78">
        <v>0.34929542356048932</v>
      </c>
      <c r="F230" s="178">
        <v>1.5575430469306728</v>
      </c>
      <c r="G230" s="178"/>
      <c r="H230" s="178">
        <v>0.21272631306528164</v>
      </c>
      <c r="I230" s="178">
        <v>0.34930076134826327</v>
      </c>
      <c r="J230" s="178"/>
      <c r="K230" s="178">
        <v>9.5360375878633261E-2</v>
      </c>
      <c r="L230" s="178">
        <v>0</v>
      </c>
      <c r="M230" s="178">
        <v>0</v>
      </c>
      <c r="N230" s="278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9">
        <v>0.33504091160016974</v>
      </c>
      <c r="F231" s="179">
        <v>0.60954250085905093</v>
      </c>
      <c r="G231" s="179"/>
      <c r="H231" s="179">
        <v>0.2121980507021117</v>
      </c>
      <c r="I231" s="179">
        <v>0.34422896208637171</v>
      </c>
      <c r="J231" s="179"/>
      <c r="K231" s="179">
        <v>9.5360375878633261E-2</v>
      </c>
      <c r="L231" s="179">
        <v>0</v>
      </c>
      <c r="M231" s="179">
        <v>0</v>
      </c>
      <c r="N231" s="279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3">
        <v>11905100000</v>
      </c>
      <c r="F232" s="1055">
        <v>6395334000</v>
      </c>
      <c r="G232" s="1061"/>
      <c r="H232" s="1055">
        <v>3158000</v>
      </c>
      <c r="I232" s="1055">
        <v>4106015000</v>
      </c>
      <c r="J232" s="1137"/>
      <c r="K232" s="1055">
        <v>1244952000</v>
      </c>
      <c r="L232" s="1055">
        <v>0</v>
      </c>
      <c r="M232" s="1055">
        <v>0</v>
      </c>
      <c r="N232" s="1063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73">
        <v>16082710978.629999</v>
      </c>
      <c r="F233" s="1055">
        <v>10508663818.389999</v>
      </c>
      <c r="G233" s="1055"/>
      <c r="H233" s="1055">
        <v>3176890</v>
      </c>
      <c r="I233" s="1055">
        <v>4155051486.2399998</v>
      </c>
      <c r="J233" s="1137"/>
      <c r="K233" s="1055">
        <v>1244952000</v>
      </c>
      <c r="L233" s="1055">
        <v>0</v>
      </c>
      <c r="M233" s="1055">
        <v>0</v>
      </c>
      <c r="N233" s="1063">
        <v>170866784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73">
        <v>4342036406.8400002</v>
      </c>
      <c r="F234" s="1055">
        <v>3748138399.3100004</v>
      </c>
      <c r="G234" s="1055"/>
      <c r="H234" s="1055">
        <v>1252780.08</v>
      </c>
      <c r="I234" s="1055">
        <v>502493983.17000008</v>
      </c>
      <c r="J234" s="1137"/>
      <c r="K234" s="1055">
        <v>40843925.409999996</v>
      </c>
      <c r="L234" s="1055">
        <v>0</v>
      </c>
      <c r="M234" s="1055">
        <v>0</v>
      </c>
      <c r="N234" s="1063">
        <v>49307318.870000005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78">
        <v>0.36472070010667701</v>
      </c>
      <c r="F235" s="178">
        <v>0.58607390940176074</v>
      </c>
      <c r="G235" s="178"/>
      <c r="H235" s="178">
        <v>0.39670046865104497</v>
      </c>
      <c r="I235" s="178">
        <v>0.12237996772296256</v>
      </c>
      <c r="J235" s="178"/>
      <c r="K235" s="178">
        <v>3.280763066367217E-2</v>
      </c>
      <c r="L235" s="178">
        <v>0</v>
      </c>
      <c r="M235" s="178">
        <v>0</v>
      </c>
      <c r="N235" s="278">
        <v>0.31680160671031415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9">
        <v>0.26998162266358622</v>
      </c>
      <c r="F236" s="179">
        <v>0.3566712632628723</v>
      </c>
      <c r="G236" s="179"/>
      <c r="H236" s="179">
        <v>0.39434166118436587</v>
      </c>
      <c r="I236" s="179">
        <v>0.12093568150336406</v>
      </c>
      <c r="J236" s="179"/>
      <c r="K236" s="179">
        <v>3.280763066367217E-2</v>
      </c>
      <c r="L236" s="179">
        <v>0</v>
      </c>
      <c r="M236" s="179">
        <v>0</v>
      </c>
      <c r="N236" s="279">
        <v>0.28857170314623587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3">
        <v>382581000</v>
      </c>
      <c r="F237" s="1055">
        <v>286328000</v>
      </c>
      <c r="G237" s="1061"/>
      <c r="H237" s="1055">
        <v>45000</v>
      </c>
      <c r="I237" s="1055">
        <v>67938000</v>
      </c>
      <c r="J237" s="1137"/>
      <c r="K237" s="1055">
        <v>1100000</v>
      </c>
      <c r="L237" s="1055">
        <v>0</v>
      </c>
      <c r="M237" s="1055">
        <v>0</v>
      </c>
      <c r="N237" s="1063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73">
        <v>395489560</v>
      </c>
      <c r="F238" s="1055">
        <v>286351000</v>
      </c>
      <c r="G238" s="1055"/>
      <c r="H238" s="1055">
        <v>45000</v>
      </c>
      <c r="I238" s="1055">
        <v>80786560</v>
      </c>
      <c r="J238" s="1137"/>
      <c r="K238" s="1055">
        <v>1137000</v>
      </c>
      <c r="L238" s="1055">
        <v>0</v>
      </c>
      <c r="M238" s="1055">
        <v>0</v>
      </c>
      <c r="N238" s="1063">
        <v>27170000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73">
        <v>160355152.17999998</v>
      </c>
      <c r="F239" s="1055">
        <v>127512088</v>
      </c>
      <c r="G239" s="1055"/>
      <c r="H239" s="1055">
        <v>0</v>
      </c>
      <c r="I239" s="1055">
        <v>30611218.760000002</v>
      </c>
      <c r="J239" s="1137"/>
      <c r="K239" s="1055">
        <v>143940.75</v>
      </c>
      <c r="L239" s="1055">
        <v>0</v>
      </c>
      <c r="M239" s="1055">
        <v>0</v>
      </c>
      <c r="N239" s="1063">
        <v>2087904.67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78">
        <v>0.41914039688327431</v>
      </c>
      <c r="F240" s="178">
        <v>0.44533572685870748</v>
      </c>
      <c r="G240" s="178"/>
      <c r="H240" s="178">
        <v>0</v>
      </c>
      <c r="I240" s="178">
        <v>0.45057580087727045</v>
      </c>
      <c r="J240" s="178"/>
      <c r="K240" s="178">
        <v>0.13085522727272728</v>
      </c>
      <c r="L240" s="178">
        <v>0</v>
      </c>
      <c r="M240" s="178">
        <v>0</v>
      </c>
      <c r="N240" s="278">
        <v>7.6845957673905035E-2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9">
        <v>0.40545988667817168</v>
      </c>
      <c r="F241" s="179">
        <v>0.44529995704572362</v>
      </c>
      <c r="G241" s="179"/>
      <c r="H241" s="179">
        <v>0</v>
      </c>
      <c r="I241" s="179">
        <v>0.37891474472981646</v>
      </c>
      <c r="J241" s="179"/>
      <c r="K241" s="179">
        <v>0.12659696569920845</v>
      </c>
      <c r="L241" s="179">
        <v>0</v>
      </c>
      <c r="M241" s="179">
        <v>0</v>
      </c>
      <c r="N241" s="279">
        <v>7.6845957673905035E-2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3">
        <v>414041000</v>
      </c>
      <c r="F242" s="1055">
        <v>408517000</v>
      </c>
      <c r="G242" s="1061"/>
      <c r="H242" s="1055">
        <v>46000</v>
      </c>
      <c r="I242" s="1055">
        <v>5328000</v>
      </c>
      <c r="J242" s="1137"/>
      <c r="K242" s="1055">
        <v>150000</v>
      </c>
      <c r="L242" s="1055">
        <v>0</v>
      </c>
      <c r="M242" s="1055">
        <v>0</v>
      </c>
      <c r="N242" s="1063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73">
        <v>564076600</v>
      </c>
      <c r="F243" s="1055">
        <v>558482600</v>
      </c>
      <c r="G243" s="1055"/>
      <c r="H243" s="1055">
        <v>46000</v>
      </c>
      <c r="I243" s="1055">
        <v>5398000</v>
      </c>
      <c r="J243" s="1137"/>
      <c r="K243" s="1055">
        <v>150000</v>
      </c>
      <c r="L243" s="1055">
        <v>0</v>
      </c>
      <c r="M243" s="1055">
        <v>0</v>
      </c>
      <c r="N243" s="1063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73">
        <v>111413510.52</v>
      </c>
      <c r="F244" s="1055">
        <v>110045075.06999999</v>
      </c>
      <c r="G244" s="1055"/>
      <c r="H244" s="1055">
        <v>5778.3600000000006</v>
      </c>
      <c r="I244" s="1055">
        <v>1362657.09</v>
      </c>
      <c r="J244" s="1137"/>
      <c r="K244" s="1055">
        <v>0</v>
      </c>
      <c r="L244" s="1055">
        <v>0</v>
      </c>
      <c r="M244" s="1055">
        <v>0</v>
      </c>
      <c r="N244" s="1063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78">
        <v>0.26908811088756912</v>
      </c>
      <c r="F245" s="178">
        <v>0.26937697836320151</v>
      </c>
      <c r="G245" s="178"/>
      <c r="H245" s="178">
        <v>0.12561652173913046</v>
      </c>
      <c r="I245" s="178">
        <v>0.25575395833333336</v>
      </c>
      <c r="J245" s="178"/>
      <c r="K245" s="700">
        <v>0</v>
      </c>
      <c r="L245" s="178">
        <v>0</v>
      </c>
      <c r="M245" s="178">
        <v>0</v>
      </c>
      <c r="N245" s="278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9">
        <v>0.19751485971940688</v>
      </c>
      <c r="F246" s="179">
        <v>0.19704297872485194</v>
      </c>
      <c r="G246" s="179"/>
      <c r="H246" s="179">
        <v>0.12561652173913046</v>
      </c>
      <c r="I246" s="179">
        <v>0.25243740088921823</v>
      </c>
      <c r="J246" s="179"/>
      <c r="K246" s="179">
        <v>0</v>
      </c>
      <c r="L246" s="179">
        <v>0</v>
      </c>
      <c r="M246" s="179">
        <v>0</v>
      </c>
      <c r="N246" s="279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3">
        <v>37620000</v>
      </c>
      <c r="F247" s="1055">
        <v>0</v>
      </c>
      <c r="G247" s="1061"/>
      <c r="H247" s="1055">
        <v>14000</v>
      </c>
      <c r="I247" s="1055">
        <v>30549000</v>
      </c>
      <c r="J247" s="1137"/>
      <c r="K247" s="1055">
        <v>770000</v>
      </c>
      <c r="L247" s="1055">
        <v>0</v>
      </c>
      <c r="M247" s="1055">
        <v>0</v>
      </c>
      <c r="N247" s="1063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73">
        <v>37620000</v>
      </c>
      <c r="F248" s="1055">
        <v>0</v>
      </c>
      <c r="G248" s="1055"/>
      <c r="H248" s="1055">
        <v>14000</v>
      </c>
      <c r="I248" s="1055">
        <v>30904000</v>
      </c>
      <c r="J248" s="1137"/>
      <c r="K248" s="1055">
        <v>415000</v>
      </c>
      <c r="L248" s="1055">
        <v>0</v>
      </c>
      <c r="M248" s="1055">
        <v>0</v>
      </c>
      <c r="N248" s="1063">
        <v>6287000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73">
        <v>13042500.109999998</v>
      </c>
      <c r="F249" s="1055">
        <v>0</v>
      </c>
      <c r="G249" s="1055"/>
      <c r="H249" s="1055">
        <v>3420</v>
      </c>
      <c r="I249" s="1055">
        <v>10813556.259999998</v>
      </c>
      <c r="J249" s="1137"/>
      <c r="K249" s="1055">
        <v>105595.5</v>
      </c>
      <c r="L249" s="1055">
        <v>0</v>
      </c>
      <c r="M249" s="1055">
        <v>0</v>
      </c>
      <c r="N249" s="1063">
        <v>2119928.3499999996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78">
        <v>0.34669059303561928</v>
      </c>
      <c r="F250" s="178">
        <v>0</v>
      </c>
      <c r="G250" s="178"/>
      <c r="H250" s="178">
        <v>0.24428571428571427</v>
      </c>
      <c r="I250" s="178">
        <v>0.35397414841729674</v>
      </c>
      <c r="J250" s="178"/>
      <c r="K250" s="178">
        <v>0.13713701298701297</v>
      </c>
      <c r="L250" s="178">
        <v>0</v>
      </c>
      <c r="M250" s="178">
        <v>0</v>
      </c>
      <c r="N250" s="278">
        <v>0.33719235724510888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9">
        <v>0.34669059303561928</v>
      </c>
      <c r="F251" s="179">
        <v>0</v>
      </c>
      <c r="G251" s="179"/>
      <c r="H251" s="179">
        <v>0.24428571428571427</v>
      </c>
      <c r="I251" s="179">
        <v>0.34990798149106905</v>
      </c>
      <c r="J251" s="179"/>
      <c r="K251" s="179">
        <v>0.2544469879518072</v>
      </c>
      <c r="L251" s="179">
        <v>0</v>
      </c>
      <c r="M251" s="179">
        <v>0</v>
      </c>
      <c r="N251" s="279">
        <v>0.33719235724510888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3">
        <v>53085000</v>
      </c>
      <c r="F252" s="1055">
        <v>0</v>
      </c>
      <c r="G252" s="1061"/>
      <c r="H252" s="1055">
        <v>10000</v>
      </c>
      <c r="I252" s="1055">
        <v>52475000</v>
      </c>
      <c r="J252" s="1137"/>
      <c r="K252" s="1055">
        <v>600000</v>
      </c>
      <c r="L252" s="1055">
        <v>0</v>
      </c>
      <c r="M252" s="1055">
        <v>0</v>
      </c>
      <c r="N252" s="1063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73">
        <v>54046000</v>
      </c>
      <c r="F253" s="1055">
        <v>0</v>
      </c>
      <c r="G253" s="1055"/>
      <c r="H253" s="1055">
        <v>17000</v>
      </c>
      <c r="I253" s="1055">
        <v>53429000</v>
      </c>
      <c r="J253" s="1137"/>
      <c r="K253" s="1055">
        <v>600000</v>
      </c>
      <c r="L253" s="1055">
        <v>0</v>
      </c>
      <c r="M253" s="1055">
        <v>0</v>
      </c>
      <c r="N253" s="1063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73">
        <v>16300642.770000001</v>
      </c>
      <c r="F254" s="1055">
        <v>0</v>
      </c>
      <c r="G254" s="1055"/>
      <c r="H254" s="1055">
        <v>12244.28</v>
      </c>
      <c r="I254" s="1055">
        <v>16288398.490000002</v>
      </c>
      <c r="J254" s="1137"/>
      <c r="K254" s="1055">
        <v>0</v>
      </c>
      <c r="L254" s="1055">
        <v>0</v>
      </c>
      <c r="M254" s="1055">
        <v>0</v>
      </c>
      <c r="N254" s="1063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78">
        <v>0.30706683187341061</v>
      </c>
      <c r="F255" s="178">
        <v>0</v>
      </c>
      <c r="G255" s="178"/>
      <c r="H255" s="178">
        <v>1.2244280000000001</v>
      </c>
      <c r="I255" s="178">
        <v>0.31040302029537881</v>
      </c>
      <c r="J255" s="178"/>
      <c r="K255" s="178">
        <v>0</v>
      </c>
      <c r="L255" s="178">
        <v>0</v>
      </c>
      <c r="M255" s="178">
        <v>0</v>
      </c>
      <c r="N255" s="278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80">
        <v>0.30160683066276878</v>
      </c>
      <c r="F256" s="179">
        <v>0</v>
      </c>
      <c r="G256" s="179"/>
      <c r="H256" s="179">
        <v>0.72025176470588237</v>
      </c>
      <c r="I256" s="179">
        <v>0.30486062793613961</v>
      </c>
      <c r="J256" s="179"/>
      <c r="K256" s="179">
        <v>0</v>
      </c>
      <c r="L256" s="179">
        <v>0</v>
      </c>
      <c r="M256" s="179">
        <v>0</v>
      </c>
      <c r="N256" s="279">
        <v>0</v>
      </c>
      <c r="O256" s="44"/>
      <c r="P256" s="44"/>
    </row>
    <row r="257" spans="1:16" ht="18.399999999999999" customHeight="1">
      <c r="A257" s="51" t="s">
        <v>733</v>
      </c>
      <c r="B257" s="52" t="s">
        <v>47</v>
      </c>
      <c r="C257" s="53" t="s">
        <v>735</v>
      </c>
      <c r="D257" s="62" t="s">
        <v>41</v>
      </c>
      <c r="E257" s="673">
        <v>283894000</v>
      </c>
      <c r="F257" s="1055">
        <v>0</v>
      </c>
      <c r="G257" s="1061"/>
      <c r="H257" s="1055">
        <v>481000</v>
      </c>
      <c r="I257" s="1055">
        <v>231100000</v>
      </c>
      <c r="J257" s="1137"/>
      <c r="K257" s="1055">
        <v>2682000</v>
      </c>
      <c r="L257" s="1055">
        <v>0</v>
      </c>
      <c r="M257" s="1055">
        <v>0</v>
      </c>
      <c r="N257" s="1063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73">
        <v>340286409</v>
      </c>
      <c r="F258" s="1055">
        <v>0</v>
      </c>
      <c r="G258" s="1055"/>
      <c r="H258" s="1055">
        <v>597300</v>
      </c>
      <c r="I258" s="1055">
        <v>285276109</v>
      </c>
      <c r="J258" s="1137"/>
      <c r="K258" s="1055">
        <v>4782000</v>
      </c>
      <c r="L258" s="1055">
        <v>0</v>
      </c>
      <c r="M258" s="1055">
        <v>0</v>
      </c>
      <c r="N258" s="1063">
        <v>49631000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73">
        <v>65863358.640000001</v>
      </c>
      <c r="F259" s="1055">
        <v>0</v>
      </c>
      <c r="G259" s="1055"/>
      <c r="H259" s="1055">
        <v>104063.7</v>
      </c>
      <c r="I259" s="1055">
        <v>61844691.209999993</v>
      </c>
      <c r="J259" s="1137"/>
      <c r="K259" s="1055">
        <v>111373.73999999999</v>
      </c>
      <c r="L259" s="1055">
        <v>0</v>
      </c>
      <c r="M259" s="1055">
        <v>0</v>
      </c>
      <c r="N259" s="1063">
        <v>3803229.99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78">
        <v>0.23199982613228881</v>
      </c>
      <c r="F260" s="178">
        <v>0</v>
      </c>
      <c r="G260" s="178"/>
      <c r="H260" s="178">
        <v>0.21634864864864864</v>
      </c>
      <c r="I260" s="178">
        <v>0.26761008745131976</v>
      </c>
      <c r="J260" s="178"/>
      <c r="K260" s="178">
        <v>4.1526375838926169E-2</v>
      </c>
      <c r="L260" s="178">
        <v>0</v>
      </c>
      <c r="M260" s="178">
        <v>0</v>
      </c>
      <c r="N260" s="278">
        <v>7.6630130160585119E-2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80">
        <v>0.19355271588293144</v>
      </c>
      <c r="F261" s="179">
        <v>0</v>
      </c>
      <c r="G261" s="179"/>
      <c r="H261" s="179">
        <v>0.17422350577599197</v>
      </c>
      <c r="I261" s="179">
        <v>0.21678889068835411</v>
      </c>
      <c r="J261" s="179"/>
      <c r="K261" s="179">
        <v>2.3290200752823086E-2</v>
      </c>
      <c r="L261" s="179">
        <v>0</v>
      </c>
      <c r="M261" s="179">
        <v>0</v>
      </c>
      <c r="N261" s="279">
        <v>7.6630130160585119E-2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3">
        <v>16673000</v>
      </c>
      <c r="F262" s="1055">
        <v>0</v>
      </c>
      <c r="G262" s="1061"/>
      <c r="H262" s="1055">
        <v>3893000</v>
      </c>
      <c r="I262" s="1055">
        <v>12280000</v>
      </c>
      <c r="J262" s="1137"/>
      <c r="K262" s="1055">
        <v>500000</v>
      </c>
      <c r="L262" s="1055">
        <v>0</v>
      </c>
      <c r="M262" s="1055">
        <v>0</v>
      </c>
      <c r="N262" s="1063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73">
        <v>16673000</v>
      </c>
      <c r="F263" s="1055">
        <v>0</v>
      </c>
      <c r="G263" s="1055"/>
      <c r="H263" s="1055">
        <v>3893000</v>
      </c>
      <c r="I263" s="1055">
        <v>12280000</v>
      </c>
      <c r="J263" s="1137"/>
      <c r="K263" s="1055">
        <v>500000</v>
      </c>
      <c r="L263" s="1055">
        <v>0</v>
      </c>
      <c r="M263" s="1055">
        <v>0</v>
      </c>
      <c r="N263" s="1063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73">
        <v>4847771.3</v>
      </c>
      <c r="F264" s="1055">
        <v>0</v>
      </c>
      <c r="G264" s="1055"/>
      <c r="H264" s="1055">
        <v>994943.56</v>
      </c>
      <c r="I264" s="1055">
        <v>3852827.7399999998</v>
      </c>
      <c r="J264" s="1137"/>
      <c r="K264" s="1055">
        <v>0</v>
      </c>
      <c r="L264" s="1055">
        <v>0</v>
      </c>
      <c r="M264" s="1055">
        <v>0</v>
      </c>
      <c r="N264" s="1063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78">
        <v>0.29075579079949621</v>
      </c>
      <c r="F265" s="178">
        <v>0</v>
      </c>
      <c r="G265" s="178"/>
      <c r="H265" s="178">
        <v>0.25557245312098642</v>
      </c>
      <c r="I265" s="178">
        <v>0.3137481872964169</v>
      </c>
      <c r="J265" s="178"/>
      <c r="K265" s="178">
        <v>0</v>
      </c>
      <c r="L265" s="178">
        <v>0</v>
      </c>
      <c r="M265" s="178">
        <v>0</v>
      </c>
      <c r="N265" s="278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9">
        <v>0.29075579079949621</v>
      </c>
      <c r="F266" s="179">
        <v>0</v>
      </c>
      <c r="G266" s="179"/>
      <c r="H266" s="179">
        <v>0.25557245312098642</v>
      </c>
      <c r="I266" s="179">
        <v>0.3137481872964169</v>
      </c>
      <c r="J266" s="179"/>
      <c r="K266" s="179">
        <v>0</v>
      </c>
      <c r="L266" s="179">
        <v>0</v>
      </c>
      <c r="M266" s="179">
        <v>0</v>
      </c>
      <c r="N266" s="279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3">
        <v>101036000</v>
      </c>
      <c r="F267" s="1055">
        <v>1550000</v>
      </c>
      <c r="G267" s="1061"/>
      <c r="H267" s="1055">
        <v>540000</v>
      </c>
      <c r="I267" s="1055">
        <v>87036000</v>
      </c>
      <c r="J267" s="1137"/>
      <c r="K267" s="1055">
        <v>8217000</v>
      </c>
      <c r="L267" s="1055">
        <v>0</v>
      </c>
      <c r="M267" s="1055">
        <v>0</v>
      </c>
      <c r="N267" s="1063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73">
        <v>107356300</v>
      </c>
      <c r="F268" s="1055">
        <v>1550000</v>
      </c>
      <c r="G268" s="1055"/>
      <c r="H268" s="1055">
        <v>540000</v>
      </c>
      <c r="I268" s="1055">
        <v>93017833</v>
      </c>
      <c r="J268" s="1137"/>
      <c r="K268" s="1055">
        <v>8217000</v>
      </c>
      <c r="L268" s="1055">
        <v>0</v>
      </c>
      <c r="M268" s="1055">
        <v>0</v>
      </c>
      <c r="N268" s="1063">
        <v>4031467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73">
        <v>26810954.380000003</v>
      </c>
      <c r="F269" s="1055">
        <v>950000</v>
      </c>
      <c r="G269" s="1055"/>
      <c r="H269" s="1055">
        <v>210034.03</v>
      </c>
      <c r="I269" s="1055">
        <v>24798438.890000001</v>
      </c>
      <c r="J269" s="1137"/>
      <c r="K269" s="1055">
        <v>0</v>
      </c>
      <c r="L269" s="1055">
        <v>0</v>
      </c>
      <c r="M269" s="1055">
        <v>0</v>
      </c>
      <c r="N269" s="1063">
        <v>852481.46000000008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78">
        <v>0.26536040995288812</v>
      </c>
      <c r="F270" s="178">
        <v>0.61290322580645162</v>
      </c>
      <c r="G270" s="178"/>
      <c r="H270" s="178">
        <v>0.38895190740740743</v>
      </c>
      <c r="I270" s="178">
        <v>0.2849216288662163</v>
      </c>
      <c r="J270" s="178"/>
      <c r="K270" s="178">
        <v>0</v>
      </c>
      <c r="L270" s="178">
        <v>0</v>
      </c>
      <c r="M270" s="178">
        <v>0</v>
      </c>
      <c r="N270" s="278">
        <v>0.23083711345789334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9">
        <v>0.24973806269403848</v>
      </c>
      <c r="F271" s="179">
        <v>0.61290322580645162</v>
      </c>
      <c r="G271" s="179"/>
      <c r="H271" s="179">
        <v>0.38895190740740743</v>
      </c>
      <c r="I271" s="179">
        <v>0.26659875950883527</v>
      </c>
      <c r="J271" s="179"/>
      <c r="K271" s="179">
        <v>0</v>
      </c>
      <c r="L271" s="179">
        <v>0</v>
      </c>
      <c r="M271" s="179">
        <v>0</v>
      </c>
      <c r="N271" s="279">
        <v>0.21145688653782857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3">
        <v>134282000</v>
      </c>
      <c r="F272" s="1055">
        <v>2500000</v>
      </c>
      <c r="G272" s="1061"/>
      <c r="H272" s="1055">
        <v>108660000</v>
      </c>
      <c r="I272" s="1055">
        <v>22762000</v>
      </c>
      <c r="J272" s="1137"/>
      <c r="K272" s="1055">
        <v>360000</v>
      </c>
      <c r="L272" s="1055">
        <v>0</v>
      </c>
      <c r="M272" s="1055">
        <v>0</v>
      </c>
      <c r="N272" s="1063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73">
        <v>154597000</v>
      </c>
      <c r="F273" s="1055">
        <v>3200000</v>
      </c>
      <c r="G273" s="1055"/>
      <c r="H273" s="1055">
        <v>128660000</v>
      </c>
      <c r="I273" s="1055">
        <v>22377000</v>
      </c>
      <c r="J273" s="1137"/>
      <c r="K273" s="1055">
        <v>360000</v>
      </c>
      <c r="L273" s="1055">
        <v>0</v>
      </c>
      <c r="M273" s="1055">
        <v>0</v>
      </c>
      <c r="N273" s="1063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73">
        <v>56187721.909999996</v>
      </c>
      <c r="F274" s="1055">
        <v>1553997.97</v>
      </c>
      <c r="G274" s="1055"/>
      <c r="H274" s="1055">
        <v>47656065.82</v>
      </c>
      <c r="I274" s="1055">
        <v>6977658.120000001</v>
      </c>
      <c r="J274" s="1137"/>
      <c r="K274" s="1055">
        <v>0</v>
      </c>
      <c r="L274" s="1055">
        <v>0</v>
      </c>
      <c r="M274" s="1055">
        <v>0</v>
      </c>
      <c r="N274" s="1063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78">
        <v>0.41843077933006656</v>
      </c>
      <c r="F275" s="178">
        <v>0.62159918800000002</v>
      </c>
      <c r="G275" s="178"/>
      <c r="H275" s="178">
        <v>0.43857965967237256</v>
      </c>
      <c r="I275" s="178">
        <v>0.30654855109392853</v>
      </c>
      <c r="J275" s="178"/>
      <c r="K275" s="178">
        <v>0</v>
      </c>
      <c r="L275" s="178">
        <v>0</v>
      </c>
      <c r="M275" s="178">
        <v>0</v>
      </c>
      <c r="N275" s="278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9">
        <v>0.36344639229739256</v>
      </c>
      <c r="F276" s="179">
        <v>0.485624365625</v>
      </c>
      <c r="G276" s="179"/>
      <c r="H276" s="179">
        <v>0.3704031231151873</v>
      </c>
      <c r="I276" s="179">
        <v>0.31182276980828533</v>
      </c>
      <c r="J276" s="179"/>
      <c r="K276" s="179">
        <v>0</v>
      </c>
      <c r="L276" s="179">
        <v>0</v>
      </c>
      <c r="M276" s="179">
        <v>0</v>
      </c>
      <c r="N276" s="279">
        <v>0</v>
      </c>
    </row>
    <row r="277" spans="1:14" ht="18.399999999999999" customHeight="1">
      <c r="A277" s="51" t="s">
        <v>736</v>
      </c>
      <c r="B277" s="52" t="s">
        <v>47</v>
      </c>
      <c r="C277" s="53" t="s">
        <v>737</v>
      </c>
      <c r="D277" s="62" t="s">
        <v>41</v>
      </c>
      <c r="E277" s="673">
        <v>71574000</v>
      </c>
      <c r="F277" s="1055">
        <v>0</v>
      </c>
      <c r="G277" s="1061"/>
      <c r="H277" s="1055">
        <v>91000</v>
      </c>
      <c r="I277" s="1055">
        <v>67735000</v>
      </c>
      <c r="J277" s="1137"/>
      <c r="K277" s="1055">
        <v>1660000</v>
      </c>
      <c r="L277" s="1055">
        <v>0</v>
      </c>
      <c r="M277" s="1055">
        <v>0</v>
      </c>
      <c r="N277" s="1063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73">
        <v>71574000</v>
      </c>
      <c r="F278" s="1055">
        <v>0</v>
      </c>
      <c r="G278" s="1055"/>
      <c r="H278" s="1055">
        <v>91000</v>
      </c>
      <c r="I278" s="1055">
        <v>67735000</v>
      </c>
      <c r="J278" s="1137"/>
      <c r="K278" s="1055">
        <v>1660000</v>
      </c>
      <c r="L278" s="1055">
        <v>0</v>
      </c>
      <c r="M278" s="1055">
        <v>0</v>
      </c>
      <c r="N278" s="1063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73">
        <v>16927688.390000001</v>
      </c>
      <c r="F279" s="1055">
        <v>0</v>
      </c>
      <c r="G279" s="1055"/>
      <c r="H279" s="1055">
        <v>7503.84</v>
      </c>
      <c r="I279" s="1055">
        <v>16311911.120000001</v>
      </c>
      <c r="J279" s="1137"/>
      <c r="K279" s="1055">
        <v>38745</v>
      </c>
      <c r="L279" s="1055">
        <v>0</v>
      </c>
      <c r="M279" s="1055">
        <v>0</v>
      </c>
      <c r="N279" s="1063">
        <v>569528.42999999993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78">
        <v>0.23650611101796742</v>
      </c>
      <c r="F280" s="178">
        <v>0</v>
      </c>
      <c r="G280" s="178"/>
      <c r="H280" s="178">
        <v>8.2459780219780218E-2</v>
      </c>
      <c r="I280" s="178">
        <v>0.24081953377131471</v>
      </c>
      <c r="J280" s="178"/>
      <c r="K280" s="178">
        <v>2.3340361445783133E-2</v>
      </c>
      <c r="L280" s="178">
        <v>0</v>
      </c>
      <c r="M280" s="178">
        <v>0</v>
      </c>
      <c r="N280" s="278">
        <v>0.27276265804597699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9">
        <v>0.23650611101796742</v>
      </c>
      <c r="F281" s="179">
        <v>0</v>
      </c>
      <c r="G281" s="179"/>
      <c r="H281" s="179">
        <v>8.2459780219780218E-2</v>
      </c>
      <c r="I281" s="179">
        <v>0.24081953377131471</v>
      </c>
      <c r="J281" s="179"/>
      <c r="K281" s="179">
        <v>2.3340361445783133E-2</v>
      </c>
      <c r="L281" s="179">
        <v>0</v>
      </c>
      <c r="M281" s="179">
        <v>0</v>
      </c>
      <c r="N281" s="279">
        <v>0.27276265804597699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3">
        <v>211289000</v>
      </c>
      <c r="F282" s="1055">
        <v>0</v>
      </c>
      <c r="G282" s="1061"/>
      <c r="H282" s="1055">
        <v>2704000</v>
      </c>
      <c r="I282" s="1055">
        <v>193847000</v>
      </c>
      <c r="J282" s="1137"/>
      <c r="K282" s="1055">
        <v>14738000</v>
      </c>
      <c r="L282" s="1055">
        <v>0</v>
      </c>
      <c r="M282" s="1055">
        <v>0</v>
      </c>
      <c r="N282" s="1063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73">
        <v>211289000</v>
      </c>
      <c r="F283" s="1055">
        <v>0</v>
      </c>
      <c r="G283" s="1055"/>
      <c r="H283" s="1055">
        <v>2704000</v>
      </c>
      <c r="I283" s="1055">
        <v>190855600</v>
      </c>
      <c r="J283" s="1137"/>
      <c r="K283" s="1055">
        <v>17565000</v>
      </c>
      <c r="L283" s="1055">
        <v>0</v>
      </c>
      <c r="M283" s="1055">
        <v>0</v>
      </c>
      <c r="N283" s="1063">
        <v>164400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73">
        <v>66465210.769999996</v>
      </c>
      <c r="F284" s="1055">
        <v>0</v>
      </c>
      <c r="G284" s="1055"/>
      <c r="H284" s="1055">
        <v>876701.06</v>
      </c>
      <c r="I284" s="1055">
        <v>65383686.739999995</v>
      </c>
      <c r="J284" s="1137"/>
      <c r="K284" s="1055">
        <v>204822.97</v>
      </c>
      <c r="L284" s="1055">
        <v>0</v>
      </c>
      <c r="M284" s="1055">
        <v>0</v>
      </c>
      <c r="N284" s="1063">
        <v>0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78">
        <v>0.31457014217493573</v>
      </c>
      <c r="F285" s="178">
        <v>0</v>
      </c>
      <c r="G285" s="178"/>
      <c r="H285" s="178">
        <v>0.32422376479289944</v>
      </c>
      <c r="I285" s="178">
        <v>0.33729532435374288</v>
      </c>
      <c r="J285" s="178"/>
      <c r="K285" s="178">
        <v>1.3897609580675804E-2</v>
      </c>
      <c r="L285" s="178">
        <v>0</v>
      </c>
      <c r="M285" s="178">
        <v>0</v>
      </c>
      <c r="N285" s="278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9">
        <v>0.31457014217493573</v>
      </c>
      <c r="F286" s="179">
        <v>0</v>
      </c>
      <c r="G286" s="179"/>
      <c r="H286" s="179">
        <v>0.32422376479289944</v>
      </c>
      <c r="I286" s="179">
        <v>0.34258196636619515</v>
      </c>
      <c r="J286" s="179"/>
      <c r="K286" s="179">
        <v>1.1660857956162824E-2</v>
      </c>
      <c r="L286" s="179">
        <v>0</v>
      </c>
      <c r="M286" s="179">
        <v>0</v>
      </c>
      <c r="N286" s="279">
        <v>0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3">
        <v>631586000</v>
      </c>
      <c r="F287" s="1055">
        <v>0</v>
      </c>
      <c r="G287" s="1061"/>
      <c r="H287" s="1055">
        <v>16623000</v>
      </c>
      <c r="I287" s="1055">
        <v>596927000</v>
      </c>
      <c r="J287" s="1137"/>
      <c r="K287" s="1055">
        <v>15823000</v>
      </c>
      <c r="L287" s="1055">
        <v>0</v>
      </c>
      <c r="M287" s="1055">
        <v>0</v>
      </c>
      <c r="N287" s="1063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73">
        <v>636663473</v>
      </c>
      <c r="F288" s="1055">
        <v>0</v>
      </c>
      <c r="G288" s="1055"/>
      <c r="H288" s="1055">
        <v>16623000</v>
      </c>
      <c r="I288" s="1055">
        <v>596927000</v>
      </c>
      <c r="J288" s="1137"/>
      <c r="K288" s="1055">
        <v>20823000</v>
      </c>
      <c r="L288" s="1055">
        <v>0</v>
      </c>
      <c r="M288" s="1055">
        <v>0</v>
      </c>
      <c r="N288" s="1063">
        <v>2290473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73">
        <v>220786351.76999995</v>
      </c>
      <c r="F289" s="1055">
        <v>0</v>
      </c>
      <c r="G289" s="1055"/>
      <c r="H289" s="1055">
        <v>3904626.28</v>
      </c>
      <c r="I289" s="1055">
        <v>213280950.45999995</v>
      </c>
      <c r="J289" s="1137"/>
      <c r="K289" s="1055">
        <v>2899130.0700000003</v>
      </c>
      <c r="L289" s="1055">
        <v>0</v>
      </c>
      <c r="M289" s="1055">
        <v>0</v>
      </c>
      <c r="N289" s="1063">
        <v>701644.96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78">
        <v>0.34957448672073155</v>
      </c>
      <c r="F290" s="178">
        <v>0</v>
      </c>
      <c r="G290" s="178"/>
      <c r="H290" s="178">
        <v>0.23489299645070083</v>
      </c>
      <c r="I290" s="178">
        <v>0.35729821311483639</v>
      </c>
      <c r="J290" s="178"/>
      <c r="K290" s="178">
        <v>0.1832225285976111</v>
      </c>
      <c r="L290" s="178">
        <v>0</v>
      </c>
      <c r="M290" s="178">
        <v>0</v>
      </c>
      <c r="N290" s="278">
        <v>0.31705601446000903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9">
        <v>0.34678658527344153</v>
      </c>
      <c r="F291" s="179">
        <v>0</v>
      </c>
      <c r="G291" s="179"/>
      <c r="H291" s="179">
        <v>0.23489299645070083</v>
      </c>
      <c r="I291" s="179">
        <v>0.35729821311483639</v>
      </c>
      <c r="J291" s="179"/>
      <c r="K291" s="179">
        <v>0.13922730010085005</v>
      </c>
      <c r="L291" s="179">
        <v>0</v>
      </c>
      <c r="M291" s="179">
        <v>0</v>
      </c>
      <c r="N291" s="279">
        <v>0.30633190611720806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3">
        <v>568334000</v>
      </c>
      <c r="F292" s="1055">
        <v>76841000</v>
      </c>
      <c r="G292" s="1061"/>
      <c r="H292" s="1055">
        <v>1365000</v>
      </c>
      <c r="I292" s="1055">
        <v>459234000</v>
      </c>
      <c r="J292" s="1137"/>
      <c r="K292" s="1055">
        <v>14009000</v>
      </c>
      <c r="L292" s="1055">
        <v>0</v>
      </c>
      <c r="M292" s="1055">
        <v>0</v>
      </c>
      <c r="N292" s="1063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73">
        <v>587700176</v>
      </c>
      <c r="F293" s="1055">
        <v>76841000</v>
      </c>
      <c r="G293" s="1055"/>
      <c r="H293" s="1055">
        <v>1514771</v>
      </c>
      <c r="I293" s="1055">
        <v>477330241</v>
      </c>
      <c r="J293" s="1137"/>
      <c r="K293" s="1055">
        <v>14598196</v>
      </c>
      <c r="L293" s="1055">
        <v>0</v>
      </c>
      <c r="M293" s="1055">
        <v>0</v>
      </c>
      <c r="N293" s="1063">
        <v>17415968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73">
        <v>201281661.67000005</v>
      </c>
      <c r="F294" s="1055">
        <v>46371571.740000002</v>
      </c>
      <c r="G294" s="1055"/>
      <c r="H294" s="1055">
        <v>438155.67</v>
      </c>
      <c r="I294" s="1055">
        <v>152061065.65000007</v>
      </c>
      <c r="J294" s="1137"/>
      <c r="K294" s="1055">
        <v>234129.23</v>
      </c>
      <c r="L294" s="1055">
        <v>0</v>
      </c>
      <c r="M294" s="1055">
        <v>0</v>
      </c>
      <c r="N294" s="1063">
        <v>2176739.3800000004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78">
        <v>0.35416086609282577</v>
      </c>
      <c r="F295" s="178">
        <v>0.60347433974050313</v>
      </c>
      <c r="G295" s="178"/>
      <c r="H295" s="178">
        <v>0.32099316483516482</v>
      </c>
      <c r="I295" s="178">
        <v>0.33111891900425505</v>
      </c>
      <c r="J295" s="178"/>
      <c r="K295" s="178">
        <v>1.6712772503390677E-2</v>
      </c>
      <c r="L295" s="178">
        <v>0</v>
      </c>
      <c r="M295" s="178">
        <v>0</v>
      </c>
      <c r="N295" s="278">
        <v>0.12891556884809005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80">
        <v>0.34249038861951958</v>
      </c>
      <c r="F296" s="179">
        <v>0.60347433974050313</v>
      </c>
      <c r="G296" s="179"/>
      <c r="H296" s="179">
        <v>0.28925538579758919</v>
      </c>
      <c r="I296" s="179">
        <v>0.31856574880199151</v>
      </c>
      <c r="J296" s="179"/>
      <c r="K296" s="179">
        <v>1.603823034024204E-2</v>
      </c>
      <c r="L296" s="179">
        <v>0</v>
      </c>
      <c r="M296" s="179">
        <v>0</v>
      </c>
      <c r="N296" s="279">
        <v>0.12498526524623842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4">
        <v>252356000</v>
      </c>
      <c r="F297" s="1055">
        <v>0</v>
      </c>
      <c r="G297" s="1061"/>
      <c r="H297" s="1055">
        <v>3928000</v>
      </c>
      <c r="I297" s="1055">
        <v>235148000</v>
      </c>
      <c r="J297" s="1137"/>
      <c r="K297" s="1055">
        <v>13280000</v>
      </c>
      <c r="L297" s="1055">
        <v>0</v>
      </c>
      <c r="M297" s="1055">
        <v>0</v>
      </c>
      <c r="N297" s="1063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73">
        <v>252356000</v>
      </c>
      <c r="F298" s="1055">
        <v>0</v>
      </c>
      <c r="G298" s="1055"/>
      <c r="H298" s="1055">
        <v>3952660</v>
      </c>
      <c r="I298" s="1055">
        <v>235123340</v>
      </c>
      <c r="J298" s="1137"/>
      <c r="K298" s="1055">
        <v>13280000</v>
      </c>
      <c r="L298" s="1055">
        <v>0</v>
      </c>
      <c r="M298" s="1055">
        <v>0</v>
      </c>
      <c r="N298" s="1063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73">
        <v>89183631.629999995</v>
      </c>
      <c r="F299" s="1055">
        <v>0</v>
      </c>
      <c r="G299" s="1055"/>
      <c r="H299" s="1055">
        <v>1100970.54</v>
      </c>
      <c r="I299" s="1055">
        <v>87787113.979999989</v>
      </c>
      <c r="J299" s="1137"/>
      <c r="K299" s="1055">
        <v>295547.11</v>
      </c>
      <c r="L299" s="1055">
        <v>0</v>
      </c>
      <c r="M299" s="1055">
        <v>0</v>
      </c>
      <c r="N299" s="1063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78">
        <v>0.35340404678311588</v>
      </c>
      <c r="F300" s="178">
        <v>0</v>
      </c>
      <c r="G300" s="178"/>
      <c r="H300" s="178">
        <v>0.28028781568228106</v>
      </c>
      <c r="I300" s="178">
        <v>0.3733270705257965</v>
      </c>
      <c r="J300" s="178"/>
      <c r="K300" s="178">
        <v>2.225505346385542E-2</v>
      </c>
      <c r="L300" s="178">
        <v>0</v>
      </c>
      <c r="M300" s="178">
        <v>0</v>
      </c>
      <c r="N300" s="278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9">
        <v>0.35340404678311588</v>
      </c>
      <c r="F301" s="179">
        <v>0</v>
      </c>
      <c r="G301" s="179"/>
      <c r="H301" s="179">
        <v>0.27853914579042977</v>
      </c>
      <c r="I301" s="179">
        <v>0.37336622548829046</v>
      </c>
      <c r="J301" s="179"/>
      <c r="K301" s="179">
        <v>2.225505346385542E-2</v>
      </c>
      <c r="L301" s="179">
        <v>0</v>
      </c>
      <c r="M301" s="179">
        <v>0</v>
      </c>
      <c r="N301" s="279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3">
        <v>65479000</v>
      </c>
      <c r="F302" s="1055">
        <v>0</v>
      </c>
      <c r="G302" s="1061"/>
      <c r="H302" s="1055">
        <v>46000</v>
      </c>
      <c r="I302" s="1055">
        <v>63319000</v>
      </c>
      <c r="J302" s="1137"/>
      <c r="K302" s="1055">
        <v>2114000</v>
      </c>
      <c r="L302" s="1055">
        <v>0</v>
      </c>
      <c r="M302" s="1055">
        <v>0</v>
      </c>
      <c r="N302" s="1063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73">
        <v>65479000</v>
      </c>
      <c r="F303" s="1055">
        <v>0</v>
      </c>
      <c r="G303" s="1055"/>
      <c r="H303" s="1055">
        <v>166000</v>
      </c>
      <c r="I303" s="1055">
        <v>63199000</v>
      </c>
      <c r="J303" s="1137"/>
      <c r="K303" s="1055">
        <v>2114000</v>
      </c>
      <c r="L303" s="1055">
        <v>0</v>
      </c>
      <c r="M303" s="1055">
        <v>0</v>
      </c>
      <c r="N303" s="1063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73">
        <v>22379632.219999999</v>
      </c>
      <c r="F304" s="1055">
        <v>0</v>
      </c>
      <c r="G304" s="1055"/>
      <c r="H304" s="1055">
        <v>34843.85</v>
      </c>
      <c r="I304" s="1055">
        <v>21953701.239999998</v>
      </c>
      <c r="J304" s="1137"/>
      <c r="K304" s="1055">
        <v>391087.13</v>
      </c>
      <c r="L304" s="1055">
        <v>0</v>
      </c>
      <c r="M304" s="1055">
        <v>0</v>
      </c>
      <c r="N304" s="1063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78">
        <v>0.34178335374700286</v>
      </c>
      <c r="F305" s="178">
        <v>0</v>
      </c>
      <c r="G305" s="178"/>
      <c r="H305" s="178">
        <v>0.75747500000000001</v>
      </c>
      <c r="I305" s="178">
        <v>0.34671585527250903</v>
      </c>
      <c r="J305" s="178"/>
      <c r="K305" s="178">
        <v>0.18499864238410596</v>
      </c>
      <c r="L305" s="178">
        <v>0</v>
      </c>
      <c r="M305" s="178">
        <v>0</v>
      </c>
      <c r="N305" s="278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9">
        <v>0.34178335374700286</v>
      </c>
      <c r="F306" s="179">
        <v>0</v>
      </c>
      <c r="G306" s="179"/>
      <c r="H306" s="179">
        <v>0.20990271084337347</v>
      </c>
      <c r="I306" s="179">
        <v>0.34737418693333755</v>
      </c>
      <c r="J306" s="179"/>
      <c r="K306" s="179">
        <v>0.18499864238410596</v>
      </c>
      <c r="L306" s="179">
        <v>0</v>
      </c>
      <c r="M306" s="179">
        <v>0</v>
      </c>
      <c r="N306" s="279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3">
        <v>62256000</v>
      </c>
      <c r="F307" s="1055">
        <v>0</v>
      </c>
      <c r="G307" s="1061"/>
      <c r="H307" s="1055">
        <v>51000</v>
      </c>
      <c r="I307" s="1055">
        <v>61205000</v>
      </c>
      <c r="J307" s="1137"/>
      <c r="K307" s="1055">
        <v>1000000</v>
      </c>
      <c r="L307" s="1055">
        <v>0</v>
      </c>
      <c r="M307" s="1055">
        <v>0</v>
      </c>
      <c r="N307" s="1063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73">
        <v>66380941.530000001</v>
      </c>
      <c r="F308" s="1055">
        <v>0</v>
      </c>
      <c r="G308" s="1055"/>
      <c r="H308" s="1055">
        <v>51000</v>
      </c>
      <c r="I308" s="1055">
        <v>65358460</v>
      </c>
      <c r="J308" s="1137"/>
      <c r="K308" s="1055">
        <v>971481.53</v>
      </c>
      <c r="L308" s="1055">
        <v>0</v>
      </c>
      <c r="M308" s="1055">
        <v>0</v>
      </c>
      <c r="N308" s="1063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73">
        <v>20729169.569999997</v>
      </c>
      <c r="F309" s="1055">
        <v>0</v>
      </c>
      <c r="G309" s="1055"/>
      <c r="H309" s="1055">
        <v>35849.33</v>
      </c>
      <c r="I309" s="1055">
        <v>20693320.239999998</v>
      </c>
      <c r="J309" s="1137"/>
      <c r="K309" s="1055">
        <v>0</v>
      </c>
      <c r="L309" s="1055">
        <v>0</v>
      </c>
      <c r="M309" s="1055">
        <v>0</v>
      </c>
      <c r="N309" s="1063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78">
        <v>0.33296661478411715</v>
      </c>
      <c r="F310" s="178">
        <v>0</v>
      </c>
      <c r="G310" s="178"/>
      <c r="H310" s="178">
        <v>0.70292803921568636</v>
      </c>
      <c r="I310" s="178">
        <v>0.33809852528388201</v>
      </c>
      <c r="J310" s="178"/>
      <c r="K310" s="178">
        <v>0</v>
      </c>
      <c r="L310" s="178">
        <v>0</v>
      </c>
      <c r="M310" s="178">
        <v>0</v>
      </c>
      <c r="N310" s="278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9">
        <v>0.31227591974771429</v>
      </c>
      <c r="F311" s="179">
        <v>0</v>
      </c>
      <c r="G311" s="179"/>
      <c r="H311" s="179">
        <v>0.70292803921568636</v>
      </c>
      <c r="I311" s="179">
        <v>0.31661272679925445</v>
      </c>
      <c r="J311" s="179"/>
      <c r="K311" s="179">
        <v>0</v>
      </c>
      <c r="L311" s="179">
        <v>0</v>
      </c>
      <c r="M311" s="179">
        <v>0</v>
      </c>
      <c r="N311" s="279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3">
        <v>99153000</v>
      </c>
      <c r="F312" s="1055">
        <v>5000000</v>
      </c>
      <c r="G312" s="1061"/>
      <c r="H312" s="1055">
        <v>275000</v>
      </c>
      <c r="I312" s="1055">
        <v>22360000</v>
      </c>
      <c r="J312" s="1137"/>
      <c r="K312" s="1055">
        <v>0</v>
      </c>
      <c r="L312" s="1055">
        <v>0</v>
      </c>
      <c r="M312" s="1055">
        <v>0</v>
      </c>
      <c r="N312" s="1063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73">
        <v>100000486</v>
      </c>
      <c r="F313" s="1055">
        <v>5000000</v>
      </c>
      <c r="G313" s="1055"/>
      <c r="H313" s="1055">
        <v>275000</v>
      </c>
      <c r="I313" s="1055">
        <v>22360000</v>
      </c>
      <c r="J313" s="1137"/>
      <c r="K313" s="1055">
        <v>0</v>
      </c>
      <c r="L313" s="1055">
        <v>0</v>
      </c>
      <c r="M313" s="1055">
        <v>0</v>
      </c>
      <c r="N313" s="1063">
        <v>72365486</v>
      </c>
    </row>
    <row r="314" spans="1:14" ht="18.399999999999999" customHeight="1">
      <c r="A314" s="56"/>
      <c r="B314" s="52"/>
      <c r="C314" s="53"/>
      <c r="D314" s="62" t="s">
        <v>43</v>
      </c>
      <c r="E314" s="673">
        <v>37826465.269999996</v>
      </c>
      <c r="F314" s="1055">
        <v>0</v>
      </c>
      <c r="G314" s="1055"/>
      <c r="H314" s="1055">
        <v>14956.59</v>
      </c>
      <c r="I314" s="1055">
        <v>5756531.0600000015</v>
      </c>
      <c r="J314" s="1137"/>
      <c r="K314" s="1055">
        <v>0</v>
      </c>
      <c r="L314" s="1055">
        <v>0</v>
      </c>
      <c r="M314" s="1055">
        <v>0</v>
      </c>
      <c r="N314" s="1063">
        <v>32054977.619999994</v>
      </c>
    </row>
    <row r="315" spans="1:14" ht="18.399999999999999" customHeight="1">
      <c r="A315" s="56"/>
      <c r="B315" s="52"/>
      <c r="C315" s="53"/>
      <c r="D315" s="62" t="s">
        <v>44</v>
      </c>
      <c r="E315" s="178">
        <v>0.38149592316924347</v>
      </c>
      <c r="F315" s="178">
        <v>0</v>
      </c>
      <c r="G315" s="178"/>
      <c r="H315" s="178">
        <v>5.4387600000000001E-2</v>
      </c>
      <c r="I315" s="178">
        <v>0.257447721824687</v>
      </c>
      <c r="J315" s="178"/>
      <c r="K315" s="178">
        <v>0</v>
      </c>
      <c r="L315" s="178">
        <v>0</v>
      </c>
      <c r="M315" s="178">
        <v>0</v>
      </c>
      <c r="N315" s="278">
        <v>0.44820852960093954</v>
      </c>
    </row>
    <row r="316" spans="1:14" ht="18.399999999999999" customHeight="1">
      <c r="A316" s="58"/>
      <c r="B316" s="59"/>
      <c r="C316" s="60"/>
      <c r="D316" s="64" t="s">
        <v>45</v>
      </c>
      <c r="E316" s="179">
        <v>0.37826281434272224</v>
      </c>
      <c r="F316" s="179">
        <v>0</v>
      </c>
      <c r="G316" s="179"/>
      <c r="H316" s="179">
        <v>5.4387600000000001E-2</v>
      </c>
      <c r="I316" s="179">
        <v>0.257447721824687</v>
      </c>
      <c r="J316" s="179"/>
      <c r="K316" s="179">
        <v>0</v>
      </c>
      <c r="L316" s="179">
        <v>0</v>
      </c>
      <c r="M316" s="179">
        <v>0</v>
      </c>
      <c r="N316" s="279">
        <v>0.44295947407856823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3">
        <v>31033000</v>
      </c>
      <c r="F317" s="1055">
        <v>9900000</v>
      </c>
      <c r="G317" s="1061"/>
      <c r="H317" s="1055">
        <v>24000</v>
      </c>
      <c r="I317" s="1055">
        <v>18759000</v>
      </c>
      <c r="J317" s="1137"/>
      <c r="K317" s="1055">
        <v>0</v>
      </c>
      <c r="L317" s="1055">
        <v>0</v>
      </c>
      <c r="M317" s="1055">
        <v>0</v>
      </c>
      <c r="N317" s="1063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73">
        <v>31033000</v>
      </c>
      <c r="F318" s="1055">
        <v>9900000</v>
      </c>
      <c r="G318" s="1055"/>
      <c r="H318" s="1055">
        <v>15530</v>
      </c>
      <c r="I318" s="1055">
        <v>18738972</v>
      </c>
      <c r="J318" s="1137"/>
      <c r="K318" s="1055">
        <v>28498</v>
      </c>
      <c r="L318" s="1055">
        <v>0</v>
      </c>
      <c r="M318" s="1055">
        <v>0</v>
      </c>
      <c r="N318" s="1063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73">
        <v>5949307.7199999997</v>
      </c>
      <c r="F319" s="1055">
        <v>750000</v>
      </c>
      <c r="G319" s="1055"/>
      <c r="H319" s="1055">
        <v>1540.2</v>
      </c>
      <c r="I319" s="1055">
        <v>5190175.7299999995</v>
      </c>
      <c r="J319" s="1137"/>
      <c r="K319" s="1055">
        <v>0</v>
      </c>
      <c r="L319" s="1055">
        <v>0</v>
      </c>
      <c r="M319" s="1055">
        <v>0</v>
      </c>
      <c r="N319" s="1063">
        <v>7591.79</v>
      </c>
    </row>
    <row r="320" spans="1:14" ht="18.399999999999999" customHeight="1">
      <c r="A320" s="56"/>
      <c r="B320" s="52"/>
      <c r="C320" s="53"/>
      <c r="D320" s="62" t="s">
        <v>44</v>
      </c>
      <c r="E320" s="178">
        <v>0.19170907485579866</v>
      </c>
      <c r="F320" s="178">
        <v>7.575757575757576E-2</v>
      </c>
      <c r="G320" s="178"/>
      <c r="H320" s="178">
        <v>6.4174999999999996E-2</v>
      </c>
      <c r="I320" s="178">
        <v>0.27667656751425979</v>
      </c>
      <c r="J320" s="178"/>
      <c r="K320" s="178">
        <v>0</v>
      </c>
      <c r="L320" s="178">
        <v>0</v>
      </c>
      <c r="M320" s="178">
        <v>0</v>
      </c>
      <c r="N320" s="278">
        <v>3.2305489361702127E-3</v>
      </c>
    </row>
    <row r="321" spans="1:14" ht="18.399999999999999" customHeight="1">
      <c r="A321" s="58"/>
      <c r="B321" s="59"/>
      <c r="C321" s="60"/>
      <c r="D321" s="64" t="s">
        <v>45</v>
      </c>
      <c r="E321" s="179">
        <v>0.19170907485579866</v>
      </c>
      <c r="F321" s="179">
        <v>7.575757575757576E-2</v>
      </c>
      <c r="G321" s="179"/>
      <c r="H321" s="179">
        <v>9.9175788795878947E-2</v>
      </c>
      <c r="I321" s="179">
        <v>0.27697227628068388</v>
      </c>
      <c r="J321" s="179"/>
      <c r="K321" s="179">
        <v>0</v>
      </c>
      <c r="L321" s="179">
        <v>0</v>
      </c>
      <c r="M321" s="179">
        <v>0</v>
      </c>
      <c r="N321" s="279">
        <v>3.2305489361702127E-3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3">
        <v>166515000</v>
      </c>
      <c r="F322" s="1055">
        <v>0</v>
      </c>
      <c r="G322" s="1061"/>
      <c r="H322" s="1055">
        <v>457000</v>
      </c>
      <c r="I322" s="1055">
        <v>155002000</v>
      </c>
      <c r="J322" s="1137"/>
      <c r="K322" s="1055">
        <v>8346000</v>
      </c>
      <c r="L322" s="1055">
        <v>0</v>
      </c>
      <c r="M322" s="1055">
        <v>0</v>
      </c>
      <c r="N322" s="1063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73">
        <v>166584851</v>
      </c>
      <c r="F323" s="1055">
        <v>0</v>
      </c>
      <c r="G323" s="1055"/>
      <c r="H323" s="1055">
        <v>457000</v>
      </c>
      <c r="I323" s="1055">
        <v>155002000</v>
      </c>
      <c r="J323" s="1137"/>
      <c r="K323" s="1055">
        <v>8346000</v>
      </c>
      <c r="L323" s="1055">
        <v>0</v>
      </c>
      <c r="M323" s="1055">
        <v>0</v>
      </c>
      <c r="N323" s="1063">
        <v>2779851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73">
        <v>50002876.88000001</v>
      </c>
      <c r="F324" s="1055">
        <v>0</v>
      </c>
      <c r="G324" s="1055"/>
      <c r="H324" s="1055">
        <v>146521.69</v>
      </c>
      <c r="I324" s="1055">
        <v>49617517.760000013</v>
      </c>
      <c r="J324" s="1137"/>
      <c r="K324" s="1055">
        <v>62730</v>
      </c>
      <c r="L324" s="1055">
        <v>0</v>
      </c>
      <c r="M324" s="1055">
        <v>0</v>
      </c>
      <c r="N324" s="1063">
        <v>176107.43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78">
        <v>0.30029052565834918</v>
      </c>
      <c r="F325" s="178">
        <v>0</v>
      </c>
      <c r="G325" s="178"/>
      <c r="H325" s="178">
        <v>0.32061638949671772</v>
      </c>
      <c r="I325" s="178">
        <v>0.32010888736919529</v>
      </c>
      <c r="J325" s="178"/>
      <c r="K325" s="178">
        <v>7.5161754133716754E-3</v>
      </c>
      <c r="L325" s="178">
        <v>0</v>
      </c>
      <c r="M325" s="178">
        <v>0</v>
      </c>
      <c r="N325" s="278">
        <v>6.4984291512915127E-2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80">
        <v>0.30016461028620189</v>
      </c>
      <c r="F326" s="179">
        <v>0</v>
      </c>
      <c r="G326" s="179"/>
      <c r="H326" s="179">
        <v>0.32061638949671772</v>
      </c>
      <c r="I326" s="179">
        <v>0.32010888736919529</v>
      </c>
      <c r="J326" s="179"/>
      <c r="K326" s="179">
        <v>7.5161754133716754E-3</v>
      </c>
      <c r="L326" s="179">
        <v>0</v>
      </c>
      <c r="M326" s="179">
        <v>0</v>
      </c>
      <c r="N326" s="279">
        <v>6.3351391855174966E-2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4">
        <v>34947000</v>
      </c>
      <c r="F327" s="1055">
        <v>0</v>
      </c>
      <c r="G327" s="1061"/>
      <c r="H327" s="1055">
        <v>63000</v>
      </c>
      <c r="I327" s="1055">
        <v>33884000</v>
      </c>
      <c r="J327" s="1137"/>
      <c r="K327" s="1055">
        <v>1000000</v>
      </c>
      <c r="L327" s="1055">
        <v>0</v>
      </c>
      <c r="M327" s="1055">
        <v>0</v>
      </c>
      <c r="N327" s="1063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73">
        <v>34947000</v>
      </c>
      <c r="F328" s="1055">
        <v>0</v>
      </c>
      <c r="G328" s="1055"/>
      <c r="H328" s="1055">
        <v>63000</v>
      </c>
      <c r="I328" s="1055">
        <v>33884000</v>
      </c>
      <c r="J328" s="1137"/>
      <c r="K328" s="1055">
        <v>1000000</v>
      </c>
      <c r="L328" s="1055">
        <v>0</v>
      </c>
      <c r="M328" s="1055">
        <v>0</v>
      </c>
      <c r="N328" s="1063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73">
        <v>12716427.719999999</v>
      </c>
      <c r="F329" s="1055">
        <v>0</v>
      </c>
      <c r="G329" s="1055"/>
      <c r="H329" s="1055">
        <v>19171.25</v>
      </c>
      <c r="I329" s="1055">
        <v>12697256.469999999</v>
      </c>
      <c r="J329" s="1137"/>
      <c r="K329" s="1055">
        <v>0</v>
      </c>
      <c r="L329" s="1055">
        <v>0</v>
      </c>
      <c r="M329" s="1055">
        <v>0</v>
      </c>
      <c r="N329" s="1063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78">
        <v>0.36387752081723751</v>
      </c>
      <c r="F330" s="178">
        <v>0</v>
      </c>
      <c r="G330" s="178"/>
      <c r="H330" s="178">
        <v>0.30430555555555555</v>
      </c>
      <c r="I330" s="178">
        <v>0.3747272007437138</v>
      </c>
      <c r="J330" s="178"/>
      <c r="K330" s="178">
        <v>0</v>
      </c>
      <c r="L330" s="178">
        <v>0</v>
      </c>
      <c r="M330" s="178">
        <v>0</v>
      </c>
      <c r="N330" s="278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9">
        <v>0.36387752081723751</v>
      </c>
      <c r="F331" s="179">
        <v>0</v>
      </c>
      <c r="G331" s="179"/>
      <c r="H331" s="179">
        <v>0.30430555555555555</v>
      </c>
      <c r="I331" s="179">
        <v>0.3747272007437138</v>
      </c>
      <c r="J331" s="179"/>
      <c r="K331" s="179">
        <v>0</v>
      </c>
      <c r="L331" s="179">
        <v>0</v>
      </c>
      <c r="M331" s="179">
        <v>0</v>
      </c>
      <c r="N331" s="279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3">
        <v>14663000</v>
      </c>
      <c r="F332" s="1055">
        <v>0</v>
      </c>
      <c r="G332" s="1061"/>
      <c r="H332" s="1055">
        <v>25000</v>
      </c>
      <c r="I332" s="1055">
        <v>14638000</v>
      </c>
      <c r="J332" s="1137"/>
      <c r="K332" s="1055">
        <v>0</v>
      </c>
      <c r="L332" s="1055">
        <v>0</v>
      </c>
      <c r="M332" s="1055">
        <v>0</v>
      </c>
      <c r="N332" s="1063">
        <v>0</v>
      </c>
    </row>
    <row r="333" spans="1:14" ht="18.399999999999999" customHeight="1">
      <c r="A333" s="56"/>
      <c r="B333" s="52"/>
      <c r="C333" s="53"/>
      <c r="D333" s="62" t="s">
        <v>42</v>
      </c>
      <c r="E333" s="673">
        <v>14663000</v>
      </c>
      <c r="F333" s="1055">
        <v>0</v>
      </c>
      <c r="G333" s="1055"/>
      <c r="H333" s="1055">
        <v>25000</v>
      </c>
      <c r="I333" s="1055">
        <v>14569000</v>
      </c>
      <c r="J333" s="1137"/>
      <c r="K333" s="1055">
        <v>69000</v>
      </c>
      <c r="L333" s="1055">
        <v>0</v>
      </c>
      <c r="M333" s="1055">
        <v>0</v>
      </c>
      <c r="N333" s="1063">
        <v>0</v>
      </c>
    </row>
    <row r="334" spans="1:14" ht="18.399999999999999" customHeight="1">
      <c r="A334" s="56"/>
      <c r="B334" s="52"/>
      <c r="C334" s="53"/>
      <c r="D334" s="62" t="s">
        <v>43</v>
      </c>
      <c r="E334" s="673">
        <v>4990135.67</v>
      </c>
      <c r="F334" s="1055">
        <v>0</v>
      </c>
      <c r="G334" s="1055"/>
      <c r="H334" s="1055">
        <v>4307</v>
      </c>
      <c r="I334" s="1055">
        <v>4917128.67</v>
      </c>
      <c r="J334" s="1137"/>
      <c r="K334" s="1055">
        <v>68700</v>
      </c>
      <c r="L334" s="1055">
        <v>0</v>
      </c>
      <c r="M334" s="1055">
        <v>0</v>
      </c>
      <c r="N334" s="1063">
        <v>0</v>
      </c>
    </row>
    <row r="335" spans="1:14" ht="18.399999999999999" customHeight="1">
      <c r="A335" s="56"/>
      <c r="B335" s="52"/>
      <c r="C335" s="53"/>
      <c r="D335" s="62" t="s">
        <v>44</v>
      </c>
      <c r="E335" s="178">
        <v>0.34032160335538431</v>
      </c>
      <c r="F335" s="178">
        <v>0</v>
      </c>
      <c r="G335" s="178"/>
      <c r="H335" s="178">
        <v>0.17227999999999999</v>
      </c>
      <c r="I335" s="178">
        <v>0.33591533474518376</v>
      </c>
      <c r="J335" s="178"/>
      <c r="K335" s="178">
        <v>0</v>
      </c>
      <c r="L335" s="178">
        <v>0</v>
      </c>
      <c r="M335" s="178">
        <v>0</v>
      </c>
      <c r="N335" s="278">
        <v>0</v>
      </c>
    </row>
    <row r="336" spans="1:14" ht="18.399999999999999" customHeight="1">
      <c r="A336" s="58"/>
      <c r="B336" s="59"/>
      <c r="C336" s="60"/>
      <c r="D336" s="65" t="s">
        <v>45</v>
      </c>
      <c r="E336" s="179">
        <v>0.34032160335538431</v>
      </c>
      <c r="F336" s="179">
        <v>0</v>
      </c>
      <c r="G336" s="179"/>
      <c r="H336" s="179">
        <v>0.17227999999999999</v>
      </c>
      <c r="I336" s="179">
        <v>0.33750625780767385</v>
      </c>
      <c r="J336" s="179"/>
      <c r="K336" s="179">
        <v>0.9956521739130435</v>
      </c>
      <c r="L336" s="179">
        <v>0</v>
      </c>
      <c r="M336" s="179">
        <v>0</v>
      </c>
      <c r="N336" s="279">
        <v>0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3">
        <v>91832000</v>
      </c>
      <c r="F337" s="1055">
        <v>87460000</v>
      </c>
      <c r="G337" s="1061"/>
      <c r="H337" s="1055">
        <v>0</v>
      </c>
      <c r="I337" s="1055">
        <v>5000</v>
      </c>
      <c r="J337" s="1137"/>
      <c r="K337" s="1055">
        <v>4367000</v>
      </c>
      <c r="L337" s="1055">
        <v>0</v>
      </c>
      <c r="M337" s="1055">
        <v>0</v>
      </c>
      <c r="N337" s="1063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73">
        <v>91832000</v>
      </c>
      <c r="F338" s="1055">
        <v>87070300</v>
      </c>
      <c r="G338" s="1055"/>
      <c r="H338" s="1055">
        <v>0</v>
      </c>
      <c r="I338" s="1055">
        <v>5000</v>
      </c>
      <c r="J338" s="1137"/>
      <c r="K338" s="1055">
        <v>4756700</v>
      </c>
      <c r="L338" s="1055">
        <v>0</v>
      </c>
      <c r="M338" s="1055">
        <v>0</v>
      </c>
      <c r="N338" s="1063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73">
        <v>29148000</v>
      </c>
      <c r="F339" s="1055">
        <v>29148000</v>
      </c>
      <c r="G339" s="1055"/>
      <c r="H339" s="1055">
        <v>0</v>
      </c>
      <c r="I339" s="1055">
        <v>0</v>
      </c>
      <c r="J339" s="1137"/>
      <c r="K339" s="1055">
        <v>0</v>
      </c>
      <c r="L339" s="1055">
        <v>0</v>
      </c>
      <c r="M339" s="1055">
        <v>0</v>
      </c>
      <c r="N339" s="1063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78">
        <v>0.31740569736039725</v>
      </c>
      <c r="F340" s="178">
        <v>0.33327235307569175</v>
      </c>
      <c r="G340" s="178"/>
      <c r="H340" s="178">
        <v>0</v>
      </c>
      <c r="I340" s="178">
        <v>0</v>
      </c>
      <c r="J340" s="178"/>
      <c r="K340" s="178">
        <v>0</v>
      </c>
      <c r="L340" s="178">
        <v>0</v>
      </c>
      <c r="M340" s="178">
        <v>0</v>
      </c>
      <c r="N340" s="278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9">
        <v>0.31740569736039725</v>
      </c>
      <c r="F341" s="179">
        <v>0.33476397807289054</v>
      </c>
      <c r="G341" s="179"/>
      <c r="H341" s="179">
        <v>0</v>
      </c>
      <c r="I341" s="179">
        <v>0</v>
      </c>
      <c r="J341" s="179"/>
      <c r="K341" s="179">
        <v>0</v>
      </c>
      <c r="L341" s="179">
        <v>0</v>
      </c>
      <c r="M341" s="179">
        <v>0</v>
      </c>
      <c r="N341" s="279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3">
        <v>21742000</v>
      </c>
      <c r="F342" s="1055">
        <v>0</v>
      </c>
      <c r="G342" s="1061"/>
      <c r="H342" s="1055">
        <v>154000</v>
      </c>
      <c r="I342" s="1055">
        <v>19325000</v>
      </c>
      <c r="J342" s="1137"/>
      <c r="K342" s="1055">
        <v>2258000</v>
      </c>
      <c r="L342" s="1055">
        <v>0</v>
      </c>
      <c r="M342" s="1055">
        <v>0</v>
      </c>
      <c r="N342" s="1063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73">
        <v>21742000</v>
      </c>
      <c r="F343" s="1055">
        <v>0</v>
      </c>
      <c r="G343" s="1055"/>
      <c r="H343" s="1055">
        <v>154000</v>
      </c>
      <c r="I343" s="1055">
        <v>19325000</v>
      </c>
      <c r="J343" s="1137"/>
      <c r="K343" s="1055">
        <v>2258000</v>
      </c>
      <c r="L343" s="1055">
        <v>0</v>
      </c>
      <c r="M343" s="1055">
        <v>0</v>
      </c>
      <c r="N343" s="1063">
        <v>5000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73">
        <v>5794800.3699999992</v>
      </c>
      <c r="F344" s="1055">
        <v>0</v>
      </c>
      <c r="G344" s="1055"/>
      <c r="H344" s="1055">
        <v>10253.58</v>
      </c>
      <c r="I344" s="1055">
        <v>5784546.7899999991</v>
      </c>
      <c r="J344" s="1137"/>
      <c r="K344" s="1055">
        <v>0</v>
      </c>
      <c r="L344" s="1055">
        <v>0</v>
      </c>
      <c r="M344" s="1055">
        <v>0</v>
      </c>
      <c r="N344" s="1063">
        <v>0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78">
        <v>0.26652563563609599</v>
      </c>
      <c r="F345" s="178">
        <v>0</v>
      </c>
      <c r="G345" s="178"/>
      <c r="H345" s="178">
        <v>6.6581688311688314E-2</v>
      </c>
      <c r="I345" s="178">
        <v>0.29932971746442427</v>
      </c>
      <c r="J345" s="178"/>
      <c r="K345" s="178">
        <v>0</v>
      </c>
      <c r="L345" s="178">
        <v>0</v>
      </c>
      <c r="M345" s="178">
        <v>0</v>
      </c>
      <c r="N345" s="278">
        <v>0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9">
        <v>0.26652563563609599</v>
      </c>
      <c r="F346" s="179">
        <v>0</v>
      </c>
      <c r="G346" s="179"/>
      <c r="H346" s="179">
        <v>6.6581688311688314E-2</v>
      </c>
      <c r="I346" s="179">
        <v>0.29932971746442427</v>
      </c>
      <c r="J346" s="179"/>
      <c r="K346" s="179">
        <v>0</v>
      </c>
      <c r="L346" s="179">
        <v>0</v>
      </c>
      <c r="M346" s="179">
        <v>0</v>
      </c>
      <c r="N346" s="279">
        <v>0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3">
        <v>24221000</v>
      </c>
      <c r="F347" s="1055">
        <v>0</v>
      </c>
      <c r="G347" s="1061"/>
      <c r="H347" s="1055">
        <v>103000</v>
      </c>
      <c r="I347" s="1055">
        <v>21959000</v>
      </c>
      <c r="J347" s="1137"/>
      <c r="K347" s="1055">
        <v>1650000</v>
      </c>
      <c r="L347" s="1055">
        <v>0</v>
      </c>
      <c r="M347" s="1055">
        <v>0</v>
      </c>
      <c r="N347" s="1063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73">
        <v>24371000</v>
      </c>
      <c r="F348" s="1055">
        <v>0</v>
      </c>
      <c r="G348" s="1055"/>
      <c r="H348" s="1055">
        <v>108000</v>
      </c>
      <c r="I348" s="1055">
        <v>21954000</v>
      </c>
      <c r="J348" s="1137"/>
      <c r="K348" s="1055">
        <v>1800000</v>
      </c>
      <c r="L348" s="1055">
        <v>0</v>
      </c>
      <c r="M348" s="1055">
        <v>0</v>
      </c>
      <c r="N348" s="1063">
        <v>509000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73">
        <v>5741579.4999999991</v>
      </c>
      <c r="F349" s="1055">
        <v>0</v>
      </c>
      <c r="G349" s="1055"/>
      <c r="H349" s="1055">
        <v>14961.03</v>
      </c>
      <c r="I349" s="1055">
        <v>5697735.3699999992</v>
      </c>
      <c r="J349" s="1137"/>
      <c r="K349" s="1055">
        <v>0</v>
      </c>
      <c r="L349" s="1055">
        <v>0</v>
      </c>
      <c r="M349" s="1055">
        <v>0</v>
      </c>
      <c r="N349" s="1063">
        <v>28883.100000000002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78">
        <v>0.23704964700053668</v>
      </c>
      <c r="F350" s="178">
        <v>0</v>
      </c>
      <c r="G350" s="178"/>
      <c r="H350" s="178">
        <v>0.14525271844660195</v>
      </c>
      <c r="I350" s="178">
        <v>0.25947153194589911</v>
      </c>
      <c r="J350" s="178"/>
      <c r="K350" s="178">
        <v>0</v>
      </c>
      <c r="L350" s="178">
        <v>0</v>
      </c>
      <c r="M350" s="178">
        <v>0</v>
      </c>
      <c r="N350" s="278">
        <v>5.6744793713163072E-2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9">
        <v>0.23559064051536657</v>
      </c>
      <c r="F351" s="179">
        <v>0</v>
      </c>
      <c r="G351" s="179"/>
      <c r="H351" s="179">
        <v>0.13852805555555556</v>
      </c>
      <c r="I351" s="179">
        <v>0.25953062630955631</v>
      </c>
      <c r="J351" s="179"/>
      <c r="K351" s="179">
        <v>0</v>
      </c>
      <c r="L351" s="179">
        <v>0</v>
      </c>
      <c r="M351" s="179">
        <v>0</v>
      </c>
      <c r="N351" s="279">
        <v>5.6744793713163072E-2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3">
        <v>45712000</v>
      </c>
      <c r="F352" s="1055">
        <v>0</v>
      </c>
      <c r="G352" s="1061"/>
      <c r="H352" s="1055">
        <v>60000</v>
      </c>
      <c r="I352" s="1055">
        <v>37941000</v>
      </c>
      <c r="J352" s="1137"/>
      <c r="K352" s="1055">
        <v>736000</v>
      </c>
      <c r="L352" s="1055">
        <v>0</v>
      </c>
      <c r="M352" s="1055">
        <v>0</v>
      </c>
      <c r="N352" s="1063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73">
        <v>45712000</v>
      </c>
      <c r="F353" s="1055">
        <v>0</v>
      </c>
      <c r="G353" s="1055"/>
      <c r="H353" s="1055">
        <v>60000</v>
      </c>
      <c r="I353" s="1055">
        <v>37941000</v>
      </c>
      <c r="J353" s="1137"/>
      <c r="K353" s="1055">
        <v>736000</v>
      </c>
      <c r="L353" s="1055">
        <v>0</v>
      </c>
      <c r="M353" s="1055">
        <v>0</v>
      </c>
      <c r="N353" s="1063">
        <v>6975000.0000000009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73">
        <v>13636890.399999999</v>
      </c>
      <c r="F354" s="1055">
        <v>0</v>
      </c>
      <c r="G354" s="1055"/>
      <c r="H354" s="1055">
        <v>4922.5</v>
      </c>
      <c r="I354" s="1055">
        <v>12100039.719999999</v>
      </c>
      <c r="J354" s="1137"/>
      <c r="K354" s="1055">
        <v>0</v>
      </c>
      <c r="L354" s="1055">
        <v>0</v>
      </c>
      <c r="M354" s="1055">
        <v>0</v>
      </c>
      <c r="N354" s="1063">
        <v>1531928.18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78">
        <v>0.2983218935946797</v>
      </c>
      <c r="F355" s="178">
        <v>0</v>
      </c>
      <c r="G355" s="178"/>
      <c r="H355" s="178">
        <v>8.2041666666666666E-2</v>
      </c>
      <c r="I355" s="178">
        <v>0.31891725890197936</v>
      </c>
      <c r="J355" s="178"/>
      <c r="K355" s="178">
        <v>0</v>
      </c>
      <c r="L355" s="178">
        <v>0</v>
      </c>
      <c r="M355" s="178">
        <v>0</v>
      </c>
      <c r="N355" s="278">
        <v>0.21963128028673834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80">
        <v>0.2983218935946797</v>
      </c>
      <c r="F356" s="179">
        <v>0</v>
      </c>
      <c r="G356" s="179"/>
      <c r="H356" s="179">
        <v>8.2041666666666666E-2</v>
      </c>
      <c r="I356" s="179">
        <v>0.31891725890197936</v>
      </c>
      <c r="J356" s="179"/>
      <c r="K356" s="179">
        <v>0</v>
      </c>
      <c r="L356" s="179">
        <v>0</v>
      </c>
      <c r="M356" s="179">
        <v>0</v>
      </c>
      <c r="N356" s="279">
        <v>0.21963128028673831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4">
        <v>18892018000</v>
      </c>
      <c r="F357" s="1055">
        <v>18589773000</v>
      </c>
      <c r="G357" s="1061"/>
      <c r="H357" s="1055">
        <v>292673000</v>
      </c>
      <c r="I357" s="1055">
        <v>9572000</v>
      </c>
      <c r="J357" s="1137"/>
      <c r="K357" s="1055">
        <v>0</v>
      </c>
      <c r="L357" s="1055">
        <v>0</v>
      </c>
      <c r="M357" s="1055">
        <v>0</v>
      </c>
      <c r="N357" s="1063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73">
        <v>18892018400</v>
      </c>
      <c r="F358" s="1055">
        <v>18589773000</v>
      </c>
      <c r="G358" s="1055"/>
      <c r="H358" s="1055">
        <v>292673400</v>
      </c>
      <c r="I358" s="1055">
        <v>9572000</v>
      </c>
      <c r="J358" s="1137"/>
      <c r="K358" s="1055">
        <v>0</v>
      </c>
      <c r="L358" s="1055">
        <v>0</v>
      </c>
      <c r="M358" s="1055">
        <v>0</v>
      </c>
      <c r="N358" s="1063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73">
        <v>6010000400</v>
      </c>
      <c r="F359" s="1055">
        <v>5913693457.04</v>
      </c>
      <c r="G359" s="1055"/>
      <c r="H359" s="1055">
        <v>93192178.959999993</v>
      </c>
      <c r="I359" s="1055">
        <v>3114764</v>
      </c>
      <c r="J359" s="1137"/>
      <c r="K359" s="1055">
        <v>0</v>
      </c>
      <c r="L359" s="1055">
        <v>0</v>
      </c>
      <c r="M359" s="1055">
        <v>0</v>
      </c>
      <c r="N359" s="1063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78">
        <v>0.31812379175162758</v>
      </c>
      <c r="F360" s="178">
        <v>0.31811542061541043</v>
      </c>
      <c r="G360" s="178"/>
      <c r="H360" s="178">
        <v>0.3184174111038599</v>
      </c>
      <c r="I360" s="178">
        <v>0.32540367739239451</v>
      </c>
      <c r="J360" s="178"/>
      <c r="K360" s="178">
        <v>0</v>
      </c>
      <c r="L360" s="178">
        <v>0</v>
      </c>
      <c r="M360" s="178">
        <v>0</v>
      </c>
      <c r="N360" s="278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9">
        <v>0.31812378501600441</v>
      </c>
      <c r="F361" s="179">
        <v>0.31811542061541043</v>
      </c>
      <c r="G361" s="179"/>
      <c r="H361" s="179">
        <v>0.31841697591923279</v>
      </c>
      <c r="I361" s="179">
        <v>0.32540367739239451</v>
      </c>
      <c r="J361" s="179"/>
      <c r="K361" s="179">
        <v>0</v>
      </c>
      <c r="L361" s="179">
        <v>0</v>
      </c>
      <c r="M361" s="179">
        <v>0</v>
      </c>
      <c r="N361" s="279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3">
        <v>67636471000</v>
      </c>
      <c r="F362" s="1055">
        <v>60864312000</v>
      </c>
      <c r="G362" s="1061"/>
      <c r="H362" s="1055">
        <v>2822075000</v>
      </c>
      <c r="I362" s="1055">
        <v>3950084000</v>
      </c>
      <c r="J362" s="1137"/>
      <c r="K362" s="1055">
        <v>0</v>
      </c>
      <c r="L362" s="1055">
        <v>0</v>
      </c>
      <c r="M362" s="1055">
        <v>0</v>
      </c>
      <c r="N362" s="1063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73">
        <v>67636484200</v>
      </c>
      <c r="F363" s="1055">
        <v>60864312000</v>
      </c>
      <c r="G363" s="1055"/>
      <c r="H363" s="1055">
        <v>2822088200</v>
      </c>
      <c r="I363" s="1055">
        <v>3950084000</v>
      </c>
      <c r="J363" s="1137"/>
      <c r="K363" s="1055">
        <v>0</v>
      </c>
      <c r="L363" s="1055">
        <v>0</v>
      </c>
      <c r="M363" s="1055">
        <v>0</v>
      </c>
      <c r="N363" s="1063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73">
        <v>4176635420.4700003</v>
      </c>
      <c r="F364" s="1055">
        <v>1802552049.8300002</v>
      </c>
      <c r="G364" s="1055"/>
      <c r="H364" s="1055">
        <v>1163157637.8900001</v>
      </c>
      <c r="I364" s="1055">
        <v>1210925732.75</v>
      </c>
      <c r="J364" s="1137"/>
      <c r="K364" s="1055">
        <v>0</v>
      </c>
      <c r="L364" s="1055">
        <v>0</v>
      </c>
      <c r="M364" s="1055">
        <v>0</v>
      </c>
      <c r="N364" s="1063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78">
        <v>6.1751232119576435E-2</v>
      </c>
      <c r="F365" s="178">
        <v>2.9615911042089823E-2</v>
      </c>
      <c r="G365" s="178"/>
      <c r="H365" s="178">
        <v>0.41216397079808303</v>
      </c>
      <c r="I365" s="178">
        <v>0.30655695745963885</v>
      </c>
      <c r="J365" s="178"/>
      <c r="K365" s="178">
        <v>0</v>
      </c>
      <c r="L365" s="178">
        <v>0</v>
      </c>
      <c r="M365" s="178">
        <v>0</v>
      </c>
      <c r="N365" s="278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9">
        <v>6.1751220068147782E-2</v>
      </c>
      <c r="F366" s="179">
        <v>2.9615911042089823E-2</v>
      </c>
      <c r="G366" s="179"/>
      <c r="H366" s="179">
        <v>0.41216204294748837</v>
      </c>
      <c r="I366" s="179">
        <v>0.30655695745963885</v>
      </c>
      <c r="J366" s="179"/>
      <c r="K366" s="179">
        <v>0</v>
      </c>
      <c r="L366" s="179">
        <v>0</v>
      </c>
      <c r="M366" s="179">
        <v>0</v>
      </c>
      <c r="N366" s="279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3">
        <v>51729000</v>
      </c>
      <c r="F367" s="1055">
        <v>0</v>
      </c>
      <c r="G367" s="1061"/>
      <c r="H367" s="1055">
        <v>57000</v>
      </c>
      <c r="I367" s="1055">
        <v>51026000</v>
      </c>
      <c r="J367" s="1137"/>
      <c r="K367" s="1055">
        <v>646000</v>
      </c>
      <c r="L367" s="1055">
        <v>0</v>
      </c>
      <c r="M367" s="1055">
        <v>0</v>
      </c>
      <c r="N367" s="1063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73">
        <v>51729000</v>
      </c>
      <c r="F368" s="1055">
        <v>0</v>
      </c>
      <c r="G368" s="1055"/>
      <c r="H368" s="1055">
        <v>57000</v>
      </c>
      <c r="I368" s="1055">
        <v>51026000</v>
      </c>
      <c r="J368" s="1137"/>
      <c r="K368" s="1055">
        <v>646000</v>
      </c>
      <c r="L368" s="1055">
        <v>0</v>
      </c>
      <c r="M368" s="1055">
        <v>0</v>
      </c>
      <c r="N368" s="1063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73">
        <v>15914474.83</v>
      </c>
      <c r="F369" s="1055">
        <v>0</v>
      </c>
      <c r="G369" s="1055"/>
      <c r="H369" s="1055">
        <v>13591.98</v>
      </c>
      <c r="I369" s="1055">
        <v>15900882.85</v>
      </c>
      <c r="J369" s="1137"/>
      <c r="K369" s="1055">
        <v>0</v>
      </c>
      <c r="L369" s="1055">
        <v>0</v>
      </c>
      <c r="M369" s="1055">
        <v>0</v>
      </c>
      <c r="N369" s="1063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78">
        <v>0.30765092752614587</v>
      </c>
      <c r="F370" s="178">
        <v>0</v>
      </c>
      <c r="G370" s="178"/>
      <c r="H370" s="178">
        <v>0.2384557894736842</v>
      </c>
      <c r="I370" s="178">
        <v>0.31162314996276408</v>
      </c>
      <c r="J370" s="178"/>
      <c r="K370" s="178">
        <v>0</v>
      </c>
      <c r="L370" s="178">
        <v>0</v>
      </c>
      <c r="M370" s="178">
        <v>0</v>
      </c>
      <c r="N370" s="278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9">
        <v>0.30765092752614587</v>
      </c>
      <c r="F371" s="179">
        <v>0</v>
      </c>
      <c r="G371" s="179"/>
      <c r="H371" s="179">
        <v>0.2384557894736842</v>
      </c>
      <c r="I371" s="179">
        <v>0.31162314996276408</v>
      </c>
      <c r="J371" s="179"/>
      <c r="K371" s="179">
        <v>0</v>
      </c>
      <c r="L371" s="179">
        <v>0</v>
      </c>
      <c r="M371" s="179">
        <v>0</v>
      </c>
      <c r="N371" s="279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3">
        <v>30022000</v>
      </c>
      <c r="F372" s="1055">
        <v>0</v>
      </c>
      <c r="G372" s="1061"/>
      <c r="H372" s="1055">
        <v>17000</v>
      </c>
      <c r="I372" s="1055">
        <v>29872000</v>
      </c>
      <c r="J372" s="1137"/>
      <c r="K372" s="1055">
        <v>133000</v>
      </c>
      <c r="L372" s="1055">
        <v>0</v>
      </c>
      <c r="M372" s="1055">
        <v>0</v>
      </c>
      <c r="N372" s="1063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73">
        <v>30022000</v>
      </c>
      <c r="F373" s="1055">
        <v>0</v>
      </c>
      <c r="G373" s="1055"/>
      <c r="H373" s="1055">
        <v>62311</v>
      </c>
      <c r="I373" s="1055">
        <v>29632689</v>
      </c>
      <c r="J373" s="1137"/>
      <c r="K373" s="1055">
        <v>327000</v>
      </c>
      <c r="L373" s="1055">
        <v>0</v>
      </c>
      <c r="M373" s="1055">
        <v>0</v>
      </c>
      <c r="N373" s="1063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73">
        <v>9620742.629999999</v>
      </c>
      <c r="F374" s="1055">
        <v>0</v>
      </c>
      <c r="G374" s="1055"/>
      <c r="H374" s="1055">
        <v>48910.47</v>
      </c>
      <c r="I374" s="1055">
        <v>9571832.1599999983</v>
      </c>
      <c r="J374" s="1137"/>
      <c r="K374" s="1055">
        <v>0</v>
      </c>
      <c r="L374" s="1055">
        <v>0</v>
      </c>
      <c r="M374" s="1055">
        <v>0</v>
      </c>
      <c r="N374" s="1063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78">
        <v>0.32045641962560784</v>
      </c>
      <c r="F375" s="178">
        <v>0</v>
      </c>
      <c r="G375" s="178"/>
      <c r="H375" s="178">
        <v>2.8770864705882353</v>
      </c>
      <c r="I375" s="178">
        <v>0.3204282324584895</v>
      </c>
      <c r="J375" s="178"/>
      <c r="K375" s="178">
        <v>0</v>
      </c>
      <c r="L375" s="178">
        <v>0</v>
      </c>
      <c r="M375" s="178">
        <v>0</v>
      </c>
      <c r="N375" s="278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9">
        <v>0.32045641962560784</v>
      </c>
      <c r="F376" s="179">
        <v>0</v>
      </c>
      <c r="G376" s="179"/>
      <c r="H376" s="179">
        <v>0.78494118213477559</v>
      </c>
      <c r="I376" s="179">
        <v>0.3230159827884671</v>
      </c>
      <c r="J376" s="179"/>
      <c r="K376" s="179">
        <v>0</v>
      </c>
      <c r="L376" s="179">
        <v>0</v>
      </c>
      <c r="M376" s="179">
        <v>0</v>
      </c>
      <c r="N376" s="279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3">
        <v>115809000</v>
      </c>
      <c r="F377" s="1055">
        <v>0</v>
      </c>
      <c r="G377" s="1061"/>
      <c r="H377" s="1055">
        <v>250000</v>
      </c>
      <c r="I377" s="1055">
        <v>97277000</v>
      </c>
      <c r="J377" s="1137"/>
      <c r="K377" s="1055">
        <v>4035000</v>
      </c>
      <c r="L377" s="1055">
        <v>0</v>
      </c>
      <c r="M377" s="1055">
        <v>0</v>
      </c>
      <c r="N377" s="1063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73">
        <v>115809000</v>
      </c>
      <c r="F378" s="1055">
        <v>0</v>
      </c>
      <c r="G378" s="1055"/>
      <c r="H378" s="1055">
        <v>250000</v>
      </c>
      <c r="I378" s="1055">
        <v>99277000</v>
      </c>
      <c r="J378" s="1137"/>
      <c r="K378" s="1055">
        <v>2035000</v>
      </c>
      <c r="L378" s="1055">
        <v>0</v>
      </c>
      <c r="M378" s="1055">
        <v>0</v>
      </c>
      <c r="N378" s="1063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73">
        <v>34051837.609999992</v>
      </c>
      <c r="F379" s="1055">
        <v>0</v>
      </c>
      <c r="G379" s="1055"/>
      <c r="H379" s="1055">
        <v>34590.379999999997</v>
      </c>
      <c r="I379" s="1055">
        <v>31698471.319999993</v>
      </c>
      <c r="J379" s="1137"/>
      <c r="K379" s="1055">
        <v>90868.65</v>
      </c>
      <c r="L379" s="1055">
        <v>0</v>
      </c>
      <c r="M379" s="1055">
        <v>0</v>
      </c>
      <c r="N379" s="1063">
        <v>2227907.2599999998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78">
        <v>0.29403446718303405</v>
      </c>
      <c r="F380" s="178">
        <v>0</v>
      </c>
      <c r="G380" s="178"/>
      <c r="H380" s="178">
        <v>0.13836151999999999</v>
      </c>
      <c r="I380" s="178">
        <v>0.32585782168446797</v>
      </c>
      <c r="J380" s="178"/>
      <c r="K380" s="178">
        <v>2.2520111524163566E-2</v>
      </c>
      <c r="L380" s="178">
        <v>0</v>
      </c>
      <c r="M380" s="178">
        <v>0</v>
      </c>
      <c r="N380" s="278">
        <v>0.1563772906576823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9">
        <v>0.29403446718303405</v>
      </c>
      <c r="F381" s="179">
        <v>0</v>
      </c>
      <c r="G381" s="179"/>
      <c r="H381" s="179">
        <v>0.13836151999999999</v>
      </c>
      <c r="I381" s="179">
        <v>0.31929320305811004</v>
      </c>
      <c r="J381" s="179"/>
      <c r="K381" s="179">
        <v>4.4652899262899261E-2</v>
      </c>
      <c r="L381" s="179">
        <v>0</v>
      </c>
      <c r="M381" s="179">
        <v>0</v>
      </c>
      <c r="N381" s="279">
        <v>0.1563772906576823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4">
        <v>28000000000</v>
      </c>
      <c r="F382" s="1055">
        <v>0</v>
      </c>
      <c r="G382" s="1061"/>
      <c r="H382" s="1055">
        <v>0</v>
      </c>
      <c r="I382" s="1055">
        <v>100000</v>
      </c>
      <c r="J382" s="1137"/>
      <c r="K382" s="1055">
        <v>0</v>
      </c>
      <c r="L382" s="1055">
        <v>27999900000</v>
      </c>
      <c r="M382" s="1055">
        <v>0</v>
      </c>
      <c r="N382" s="1063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73">
        <v>28000000000</v>
      </c>
      <c r="F383" s="1055">
        <v>0</v>
      </c>
      <c r="G383" s="1055"/>
      <c r="H383" s="1055">
        <v>0</v>
      </c>
      <c r="I383" s="1055">
        <v>100000</v>
      </c>
      <c r="J383" s="1137"/>
      <c r="K383" s="1055">
        <v>0</v>
      </c>
      <c r="L383" s="1055">
        <v>27999900000</v>
      </c>
      <c r="M383" s="1055">
        <v>0</v>
      </c>
      <c r="N383" s="1063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73">
        <v>9423137433.5100002</v>
      </c>
      <c r="F384" s="1055">
        <v>0</v>
      </c>
      <c r="G384" s="1055"/>
      <c r="H384" s="1055">
        <v>0</v>
      </c>
      <c r="I384" s="1055">
        <v>0</v>
      </c>
      <c r="J384" s="1137"/>
      <c r="K384" s="1055">
        <v>0</v>
      </c>
      <c r="L384" s="1055">
        <v>9423137433.5100002</v>
      </c>
      <c r="M384" s="1055">
        <v>0</v>
      </c>
      <c r="N384" s="1063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78">
        <v>0.33654062262535717</v>
      </c>
      <c r="F385" s="178">
        <v>0</v>
      </c>
      <c r="G385" s="178"/>
      <c r="H385" s="178">
        <v>0</v>
      </c>
      <c r="I385" s="178">
        <v>0</v>
      </c>
      <c r="J385" s="178"/>
      <c r="K385" s="178">
        <v>0</v>
      </c>
      <c r="L385" s="178">
        <v>0.33654182456044485</v>
      </c>
      <c r="M385" s="178">
        <v>0</v>
      </c>
      <c r="N385" s="278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9">
        <v>0.33654062262535717</v>
      </c>
      <c r="F386" s="179">
        <v>0</v>
      </c>
      <c r="G386" s="179"/>
      <c r="H386" s="179">
        <v>0</v>
      </c>
      <c r="I386" s="179">
        <v>0</v>
      </c>
      <c r="J386" s="179"/>
      <c r="K386" s="179">
        <v>0</v>
      </c>
      <c r="L386" s="179">
        <v>0.33654182456044485</v>
      </c>
      <c r="M386" s="179">
        <v>0</v>
      </c>
      <c r="N386" s="279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3">
        <v>130964000</v>
      </c>
      <c r="F387" s="1055">
        <v>0</v>
      </c>
      <c r="G387" s="1061"/>
      <c r="H387" s="1055">
        <v>146000</v>
      </c>
      <c r="I387" s="1055">
        <v>129470000</v>
      </c>
      <c r="J387" s="1137"/>
      <c r="K387" s="1055">
        <v>1251000</v>
      </c>
      <c r="L387" s="1055">
        <v>0</v>
      </c>
      <c r="M387" s="1055">
        <v>0</v>
      </c>
      <c r="N387" s="1063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73">
        <v>130964000</v>
      </c>
      <c r="F388" s="1055">
        <v>0</v>
      </c>
      <c r="G388" s="1055"/>
      <c r="H388" s="1055">
        <v>176750</v>
      </c>
      <c r="I388" s="1055">
        <v>129351250</v>
      </c>
      <c r="J388" s="1137"/>
      <c r="K388" s="1055">
        <v>1339000</v>
      </c>
      <c r="L388" s="1055">
        <v>0</v>
      </c>
      <c r="M388" s="1055">
        <v>0</v>
      </c>
      <c r="N388" s="1063">
        <v>97000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73">
        <v>46750562.209999993</v>
      </c>
      <c r="F389" s="1055">
        <v>0</v>
      </c>
      <c r="G389" s="1055"/>
      <c r="H389" s="1055">
        <v>48535.979999999996</v>
      </c>
      <c r="I389" s="1055">
        <v>46118658.009999998</v>
      </c>
      <c r="J389" s="1137"/>
      <c r="K389" s="1055">
        <v>583368.22</v>
      </c>
      <c r="L389" s="1055">
        <v>0</v>
      </c>
      <c r="M389" s="1055">
        <v>0</v>
      </c>
      <c r="N389" s="1063">
        <v>0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78">
        <v>0.35697262003298613</v>
      </c>
      <c r="F390" s="178">
        <v>0</v>
      </c>
      <c r="G390" s="178"/>
      <c r="H390" s="178">
        <v>0.33243821917808214</v>
      </c>
      <c r="I390" s="178">
        <v>0.35621115324013286</v>
      </c>
      <c r="J390" s="178"/>
      <c r="K390" s="178">
        <v>0.46632151878497202</v>
      </c>
      <c r="L390" s="178">
        <v>0</v>
      </c>
      <c r="M390" s="178">
        <v>0</v>
      </c>
      <c r="N390" s="278">
        <v>0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9">
        <v>0.35697262003298613</v>
      </c>
      <c r="F391" s="179">
        <v>0</v>
      </c>
      <c r="G391" s="179"/>
      <c r="H391" s="179">
        <v>0.27460243281471003</v>
      </c>
      <c r="I391" s="179">
        <v>0.3565381703694398</v>
      </c>
      <c r="J391" s="179"/>
      <c r="K391" s="179">
        <v>0.43567454817027629</v>
      </c>
      <c r="L391" s="179">
        <v>0</v>
      </c>
      <c r="M391" s="179">
        <v>0</v>
      </c>
      <c r="N391" s="279">
        <v>0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3">
        <v>500000000</v>
      </c>
      <c r="F392" s="1055">
        <v>0</v>
      </c>
      <c r="G392" s="1061"/>
      <c r="H392" s="1055">
        <v>0</v>
      </c>
      <c r="I392" s="1055">
        <v>500000000</v>
      </c>
      <c r="J392" s="1137"/>
      <c r="K392" s="1055">
        <v>0</v>
      </c>
      <c r="L392" s="1055">
        <v>0</v>
      </c>
      <c r="M392" s="1055">
        <v>0</v>
      </c>
      <c r="N392" s="1063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73">
        <v>435954382.29000002</v>
      </c>
      <c r="F393" s="1055">
        <v>0</v>
      </c>
      <c r="G393" s="1055"/>
      <c r="H393" s="1055">
        <v>0</v>
      </c>
      <c r="I393" s="1055">
        <v>435954382.29000002</v>
      </c>
      <c r="J393" s="1137"/>
      <c r="K393" s="1055">
        <v>0</v>
      </c>
      <c r="L393" s="1055">
        <v>0</v>
      </c>
      <c r="M393" s="1055">
        <v>0</v>
      </c>
      <c r="N393" s="1063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73">
        <v>0</v>
      </c>
      <c r="F394" s="1055">
        <v>0</v>
      </c>
      <c r="G394" s="1055"/>
      <c r="H394" s="1055">
        <v>0</v>
      </c>
      <c r="I394" s="1055">
        <v>0</v>
      </c>
      <c r="J394" s="1137"/>
      <c r="K394" s="1055">
        <v>0</v>
      </c>
      <c r="L394" s="1055">
        <v>0</v>
      </c>
      <c r="M394" s="1055">
        <v>0</v>
      </c>
      <c r="N394" s="1063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78">
        <v>0</v>
      </c>
      <c r="F395" s="178">
        <v>0</v>
      </c>
      <c r="G395" s="178"/>
      <c r="H395" s="178">
        <v>0</v>
      </c>
      <c r="I395" s="178">
        <v>0</v>
      </c>
      <c r="J395" s="178"/>
      <c r="K395" s="178">
        <v>0</v>
      </c>
      <c r="L395" s="178">
        <v>0</v>
      </c>
      <c r="M395" s="178">
        <v>0</v>
      </c>
      <c r="N395" s="278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9">
        <v>0</v>
      </c>
      <c r="F396" s="179">
        <v>0</v>
      </c>
      <c r="G396" s="179"/>
      <c r="H396" s="179">
        <v>0</v>
      </c>
      <c r="I396" s="179">
        <v>0</v>
      </c>
      <c r="J396" s="179"/>
      <c r="K396" s="179">
        <v>0</v>
      </c>
      <c r="L396" s="179">
        <v>0</v>
      </c>
      <c r="M396" s="179">
        <v>0</v>
      </c>
      <c r="N396" s="279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3">
        <v>70128232000</v>
      </c>
      <c r="F397" s="1055">
        <v>70128232000</v>
      </c>
      <c r="G397" s="1061"/>
      <c r="H397" s="1055">
        <v>0</v>
      </c>
      <c r="I397" s="1055">
        <v>0</v>
      </c>
      <c r="J397" s="1137"/>
      <c r="K397" s="1055">
        <v>0</v>
      </c>
      <c r="L397" s="1055">
        <v>0</v>
      </c>
      <c r="M397" s="1055">
        <v>0</v>
      </c>
      <c r="N397" s="1063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73">
        <v>70128232000</v>
      </c>
      <c r="F398" s="1055">
        <v>70128232000</v>
      </c>
      <c r="H398" s="1055">
        <v>0</v>
      </c>
      <c r="I398" s="1055">
        <v>0</v>
      </c>
      <c r="J398" s="1137"/>
      <c r="K398" s="1055">
        <v>0</v>
      </c>
      <c r="L398" s="1055">
        <v>0</v>
      </c>
      <c r="M398" s="1055">
        <v>0</v>
      </c>
      <c r="N398" s="1063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73">
        <v>29571013510</v>
      </c>
      <c r="F399" s="1055">
        <v>29571013510</v>
      </c>
      <c r="G399" s="1111" t="s">
        <v>710</v>
      </c>
      <c r="H399" s="1055">
        <v>0</v>
      </c>
      <c r="I399" s="1055">
        <v>0</v>
      </c>
      <c r="J399" s="1137"/>
      <c r="K399" s="1055">
        <v>0</v>
      </c>
      <c r="L399" s="1055">
        <v>0</v>
      </c>
      <c r="M399" s="1055">
        <v>0</v>
      </c>
      <c r="N399" s="1063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78">
        <v>0.42167059779861554</v>
      </c>
      <c r="F400" s="178">
        <v>0.42167059779861554</v>
      </c>
      <c r="G400" s="178"/>
      <c r="H400" s="178">
        <v>0</v>
      </c>
      <c r="I400" s="178">
        <v>0</v>
      </c>
      <c r="J400" s="178"/>
      <c r="K400" s="178">
        <v>0</v>
      </c>
      <c r="L400" s="178">
        <v>0</v>
      </c>
      <c r="M400" s="178">
        <v>0</v>
      </c>
      <c r="N400" s="278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9">
        <v>0.42167059779861554</v>
      </c>
      <c r="F401" s="179">
        <v>0.42167059779861554</v>
      </c>
      <c r="G401" s="179"/>
      <c r="H401" s="179">
        <v>0</v>
      </c>
      <c r="I401" s="179">
        <v>0</v>
      </c>
      <c r="J401" s="179"/>
      <c r="K401" s="179">
        <v>0</v>
      </c>
      <c r="L401" s="179">
        <v>0</v>
      </c>
      <c r="M401" s="179">
        <v>0</v>
      </c>
      <c r="N401" s="279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3">
        <v>31880988000</v>
      </c>
      <c r="F402" s="1055">
        <v>15883878000</v>
      </c>
      <c r="G402" s="1061"/>
      <c r="H402" s="1055">
        <v>1287083000</v>
      </c>
      <c r="I402" s="1055">
        <v>5162784000</v>
      </c>
      <c r="J402" s="1137"/>
      <c r="K402" s="1055">
        <v>1746718000</v>
      </c>
      <c r="L402" s="1055">
        <v>0</v>
      </c>
      <c r="M402" s="1055">
        <v>2300000000</v>
      </c>
      <c r="N402" s="1063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73">
        <v>22267693699.48</v>
      </c>
      <c r="F403" s="1055">
        <v>7711547435.2299995</v>
      </c>
      <c r="G403" s="1055"/>
      <c r="H403" s="1055">
        <v>1246332200</v>
      </c>
      <c r="I403" s="1055">
        <v>4358355631.8999996</v>
      </c>
      <c r="J403" s="1137"/>
      <c r="K403" s="1055">
        <v>1358652205.6099999</v>
      </c>
      <c r="L403" s="1055">
        <v>0</v>
      </c>
      <c r="M403" s="1055">
        <v>2300000000</v>
      </c>
      <c r="N403" s="1063">
        <v>5292806226.7399998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73">
        <v>0</v>
      </c>
      <c r="F404" s="1055">
        <v>0</v>
      </c>
      <c r="G404" s="1055"/>
      <c r="H404" s="1055">
        <v>0</v>
      </c>
      <c r="I404" s="1055">
        <v>0</v>
      </c>
      <c r="J404" s="1137"/>
      <c r="K404" s="1055">
        <v>0</v>
      </c>
      <c r="L404" s="1055">
        <v>0</v>
      </c>
      <c r="M404" s="1055">
        <v>0</v>
      </c>
      <c r="N404" s="1063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78">
        <v>0</v>
      </c>
      <c r="F405" s="178">
        <v>0</v>
      </c>
      <c r="G405" s="178"/>
      <c r="H405" s="178">
        <v>0</v>
      </c>
      <c r="I405" s="178">
        <v>0</v>
      </c>
      <c r="J405" s="178"/>
      <c r="K405" s="178">
        <v>0</v>
      </c>
      <c r="L405" s="178">
        <v>0</v>
      </c>
      <c r="M405" s="178">
        <v>0</v>
      </c>
      <c r="N405" s="278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9">
        <v>0</v>
      </c>
      <c r="F406" s="179">
        <v>0</v>
      </c>
      <c r="G406" s="179"/>
      <c r="H406" s="179">
        <v>0</v>
      </c>
      <c r="I406" s="179">
        <v>0</v>
      </c>
      <c r="J406" s="179"/>
      <c r="K406" s="179">
        <v>0</v>
      </c>
      <c r="L406" s="179">
        <v>0</v>
      </c>
      <c r="M406" s="179">
        <v>0</v>
      </c>
      <c r="N406" s="279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3">
        <v>26220043000</v>
      </c>
      <c r="F407" s="1055">
        <v>0</v>
      </c>
      <c r="G407" s="1061"/>
      <c r="H407" s="1055">
        <v>0</v>
      </c>
      <c r="I407" s="1055">
        <v>0</v>
      </c>
      <c r="J407" s="1137"/>
      <c r="K407" s="1055">
        <v>0</v>
      </c>
      <c r="L407" s="1055">
        <v>0</v>
      </c>
      <c r="M407" s="1055">
        <v>26220043000</v>
      </c>
      <c r="N407" s="1063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73">
        <v>26220043000</v>
      </c>
      <c r="F408" s="1055">
        <v>0</v>
      </c>
      <c r="G408" s="1055"/>
      <c r="H408" s="1055">
        <v>0</v>
      </c>
      <c r="I408" s="1055">
        <v>0</v>
      </c>
      <c r="J408" s="1137"/>
      <c r="K408" s="1055">
        <v>0</v>
      </c>
      <c r="L408" s="1055">
        <v>0</v>
      </c>
      <c r="M408" s="1055">
        <v>26220043000</v>
      </c>
      <c r="N408" s="1063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73">
        <v>11118560395.940001</v>
      </c>
      <c r="F409" s="1055">
        <v>0</v>
      </c>
      <c r="G409" s="1055"/>
      <c r="H409" s="1055">
        <v>0</v>
      </c>
      <c r="I409" s="1055">
        <v>0</v>
      </c>
      <c r="J409" s="1137"/>
      <c r="K409" s="1055">
        <v>0</v>
      </c>
      <c r="L409" s="1055">
        <v>0</v>
      </c>
      <c r="M409" s="1055">
        <v>11118560395.940001</v>
      </c>
      <c r="N409" s="1063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78">
        <v>0.42404813737109431</v>
      </c>
      <c r="F410" s="178">
        <v>0</v>
      </c>
      <c r="G410" s="178"/>
      <c r="H410" s="178">
        <v>0</v>
      </c>
      <c r="I410" s="178">
        <v>0</v>
      </c>
      <c r="J410" s="178"/>
      <c r="K410" s="178">
        <v>0</v>
      </c>
      <c r="L410" s="178">
        <v>0</v>
      </c>
      <c r="M410" s="178">
        <v>0.42404813737109431</v>
      </c>
      <c r="N410" s="278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80">
        <v>0.42404813737109431</v>
      </c>
      <c r="F411" s="179">
        <v>0</v>
      </c>
      <c r="G411" s="179"/>
      <c r="H411" s="179">
        <v>0</v>
      </c>
      <c r="I411" s="179">
        <v>0</v>
      </c>
      <c r="J411" s="179"/>
      <c r="K411" s="179">
        <v>0</v>
      </c>
      <c r="L411" s="179">
        <v>0</v>
      </c>
      <c r="M411" s="179">
        <v>0.42404813737109431</v>
      </c>
      <c r="N411" s="279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4">
        <v>72619814000</v>
      </c>
      <c r="F412" s="1055">
        <v>66890857000</v>
      </c>
      <c r="G412" s="1061"/>
      <c r="H412" s="1055">
        <v>30200000</v>
      </c>
      <c r="I412" s="1055">
        <v>5244407000</v>
      </c>
      <c r="J412" s="1137"/>
      <c r="K412" s="1055">
        <v>169732000</v>
      </c>
      <c r="L412" s="1055">
        <v>0</v>
      </c>
      <c r="M412" s="1055">
        <v>0</v>
      </c>
      <c r="N412" s="1063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73">
        <v>75832841115.789993</v>
      </c>
      <c r="F413" s="1055">
        <v>69550560371.470001</v>
      </c>
      <c r="G413" s="1055"/>
      <c r="H413" s="1055">
        <v>44199521.029999994</v>
      </c>
      <c r="I413" s="1055">
        <v>5482869847.8999996</v>
      </c>
      <c r="J413" s="1137"/>
      <c r="K413" s="1055">
        <v>435526241.76999998</v>
      </c>
      <c r="L413" s="1055">
        <v>0</v>
      </c>
      <c r="M413" s="1055">
        <v>0</v>
      </c>
      <c r="N413" s="1063">
        <v>319685133.62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73">
        <v>25775317848.079998</v>
      </c>
      <c r="F414" s="1055">
        <v>23909330119.939995</v>
      </c>
      <c r="G414" s="1055"/>
      <c r="H414" s="1055">
        <v>19628877.340000004</v>
      </c>
      <c r="I414" s="1055">
        <v>1754446542.8800023</v>
      </c>
      <c r="J414" s="1137"/>
      <c r="K414" s="1055">
        <v>23502568.449999992</v>
      </c>
      <c r="L414" s="1055">
        <v>0</v>
      </c>
      <c r="M414" s="1055">
        <v>0</v>
      </c>
      <c r="N414" s="1063">
        <v>68409739.470000073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78">
        <v>0.35493505736712572</v>
      </c>
      <c r="F415" s="178">
        <v>0.35743793983593297</v>
      </c>
      <c r="G415" s="178"/>
      <c r="H415" s="178">
        <v>0.64996282582781473</v>
      </c>
      <c r="I415" s="178">
        <v>0.33453668696575273</v>
      </c>
      <c r="J415" s="178"/>
      <c r="K415" s="178">
        <v>0.1384686944712841</v>
      </c>
      <c r="L415" s="178">
        <v>0</v>
      </c>
      <c r="M415" s="178">
        <v>0</v>
      </c>
      <c r="N415" s="278">
        <v>0.24035633540394519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9">
        <v>0.33989650748708444</v>
      </c>
      <c r="F416" s="179">
        <v>0.34376905077745035</v>
      </c>
      <c r="G416" s="179"/>
      <c r="H416" s="179">
        <v>0.44409705993594578</v>
      </c>
      <c r="I416" s="179">
        <v>0.3199869031273786</v>
      </c>
      <c r="J416" s="179"/>
      <c r="K416" s="179">
        <v>5.3963610446260142E-2</v>
      </c>
      <c r="L416" s="179">
        <v>0</v>
      </c>
      <c r="M416" s="179">
        <v>0</v>
      </c>
      <c r="N416" s="279">
        <v>0.2139909938737303</v>
      </c>
    </row>
    <row r="417" spans="1:17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3">
        <v>140024000</v>
      </c>
      <c r="F417" s="1055">
        <v>0</v>
      </c>
      <c r="G417" s="1061"/>
      <c r="H417" s="1055">
        <v>132000</v>
      </c>
      <c r="I417" s="1055">
        <v>138153000</v>
      </c>
      <c r="J417" s="1137"/>
      <c r="K417" s="1055">
        <v>1739000</v>
      </c>
      <c r="L417" s="1055">
        <v>0</v>
      </c>
      <c r="M417" s="1055">
        <v>0</v>
      </c>
      <c r="N417" s="1063">
        <v>0</v>
      </c>
    </row>
    <row r="418" spans="1:17" ht="17.25" customHeight="1">
      <c r="A418" s="56"/>
      <c r="B418" s="52"/>
      <c r="C418" s="53" t="s">
        <v>220</v>
      </c>
      <c r="D418" s="62" t="s">
        <v>42</v>
      </c>
      <c r="E418" s="673">
        <v>140361601.12</v>
      </c>
      <c r="F418" s="1055">
        <v>0</v>
      </c>
      <c r="G418" s="1055"/>
      <c r="H418" s="1055">
        <v>171718.02</v>
      </c>
      <c r="I418" s="1055">
        <v>138461883.09999999</v>
      </c>
      <c r="J418" s="1137"/>
      <c r="K418" s="1055">
        <v>1728000</v>
      </c>
      <c r="L418" s="1055">
        <v>0</v>
      </c>
      <c r="M418" s="1055">
        <v>0</v>
      </c>
      <c r="N418" s="1063">
        <v>0</v>
      </c>
    </row>
    <row r="419" spans="1:17" ht="18" customHeight="1">
      <c r="A419" s="56"/>
      <c r="B419" s="52"/>
      <c r="C419" s="53" t="s">
        <v>4</v>
      </c>
      <c r="D419" s="62" t="s">
        <v>43</v>
      </c>
      <c r="E419" s="673">
        <v>49536989.830000013</v>
      </c>
      <c r="F419" s="1055">
        <v>0</v>
      </c>
      <c r="G419" s="1055"/>
      <c r="H419" s="1055">
        <v>49054.1</v>
      </c>
      <c r="I419" s="1055">
        <v>49355260.320000015</v>
      </c>
      <c r="J419" s="1137"/>
      <c r="K419" s="1055">
        <v>132675.41</v>
      </c>
      <c r="L419" s="1055">
        <v>0</v>
      </c>
      <c r="M419" s="1055">
        <v>0</v>
      </c>
      <c r="N419" s="1063">
        <v>0</v>
      </c>
    </row>
    <row r="420" spans="1:17" ht="18.399999999999999" customHeight="1">
      <c r="A420" s="56"/>
      <c r="B420" s="52"/>
      <c r="C420" s="53" t="s">
        <v>4</v>
      </c>
      <c r="D420" s="62" t="s">
        <v>44</v>
      </c>
      <c r="E420" s="178">
        <v>0.3537749945009428</v>
      </c>
      <c r="F420" s="178">
        <v>0</v>
      </c>
      <c r="G420" s="178"/>
      <c r="H420" s="178">
        <v>0.3716219696969697</v>
      </c>
      <c r="I420" s="178">
        <v>0.35725073158020465</v>
      </c>
      <c r="J420" s="178"/>
      <c r="K420" s="178">
        <v>7.6294082806210473E-2</v>
      </c>
      <c r="L420" s="178">
        <v>0</v>
      </c>
      <c r="M420" s="178">
        <v>0</v>
      </c>
      <c r="N420" s="278">
        <v>0</v>
      </c>
    </row>
    <row r="421" spans="1:17" ht="18.399999999999999" customHeight="1">
      <c r="A421" s="58"/>
      <c r="B421" s="59"/>
      <c r="C421" s="60" t="s">
        <v>4</v>
      </c>
      <c r="D421" s="64" t="s">
        <v>45</v>
      </c>
      <c r="E421" s="179">
        <v>0.35292408632222083</v>
      </c>
      <c r="F421" s="179">
        <v>0</v>
      </c>
      <c r="G421" s="179"/>
      <c r="H421" s="179">
        <v>0.28566658292472741</v>
      </c>
      <c r="I421" s="179">
        <v>0.3564537706334287</v>
      </c>
      <c r="J421" s="179"/>
      <c r="K421" s="179">
        <v>7.6779751157407414E-2</v>
      </c>
      <c r="L421" s="179">
        <v>0</v>
      </c>
      <c r="M421" s="179">
        <v>0</v>
      </c>
      <c r="N421" s="279">
        <v>0</v>
      </c>
    </row>
    <row r="422" spans="1:17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3">
        <v>3093313000</v>
      </c>
      <c r="F422" s="1055">
        <v>0</v>
      </c>
      <c r="G422" s="1061"/>
      <c r="H422" s="1055">
        <v>398983000</v>
      </c>
      <c r="I422" s="1055">
        <v>2521476000</v>
      </c>
      <c r="J422" s="1137"/>
      <c r="K422" s="1055">
        <v>167372000</v>
      </c>
      <c r="L422" s="1055">
        <v>0</v>
      </c>
      <c r="M422" s="1055">
        <v>0</v>
      </c>
      <c r="N422" s="1063">
        <v>5482000</v>
      </c>
    </row>
    <row r="423" spans="1:17" ht="18" customHeight="1">
      <c r="A423" s="56"/>
      <c r="B423" s="52"/>
      <c r="C423" s="53" t="s">
        <v>223</v>
      </c>
      <c r="D423" s="62" t="s">
        <v>42</v>
      </c>
      <c r="E423" s="673">
        <v>3093313000</v>
      </c>
      <c r="F423" s="1055">
        <v>0</v>
      </c>
      <c r="G423" s="1055"/>
      <c r="H423" s="1055">
        <v>399065500</v>
      </c>
      <c r="I423" s="1055">
        <v>2521393500</v>
      </c>
      <c r="J423" s="1137"/>
      <c r="K423" s="1055">
        <v>167372000</v>
      </c>
      <c r="L423" s="1055">
        <v>0</v>
      </c>
      <c r="M423" s="1055">
        <v>0</v>
      </c>
      <c r="N423" s="1063">
        <v>5482000</v>
      </c>
    </row>
    <row r="424" spans="1:17" ht="18" customHeight="1">
      <c r="A424" s="56"/>
      <c r="B424" s="52"/>
      <c r="C424" s="53" t="s">
        <v>4</v>
      </c>
      <c r="D424" s="62" t="s">
        <v>43</v>
      </c>
      <c r="E424" s="673">
        <v>1008742761.5400003</v>
      </c>
      <c r="F424" s="1055">
        <v>0</v>
      </c>
      <c r="G424" s="1055"/>
      <c r="H424" s="1055">
        <v>128472835.39</v>
      </c>
      <c r="I424" s="1055">
        <v>868643506.66000032</v>
      </c>
      <c r="J424" s="1137"/>
      <c r="K424" s="1055">
        <v>11567779.120000001</v>
      </c>
      <c r="L424" s="1055">
        <v>0</v>
      </c>
      <c r="M424" s="1055">
        <v>0</v>
      </c>
      <c r="N424" s="1063">
        <v>58640.37</v>
      </c>
    </row>
    <row r="425" spans="1:17" ht="18" customHeight="1">
      <c r="A425" s="56"/>
      <c r="B425" s="52"/>
      <c r="C425" s="53" t="s">
        <v>4</v>
      </c>
      <c r="D425" s="62" t="s">
        <v>44</v>
      </c>
      <c r="E425" s="178">
        <v>0.32610432941638956</v>
      </c>
      <c r="F425" s="178">
        <v>0</v>
      </c>
      <c r="G425" s="178"/>
      <c r="H425" s="178">
        <v>0.32200077544657291</v>
      </c>
      <c r="I425" s="178">
        <v>0.34449802681445324</v>
      </c>
      <c r="J425" s="178"/>
      <c r="K425" s="178">
        <v>6.9114183495447276E-2</v>
      </c>
      <c r="L425" s="178">
        <v>0</v>
      </c>
      <c r="M425" s="178">
        <v>0</v>
      </c>
      <c r="N425" s="278">
        <v>1.0696893469536665E-2</v>
      </c>
    </row>
    <row r="426" spans="1:17" ht="18.399999999999999" customHeight="1">
      <c r="A426" s="58"/>
      <c r="B426" s="59"/>
      <c r="C426" s="60" t="s">
        <v>4</v>
      </c>
      <c r="D426" s="61" t="s">
        <v>45</v>
      </c>
      <c r="E426" s="280">
        <v>0.32610432941638956</v>
      </c>
      <c r="F426" s="179">
        <v>0</v>
      </c>
      <c r="G426" s="179"/>
      <c r="H426" s="179">
        <v>0.32193420726672689</v>
      </c>
      <c r="I426" s="179">
        <v>0.34450929879053005</v>
      </c>
      <c r="J426" s="179"/>
      <c r="K426" s="179">
        <v>6.9114183495447276E-2</v>
      </c>
      <c r="L426" s="179">
        <v>0</v>
      </c>
      <c r="M426" s="179">
        <v>0</v>
      </c>
      <c r="N426" s="279">
        <v>1.0696893469536665E-2</v>
      </c>
    </row>
    <row r="427" spans="1:17" s="664" customFormat="1" ht="18" customHeight="1">
      <c r="A427" s="51" t="s">
        <v>744</v>
      </c>
      <c r="B427" s="52" t="s">
        <v>47</v>
      </c>
      <c r="C427" s="1177" t="s">
        <v>739</v>
      </c>
      <c r="D427" s="62" t="s">
        <v>41</v>
      </c>
      <c r="E427" s="673">
        <v>0</v>
      </c>
      <c r="F427" s="1137">
        <v>0</v>
      </c>
      <c r="G427" s="1061"/>
      <c r="H427" s="1137">
        <v>0</v>
      </c>
      <c r="I427" s="1137">
        <v>0</v>
      </c>
      <c r="J427" s="1137"/>
      <c r="K427" s="1137">
        <v>0</v>
      </c>
      <c r="L427" s="1137">
        <v>0</v>
      </c>
      <c r="M427" s="1137">
        <v>0</v>
      </c>
      <c r="N427" s="1140">
        <v>0</v>
      </c>
      <c r="Q427" s="2"/>
    </row>
    <row r="428" spans="1:17" ht="18" customHeight="1">
      <c r="A428" s="56"/>
      <c r="B428" s="52"/>
      <c r="C428" s="1177" t="s">
        <v>740</v>
      </c>
      <c r="D428" s="62" t="s">
        <v>42</v>
      </c>
      <c r="E428" s="673">
        <v>9784000</v>
      </c>
      <c r="F428" s="1137">
        <v>0</v>
      </c>
      <c r="G428" s="1137"/>
      <c r="H428" s="1137">
        <v>15000</v>
      </c>
      <c r="I428" s="1137">
        <v>8269000</v>
      </c>
      <c r="J428" s="1137"/>
      <c r="K428" s="1137">
        <v>1500000</v>
      </c>
      <c r="L428" s="1137">
        <v>0</v>
      </c>
      <c r="M428" s="1137">
        <v>0</v>
      </c>
      <c r="N428" s="1140">
        <v>0</v>
      </c>
    </row>
    <row r="429" spans="1:17" ht="18" customHeight="1">
      <c r="A429" s="56"/>
      <c r="B429" s="52"/>
      <c r="C429" s="1177" t="s">
        <v>741</v>
      </c>
      <c r="D429" s="62" t="s">
        <v>43</v>
      </c>
      <c r="E429" s="673">
        <v>2590954.9800000004</v>
      </c>
      <c r="F429" s="1137">
        <v>0</v>
      </c>
      <c r="G429" s="1137"/>
      <c r="H429" s="1137">
        <v>0</v>
      </c>
      <c r="I429" s="1137">
        <v>2570819.8800000004</v>
      </c>
      <c r="J429" s="1137"/>
      <c r="K429" s="1137">
        <v>20135.099999999999</v>
      </c>
      <c r="L429" s="1137">
        <v>0</v>
      </c>
      <c r="M429" s="1137">
        <v>0</v>
      </c>
      <c r="N429" s="1140">
        <v>0</v>
      </c>
    </row>
    <row r="430" spans="1:17" ht="18" customHeight="1">
      <c r="A430" s="56"/>
      <c r="B430" s="52"/>
      <c r="C430" s="1177" t="s">
        <v>742</v>
      </c>
      <c r="D430" s="62" t="s">
        <v>44</v>
      </c>
      <c r="E430" s="178">
        <v>0</v>
      </c>
      <c r="F430" s="178">
        <v>0</v>
      </c>
      <c r="G430" s="178"/>
      <c r="H430" s="178">
        <v>0</v>
      </c>
      <c r="I430" s="178">
        <v>0</v>
      </c>
      <c r="J430" s="178"/>
      <c r="K430" s="178">
        <v>0</v>
      </c>
      <c r="L430" s="178">
        <v>0</v>
      </c>
      <c r="M430" s="178">
        <v>0</v>
      </c>
      <c r="N430" s="278">
        <v>0</v>
      </c>
    </row>
    <row r="431" spans="1:17" ht="18" customHeight="1">
      <c r="A431" s="58"/>
      <c r="B431" s="59"/>
      <c r="C431" s="1178" t="s">
        <v>743</v>
      </c>
      <c r="D431" s="61" t="s">
        <v>45</v>
      </c>
      <c r="E431" s="280">
        <v>0.26481551308258383</v>
      </c>
      <c r="F431" s="179">
        <v>0</v>
      </c>
      <c r="G431" s="179"/>
      <c r="H431" s="179">
        <v>0</v>
      </c>
      <c r="I431" s="179">
        <v>0.31089852219131703</v>
      </c>
      <c r="J431" s="179"/>
      <c r="K431" s="179">
        <v>1.3423399999999999E-2</v>
      </c>
      <c r="L431" s="179">
        <v>0</v>
      </c>
      <c r="M431" s="179">
        <v>0</v>
      </c>
      <c r="N431" s="279">
        <v>0</v>
      </c>
    </row>
    <row r="432" spans="1:17" ht="16.5">
      <c r="A432" s="1701" t="s">
        <v>902</v>
      </c>
      <c r="B432" s="1702"/>
      <c r="C432" s="1702"/>
      <c r="D432" s="1703"/>
      <c r="E432" s="1703"/>
      <c r="F432" s="1703"/>
      <c r="G432" s="1123"/>
      <c r="H432" s="665"/>
      <c r="I432" s="665"/>
      <c r="J432" s="665"/>
      <c r="K432" s="665"/>
      <c r="L432" s="665"/>
      <c r="M432" s="665"/>
      <c r="N432" s="665"/>
    </row>
    <row r="433" spans="1:14" ht="18" customHeight="1">
      <c r="A433" s="1704"/>
      <c r="B433" s="1704"/>
      <c r="C433" s="1704"/>
      <c r="D433" s="1704"/>
      <c r="E433" s="1704"/>
      <c r="F433" s="1704"/>
      <c r="G433" s="1704"/>
      <c r="H433" s="1704"/>
      <c r="I433" s="1704"/>
      <c r="J433" s="1704"/>
      <c r="K433" s="1704"/>
      <c r="L433" s="1704"/>
      <c r="M433" s="1704"/>
      <c r="N433" s="1704"/>
    </row>
    <row r="442" spans="1:14">
      <c r="I442" s="1697"/>
      <c r="J442" s="1179"/>
    </row>
    <row r="443" spans="1:14">
      <c r="I443" s="1697"/>
      <c r="J443" s="1179"/>
    </row>
    <row r="445" spans="1:14">
      <c r="F445" s="1698" t="s">
        <v>4</v>
      </c>
      <c r="G445" s="906"/>
    </row>
    <row r="446" spans="1:14">
      <c r="F446" s="1698"/>
      <c r="G446" s="906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I37" sqref="I37"/>
    </sheetView>
  </sheetViews>
  <sheetFormatPr defaultColWidth="16.28515625" defaultRowHeight="15"/>
  <cols>
    <col min="1" max="1" width="5.140625" style="917" customWidth="1"/>
    <col min="2" max="2" width="1.42578125" style="917" customWidth="1"/>
    <col min="3" max="3" width="42.5703125" style="917" bestFit="1" customWidth="1"/>
    <col min="4" max="4" width="3.7109375" style="917" customWidth="1"/>
    <col min="5" max="5" width="17.7109375" style="917" customWidth="1"/>
    <col min="6" max="11" width="14.7109375" style="917" customWidth="1"/>
    <col min="12" max="12" width="23" style="917" customWidth="1"/>
    <col min="13" max="16384" width="16.28515625" style="917"/>
  </cols>
  <sheetData>
    <row r="1" spans="1:15" ht="16.5" customHeight="1">
      <c r="A1" s="922" t="s">
        <v>429</v>
      </c>
      <c r="B1" s="922"/>
      <c r="C1" s="911"/>
      <c r="D1" s="911"/>
      <c r="E1" s="911"/>
      <c r="F1" s="911"/>
      <c r="G1" s="911"/>
      <c r="H1" s="911"/>
      <c r="I1" s="911"/>
      <c r="J1" s="911"/>
      <c r="K1" s="911"/>
      <c r="L1" s="911"/>
    </row>
    <row r="2" spans="1:15" ht="15" customHeight="1">
      <c r="A2" s="929" t="s">
        <v>430</v>
      </c>
      <c r="B2" s="929"/>
      <c r="C2" s="929"/>
      <c r="D2" s="929"/>
      <c r="E2" s="929"/>
      <c r="F2" s="929"/>
      <c r="G2" s="930"/>
      <c r="H2" s="930"/>
      <c r="I2" s="930"/>
      <c r="J2" s="930"/>
      <c r="K2" s="930"/>
      <c r="L2" s="930"/>
    </row>
    <row r="3" spans="1:15" ht="15" customHeight="1">
      <c r="A3" s="929"/>
      <c r="B3" s="929"/>
      <c r="C3" s="929"/>
      <c r="D3" s="929"/>
      <c r="E3" s="929"/>
      <c r="F3" s="929"/>
      <c r="G3" s="930"/>
      <c r="H3" s="930"/>
      <c r="I3" s="930"/>
      <c r="J3" s="930"/>
      <c r="K3" s="930"/>
      <c r="L3" s="930"/>
    </row>
    <row r="4" spans="1:15" ht="15.2" customHeight="1">
      <c r="A4" s="911"/>
      <c r="B4" s="931"/>
      <c r="C4" s="931"/>
      <c r="D4" s="911"/>
      <c r="E4" s="911"/>
      <c r="F4" s="911"/>
      <c r="G4" s="911"/>
      <c r="H4" s="911"/>
      <c r="I4" s="911"/>
      <c r="J4" s="922"/>
      <c r="K4" s="922"/>
      <c r="L4" s="932" t="s">
        <v>2</v>
      </c>
    </row>
    <row r="5" spans="1:15" ht="15.95" customHeight="1">
      <c r="A5" s="933" t="s">
        <v>4</v>
      </c>
      <c r="B5" s="934" t="s">
        <v>4</v>
      </c>
      <c r="C5" s="934" t="s">
        <v>3</v>
      </c>
      <c r="D5" s="935"/>
      <c r="E5" s="910" t="s">
        <v>4</v>
      </c>
      <c r="F5" s="923" t="s">
        <v>4</v>
      </c>
      <c r="G5" s="908" t="s">
        <v>4</v>
      </c>
      <c r="H5" s="909" t="s">
        <v>4</v>
      </c>
      <c r="I5" s="910" t="s">
        <v>4</v>
      </c>
      <c r="J5" s="909" t="s">
        <v>4</v>
      </c>
      <c r="K5" s="910" t="s">
        <v>4</v>
      </c>
      <c r="L5" s="910" t="s">
        <v>4</v>
      </c>
    </row>
    <row r="6" spans="1:15" ht="15.95" customHeight="1">
      <c r="A6" s="936"/>
      <c r="B6" s="937"/>
      <c r="C6" s="912" t="s">
        <v>732</v>
      </c>
      <c r="D6" s="937"/>
      <c r="E6" s="924"/>
      <c r="F6" s="925" t="s">
        <v>5</v>
      </c>
      <c r="G6" s="913" t="s">
        <v>6</v>
      </c>
      <c r="H6" s="914" t="s">
        <v>7</v>
      </c>
      <c r="I6" s="915" t="s">
        <v>7</v>
      </c>
      <c r="J6" s="914" t="s">
        <v>8</v>
      </c>
      <c r="K6" s="916" t="s">
        <v>9</v>
      </c>
      <c r="L6" s="915" t="s">
        <v>10</v>
      </c>
    </row>
    <row r="7" spans="1:15" ht="15.95" customHeight="1">
      <c r="A7" s="936" t="s">
        <v>4</v>
      </c>
      <c r="B7" s="937"/>
      <c r="C7" s="912" t="s">
        <v>11</v>
      </c>
      <c r="D7" s="911"/>
      <c r="E7" s="916" t="s">
        <v>12</v>
      </c>
      <c r="F7" s="925" t="s">
        <v>13</v>
      </c>
      <c r="G7" s="918" t="s">
        <v>14</v>
      </c>
      <c r="H7" s="914" t="s">
        <v>15</v>
      </c>
      <c r="I7" s="915" t="s">
        <v>16</v>
      </c>
      <c r="J7" s="914" t="s">
        <v>17</v>
      </c>
      <c r="K7" s="915" t="s">
        <v>18</v>
      </c>
      <c r="L7" s="919" t="s">
        <v>19</v>
      </c>
    </row>
    <row r="8" spans="1:15" ht="15.95" customHeight="1">
      <c r="A8" s="938" t="s">
        <v>4</v>
      </c>
      <c r="B8" s="939"/>
      <c r="C8" s="912" t="s">
        <v>704</v>
      </c>
      <c r="D8" s="911"/>
      <c r="E8" s="916" t="s">
        <v>4</v>
      </c>
      <c r="F8" s="925" t="s">
        <v>20</v>
      </c>
      <c r="G8" s="918" t="s">
        <v>21</v>
      </c>
      <c r="H8" s="914" t="s">
        <v>22</v>
      </c>
      <c r="I8" s="915" t="s">
        <v>4</v>
      </c>
      <c r="J8" s="914" t="s">
        <v>23</v>
      </c>
      <c r="K8" s="915" t="s">
        <v>24</v>
      </c>
      <c r="L8" s="915" t="s">
        <v>25</v>
      </c>
    </row>
    <row r="9" spans="1:15" ht="15.95" customHeight="1">
      <c r="A9" s="940" t="s">
        <v>4</v>
      </c>
      <c r="B9" s="941"/>
      <c r="C9" s="912" t="s">
        <v>26</v>
      </c>
      <c r="D9" s="911"/>
      <c r="E9" s="926" t="s">
        <v>4</v>
      </c>
      <c r="F9" s="925" t="s">
        <v>4</v>
      </c>
      <c r="G9" s="918" t="s">
        <v>4</v>
      </c>
      <c r="H9" s="914" t="s">
        <v>27</v>
      </c>
      <c r="I9" s="915"/>
      <c r="J9" s="914" t="s">
        <v>28</v>
      </c>
      <c r="K9" s="915" t="s">
        <v>4</v>
      </c>
      <c r="L9" s="915" t="s">
        <v>29</v>
      </c>
    </row>
    <row r="10" spans="1:15" ht="15.95" customHeight="1">
      <c r="A10" s="936"/>
      <c r="B10" s="937"/>
      <c r="C10" s="912" t="s">
        <v>30</v>
      </c>
      <c r="D10" s="942"/>
      <c r="E10" s="920"/>
      <c r="F10" s="943"/>
      <c r="G10" s="944"/>
      <c r="H10" s="934"/>
      <c r="I10" s="945"/>
      <c r="J10" s="946"/>
      <c r="K10" s="934"/>
      <c r="L10" s="945"/>
    </row>
    <row r="11" spans="1:15" s="955" customFormat="1" ht="9.9499999999999993" customHeight="1">
      <c r="A11" s="947">
        <v>1</v>
      </c>
      <c r="B11" s="948"/>
      <c r="C11" s="948"/>
      <c r="D11" s="948"/>
      <c r="E11" s="949" t="s">
        <v>32</v>
      </c>
      <c r="F11" s="949">
        <v>3</v>
      </c>
      <c r="G11" s="950" t="s">
        <v>34</v>
      </c>
      <c r="H11" s="951" t="s">
        <v>35</v>
      </c>
      <c r="I11" s="952" t="s">
        <v>36</v>
      </c>
      <c r="J11" s="953">
        <v>7</v>
      </c>
      <c r="K11" s="951">
        <v>8</v>
      </c>
      <c r="L11" s="954">
        <v>9</v>
      </c>
    </row>
    <row r="12" spans="1:15" ht="18.95" customHeight="1">
      <c r="A12" s="956"/>
      <c r="B12" s="957"/>
      <c r="C12" s="958" t="s">
        <v>40</v>
      </c>
      <c r="D12" s="959" t="s">
        <v>41</v>
      </c>
      <c r="E12" s="675">
        <v>72619814000</v>
      </c>
      <c r="F12" s="676">
        <v>66890857000</v>
      </c>
      <c r="G12" s="676">
        <v>30200000</v>
      </c>
      <c r="H12" s="676">
        <v>5244407000</v>
      </c>
      <c r="I12" s="676">
        <v>169732000</v>
      </c>
      <c r="J12" s="676">
        <v>0</v>
      </c>
      <c r="K12" s="676">
        <v>0</v>
      </c>
      <c r="L12" s="1057">
        <v>284618000</v>
      </c>
      <c r="O12" s="1128"/>
    </row>
    <row r="13" spans="1:15" ht="18.95" customHeight="1">
      <c r="A13" s="960"/>
      <c r="B13" s="961"/>
      <c r="C13" s="962"/>
      <c r="D13" s="943" t="s">
        <v>42</v>
      </c>
      <c r="E13" s="1058">
        <v>75832841115.789993</v>
      </c>
      <c r="F13" s="1056">
        <v>69550560371.470001</v>
      </c>
      <c r="G13" s="1056">
        <v>44199521.030000001</v>
      </c>
      <c r="H13" s="1056">
        <v>5482869847.9000006</v>
      </c>
      <c r="I13" s="1056">
        <v>435526241.76999998</v>
      </c>
      <c r="J13" s="1056">
        <v>0</v>
      </c>
      <c r="K13" s="1056">
        <v>0</v>
      </c>
      <c r="L13" s="1059">
        <v>319685133.62</v>
      </c>
    </row>
    <row r="14" spans="1:15" ht="18.95" customHeight="1">
      <c r="A14" s="960"/>
      <c r="B14" s="961"/>
      <c r="C14" s="927" t="s">
        <v>4</v>
      </c>
      <c r="D14" s="943" t="s">
        <v>43</v>
      </c>
      <c r="E14" s="1058">
        <v>25775317848.079994</v>
      </c>
      <c r="F14" s="1056">
        <v>23909330119.939991</v>
      </c>
      <c r="G14" s="1056">
        <v>19628877.34</v>
      </c>
      <c r="H14" s="1056">
        <v>1754446542.8800008</v>
      </c>
      <c r="I14" s="1056">
        <v>23502568.450000003</v>
      </c>
      <c r="J14" s="1056">
        <v>0</v>
      </c>
      <c r="K14" s="1056">
        <v>0</v>
      </c>
      <c r="L14" s="1059">
        <v>68409739.469999984</v>
      </c>
    </row>
    <row r="15" spans="1:15" ht="18.95" customHeight="1">
      <c r="A15" s="960"/>
      <c r="B15" s="961"/>
      <c r="C15" s="962"/>
      <c r="D15" s="943" t="s">
        <v>44</v>
      </c>
      <c r="E15" s="988">
        <v>0.35493505736712566</v>
      </c>
      <c r="F15" s="989">
        <v>0.35743793983593292</v>
      </c>
      <c r="G15" s="989">
        <v>0.64996282582781462</v>
      </c>
      <c r="H15" s="989">
        <v>0.33453668696575245</v>
      </c>
      <c r="I15" s="989">
        <v>0.13846869447128415</v>
      </c>
      <c r="J15" s="989">
        <v>0</v>
      </c>
      <c r="K15" s="989">
        <v>0</v>
      </c>
      <c r="L15" s="990">
        <v>0.24035633540394488</v>
      </c>
    </row>
    <row r="16" spans="1:15" ht="18.95" customHeight="1">
      <c r="A16" s="963"/>
      <c r="B16" s="964"/>
      <c r="C16" s="965"/>
      <c r="D16" s="943" t="s">
        <v>45</v>
      </c>
      <c r="E16" s="991">
        <v>0.33989650748708439</v>
      </c>
      <c r="F16" s="992">
        <v>0.34376905077745029</v>
      </c>
      <c r="G16" s="992">
        <v>0.44409705993594562</v>
      </c>
      <c r="H16" s="992">
        <v>0.31998690312737826</v>
      </c>
      <c r="I16" s="992">
        <v>5.396361044626017E-2</v>
      </c>
      <c r="J16" s="992">
        <v>0</v>
      </c>
      <c r="K16" s="992">
        <v>0</v>
      </c>
      <c r="L16" s="993">
        <v>0.21399099387373002</v>
      </c>
    </row>
    <row r="17" spans="1:15" ht="18.95" customHeight="1">
      <c r="A17" s="966" t="s">
        <v>350</v>
      </c>
      <c r="B17" s="967" t="s">
        <v>47</v>
      </c>
      <c r="C17" s="968" t="s">
        <v>351</v>
      </c>
      <c r="D17" s="969" t="s">
        <v>41</v>
      </c>
      <c r="E17" s="1060">
        <v>1244014000</v>
      </c>
      <c r="F17" s="1055">
        <v>15699000</v>
      </c>
      <c r="G17" s="1055">
        <v>1552000</v>
      </c>
      <c r="H17" s="1055">
        <v>988393000</v>
      </c>
      <c r="I17" s="1055">
        <v>5984000</v>
      </c>
      <c r="J17" s="1055">
        <v>0</v>
      </c>
      <c r="K17" s="1055">
        <v>0</v>
      </c>
      <c r="L17" s="1063">
        <v>232386000</v>
      </c>
    </row>
    <row r="18" spans="1:15" ht="18.95" customHeight="1">
      <c r="A18" s="970"/>
      <c r="B18" s="967"/>
      <c r="C18" s="968"/>
      <c r="D18" s="971" t="s">
        <v>42</v>
      </c>
      <c r="E18" s="1062">
        <v>2241054070.7800002</v>
      </c>
      <c r="F18" s="1055">
        <v>740813429.12</v>
      </c>
      <c r="G18" s="1055">
        <v>1973826.3</v>
      </c>
      <c r="H18" s="1055">
        <v>1251524515.3600004</v>
      </c>
      <c r="I18" s="1055">
        <v>14356300</v>
      </c>
      <c r="J18" s="1055">
        <v>0</v>
      </c>
      <c r="K18" s="1055">
        <v>0</v>
      </c>
      <c r="L18" s="1063">
        <v>232386000</v>
      </c>
    </row>
    <row r="19" spans="1:15" ht="18.95" customHeight="1">
      <c r="A19" s="970"/>
      <c r="B19" s="967"/>
      <c r="C19" s="968"/>
      <c r="D19" s="971" t="s">
        <v>43</v>
      </c>
      <c r="E19" s="1062">
        <v>1191195900.2600005</v>
      </c>
      <c r="F19" s="1055">
        <v>727737485.39999998</v>
      </c>
      <c r="G19" s="1055">
        <v>537126.68000000005</v>
      </c>
      <c r="H19" s="1055">
        <v>425138190.51000065</v>
      </c>
      <c r="I19" s="1055">
        <v>767826.85</v>
      </c>
      <c r="J19" s="1055">
        <v>0</v>
      </c>
      <c r="K19" s="1055">
        <v>0</v>
      </c>
      <c r="L19" s="1063">
        <v>37015270.819999993</v>
      </c>
    </row>
    <row r="20" spans="1:15" ht="18.95" customHeight="1">
      <c r="A20" s="970"/>
      <c r="B20" s="968"/>
      <c r="C20" s="968"/>
      <c r="D20" s="971" t="s">
        <v>44</v>
      </c>
      <c r="E20" s="994">
        <v>0.95754219828715792</v>
      </c>
      <c r="F20" s="928" t="s">
        <v>771</v>
      </c>
      <c r="G20" s="928">
        <v>0.34608677835051549</v>
      </c>
      <c r="H20" s="928">
        <v>0.43013071775093575</v>
      </c>
      <c r="I20" s="928">
        <v>0.12831331049465242</v>
      </c>
      <c r="J20" s="928">
        <v>0</v>
      </c>
      <c r="K20" s="928">
        <v>0</v>
      </c>
      <c r="L20" s="995">
        <v>0.15928356622171727</v>
      </c>
    </row>
    <row r="21" spans="1:15" s="975" customFormat="1" ht="18.95" customHeight="1">
      <c r="A21" s="972"/>
      <c r="B21" s="973"/>
      <c r="C21" s="973"/>
      <c r="D21" s="974" t="s">
        <v>45</v>
      </c>
      <c r="E21" s="996">
        <v>0.53153376163092936</v>
      </c>
      <c r="F21" s="997">
        <v>0.98234920803807146</v>
      </c>
      <c r="G21" s="997">
        <v>0.27212459373958087</v>
      </c>
      <c r="H21" s="997">
        <v>0.33969625468160314</v>
      </c>
      <c r="I21" s="997">
        <v>5.3483616948656686E-2</v>
      </c>
      <c r="J21" s="997">
        <v>0</v>
      </c>
      <c r="K21" s="997">
        <v>0</v>
      </c>
      <c r="L21" s="998">
        <v>0.15928356622171727</v>
      </c>
      <c r="O21" s="917"/>
    </row>
    <row r="22" spans="1:15" ht="18.95" customHeight="1">
      <c r="A22" s="966" t="s">
        <v>352</v>
      </c>
      <c r="B22" s="967" t="s">
        <v>47</v>
      </c>
      <c r="C22" s="968" t="s">
        <v>353</v>
      </c>
      <c r="D22" s="971" t="s">
        <v>41</v>
      </c>
      <c r="E22" s="1060">
        <v>5986000</v>
      </c>
      <c r="F22" s="1055">
        <v>5986000</v>
      </c>
      <c r="G22" s="1055">
        <v>0</v>
      </c>
      <c r="H22" s="1055">
        <v>0</v>
      </c>
      <c r="I22" s="1055">
        <v>0</v>
      </c>
      <c r="J22" s="1055">
        <v>0</v>
      </c>
      <c r="K22" s="1055">
        <v>0</v>
      </c>
      <c r="L22" s="1063">
        <v>0</v>
      </c>
    </row>
    <row r="23" spans="1:15" ht="18.95" customHeight="1">
      <c r="A23" s="966"/>
      <c r="B23" s="967"/>
      <c r="C23" s="968"/>
      <c r="D23" s="971" t="s">
        <v>42</v>
      </c>
      <c r="E23" s="1062">
        <v>6181003.4100000001</v>
      </c>
      <c r="F23" s="1055">
        <v>6181003.4100000001</v>
      </c>
      <c r="G23" s="1055">
        <v>0</v>
      </c>
      <c r="H23" s="1055">
        <v>0</v>
      </c>
      <c r="I23" s="1055">
        <v>0</v>
      </c>
      <c r="J23" s="1055">
        <v>0</v>
      </c>
      <c r="K23" s="1055">
        <v>0</v>
      </c>
      <c r="L23" s="1063">
        <v>0</v>
      </c>
    </row>
    <row r="24" spans="1:15" ht="18.95" customHeight="1">
      <c r="A24" s="966"/>
      <c r="B24" s="967"/>
      <c r="C24" s="968"/>
      <c r="D24" s="971" t="s">
        <v>43</v>
      </c>
      <c r="E24" s="1062">
        <v>1319652.99</v>
      </c>
      <c r="F24" s="1055">
        <v>1319652.99</v>
      </c>
      <c r="G24" s="1055">
        <v>0</v>
      </c>
      <c r="H24" s="1055">
        <v>0</v>
      </c>
      <c r="I24" s="1055">
        <v>0</v>
      </c>
      <c r="J24" s="1055">
        <v>0</v>
      </c>
      <c r="K24" s="1055">
        <v>0</v>
      </c>
      <c r="L24" s="1063">
        <v>0</v>
      </c>
    </row>
    <row r="25" spans="1:15" ht="18.95" customHeight="1">
      <c r="A25" s="966"/>
      <c r="B25" s="968"/>
      <c r="C25" s="968"/>
      <c r="D25" s="971" t="s">
        <v>44</v>
      </c>
      <c r="E25" s="994">
        <v>0.22045656364851321</v>
      </c>
      <c r="F25" s="928">
        <v>0.22045656364851321</v>
      </c>
      <c r="G25" s="928">
        <v>0</v>
      </c>
      <c r="H25" s="928">
        <v>0</v>
      </c>
      <c r="I25" s="928">
        <v>0</v>
      </c>
      <c r="J25" s="928">
        <v>0</v>
      </c>
      <c r="K25" s="928">
        <v>0</v>
      </c>
      <c r="L25" s="995">
        <v>0</v>
      </c>
    </row>
    <row r="26" spans="1:15" ht="18.95" customHeight="1">
      <c r="A26" s="972"/>
      <c r="B26" s="973"/>
      <c r="C26" s="973"/>
      <c r="D26" s="971" t="s">
        <v>45</v>
      </c>
      <c r="E26" s="996">
        <v>0.21350141756352792</v>
      </c>
      <c r="F26" s="997">
        <v>0.21350141756352792</v>
      </c>
      <c r="G26" s="997">
        <v>0</v>
      </c>
      <c r="H26" s="997">
        <v>0</v>
      </c>
      <c r="I26" s="997">
        <v>0</v>
      </c>
      <c r="J26" s="997">
        <v>0</v>
      </c>
      <c r="K26" s="997">
        <v>0</v>
      </c>
      <c r="L26" s="998">
        <v>0</v>
      </c>
    </row>
    <row r="27" spans="1:15" ht="18.95" customHeight="1">
      <c r="A27" s="966" t="s">
        <v>354</v>
      </c>
      <c r="B27" s="967" t="s">
        <v>47</v>
      </c>
      <c r="C27" s="968" t="s">
        <v>355</v>
      </c>
      <c r="D27" s="969" t="s">
        <v>41</v>
      </c>
      <c r="E27" s="1060">
        <v>35408000</v>
      </c>
      <c r="F27" s="1055">
        <v>219000</v>
      </c>
      <c r="G27" s="1055">
        <v>968000</v>
      </c>
      <c r="H27" s="1055">
        <v>27209000</v>
      </c>
      <c r="I27" s="1055">
        <v>100000</v>
      </c>
      <c r="J27" s="1055">
        <v>0</v>
      </c>
      <c r="K27" s="1055">
        <v>0</v>
      </c>
      <c r="L27" s="1063">
        <v>6912000</v>
      </c>
    </row>
    <row r="28" spans="1:15" ht="18.95" customHeight="1">
      <c r="A28" s="966"/>
      <c r="B28" s="967"/>
      <c r="C28" s="968"/>
      <c r="D28" s="971" t="s">
        <v>42</v>
      </c>
      <c r="E28" s="1062">
        <v>35508585</v>
      </c>
      <c r="F28" s="1055">
        <v>219000</v>
      </c>
      <c r="G28" s="1055">
        <v>968000</v>
      </c>
      <c r="H28" s="1055">
        <v>27234585</v>
      </c>
      <c r="I28" s="1055">
        <v>175000</v>
      </c>
      <c r="J28" s="1055">
        <v>0</v>
      </c>
      <c r="K28" s="1055">
        <v>0</v>
      </c>
      <c r="L28" s="1063">
        <v>6912000</v>
      </c>
    </row>
    <row r="29" spans="1:15" ht="18.95" customHeight="1">
      <c r="A29" s="966"/>
      <c r="B29" s="967"/>
      <c r="C29" s="968"/>
      <c r="D29" s="971" t="s">
        <v>43</v>
      </c>
      <c r="E29" s="1062">
        <v>12234889.709999997</v>
      </c>
      <c r="F29" s="1055">
        <v>97760</v>
      </c>
      <c r="G29" s="1055">
        <v>290095.4599999999</v>
      </c>
      <c r="H29" s="1055">
        <v>9092673.9999999981</v>
      </c>
      <c r="I29" s="1055">
        <v>0</v>
      </c>
      <c r="J29" s="1055">
        <v>0</v>
      </c>
      <c r="K29" s="1055">
        <v>0</v>
      </c>
      <c r="L29" s="1063">
        <v>2754360.25</v>
      </c>
    </row>
    <row r="30" spans="1:15" ht="18.95" customHeight="1">
      <c r="A30" s="970"/>
      <c r="B30" s="968"/>
      <c r="C30" s="968"/>
      <c r="D30" s="971" t="s">
        <v>44</v>
      </c>
      <c r="E30" s="994">
        <v>0.34554026519430631</v>
      </c>
      <c r="F30" s="928">
        <v>0.44639269406392695</v>
      </c>
      <c r="G30" s="928">
        <v>0.2996853925619834</v>
      </c>
      <c r="H30" s="928">
        <v>0.33417891138961364</v>
      </c>
      <c r="I30" s="928">
        <v>0</v>
      </c>
      <c r="J30" s="928">
        <v>0</v>
      </c>
      <c r="K30" s="928">
        <v>0</v>
      </c>
      <c r="L30" s="995">
        <v>0.39848961950231482</v>
      </c>
    </row>
    <row r="31" spans="1:15" ht="18.95" customHeight="1">
      <c r="A31" s="972"/>
      <c r="B31" s="973"/>
      <c r="C31" s="973"/>
      <c r="D31" s="974" t="s">
        <v>45</v>
      </c>
      <c r="E31" s="996">
        <v>0.34456145492702672</v>
      </c>
      <c r="F31" s="997">
        <v>0.44639269406392695</v>
      </c>
      <c r="G31" s="997">
        <v>0.2996853925619834</v>
      </c>
      <c r="H31" s="997">
        <v>0.33386497352539052</v>
      </c>
      <c r="I31" s="997">
        <v>0</v>
      </c>
      <c r="J31" s="997">
        <v>0</v>
      </c>
      <c r="K31" s="997">
        <v>0</v>
      </c>
      <c r="L31" s="998">
        <v>0.39848961950231482</v>
      </c>
    </row>
    <row r="32" spans="1:15" ht="18.95" customHeight="1">
      <c r="A32" s="966" t="s">
        <v>356</v>
      </c>
      <c r="B32" s="967" t="s">
        <v>47</v>
      </c>
      <c r="C32" s="968" t="s">
        <v>357</v>
      </c>
      <c r="D32" s="971" t="s">
        <v>41</v>
      </c>
      <c r="E32" s="1062">
        <v>770000</v>
      </c>
      <c r="F32" s="1055">
        <v>770000</v>
      </c>
      <c r="G32" s="1055">
        <v>0</v>
      </c>
      <c r="H32" s="1055">
        <v>0</v>
      </c>
      <c r="I32" s="1055">
        <v>0</v>
      </c>
      <c r="J32" s="1055">
        <v>0</v>
      </c>
      <c r="K32" s="1055">
        <v>0</v>
      </c>
      <c r="L32" s="1063">
        <v>0</v>
      </c>
    </row>
    <row r="33" spans="1:12" ht="18.95" customHeight="1">
      <c r="A33" s="966"/>
      <c r="B33" s="967"/>
      <c r="C33" s="968"/>
      <c r="D33" s="971" t="s">
        <v>42</v>
      </c>
      <c r="E33" s="1062">
        <v>770000</v>
      </c>
      <c r="F33" s="1055">
        <v>770000</v>
      </c>
      <c r="G33" s="1055">
        <v>0</v>
      </c>
      <c r="H33" s="1055">
        <v>0</v>
      </c>
      <c r="I33" s="1055">
        <v>0</v>
      </c>
      <c r="J33" s="1055">
        <v>0</v>
      </c>
      <c r="K33" s="1055">
        <v>0</v>
      </c>
      <c r="L33" s="1063">
        <v>0</v>
      </c>
    </row>
    <row r="34" spans="1:12" ht="18.95" customHeight="1">
      <c r="A34" s="966"/>
      <c r="B34" s="967"/>
      <c r="C34" s="968"/>
      <c r="D34" s="971" t="s">
        <v>43</v>
      </c>
      <c r="E34" s="1062">
        <v>323962</v>
      </c>
      <c r="F34" s="1055">
        <v>323962</v>
      </c>
      <c r="G34" s="1055">
        <v>0</v>
      </c>
      <c r="H34" s="1055">
        <v>0</v>
      </c>
      <c r="I34" s="1055">
        <v>0</v>
      </c>
      <c r="J34" s="1055">
        <v>0</v>
      </c>
      <c r="K34" s="1055">
        <v>0</v>
      </c>
      <c r="L34" s="1063">
        <v>0</v>
      </c>
    </row>
    <row r="35" spans="1:12" ht="18.95" customHeight="1">
      <c r="A35" s="970"/>
      <c r="B35" s="968"/>
      <c r="C35" s="968"/>
      <c r="D35" s="971" t="s">
        <v>44</v>
      </c>
      <c r="E35" s="994">
        <v>0.42072987012987012</v>
      </c>
      <c r="F35" s="928">
        <v>0.42072987012987012</v>
      </c>
      <c r="G35" s="928">
        <v>0</v>
      </c>
      <c r="H35" s="928">
        <v>0</v>
      </c>
      <c r="I35" s="928">
        <v>0</v>
      </c>
      <c r="J35" s="928">
        <v>0</v>
      </c>
      <c r="K35" s="928">
        <v>0</v>
      </c>
      <c r="L35" s="995">
        <v>0</v>
      </c>
    </row>
    <row r="36" spans="1:12" ht="18.75" customHeight="1">
      <c r="A36" s="972"/>
      <c r="B36" s="973"/>
      <c r="C36" s="973"/>
      <c r="D36" s="971" t="s">
        <v>45</v>
      </c>
      <c r="E36" s="996">
        <v>0.42072987012987012</v>
      </c>
      <c r="F36" s="997">
        <v>0.42072987012987012</v>
      </c>
      <c r="G36" s="997">
        <v>0</v>
      </c>
      <c r="H36" s="997">
        <v>0</v>
      </c>
      <c r="I36" s="997">
        <v>0</v>
      </c>
      <c r="J36" s="997">
        <v>0</v>
      </c>
      <c r="K36" s="997">
        <v>0</v>
      </c>
      <c r="L36" s="998">
        <v>0</v>
      </c>
    </row>
    <row r="37" spans="1:12" ht="18.95" hidden="1" customHeight="1">
      <c r="A37" s="966" t="s">
        <v>358</v>
      </c>
      <c r="B37" s="967" t="s">
        <v>47</v>
      </c>
      <c r="C37" s="968" t="s">
        <v>359</v>
      </c>
      <c r="D37" s="969" t="s">
        <v>41</v>
      </c>
      <c r="E37" s="1060">
        <v>0</v>
      </c>
      <c r="F37" s="1061">
        <v>0</v>
      </c>
      <c r="G37" s="1061">
        <v>0</v>
      </c>
      <c r="H37" s="1061">
        <v>0</v>
      </c>
      <c r="I37" s="1061">
        <v>0</v>
      </c>
      <c r="J37" s="1061">
        <v>0</v>
      </c>
      <c r="K37" s="1061">
        <v>0</v>
      </c>
      <c r="L37" s="1064">
        <v>0</v>
      </c>
    </row>
    <row r="38" spans="1:12" ht="18.95" hidden="1" customHeight="1">
      <c r="A38" s="966"/>
      <c r="B38" s="967"/>
      <c r="C38" s="968"/>
      <c r="D38" s="971" t="s">
        <v>42</v>
      </c>
      <c r="E38" s="1062">
        <v>0</v>
      </c>
      <c r="F38" s="1055">
        <v>0</v>
      </c>
      <c r="G38" s="1055">
        <v>0</v>
      </c>
      <c r="H38" s="1055">
        <v>0</v>
      </c>
      <c r="I38" s="1055">
        <v>0</v>
      </c>
      <c r="J38" s="1055">
        <v>0</v>
      </c>
      <c r="K38" s="1055">
        <v>0</v>
      </c>
      <c r="L38" s="1063">
        <v>0</v>
      </c>
    </row>
    <row r="39" spans="1:12" ht="18.95" hidden="1" customHeight="1">
      <c r="A39" s="966"/>
      <c r="B39" s="967"/>
      <c r="C39" s="968"/>
      <c r="D39" s="971" t="s">
        <v>43</v>
      </c>
      <c r="E39" s="1062">
        <v>0</v>
      </c>
      <c r="F39" s="1055">
        <v>0</v>
      </c>
      <c r="G39" s="1055">
        <v>0</v>
      </c>
      <c r="H39" s="1055">
        <v>0</v>
      </c>
      <c r="I39" s="1055">
        <v>0</v>
      </c>
      <c r="J39" s="1055">
        <v>0</v>
      </c>
      <c r="K39" s="1055">
        <v>0</v>
      </c>
      <c r="L39" s="1063">
        <v>0</v>
      </c>
    </row>
    <row r="40" spans="1:12" ht="18.95" hidden="1" customHeight="1">
      <c r="A40" s="970"/>
      <c r="B40" s="968"/>
      <c r="C40" s="968"/>
      <c r="D40" s="971" t="s">
        <v>44</v>
      </c>
      <c r="E40" s="994">
        <v>0</v>
      </c>
      <c r="F40" s="928">
        <v>0</v>
      </c>
      <c r="G40" s="928">
        <v>0</v>
      </c>
      <c r="H40" s="928">
        <v>0</v>
      </c>
      <c r="I40" s="928">
        <v>0</v>
      </c>
      <c r="J40" s="928">
        <v>0</v>
      </c>
      <c r="K40" s="928">
        <v>0</v>
      </c>
      <c r="L40" s="995">
        <v>0</v>
      </c>
    </row>
    <row r="41" spans="1:12" ht="18.95" hidden="1" customHeight="1">
      <c r="A41" s="972"/>
      <c r="B41" s="973"/>
      <c r="C41" s="973"/>
      <c r="D41" s="977" t="s">
        <v>45</v>
      </c>
      <c r="E41" s="996">
        <v>0</v>
      </c>
      <c r="F41" s="997">
        <v>0</v>
      </c>
      <c r="G41" s="997">
        <v>0</v>
      </c>
      <c r="H41" s="997">
        <v>0</v>
      </c>
      <c r="I41" s="997">
        <v>0</v>
      </c>
      <c r="J41" s="997">
        <v>0</v>
      </c>
      <c r="K41" s="997">
        <v>0</v>
      </c>
      <c r="L41" s="998">
        <v>0</v>
      </c>
    </row>
    <row r="42" spans="1:12" ht="18.95" hidden="1" customHeight="1">
      <c r="A42" s="978" t="s">
        <v>360</v>
      </c>
      <c r="B42" s="979" t="s">
        <v>47</v>
      </c>
      <c r="C42" s="980" t="s">
        <v>361</v>
      </c>
      <c r="D42" s="981" t="s">
        <v>41</v>
      </c>
      <c r="E42" s="1139">
        <v>0</v>
      </c>
      <c r="F42" s="1137">
        <v>0</v>
      </c>
      <c r="G42" s="1137">
        <v>0</v>
      </c>
      <c r="H42" s="1137">
        <v>0</v>
      </c>
      <c r="I42" s="1137">
        <v>0</v>
      </c>
      <c r="J42" s="1137">
        <v>0</v>
      </c>
      <c r="K42" s="1137">
        <v>0</v>
      </c>
      <c r="L42" s="1140">
        <v>0</v>
      </c>
    </row>
    <row r="43" spans="1:12" ht="18.95" hidden="1" customHeight="1">
      <c r="A43" s="970"/>
      <c r="B43" s="968"/>
      <c r="C43" s="968" t="s">
        <v>362</v>
      </c>
      <c r="D43" s="971" t="s">
        <v>42</v>
      </c>
      <c r="E43" s="1062">
        <v>0</v>
      </c>
      <c r="F43" s="1055">
        <v>0</v>
      </c>
      <c r="G43" s="1055">
        <v>0</v>
      </c>
      <c r="H43" s="1055">
        <v>0</v>
      </c>
      <c r="I43" s="1055">
        <v>0</v>
      </c>
      <c r="J43" s="1055">
        <v>0</v>
      </c>
      <c r="K43" s="1055">
        <v>0</v>
      </c>
      <c r="L43" s="1063">
        <v>0</v>
      </c>
    </row>
    <row r="44" spans="1:12" ht="18.95" hidden="1" customHeight="1">
      <c r="A44" s="970"/>
      <c r="B44" s="968"/>
      <c r="C44" s="968"/>
      <c r="D44" s="971" t="s">
        <v>43</v>
      </c>
      <c r="E44" s="1062">
        <v>0</v>
      </c>
      <c r="F44" s="1055">
        <v>0</v>
      </c>
      <c r="G44" s="1055">
        <v>0</v>
      </c>
      <c r="H44" s="1055">
        <v>0</v>
      </c>
      <c r="I44" s="1055">
        <v>0</v>
      </c>
      <c r="J44" s="1055">
        <v>0</v>
      </c>
      <c r="K44" s="1055">
        <v>0</v>
      </c>
      <c r="L44" s="1063">
        <v>0</v>
      </c>
    </row>
    <row r="45" spans="1:12" ht="18.95" hidden="1" customHeight="1">
      <c r="A45" s="970"/>
      <c r="B45" s="968"/>
      <c r="C45" s="968"/>
      <c r="D45" s="971" t="s">
        <v>44</v>
      </c>
      <c r="E45" s="994">
        <v>0</v>
      </c>
      <c r="F45" s="928">
        <v>0</v>
      </c>
      <c r="G45" s="928">
        <v>0</v>
      </c>
      <c r="H45" s="928">
        <v>0</v>
      </c>
      <c r="I45" s="928">
        <v>0</v>
      </c>
      <c r="J45" s="928">
        <v>0</v>
      </c>
      <c r="K45" s="928">
        <v>0</v>
      </c>
      <c r="L45" s="995">
        <v>0</v>
      </c>
    </row>
    <row r="46" spans="1:12" ht="18.95" hidden="1" customHeight="1">
      <c r="A46" s="972"/>
      <c r="B46" s="973"/>
      <c r="C46" s="973"/>
      <c r="D46" s="974" t="s">
        <v>45</v>
      </c>
      <c r="E46" s="996">
        <v>0</v>
      </c>
      <c r="F46" s="997">
        <v>0</v>
      </c>
      <c r="G46" s="997">
        <v>0</v>
      </c>
      <c r="H46" s="997">
        <v>0</v>
      </c>
      <c r="I46" s="997">
        <v>0</v>
      </c>
      <c r="J46" s="997">
        <v>0</v>
      </c>
      <c r="K46" s="997">
        <v>0</v>
      </c>
      <c r="L46" s="998">
        <v>0</v>
      </c>
    </row>
    <row r="47" spans="1:12" ht="18.95" customHeight="1">
      <c r="A47" s="966" t="s">
        <v>363</v>
      </c>
      <c r="B47" s="967" t="s">
        <v>47</v>
      </c>
      <c r="C47" s="968" t="s">
        <v>364</v>
      </c>
      <c r="D47" s="982" t="s">
        <v>41</v>
      </c>
      <c r="E47" s="1060">
        <v>91770000</v>
      </c>
      <c r="F47" s="1055">
        <v>0</v>
      </c>
      <c r="G47" s="1055">
        <v>210000</v>
      </c>
      <c r="H47" s="1055">
        <v>90612000</v>
      </c>
      <c r="I47" s="1055">
        <v>948000</v>
      </c>
      <c r="J47" s="1055">
        <v>0</v>
      </c>
      <c r="K47" s="1055">
        <v>0</v>
      </c>
      <c r="L47" s="1063">
        <v>0</v>
      </c>
    </row>
    <row r="48" spans="1:12" ht="18.95" customHeight="1">
      <c r="A48" s="966"/>
      <c r="B48" s="967"/>
      <c r="C48" s="968"/>
      <c r="D48" s="971" t="s">
        <v>42</v>
      </c>
      <c r="E48" s="1062">
        <v>91876500</v>
      </c>
      <c r="F48" s="1055">
        <v>0</v>
      </c>
      <c r="G48" s="1055">
        <v>210000</v>
      </c>
      <c r="H48" s="1055">
        <v>90693500</v>
      </c>
      <c r="I48" s="1055">
        <v>973000</v>
      </c>
      <c r="J48" s="1055">
        <v>0</v>
      </c>
      <c r="K48" s="1055">
        <v>0</v>
      </c>
      <c r="L48" s="1063">
        <v>0</v>
      </c>
    </row>
    <row r="49" spans="1:12" ht="18.95" customHeight="1">
      <c r="A49" s="966"/>
      <c r="B49" s="967"/>
      <c r="C49" s="968"/>
      <c r="D49" s="971" t="s">
        <v>43</v>
      </c>
      <c r="E49" s="1062">
        <v>30306375.229999978</v>
      </c>
      <c r="F49" s="1055">
        <v>0</v>
      </c>
      <c r="G49" s="1055">
        <v>36894.020000000004</v>
      </c>
      <c r="H49" s="1055">
        <v>30232797.689999979</v>
      </c>
      <c r="I49" s="1055">
        <v>36683.519999999997</v>
      </c>
      <c r="J49" s="1055">
        <v>0</v>
      </c>
      <c r="K49" s="1055">
        <v>0</v>
      </c>
      <c r="L49" s="1063">
        <v>0</v>
      </c>
    </row>
    <row r="50" spans="1:12" ht="18.95" customHeight="1">
      <c r="A50" s="966"/>
      <c r="B50" s="968"/>
      <c r="C50" s="968"/>
      <c r="D50" s="971" t="s">
        <v>44</v>
      </c>
      <c r="E50" s="994">
        <v>0.33024272888743572</v>
      </c>
      <c r="F50" s="928">
        <v>0</v>
      </c>
      <c r="G50" s="928">
        <v>0.17568580952380955</v>
      </c>
      <c r="H50" s="928">
        <v>0.33365114653688233</v>
      </c>
      <c r="I50" s="928">
        <v>3.8695696202531639E-2</v>
      </c>
      <c r="J50" s="928">
        <v>0</v>
      </c>
      <c r="K50" s="928">
        <v>0</v>
      </c>
      <c r="L50" s="995">
        <v>0</v>
      </c>
    </row>
    <row r="51" spans="1:12" ht="18.95" customHeight="1">
      <c r="A51" s="972"/>
      <c r="B51" s="973"/>
      <c r="C51" s="973"/>
      <c r="D51" s="976" t="s">
        <v>45</v>
      </c>
      <c r="E51" s="996">
        <v>0.32985992315771689</v>
      </c>
      <c r="F51" s="997">
        <v>0</v>
      </c>
      <c r="G51" s="997">
        <v>0.17568580952380955</v>
      </c>
      <c r="H51" s="997">
        <v>0.33335131723883166</v>
      </c>
      <c r="I51" s="997">
        <v>3.7701459403905443E-2</v>
      </c>
      <c r="J51" s="997">
        <v>0</v>
      </c>
      <c r="K51" s="997">
        <v>0</v>
      </c>
      <c r="L51" s="998">
        <v>0</v>
      </c>
    </row>
    <row r="52" spans="1:12" ht="18.95" hidden="1" customHeight="1">
      <c r="A52" s="966" t="s">
        <v>365</v>
      </c>
      <c r="B52" s="967" t="s">
        <v>47</v>
      </c>
      <c r="C52" s="968" t="s">
        <v>366</v>
      </c>
      <c r="D52" s="969" t="s">
        <v>41</v>
      </c>
      <c r="E52" s="1060">
        <v>0</v>
      </c>
      <c r="F52" s="1061">
        <v>0</v>
      </c>
      <c r="G52" s="1061">
        <v>0</v>
      </c>
      <c r="H52" s="1061">
        <v>0</v>
      </c>
      <c r="I52" s="1061">
        <v>0</v>
      </c>
      <c r="J52" s="1061">
        <v>0</v>
      </c>
      <c r="K52" s="1061">
        <v>0</v>
      </c>
      <c r="L52" s="1064">
        <v>0</v>
      </c>
    </row>
    <row r="53" spans="1:12" ht="18.95" hidden="1" customHeight="1">
      <c r="A53" s="966"/>
      <c r="B53" s="967"/>
      <c r="C53" s="968"/>
      <c r="D53" s="971" t="s">
        <v>42</v>
      </c>
      <c r="E53" s="1062">
        <v>0</v>
      </c>
      <c r="F53" s="1055">
        <v>0</v>
      </c>
      <c r="G53" s="1055">
        <v>0</v>
      </c>
      <c r="H53" s="1055">
        <v>0</v>
      </c>
      <c r="I53" s="1055">
        <v>0</v>
      </c>
      <c r="J53" s="1055">
        <v>0</v>
      </c>
      <c r="K53" s="1055">
        <v>0</v>
      </c>
      <c r="L53" s="1063">
        <v>0</v>
      </c>
    </row>
    <row r="54" spans="1:12" ht="18.95" hidden="1" customHeight="1">
      <c r="A54" s="966"/>
      <c r="B54" s="967"/>
      <c r="C54" s="968"/>
      <c r="D54" s="971" t="s">
        <v>43</v>
      </c>
      <c r="E54" s="1062">
        <v>0</v>
      </c>
      <c r="F54" s="1055">
        <v>0</v>
      </c>
      <c r="G54" s="1055">
        <v>0</v>
      </c>
      <c r="H54" s="1055">
        <v>0</v>
      </c>
      <c r="I54" s="1055">
        <v>0</v>
      </c>
      <c r="J54" s="1055">
        <v>0</v>
      </c>
      <c r="K54" s="1055">
        <v>0</v>
      </c>
      <c r="L54" s="1063">
        <v>0</v>
      </c>
    </row>
    <row r="55" spans="1:12" ht="18.95" hidden="1" customHeight="1">
      <c r="A55" s="970"/>
      <c r="B55" s="968"/>
      <c r="C55" s="968"/>
      <c r="D55" s="971" t="s">
        <v>44</v>
      </c>
      <c r="E55" s="994">
        <v>0</v>
      </c>
      <c r="F55" s="928">
        <v>0</v>
      </c>
      <c r="G55" s="928">
        <v>0</v>
      </c>
      <c r="H55" s="928">
        <v>0</v>
      </c>
      <c r="I55" s="928">
        <v>0</v>
      </c>
      <c r="J55" s="928">
        <v>0</v>
      </c>
      <c r="K55" s="928">
        <v>0</v>
      </c>
      <c r="L55" s="995">
        <v>0</v>
      </c>
    </row>
    <row r="56" spans="1:12" ht="18.95" hidden="1" customHeight="1">
      <c r="A56" s="972"/>
      <c r="B56" s="973"/>
      <c r="C56" s="973"/>
      <c r="D56" s="976" t="s">
        <v>45</v>
      </c>
      <c r="E56" s="996">
        <v>0</v>
      </c>
      <c r="F56" s="997">
        <v>0</v>
      </c>
      <c r="G56" s="997">
        <v>0</v>
      </c>
      <c r="H56" s="997">
        <v>0</v>
      </c>
      <c r="I56" s="997">
        <v>0</v>
      </c>
      <c r="J56" s="997">
        <v>0</v>
      </c>
      <c r="K56" s="997">
        <v>0</v>
      </c>
      <c r="L56" s="998">
        <v>0</v>
      </c>
    </row>
    <row r="57" spans="1:12" ht="18.95" customHeight="1">
      <c r="A57" s="966" t="s">
        <v>367</v>
      </c>
      <c r="B57" s="967" t="s">
        <v>47</v>
      </c>
      <c r="C57" s="968" t="s">
        <v>368</v>
      </c>
      <c r="D57" s="971" t="s">
        <v>41</v>
      </c>
      <c r="E57" s="1060">
        <v>888475000</v>
      </c>
      <c r="F57" s="1055">
        <v>636111000</v>
      </c>
      <c r="G57" s="1055">
        <v>2335000</v>
      </c>
      <c r="H57" s="1055">
        <v>210067000</v>
      </c>
      <c r="I57" s="1055">
        <v>39537000</v>
      </c>
      <c r="J57" s="1055">
        <v>0</v>
      </c>
      <c r="K57" s="1055">
        <v>0</v>
      </c>
      <c r="L57" s="1063">
        <v>425000</v>
      </c>
    </row>
    <row r="58" spans="1:12" ht="18.95" customHeight="1">
      <c r="A58" s="966"/>
      <c r="B58" s="967"/>
      <c r="C58" s="968"/>
      <c r="D58" s="971" t="s">
        <v>42</v>
      </c>
      <c r="E58" s="1062">
        <v>945550648.8499999</v>
      </c>
      <c r="F58" s="1055">
        <v>636722611</v>
      </c>
      <c r="G58" s="1055">
        <v>2511115</v>
      </c>
      <c r="H58" s="1055">
        <v>215838681.55000001</v>
      </c>
      <c r="I58" s="1055">
        <v>85283792.299999997</v>
      </c>
      <c r="J58" s="1055">
        <v>0</v>
      </c>
      <c r="K58" s="1055">
        <v>0</v>
      </c>
      <c r="L58" s="1063">
        <v>5194449</v>
      </c>
    </row>
    <row r="59" spans="1:12" ht="18.95" customHeight="1">
      <c r="A59" s="966"/>
      <c r="B59" s="967"/>
      <c r="C59" s="968"/>
      <c r="D59" s="971" t="s">
        <v>43</v>
      </c>
      <c r="E59" s="1062">
        <v>156564538.51000002</v>
      </c>
      <c r="F59" s="1055">
        <v>91864480.790000021</v>
      </c>
      <c r="G59" s="1055">
        <v>413470.52999999997</v>
      </c>
      <c r="H59" s="1055">
        <v>62826755.059999995</v>
      </c>
      <c r="I59" s="1055">
        <v>1338832.7200000002</v>
      </c>
      <c r="J59" s="1055">
        <v>0</v>
      </c>
      <c r="K59" s="1055">
        <v>0</v>
      </c>
      <c r="L59" s="1063">
        <v>120999.40999999999</v>
      </c>
    </row>
    <row r="60" spans="1:12" ht="18.95" customHeight="1">
      <c r="A60" s="970"/>
      <c r="B60" s="968"/>
      <c r="C60" s="968"/>
      <c r="D60" s="971" t="s">
        <v>44</v>
      </c>
      <c r="E60" s="994">
        <v>0.17621715693744902</v>
      </c>
      <c r="F60" s="928">
        <v>0.14441580288660316</v>
      </c>
      <c r="G60" s="928">
        <v>0.17707517344753745</v>
      </c>
      <c r="H60" s="928">
        <v>0.29907960345984852</v>
      </c>
      <c r="I60" s="928">
        <v>3.3862779674735062E-2</v>
      </c>
      <c r="J60" s="928">
        <v>0</v>
      </c>
      <c r="K60" s="928">
        <v>0</v>
      </c>
      <c r="L60" s="995">
        <v>0.28470449411764703</v>
      </c>
    </row>
    <row r="61" spans="1:12" ht="18.95" customHeight="1">
      <c r="A61" s="972"/>
      <c r="B61" s="973"/>
      <c r="C61" s="973"/>
      <c r="D61" s="971" t="s">
        <v>45</v>
      </c>
      <c r="E61" s="996">
        <v>0.16558027716486404</v>
      </c>
      <c r="F61" s="997">
        <v>0.14427708267768743</v>
      </c>
      <c r="G61" s="997">
        <v>0.16465615075374881</v>
      </c>
      <c r="H61" s="997">
        <v>0.29108199980106853</v>
      </c>
      <c r="I61" s="997">
        <v>1.5698559877478622E-2</v>
      </c>
      <c r="J61" s="997">
        <v>0</v>
      </c>
      <c r="K61" s="997">
        <v>0</v>
      </c>
      <c r="L61" s="998">
        <v>2.3293983635222906E-2</v>
      </c>
    </row>
    <row r="62" spans="1:12" ht="18.95" customHeight="1">
      <c r="A62" s="966" t="s">
        <v>369</v>
      </c>
      <c r="B62" s="967" t="s">
        <v>47</v>
      </c>
      <c r="C62" s="968" t="s">
        <v>132</v>
      </c>
      <c r="D62" s="969" t="s">
        <v>41</v>
      </c>
      <c r="E62" s="1060">
        <v>2949000</v>
      </c>
      <c r="F62" s="1055">
        <v>2949000</v>
      </c>
      <c r="G62" s="1055">
        <v>0</v>
      </c>
      <c r="H62" s="1055">
        <v>0</v>
      </c>
      <c r="I62" s="1055">
        <v>0</v>
      </c>
      <c r="J62" s="1055">
        <v>0</v>
      </c>
      <c r="K62" s="1055">
        <v>0</v>
      </c>
      <c r="L62" s="1063">
        <v>0</v>
      </c>
    </row>
    <row r="63" spans="1:12" ht="18.95" customHeight="1">
      <c r="A63" s="966"/>
      <c r="B63" s="967"/>
      <c r="C63" s="968"/>
      <c r="D63" s="971" t="s">
        <v>42</v>
      </c>
      <c r="E63" s="1062">
        <v>2949000</v>
      </c>
      <c r="F63" s="1055">
        <v>2949000</v>
      </c>
      <c r="G63" s="1055">
        <v>0</v>
      </c>
      <c r="H63" s="1055">
        <v>0</v>
      </c>
      <c r="I63" s="1055">
        <v>0</v>
      </c>
      <c r="J63" s="1055">
        <v>0</v>
      </c>
      <c r="K63" s="1055">
        <v>0</v>
      </c>
      <c r="L63" s="1063">
        <v>0</v>
      </c>
    </row>
    <row r="64" spans="1:12" ht="18.95" customHeight="1">
      <c r="A64" s="966"/>
      <c r="B64" s="967"/>
      <c r="C64" s="968"/>
      <c r="D64" s="971" t="s">
        <v>43</v>
      </c>
      <c r="E64" s="1062">
        <v>1398526</v>
      </c>
      <c r="F64" s="1055">
        <v>1398526</v>
      </c>
      <c r="G64" s="1055">
        <v>0</v>
      </c>
      <c r="H64" s="1055">
        <v>0</v>
      </c>
      <c r="I64" s="1055">
        <v>0</v>
      </c>
      <c r="J64" s="1055">
        <v>0</v>
      </c>
      <c r="K64" s="1055">
        <v>0</v>
      </c>
      <c r="L64" s="1063">
        <v>0</v>
      </c>
    </row>
    <row r="65" spans="1:12" ht="18.95" customHeight="1">
      <c r="A65" s="970"/>
      <c r="B65" s="968"/>
      <c r="C65" s="968"/>
      <c r="D65" s="971" t="s">
        <v>44</v>
      </c>
      <c r="E65" s="994">
        <v>0.47423736859952526</v>
      </c>
      <c r="F65" s="928">
        <v>0.47423736859952526</v>
      </c>
      <c r="G65" s="928">
        <v>0</v>
      </c>
      <c r="H65" s="928">
        <v>0</v>
      </c>
      <c r="I65" s="928">
        <v>0</v>
      </c>
      <c r="J65" s="928">
        <v>0</v>
      </c>
      <c r="K65" s="928">
        <v>0</v>
      </c>
      <c r="L65" s="995">
        <v>0</v>
      </c>
    </row>
    <row r="66" spans="1:12" ht="18.95" customHeight="1">
      <c r="A66" s="972"/>
      <c r="B66" s="973"/>
      <c r="C66" s="973"/>
      <c r="D66" s="976" t="s">
        <v>45</v>
      </c>
      <c r="E66" s="996">
        <v>0.47423736859952526</v>
      </c>
      <c r="F66" s="997">
        <v>0.47423736859952526</v>
      </c>
      <c r="G66" s="997">
        <v>0</v>
      </c>
      <c r="H66" s="997">
        <v>0</v>
      </c>
      <c r="I66" s="997">
        <v>0</v>
      </c>
      <c r="J66" s="997">
        <v>0</v>
      </c>
      <c r="K66" s="997">
        <v>0</v>
      </c>
      <c r="L66" s="998">
        <v>0</v>
      </c>
    </row>
    <row r="67" spans="1:12" ht="18.95" customHeight="1">
      <c r="A67" s="966" t="s">
        <v>370</v>
      </c>
      <c r="B67" s="967" t="s">
        <v>47</v>
      </c>
      <c r="C67" s="968" t="s">
        <v>371</v>
      </c>
      <c r="D67" s="969" t="s">
        <v>41</v>
      </c>
      <c r="E67" s="1060">
        <v>115559000</v>
      </c>
      <c r="F67" s="1055">
        <v>106546000</v>
      </c>
      <c r="G67" s="1055">
        <v>0</v>
      </c>
      <c r="H67" s="1055">
        <v>8874000</v>
      </c>
      <c r="I67" s="1055">
        <v>139000</v>
      </c>
      <c r="J67" s="1055">
        <v>0</v>
      </c>
      <c r="K67" s="1055">
        <v>0</v>
      </c>
      <c r="L67" s="1063">
        <v>0</v>
      </c>
    </row>
    <row r="68" spans="1:12" ht="18.95" customHeight="1">
      <c r="A68" s="966"/>
      <c r="B68" s="967"/>
      <c r="C68" s="968"/>
      <c r="D68" s="971" t="s">
        <v>42</v>
      </c>
      <c r="E68" s="1062">
        <v>139647389.44</v>
      </c>
      <c r="F68" s="1055">
        <v>117557052.03999999</v>
      </c>
      <c r="G68" s="1055">
        <v>0</v>
      </c>
      <c r="H68" s="1055">
        <v>21850137.399999999</v>
      </c>
      <c r="I68" s="1055">
        <v>240200</v>
      </c>
      <c r="J68" s="1055">
        <v>0</v>
      </c>
      <c r="K68" s="1055">
        <v>0</v>
      </c>
      <c r="L68" s="1063">
        <v>0</v>
      </c>
    </row>
    <row r="69" spans="1:12" ht="18.95" customHeight="1">
      <c r="A69" s="966"/>
      <c r="B69" s="967"/>
      <c r="C69" s="968"/>
      <c r="D69" s="971" t="s">
        <v>43</v>
      </c>
      <c r="E69" s="1062">
        <v>53776734.43</v>
      </c>
      <c r="F69" s="1055">
        <v>41330343.259999998</v>
      </c>
      <c r="G69" s="1055">
        <v>0</v>
      </c>
      <c r="H69" s="1055">
        <v>12446391.170000002</v>
      </c>
      <c r="I69" s="1055">
        <v>0</v>
      </c>
      <c r="J69" s="1055">
        <v>0</v>
      </c>
      <c r="K69" s="1055">
        <v>0</v>
      </c>
      <c r="L69" s="1063">
        <v>0</v>
      </c>
    </row>
    <row r="70" spans="1:12" ht="18.95" customHeight="1">
      <c r="A70" s="970"/>
      <c r="B70" s="968"/>
      <c r="C70" s="968"/>
      <c r="D70" s="971" t="s">
        <v>44</v>
      </c>
      <c r="E70" s="994">
        <v>0.46536171505464741</v>
      </c>
      <c r="F70" s="928">
        <v>0.38791079214611529</v>
      </c>
      <c r="G70" s="928">
        <v>0</v>
      </c>
      <c r="H70" s="928">
        <v>1.4025683085418077</v>
      </c>
      <c r="I70" s="928">
        <v>0</v>
      </c>
      <c r="J70" s="928">
        <v>0</v>
      </c>
      <c r="K70" s="928">
        <v>0</v>
      </c>
      <c r="L70" s="995">
        <v>0</v>
      </c>
    </row>
    <row r="71" spans="1:12" ht="18.95" customHeight="1">
      <c r="A71" s="972"/>
      <c r="B71" s="973"/>
      <c r="C71" s="973"/>
      <c r="D71" s="974" t="s">
        <v>45</v>
      </c>
      <c r="E71" s="996">
        <v>0.38508943594040734</v>
      </c>
      <c r="F71" s="997">
        <v>0.35157689430606787</v>
      </c>
      <c r="G71" s="997">
        <v>0</v>
      </c>
      <c r="H71" s="997">
        <v>0.56962530450723858</v>
      </c>
      <c r="I71" s="997">
        <v>0</v>
      </c>
      <c r="J71" s="997">
        <v>0</v>
      </c>
      <c r="K71" s="997">
        <v>0</v>
      </c>
      <c r="L71" s="998">
        <v>0</v>
      </c>
    </row>
    <row r="72" spans="1:12" ht="18.95" customHeight="1">
      <c r="A72" s="983" t="s">
        <v>372</v>
      </c>
      <c r="B72" s="979" t="s">
        <v>47</v>
      </c>
      <c r="C72" s="984" t="s">
        <v>373</v>
      </c>
      <c r="D72" s="981" t="s">
        <v>41</v>
      </c>
      <c r="E72" s="1060">
        <v>429478000</v>
      </c>
      <c r="F72" s="1055">
        <v>354181000</v>
      </c>
      <c r="G72" s="1055">
        <v>159000</v>
      </c>
      <c r="H72" s="1055">
        <v>58253000</v>
      </c>
      <c r="I72" s="1055">
        <v>1984000</v>
      </c>
      <c r="J72" s="1055">
        <v>0</v>
      </c>
      <c r="K72" s="1055">
        <v>0</v>
      </c>
      <c r="L72" s="1063">
        <v>14901000</v>
      </c>
    </row>
    <row r="73" spans="1:12" ht="18.95" customHeight="1">
      <c r="A73" s="966"/>
      <c r="B73" s="967"/>
      <c r="C73" s="968"/>
      <c r="D73" s="971" t="s">
        <v>42</v>
      </c>
      <c r="E73" s="1062">
        <v>433057976.72999996</v>
      </c>
      <c r="F73" s="1055">
        <v>354655450.33999997</v>
      </c>
      <c r="G73" s="1055">
        <v>170000</v>
      </c>
      <c r="H73" s="1055">
        <v>60654877.390000001</v>
      </c>
      <c r="I73" s="1055">
        <v>2118983</v>
      </c>
      <c r="J73" s="1055">
        <v>0</v>
      </c>
      <c r="K73" s="1055">
        <v>0</v>
      </c>
      <c r="L73" s="1063">
        <v>15458666</v>
      </c>
    </row>
    <row r="74" spans="1:12" ht="18.95" customHeight="1">
      <c r="A74" s="966"/>
      <c r="B74" s="967"/>
      <c r="C74" s="968"/>
      <c r="D74" s="971" t="s">
        <v>43</v>
      </c>
      <c r="E74" s="1062">
        <v>137761646.83999997</v>
      </c>
      <c r="F74" s="1055">
        <v>113617058.32999998</v>
      </c>
      <c r="G74" s="1055">
        <v>40801.61</v>
      </c>
      <c r="H74" s="1055">
        <v>20160031.379999999</v>
      </c>
      <c r="I74" s="1055">
        <v>945083.71</v>
      </c>
      <c r="J74" s="1055">
        <v>0</v>
      </c>
      <c r="K74" s="1055">
        <v>0</v>
      </c>
      <c r="L74" s="1063">
        <v>2998671.810000001</v>
      </c>
    </row>
    <row r="75" spans="1:12" ht="18.95" customHeight="1">
      <c r="A75" s="970"/>
      <c r="B75" s="968"/>
      <c r="C75" s="968" t="s">
        <v>4</v>
      </c>
      <c r="D75" s="971" t="s">
        <v>44</v>
      </c>
      <c r="E75" s="994">
        <v>0.32076531705931383</v>
      </c>
      <c r="F75" s="928">
        <v>0.32078812338888868</v>
      </c>
      <c r="G75" s="928">
        <v>0.25661389937106921</v>
      </c>
      <c r="H75" s="928">
        <v>0.34607713559816661</v>
      </c>
      <c r="I75" s="928">
        <v>0.47635267641129031</v>
      </c>
      <c r="J75" s="928">
        <v>0</v>
      </c>
      <c r="K75" s="928">
        <v>0</v>
      </c>
      <c r="L75" s="995">
        <v>0.20123963559492658</v>
      </c>
    </row>
    <row r="76" spans="1:12" ht="18.75" customHeight="1">
      <c r="A76" s="972"/>
      <c r="B76" s="973"/>
      <c r="C76" s="973"/>
      <c r="D76" s="977" t="s">
        <v>45</v>
      </c>
      <c r="E76" s="996">
        <v>0.31811363429957246</v>
      </c>
      <c r="F76" s="997">
        <v>0.3203589800215334</v>
      </c>
      <c r="G76" s="997">
        <v>0.2400094705882353</v>
      </c>
      <c r="H76" s="997">
        <v>0.33237279914646611</v>
      </c>
      <c r="I76" s="997">
        <v>0.44600816051851289</v>
      </c>
      <c r="J76" s="997">
        <v>0</v>
      </c>
      <c r="K76" s="997">
        <v>0</v>
      </c>
      <c r="L76" s="998">
        <v>0.19397998572451214</v>
      </c>
    </row>
    <row r="77" spans="1:12" ht="18.95" hidden="1" customHeight="1">
      <c r="A77" s="966" t="s">
        <v>374</v>
      </c>
      <c r="B77" s="967" t="s">
        <v>47</v>
      </c>
      <c r="C77" s="968" t="s">
        <v>375</v>
      </c>
      <c r="D77" s="982" t="s">
        <v>41</v>
      </c>
      <c r="E77" s="1060">
        <v>0</v>
      </c>
      <c r="F77" s="1061">
        <v>0</v>
      </c>
      <c r="G77" s="1061">
        <v>0</v>
      </c>
      <c r="H77" s="1061">
        <v>0</v>
      </c>
      <c r="I77" s="1061">
        <v>0</v>
      </c>
      <c r="J77" s="1061">
        <v>0</v>
      </c>
      <c r="K77" s="1061">
        <v>0</v>
      </c>
      <c r="L77" s="1064">
        <v>0</v>
      </c>
    </row>
    <row r="78" spans="1:12" ht="18.95" hidden="1" customHeight="1">
      <c r="A78" s="966"/>
      <c r="B78" s="967"/>
      <c r="C78" s="968"/>
      <c r="D78" s="971" t="s">
        <v>42</v>
      </c>
      <c r="E78" s="1062">
        <v>0</v>
      </c>
      <c r="F78" s="1055">
        <v>0</v>
      </c>
      <c r="G78" s="1055">
        <v>0</v>
      </c>
      <c r="H78" s="1055">
        <v>0</v>
      </c>
      <c r="I78" s="1055">
        <v>0</v>
      </c>
      <c r="J78" s="1055">
        <v>0</v>
      </c>
      <c r="K78" s="1055">
        <v>0</v>
      </c>
      <c r="L78" s="1063">
        <v>0</v>
      </c>
    </row>
    <row r="79" spans="1:12" ht="18.95" hidden="1" customHeight="1">
      <c r="A79" s="966"/>
      <c r="B79" s="967"/>
      <c r="C79" s="968"/>
      <c r="D79" s="971" t="s">
        <v>43</v>
      </c>
      <c r="E79" s="1062">
        <v>0</v>
      </c>
      <c r="F79" s="1055">
        <v>0</v>
      </c>
      <c r="G79" s="1055">
        <v>0</v>
      </c>
      <c r="H79" s="1055">
        <v>0</v>
      </c>
      <c r="I79" s="1055">
        <v>0</v>
      </c>
      <c r="J79" s="1055">
        <v>0</v>
      </c>
      <c r="K79" s="1055">
        <v>0</v>
      </c>
      <c r="L79" s="1063">
        <v>0</v>
      </c>
    </row>
    <row r="80" spans="1:12" ht="18.95" hidden="1" customHeight="1">
      <c r="A80" s="970"/>
      <c r="B80" s="968"/>
      <c r="C80" s="968"/>
      <c r="D80" s="971" t="s">
        <v>44</v>
      </c>
      <c r="E80" s="994">
        <v>0</v>
      </c>
      <c r="F80" s="928">
        <v>0</v>
      </c>
      <c r="G80" s="928">
        <v>0</v>
      </c>
      <c r="H80" s="928">
        <v>0</v>
      </c>
      <c r="I80" s="928">
        <v>0</v>
      </c>
      <c r="J80" s="928">
        <v>0</v>
      </c>
      <c r="K80" s="928">
        <v>0</v>
      </c>
      <c r="L80" s="995">
        <v>0</v>
      </c>
    </row>
    <row r="81" spans="1:12" ht="18.95" hidden="1" customHeight="1">
      <c r="A81" s="972"/>
      <c r="B81" s="973"/>
      <c r="C81" s="973"/>
      <c r="D81" s="971" t="s">
        <v>45</v>
      </c>
      <c r="E81" s="996">
        <v>0</v>
      </c>
      <c r="F81" s="997">
        <v>0</v>
      </c>
      <c r="G81" s="997">
        <v>0</v>
      </c>
      <c r="H81" s="997">
        <v>0</v>
      </c>
      <c r="I81" s="997">
        <v>0</v>
      </c>
      <c r="J81" s="997">
        <v>0</v>
      </c>
      <c r="K81" s="997">
        <v>0</v>
      </c>
      <c r="L81" s="998">
        <v>0</v>
      </c>
    </row>
    <row r="82" spans="1:12" ht="18.95" hidden="1" customHeight="1">
      <c r="A82" s="966" t="s">
        <v>376</v>
      </c>
      <c r="B82" s="967" t="s">
        <v>47</v>
      </c>
      <c r="C82" s="968" t="s">
        <v>111</v>
      </c>
      <c r="D82" s="969" t="s">
        <v>41</v>
      </c>
      <c r="E82" s="1060">
        <v>0</v>
      </c>
      <c r="F82" s="1061">
        <v>0</v>
      </c>
      <c r="G82" s="1061">
        <v>0</v>
      </c>
      <c r="H82" s="1061">
        <v>0</v>
      </c>
      <c r="I82" s="1061">
        <v>0</v>
      </c>
      <c r="J82" s="1061">
        <v>0</v>
      </c>
      <c r="K82" s="1061">
        <v>0</v>
      </c>
      <c r="L82" s="1064">
        <v>0</v>
      </c>
    </row>
    <row r="83" spans="1:12" ht="18.95" hidden="1" customHeight="1">
      <c r="A83" s="966"/>
      <c r="B83" s="967"/>
      <c r="C83" s="968"/>
      <c r="D83" s="971" t="s">
        <v>42</v>
      </c>
      <c r="E83" s="1062">
        <v>0</v>
      </c>
      <c r="F83" s="1055">
        <v>0</v>
      </c>
      <c r="G83" s="1055">
        <v>0</v>
      </c>
      <c r="H83" s="1055">
        <v>0</v>
      </c>
      <c r="I83" s="1055">
        <v>0</v>
      </c>
      <c r="J83" s="1055">
        <v>0</v>
      </c>
      <c r="K83" s="1055">
        <v>0</v>
      </c>
      <c r="L83" s="1063">
        <v>0</v>
      </c>
    </row>
    <row r="84" spans="1:12" ht="18.95" hidden="1" customHeight="1">
      <c r="A84" s="966"/>
      <c r="B84" s="967"/>
      <c r="C84" s="968"/>
      <c r="D84" s="971" t="s">
        <v>43</v>
      </c>
      <c r="E84" s="1062">
        <v>0</v>
      </c>
      <c r="F84" s="1055">
        <v>0</v>
      </c>
      <c r="G84" s="1055">
        <v>0</v>
      </c>
      <c r="H84" s="1055">
        <v>0</v>
      </c>
      <c r="I84" s="1055">
        <v>0</v>
      </c>
      <c r="J84" s="1055">
        <v>0</v>
      </c>
      <c r="K84" s="1055">
        <v>0</v>
      </c>
      <c r="L84" s="1063">
        <v>0</v>
      </c>
    </row>
    <row r="85" spans="1:12" ht="18.95" hidden="1" customHeight="1">
      <c r="A85" s="970"/>
      <c r="B85" s="968"/>
      <c r="C85" s="968"/>
      <c r="D85" s="971" t="s">
        <v>44</v>
      </c>
      <c r="E85" s="994">
        <v>0</v>
      </c>
      <c r="F85" s="928">
        <v>0</v>
      </c>
      <c r="G85" s="928">
        <v>0</v>
      </c>
      <c r="H85" s="928">
        <v>0</v>
      </c>
      <c r="I85" s="928">
        <v>0</v>
      </c>
      <c r="J85" s="928">
        <v>0</v>
      </c>
      <c r="K85" s="928">
        <v>0</v>
      </c>
      <c r="L85" s="995">
        <v>0</v>
      </c>
    </row>
    <row r="86" spans="1:12" ht="18.95" hidden="1" customHeight="1">
      <c r="A86" s="972"/>
      <c r="B86" s="973"/>
      <c r="C86" s="973"/>
      <c r="D86" s="976" t="s">
        <v>45</v>
      </c>
      <c r="E86" s="996">
        <v>0</v>
      </c>
      <c r="F86" s="997">
        <v>0</v>
      </c>
      <c r="G86" s="997">
        <v>0</v>
      </c>
      <c r="H86" s="997">
        <v>0</v>
      </c>
      <c r="I86" s="997">
        <v>0</v>
      </c>
      <c r="J86" s="997">
        <v>0</v>
      </c>
      <c r="K86" s="997">
        <v>0</v>
      </c>
      <c r="L86" s="998">
        <v>0</v>
      </c>
    </row>
    <row r="87" spans="1:12" ht="18.95" customHeight="1">
      <c r="A87" s="966" t="s">
        <v>377</v>
      </c>
      <c r="B87" s="967" t="s">
        <v>47</v>
      </c>
      <c r="C87" s="968" t="s">
        <v>83</v>
      </c>
      <c r="D87" s="971" t="s">
        <v>41</v>
      </c>
      <c r="E87" s="1060">
        <v>1705483000</v>
      </c>
      <c r="F87" s="1055">
        <v>506628000</v>
      </c>
      <c r="G87" s="1055">
        <v>2465000</v>
      </c>
      <c r="H87" s="1055">
        <v>1114863000</v>
      </c>
      <c r="I87" s="1055">
        <v>61727000</v>
      </c>
      <c r="J87" s="1055">
        <v>0</v>
      </c>
      <c r="K87" s="1055">
        <v>0</v>
      </c>
      <c r="L87" s="1063">
        <v>19800000</v>
      </c>
    </row>
    <row r="88" spans="1:12" ht="18.95" customHeight="1">
      <c r="A88" s="966"/>
      <c r="B88" s="967"/>
      <c r="C88" s="968"/>
      <c r="D88" s="971" t="s">
        <v>42</v>
      </c>
      <c r="E88" s="1062">
        <v>1736744737.03</v>
      </c>
      <c r="F88" s="1055">
        <v>512792251</v>
      </c>
      <c r="G88" s="1055">
        <v>2624033</v>
      </c>
      <c r="H88" s="1055">
        <v>1122027025.27</v>
      </c>
      <c r="I88" s="1055">
        <v>67985660.140000001</v>
      </c>
      <c r="J88" s="1055">
        <v>0</v>
      </c>
      <c r="K88" s="1055">
        <v>0</v>
      </c>
      <c r="L88" s="1063">
        <v>31315767.619999994</v>
      </c>
    </row>
    <row r="89" spans="1:12" ht="18.95" customHeight="1">
      <c r="A89" s="966"/>
      <c r="B89" s="967"/>
      <c r="C89" s="968"/>
      <c r="D89" s="971" t="s">
        <v>43</v>
      </c>
      <c r="E89" s="1062">
        <v>570722704.99000013</v>
      </c>
      <c r="F89" s="1055">
        <v>166589190.61999997</v>
      </c>
      <c r="G89" s="1055">
        <v>703465.7300000001</v>
      </c>
      <c r="H89" s="1055">
        <v>388557247.37</v>
      </c>
      <c r="I89" s="1055">
        <v>3666262.44</v>
      </c>
      <c r="J89" s="1055">
        <v>0</v>
      </c>
      <c r="K89" s="1055">
        <v>0</v>
      </c>
      <c r="L89" s="1063">
        <v>11206538.830000008</v>
      </c>
    </row>
    <row r="90" spans="1:12" ht="18.95" customHeight="1">
      <c r="A90" s="966"/>
      <c r="B90" s="968"/>
      <c r="C90" s="968"/>
      <c r="D90" s="971" t="s">
        <v>44</v>
      </c>
      <c r="E90" s="994">
        <v>0.33463992604441095</v>
      </c>
      <c r="F90" s="928">
        <v>0.32881954929455137</v>
      </c>
      <c r="G90" s="928">
        <v>0.28538163488843815</v>
      </c>
      <c r="H90" s="928">
        <v>0.3485246594155515</v>
      </c>
      <c r="I90" s="928">
        <v>5.9394793850341014E-2</v>
      </c>
      <c r="J90" s="928">
        <v>0</v>
      </c>
      <c r="K90" s="928">
        <v>0</v>
      </c>
      <c r="L90" s="995">
        <v>0.56598680959595993</v>
      </c>
    </row>
    <row r="91" spans="1:12" ht="18.95" customHeight="1">
      <c r="A91" s="972"/>
      <c r="B91" s="973"/>
      <c r="C91" s="973"/>
      <c r="D91" s="974" t="s">
        <v>45</v>
      </c>
      <c r="E91" s="996">
        <v>0.32861634345067353</v>
      </c>
      <c r="F91" s="997">
        <v>0.32486682529841893</v>
      </c>
      <c r="G91" s="997">
        <v>0.26808570242828506</v>
      </c>
      <c r="H91" s="997">
        <v>0.34629936589673427</v>
      </c>
      <c r="I91" s="997">
        <v>5.3926996258478924E-2</v>
      </c>
      <c r="J91" s="997">
        <v>0</v>
      </c>
      <c r="K91" s="997">
        <v>0</v>
      </c>
      <c r="L91" s="998">
        <v>0.35785611152775598</v>
      </c>
    </row>
    <row r="92" spans="1:12" ht="18.95" hidden="1" customHeight="1">
      <c r="A92" s="966" t="s">
        <v>378</v>
      </c>
      <c r="B92" s="967" t="s">
        <v>47</v>
      </c>
      <c r="C92" s="968" t="s">
        <v>379</v>
      </c>
      <c r="D92" s="969" t="s">
        <v>41</v>
      </c>
      <c r="E92" s="1060">
        <v>0</v>
      </c>
      <c r="F92" s="1061">
        <v>0</v>
      </c>
      <c r="G92" s="1061">
        <v>0</v>
      </c>
      <c r="H92" s="1061">
        <v>0</v>
      </c>
      <c r="I92" s="1061">
        <v>0</v>
      </c>
      <c r="J92" s="1061">
        <v>0</v>
      </c>
      <c r="K92" s="1061">
        <v>0</v>
      </c>
      <c r="L92" s="1064">
        <v>0</v>
      </c>
    </row>
    <row r="93" spans="1:12" ht="18.95" hidden="1" customHeight="1">
      <c r="A93" s="966"/>
      <c r="B93" s="967"/>
      <c r="C93" s="968" t="s">
        <v>380</v>
      </c>
      <c r="D93" s="971" t="s">
        <v>42</v>
      </c>
      <c r="E93" s="1062">
        <v>0</v>
      </c>
      <c r="F93" s="1055">
        <v>0</v>
      </c>
      <c r="G93" s="1055">
        <v>0</v>
      </c>
      <c r="H93" s="1055">
        <v>0</v>
      </c>
      <c r="I93" s="1055">
        <v>0</v>
      </c>
      <c r="J93" s="1055">
        <v>0</v>
      </c>
      <c r="K93" s="1055">
        <v>0</v>
      </c>
      <c r="L93" s="1063">
        <v>0</v>
      </c>
    </row>
    <row r="94" spans="1:12" ht="18.95" hidden="1" customHeight="1">
      <c r="A94" s="966"/>
      <c r="B94" s="967"/>
      <c r="C94" s="968" t="s">
        <v>381</v>
      </c>
      <c r="D94" s="971" t="s">
        <v>43</v>
      </c>
      <c r="E94" s="1062">
        <v>0</v>
      </c>
      <c r="F94" s="1055">
        <v>0</v>
      </c>
      <c r="G94" s="1055">
        <v>0</v>
      </c>
      <c r="H94" s="1055">
        <v>0</v>
      </c>
      <c r="I94" s="1055">
        <v>0</v>
      </c>
      <c r="J94" s="1055">
        <v>0</v>
      </c>
      <c r="K94" s="1055">
        <v>0</v>
      </c>
      <c r="L94" s="1063">
        <v>0</v>
      </c>
    </row>
    <row r="95" spans="1:12" ht="18.95" hidden="1" customHeight="1">
      <c r="A95" s="970"/>
      <c r="B95" s="968"/>
      <c r="C95" s="968" t="s">
        <v>382</v>
      </c>
      <c r="D95" s="971" t="s">
        <v>44</v>
      </c>
      <c r="E95" s="994">
        <v>0</v>
      </c>
      <c r="F95" s="928">
        <v>0</v>
      </c>
      <c r="G95" s="928">
        <v>0</v>
      </c>
      <c r="H95" s="928">
        <v>0</v>
      </c>
      <c r="I95" s="928">
        <v>0</v>
      </c>
      <c r="J95" s="928">
        <v>0</v>
      </c>
      <c r="K95" s="928">
        <v>0</v>
      </c>
      <c r="L95" s="995">
        <v>0</v>
      </c>
    </row>
    <row r="96" spans="1:12" ht="18.95" hidden="1" customHeight="1">
      <c r="A96" s="972"/>
      <c r="B96" s="973"/>
      <c r="C96" s="973"/>
      <c r="D96" s="976" t="s">
        <v>45</v>
      </c>
      <c r="E96" s="996">
        <v>0</v>
      </c>
      <c r="F96" s="997">
        <v>0</v>
      </c>
      <c r="G96" s="997">
        <v>0</v>
      </c>
      <c r="H96" s="997">
        <v>0</v>
      </c>
      <c r="I96" s="997">
        <v>0</v>
      </c>
      <c r="J96" s="997">
        <v>0</v>
      </c>
      <c r="K96" s="997">
        <v>0</v>
      </c>
      <c r="L96" s="998">
        <v>0</v>
      </c>
    </row>
    <row r="97" spans="1:12" ht="18.95" customHeight="1">
      <c r="A97" s="966" t="s">
        <v>383</v>
      </c>
      <c r="B97" s="967" t="s">
        <v>47</v>
      </c>
      <c r="C97" s="968" t="s">
        <v>113</v>
      </c>
      <c r="D97" s="971" t="s">
        <v>41</v>
      </c>
      <c r="E97" s="1060">
        <v>6513000</v>
      </c>
      <c r="F97" s="1055">
        <v>1744000</v>
      </c>
      <c r="G97" s="1055">
        <v>5000</v>
      </c>
      <c r="H97" s="1055">
        <v>3594000</v>
      </c>
      <c r="I97" s="1055">
        <v>1170000</v>
      </c>
      <c r="J97" s="1055">
        <v>0</v>
      </c>
      <c r="K97" s="1055">
        <v>0</v>
      </c>
      <c r="L97" s="1063">
        <v>0</v>
      </c>
    </row>
    <row r="98" spans="1:12" ht="18.95" customHeight="1">
      <c r="A98" s="966"/>
      <c r="B98" s="967"/>
      <c r="C98" s="968"/>
      <c r="D98" s="971" t="s">
        <v>42</v>
      </c>
      <c r="E98" s="1062">
        <v>6513000</v>
      </c>
      <c r="F98" s="1055">
        <v>1744000</v>
      </c>
      <c r="G98" s="1055">
        <v>5000</v>
      </c>
      <c r="H98" s="1055">
        <v>3382000</v>
      </c>
      <c r="I98" s="1055">
        <v>1382000</v>
      </c>
      <c r="J98" s="1055">
        <v>0</v>
      </c>
      <c r="K98" s="1055">
        <v>0</v>
      </c>
      <c r="L98" s="1063">
        <v>0</v>
      </c>
    </row>
    <row r="99" spans="1:12" ht="18.95" customHeight="1">
      <c r="A99" s="966"/>
      <c r="B99" s="967"/>
      <c r="C99" s="968"/>
      <c r="D99" s="971" t="s">
        <v>43</v>
      </c>
      <c r="E99" s="1062">
        <v>747922.11</v>
      </c>
      <c r="F99" s="1055">
        <v>479178.6</v>
      </c>
      <c r="G99" s="1055">
        <v>0</v>
      </c>
      <c r="H99" s="1055">
        <v>268743.51</v>
      </c>
      <c r="I99" s="1055">
        <v>0</v>
      </c>
      <c r="J99" s="1055">
        <v>0</v>
      </c>
      <c r="K99" s="1055">
        <v>0</v>
      </c>
      <c r="L99" s="1063">
        <v>0</v>
      </c>
    </row>
    <row r="100" spans="1:12" ht="18.95" customHeight="1">
      <c r="A100" s="970"/>
      <c r="B100" s="968"/>
      <c r="C100" s="968"/>
      <c r="D100" s="971" t="s">
        <v>44</v>
      </c>
      <c r="E100" s="994">
        <v>0.11483526946107785</v>
      </c>
      <c r="F100" s="928">
        <v>0.27475837155963301</v>
      </c>
      <c r="G100" s="928">
        <v>0</v>
      </c>
      <c r="H100" s="928">
        <v>7.4775601001669453E-2</v>
      </c>
      <c r="I100" s="928">
        <v>0</v>
      </c>
      <c r="J100" s="928">
        <v>0</v>
      </c>
      <c r="K100" s="928">
        <v>0</v>
      </c>
      <c r="L100" s="995">
        <v>0</v>
      </c>
    </row>
    <row r="101" spans="1:12" ht="18.95" customHeight="1">
      <c r="A101" s="972"/>
      <c r="B101" s="973"/>
      <c r="C101" s="973"/>
      <c r="D101" s="974" t="s">
        <v>45</v>
      </c>
      <c r="E101" s="996">
        <v>0.11483526946107785</v>
      </c>
      <c r="F101" s="997">
        <v>0.27475837155963301</v>
      </c>
      <c r="G101" s="997">
        <v>0</v>
      </c>
      <c r="H101" s="997">
        <v>7.9462894736842107E-2</v>
      </c>
      <c r="I101" s="997">
        <v>0</v>
      </c>
      <c r="J101" s="997">
        <v>0</v>
      </c>
      <c r="K101" s="997">
        <v>0</v>
      </c>
      <c r="L101" s="998">
        <v>0</v>
      </c>
    </row>
    <row r="102" spans="1:12" ht="18.95" hidden="1" customHeight="1">
      <c r="A102" s="983" t="s">
        <v>384</v>
      </c>
      <c r="B102" s="979" t="s">
        <v>47</v>
      </c>
      <c r="C102" s="984" t="s">
        <v>385</v>
      </c>
      <c r="D102" s="981" t="s">
        <v>41</v>
      </c>
      <c r="E102" s="1060">
        <v>0</v>
      </c>
      <c r="F102" s="1055">
        <v>0</v>
      </c>
      <c r="G102" s="1055">
        <v>0</v>
      </c>
      <c r="H102" s="1055">
        <v>0</v>
      </c>
      <c r="I102" s="1055">
        <v>0</v>
      </c>
      <c r="J102" s="1055">
        <v>0</v>
      </c>
      <c r="K102" s="1055">
        <v>0</v>
      </c>
      <c r="L102" s="1063">
        <v>0</v>
      </c>
    </row>
    <row r="103" spans="1:12" ht="18.95" hidden="1" customHeight="1">
      <c r="A103" s="966"/>
      <c r="B103" s="967"/>
      <c r="C103" s="968" t="s">
        <v>386</v>
      </c>
      <c r="D103" s="971" t="s">
        <v>42</v>
      </c>
      <c r="E103" s="1062">
        <v>0</v>
      </c>
      <c r="F103" s="1055">
        <v>0</v>
      </c>
      <c r="G103" s="1055">
        <v>0</v>
      </c>
      <c r="H103" s="1055">
        <v>0</v>
      </c>
      <c r="I103" s="1055">
        <v>0</v>
      </c>
      <c r="J103" s="1055">
        <v>0</v>
      </c>
      <c r="K103" s="1055">
        <v>0</v>
      </c>
      <c r="L103" s="1063">
        <v>0</v>
      </c>
    </row>
    <row r="104" spans="1:12" ht="18.95" hidden="1" customHeight="1">
      <c r="A104" s="966"/>
      <c r="B104" s="967"/>
      <c r="C104" s="968"/>
      <c r="D104" s="971" t="s">
        <v>43</v>
      </c>
      <c r="E104" s="1062">
        <v>0</v>
      </c>
      <c r="F104" s="1055">
        <v>0</v>
      </c>
      <c r="G104" s="1055">
        <v>0</v>
      </c>
      <c r="H104" s="1055">
        <v>0</v>
      </c>
      <c r="I104" s="1055">
        <v>0</v>
      </c>
      <c r="J104" s="1055">
        <v>0</v>
      </c>
      <c r="K104" s="1055">
        <v>0</v>
      </c>
      <c r="L104" s="1063">
        <v>0</v>
      </c>
    </row>
    <row r="105" spans="1:12" ht="18.95" hidden="1" customHeight="1">
      <c r="A105" s="970"/>
      <c r="B105" s="968"/>
      <c r="C105" s="968"/>
      <c r="D105" s="971" t="s">
        <v>44</v>
      </c>
      <c r="E105" s="994">
        <v>0</v>
      </c>
      <c r="F105" s="928">
        <v>0</v>
      </c>
      <c r="G105" s="928">
        <v>0</v>
      </c>
      <c r="H105" s="928">
        <v>0</v>
      </c>
      <c r="I105" s="928">
        <v>0</v>
      </c>
      <c r="J105" s="928">
        <v>0</v>
      </c>
      <c r="K105" s="928">
        <v>0</v>
      </c>
      <c r="L105" s="995">
        <v>0</v>
      </c>
    </row>
    <row r="106" spans="1:12" ht="18.95" hidden="1" customHeight="1">
      <c r="A106" s="972"/>
      <c r="B106" s="973"/>
      <c r="C106" s="973"/>
      <c r="D106" s="977" t="s">
        <v>45</v>
      </c>
      <c r="E106" s="996">
        <v>0</v>
      </c>
      <c r="F106" s="997">
        <v>0</v>
      </c>
      <c r="G106" s="997">
        <v>0</v>
      </c>
      <c r="H106" s="997">
        <v>0</v>
      </c>
      <c r="I106" s="997">
        <v>0</v>
      </c>
      <c r="J106" s="997">
        <v>0</v>
      </c>
      <c r="K106" s="997">
        <v>0</v>
      </c>
      <c r="L106" s="998">
        <v>0</v>
      </c>
    </row>
    <row r="107" spans="1:12" ht="18.95" customHeight="1">
      <c r="A107" s="966" t="s">
        <v>387</v>
      </c>
      <c r="B107" s="967" t="s">
        <v>47</v>
      </c>
      <c r="C107" s="968" t="s">
        <v>388</v>
      </c>
      <c r="D107" s="982" t="s">
        <v>41</v>
      </c>
      <c r="E107" s="1060">
        <v>3059805000</v>
      </c>
      <c r="F107" s="1055">
        <v>2818818000</v>
      </c>
      <c r="G107" s="1055">
        <v>4728000</v>
      </c>
      <c r="H107" s="1055">
        <v>200412000</v>
      </c>
      <c r="I107" s="1055">
        <v>30777000</v>
      </c>
      <c r="J107" s="1055">
        <v>0</v>
      </c>
      <c r="K107" s="1055">
        <v>0</v>
      </c>
      <c r="L107" s="1063">
        <v>5070000</v>
      </c>
    </row>
    <row r="108" spans="1:12" ht="18.95" customHeight="1">
      <c r="A108" s="966"/>
      <c r="B108" s="967"/>
      <c r="C108" s="968" t="s">
        <v>389</v>
      </c>
      <c r="D108" s="971" t="s">
        <v>42</v>
      </c>
      <c r="E108" s="1062">
        <v>3097151972.6700001</v>
      </c>
      <c r="F108" s="1055">
        <v>2837305079.6700001</v>
      </c>
      <c r="G108" s="1055">
        <v>4675100</v>
      </c>
      <c r="H108" s="1055">
        <v>201174677.75999999</v>
      </c>
      <c r="I108" s="1055">
        <v>34351647.240000002</v>
      </c>
      <c r="J108" s="1055">
        <v>0</v>
      </c>
      <c r="K108" s="1055">
        <v>0</v>
      </c>
      <c r="L108" s="1063">
        <v>19645468</v>
      </c>
    </row>
    <row r="109" spans="1:12" ht="18.95" customHeight="1">
      <c r="A109" s="966"/>
      <c r="B109" s="967"/>
      <c r="C109" s="968"/>
      <c r="D109" s="971" t="s">
        <v>43</v>
      </c>
      <c r="E109" s="1062">
        <v>1390798643.1499999</v>
      </c>
      <c r="F109" s="1055">
        <v>1314891117.6599998</v>
      </c>
      <c r="G109" s="1055">
        <v>764364.85</v>
      </c>
      <c r="H109" s="1055">
        <v>61889887.959999986</v>
      </c>
      <c r="I109" s="1055">
        <v>508583.66000000003</v>
      </c>
      <c r="J109" s="1055">
        <v>0</v>
      </c>
      <c r="K109" s="1055">
        <v>0</v>
      </c>
      <c r="L109" s="1063">
        <v>12744689.02</v>
      </c>
    </row>
    <row r="110" spans="1:12" ht="18.95" customHeight="1">
      <c r="A110" s="966"/>
      <c r="B110" s="968"/>
      <c r="C110" s="968"/>
      <c r="D110" s="971" t="s">
        <v>44</v>
      </c>
      <c r="E110" s="994">
        <v>0.45453832618418488</v>
      </c>
      <c r="F110" s="928">
        <v>0.4664689659495575</v>
      </c>
      <c r="G110" s="928">
        <v>0.16166769247038917</v>
      </c>
      <c r="H110" s="928">
        <v>0.30881328443406575</v>
      </c>
      <c r="I110" s="928">
        <v>1.6524796438899179E-2</v>
      </c>
      <c r="J110" s="928">
        <v>0</v>
      </c>
      <c r="K110" s="928">
        <v>0</v>
      </c>
      <c r="L110" s="995">
        <v>2.5137453688362918</v>
      </c>
    </row>
    <row r="111" spans="1:12" ht="18.95" customHeight="1">
      <c r="A111" s="972"/>
      <c r="B111" s="973"/>
      <c r="C111" s="973"/>
      <c r="D111" s="971" t="s">
        <v>45</v>
      </c>
      <c r="E111" s="996">
        <v>0.44905728082533092</v>
      </c>
      <c r="F111" s="997">
        <v>0.46342958572961479</v>
      </c>
      <c r="G111" s="997">
        <v>0.16349700541164894</v>
      </c>
      <c r="H111" s="997">
        <v>0.30764253557713761</v>
      </c>
      <c r="I111" s="997">
        <v>1.4805218988386422E-2</v>
      </c>
      <c r="J111" s="997">
        <v>0</v>
      </c>
      <c r="K111" s="997">
        <v>0</v>
      </c>
      <c r="L111" s="998">
        <v>0.64873430452254943</v>
      </c>
    </row>
    <row r="112" spans="1:12" ht="18.95" customHeight="1">
      <c r="A112" s="966" t="s">
        <v>390</v>
      </c>
      <c r="B112" s="967" t="s">
        <v>47</v>
      </c>
      <c r="C112" s="968" t="s">
        <v>391</v>
      </c>
      <c r="D112" s="969" t="s">
        <v>41</v>
      </c>
      <c r="E112" s="1060">
        <v>100320000</v>
      </c>
      <c r="F112" s="1055">
        <v>100320000</v>
      </c>
      <c r="G112" s="1055">
        <v>0</v>
      </c>
      <c r="H112" s="1055">
        <v>0</v>
      </c>
      <c r="I112" s="1055">
        <v>0</v>
      </c>
      <c r="J112" s="1055">
        <v>0</v>
      </c>
      <c r="K112" s="1055">
        <v>0</v>
      </c>
      <c r="L112" s="1063">
        <v>0</v>
      </c>
    </row>
    <row r="113" spans="1:12" ht="18.95" customHeight="1">
      <c r="A113" s="966"/>
      <c r="B113" s="967"/>
      <c r="C113" s="968"/>
      <c r="D113" s="971" t="s">
        <v>42</v>
      </c>
      <c r="E113" s="1062">
        <v>100320000</v>
      </c>
      <c r="F113" s="1055">
        <v>100320000</v>
      </c>
      <c r="G113" s="1055">
        <v>0</v>
      </c>
      <c r="H113" s="1055">
        <v>0</v>
      </c>
      <c r="I113" s="1055">
        <v>0</v>
      </c>
      <c r="J113" s="1055">
        <v>0</v>
      </c>
      <c r="K113" s="1055">
        <v>0</v>
      </c>
      <c r="L113" s="1063">
        <v>0</v>
      </c>
    </row>
    <row r="114" spans="1:12" ht="18.95" customHeight="1">
      <c r="A114" s="966"/>
      <c r="B114" s="967"/>
      <c r="C114" s="968"/>
      <c r="D114" s="971" t="s">
        <v>43</v>
      </c>
      <c r="E114" s="1062">
        <v>33745060.450000003</v>
      </c>
      <c r="F114" s="1055">
        <v>33745060.450000003</v>
      </c>
      <c r="G114" s="1055">
        <v>0</v>
      </c>
      <c r="H114" s="1055">
        <v>0</v>
      </c>
      <c r="I114" s="1055">
        <v>0</v>
      </c>
      <c r="J114" s="1055">
        <v>0</v>
      </c>
      <c r="K114" s="1055">
        <v>0</v>
      </c>
      <c r="L114" s="1063">
        <v>0</v>
      </c>
    </row>
    <row r="115" spans="1:12" ht="18.95" customHeight="1">
      <c r="A115" s="970"/>
      <c r="B115" s="968"/>
      <c r="C115" s="968"/>
      <c r="D115" s="971" t="s">
        <v>44</v>
      </c>
      <c r="E115" s="994">
        <v>0.33637420703748011</v>
      </c>
      <c r="F115" s="928">
        <v>0.33637420703748011</v>
      </c>
      <c r="G115" s="928">
        <v>0</v>
      </c>
      <c r="H115" s="928">
        <v>0</v>
      </c>
      <c r="I115" s="928">
        <v>0</v>
      </c>
      <c r="J115" s="928">
        <v>0</v>
      </c>
      <c r="K115" s="928">
        <v>0</v>
      </c>
      <c r="L115" s="995">
        <v>0</v>
      </c>
    </row>
    <row r="116" spans="1:12" ht="18.95" customHeight="1">
      <c r="A116" s="972"/>
      <c r="B116" s="973"/>
      <c r="C116" s="973"/>
      <c r="D116" s="976" t="s">
        <v>45</v>
      </c>
      <c r="E116" s="996">
        <v>0.33637420703748011</v>
      </c>
      <c r="F116" s="997">
        <v>0.33637420703748011</v>
      </c>
      <c r="G116" s="997">
        <v>0</v>
      </c>
      <c r="H116" s="997">
        <v>0</v>
      </c>
      <c r="I116" s="997">
        <v>0</v>
      </c>
      <c r="J116" s="997">
        <v>0</v>
      </c>
      <c r="K116" s="997">
        <v>0</v>
      </c>
      <c r="L116" s="998">
        <v>0</v>
      </c>
    </row>
    <row r="117" spans="1:12" ht="18.95" customHeight="1">
      <c r="A117" s="966" t="s">
        <v>392</v>
      </c>
      <c r="B117" s="967" t="s">
        <v>47</v>
      </c>
      <c r="C117" s="968" t="s">
        <v>393</v>
      </c>
      <c r="D117" s="969" t="s">
        <v>41</v>
      </c>
      <c r="E117" s="1138">
        <v>0</v>
      </c>
      <c r="F117" s="1137">
        <v>0</v>
      </c>
      <c r="G117" s="1137">
        <v>0</v>
      </c>
      <c r="H117" s="1137">
        <v>0</v>
      </c>
      <c r="I117" s="1137">
        <v>0</v>
      </c>
      <c r="J117" s="1137">
        <v>0</v>
      </c>
      <c r="K117" s="1137">
        <v>0</v>
      </c>
      <c r="L117" s="1140">
        <v>0</v>
      </c>
    </row>
    <row r="118" spans="1:12" ht="18.95" customHeight="1">
      <c r="A118" s="966"/>
      <c r="B118" s="967"/>
      <c r="C118" s="968" t="s">
        <v>394</v>
      </c>
      <c r="D118" s="971" t="s">
        <v>42</v>
      </c>
      <c r="E118" s="1062">
        <v>136560</v>
      </c>
      <c r="F118" s="1055">
        <v>136560</v>
      </c>
      <c r="G118" s="1055">
        <v>0</v>
      </c>
      <c r="H118" s="1055">
        <v>0</v>
      </c>
      <c r="I118" s="1055">
        <v>0</v>
      </c>
      <c r="J118" s="1055">
        <v>0</v>
      </c>
      <c r="K118" s="1055">
        <v>0</v>
      </c>
      <c r="L118" s="1063">
        <v>0</v>
      </c>
    </row>
    <row r="119" spans="1:12" ht="18.95" customHeight="1">
      <c r="A119" s="966"/>
      <c r="B119" s="967"/>
      <c r="C119" s="968" t="s">
        <v>395</v>
      </c>
      <c r="D119" s="971" t="s">
        <v>43</v>
      </c>
      <c r="E119" s="1062">
        <v>88630</v>
      </c>
      <c r="F119" s="1055">
        <v>88630</v>
      </c>
      <c r="G119" s="1055">
        <v>0</v>
      </c>
      <c r="H119" s="1055">
        <v>0</v>
      </c>
      <c r="I119" s="1055">
        <v>0</v>
      </c>
      <c r="J119" s="1055">
        <v>0</v>
      </c>
      <c r="K119" s="1055">
        <v>0</v>
      </c>
      <c r="L119" s="1063">
        <v>0</v>
      </c>
    </row>
    <row r="120" spans="1:12" ht="18.95" customHeight="1">
      <c r="A120" s="970"/>
      <c r="B120" s="968"/>
      <c r="C120" s="968" t="s">
        <v>396</v>
      </c>
      <c r="D120" s="971" t="s">
        <v>44</v>
      </c>
      <c r="E120" s="994">
        <v>0</v>
      </c>
      <c r="F120" s="928">
        <v>0</v>
      </c>
      <c r="G120" s="928">
        <v>0</v>
      </c>
      <c r="H120" s="928">
        <v>0</v>
      </c>
      <c r="I120" s="928">
        <v>0</v>
      </c>
      <c r="J120" s="928">
        <v>0</v>
      </c>
      <c r="K120" s="928">
        <v>0</v>
      </c>
      <c r="L120" s="995">
        <v>0</v>
      </c>
    </row>
    <row r="121" spans="1:12" ht="18.95" customHeight="1">
      <c r="A121" s="972"/>
      <c r="B121" s="973"/>
      <c r="C121" s="973" t="s">
        <v>397</v>
      </c>
      <c r="D121" s="976" t="s">
        <v>45</v>
      </c>
      <c r="E121" s="996">
        <v>0.64901874633860579</v>
      </c>
      <c r="F121" s="997">
        <v>0.64901874633860579</v>
      </c>
      <c r="G121" s="997">
        <v>0</v>
      </c>
      <c r="H121" s="997">
        <v>0</v>
      </c>
      <c r="I121" s="997">
        <v>0</v>
      </c>
      <c r="J121" s="997">
        <v>0</v>
      </c>
      <c r="K121" s="997">
        <v>0</v>
      </c>
      <c r="L121" s="998">
        <v>0</v>
      </c>
    </row>
    <row r="122" spans="1:12" ht="18.95" hidden="1" customHeight="1">
      <c r="A122" s="966" t="s">
        <v>398</v>
      </c>
      <c r="B122" s="967" t="s">
        <v>47</v>
      </c>
      <c r="C122" s="968" t="s">
        <v>399</v>
      </c>
      <c r="D122" s="969" t="s">
        <v>41</v>
      </c>
      <c r="E122" s="1060">
        <v>0</v>
      </c>
      <c r="F122" s="1055">
        <v>0</v>
      </c>
      <c r="G122" s="1055">
        <v>0</v>
      </c>
      <c r="H122" s="1055">
        <v>0</v>
      </c>
      <c r="I122" s="1055">
        <v>0</v>
      </c>
      <c r="J122" s="1055">
        <v>0</v>
      </c>
      <c r="K122" s="1055">
        <v>0</v>
      </c>
      <c r="L122" s="1063">
        <v>0</v>
      </c>
    </row>
    <row r="123" spans="1:12" ht="18.95" hidden="1" customHeight="1">
      <c r="A123" s="966"/>
      <c r="B123" s="967"/>
      <c r="C123" s="968"/>
      <c r="D123" s="971" t="s">
        <v>42</v>
      </c>
      <c r="E123" s="1062">
        <v>0</v>
      </c>
      <c r="F123" s="1055">
        <v>0</v>
      </c>
      <c r="G123" s="1055">
        <v>0</v>
      </c>
      <c r="H123" s="1055">
        <v>0</v>
      </c>
      <c r="I123" s="1055">
        <v>0</v>
      </c>
      <c r="J123" s="1055">
        <v>0</v>
      </c>
      <c r="K123" s="1055">
        <v>0</v>
      </c>
      <c r="L123" s="1063">
        <v>0</v>
      </c>
    </row>
    <row r="124" spans="1:12" ht="18.95" hidden="1" customHeight="1">
      <c r="A124" s="966"/>
      <c r="B124" s="967"/>
      <c r="C124" s="968"/>
      <c r="D124" s="971" t="s">
        <v>43</v>
      </c>
      <c r="E124" s="1062">
        <v>0</v>
      </c>
      <c r="F124" s="1055">
        <v>0</v>
      </c>
      <c r="G124" s="1055">
        <v>0</v>
      </c>
      <c r="H124" s="1055">
        <v>0</v>
      </c>
      <c r="I124" s="1055">
        <v>0</v>
      </c>
      <c r="J124" s="1055">
        <v>0</v>
      </c>
      <c r="K124" s="1055">
        <v>0</v>
      </c>
      <c r="L124" s="1063">
        <v>0</v>
      </c>
    </row>
    <row r="125" spans="1:12" ht="18.95" hidden="1" customHeight="1">
      <c r="A125" s="970"/>
      <c r="B125" s="968"/>
      <c r="C125" s="968"/>
      <c r="D125" s="971" t="s">
        <v>44</v>
      </c>
      <c r="E125" s="994">
        <v>0</v>
      </c>
      <c r="F125" s="928">
        <v>0</v>
      </c>
      <c r="G125" s="928">
        <v>0</v>
      </c>
      <c r="H125" s="928">
        <v>0</v>
      </c>
      <c r="I125" s="928">
        <v>0</v>
      </c>
      <c r="J125" s="928">
        <v>0</v>
      </c>
      <c r="K125" s="928">
        <v>0</v>
      </c>
      <c r="L125" s="995">
        <v>0</v>
      </c>
    </row>
    <row r="126" spans="1:12" ht="18.95" hidden="1" customHeight="1">
      <c r="A126" s="972"/>
      <c r="B126" s="973"/>
      <c r="C126" s="973"/>
      <c r="D126" s="976" t="s">
        <v>45</v>
      </c>
      <c r="E126" s="996">
        <v>0</v>
      </c>
      <c r="F126" s="997">
        <v>0</v>
      </c>
      <c r="G126" s="997">
        <v>0</v>
      </c>
      <c r="H126" s="997">
        <v>0</v>
      </c>
      <c r="I126" s="997">
        <v>0</v>
      </c>
      <c r="J126" s="997">
        <v>0</v>
      </c>
      <c r="K126" s="997">
        <v>0</v>
      </c>
      <c r="L126" s="998">
        <v>0</v>
      </c>
    </row>
    <row r="127" spans="1:12" ht="18.95" customHeight="1">
      <c r="A127" s="966" t="s">
        <v>400</v>
      </c>
      <c r="B127" s="967" t="s">
        <v>47</v>
      </c>
      <c r="C127" s="968" t="s">
        <v>401</v>
      </c>
      <c r="D127" s="969" t="s">
        <v>41</v>
      </c>
      <c r="E127" s="1060">
        <v>155957000</v>
      </c>
      <c r="F127" s="1055">
        <v>73934000</v>
      </c>
      <c r="G127" s="1055">
        <v>0</v>
      </c>
      <c r="H127" s="1055">
        <v>75477000</v>
      </c>
      <c r="I127" s="1055">
        <v>4577000</v>
      </c>
      <c r="J127" s="1055">
        <v>0</v>
      </c>
      <c r="K127" s="1055">
        <v>0</v>
      </c>
      <c r="L127" s="1063">
        <v>1969000</v>
      </c>
    </row>
    <row r="128" spans="1:12" ht="18.95" customHeight="1">
      <c r="A128" s="970"/>
      <c r="B128" s="968"/>
      <c r="C128" s="968"/>
      <c r="D128" s="971" t="s">
        <v>42</v>
      </c>
      <c r="E128" s="1062">
        <v>142367108.02000001</v>
      </c>
      <c r="F128" s="1055">
        <v>77370262.359999999</v>
      </c>
      <c r="G128" s="1055">
        <v>0</v>
      </c>
      <c r="H128" s="1055">
        <v>60246678.660000004</v>
      </c>
      <c r="I128" s="1055">
        <v>2781167</v>
      </c>
      <c r="J128" s="1055">
        <v>0</v>
      </c>
      <c r="K128" s="1055">
        <v>0</v>
      </c>
      <c r="L128" s="1063">
        <v>1969000</v>
      </c>
    </row>
    <row r="129" spans="1:12" ht="18.95" customHeight="1">
      <c r="A129" s="970"/>
      <c r="B129" s="968"/>
      <c r="C129" s="968"/>
      <c r="D129" s="971" t="s">
        <v>43</v>
      </c>
      <c r="E129" s="1062">
        <v>3890987.2199999997</v>
      </c>
      <c r="F129" s="1055">
        <v>3473901.6199999996</v>
      </c>
      <c r="G129" s="1055">
        <v>0</v>
      </c>
      <c r="H129" s="1055">
        <v>0</v>
      </c>
      <c r="I129" s="1055">
        <v>0</v>
      </c>
      <c r="J129" s="1055">
        <v>0</v>
      </c>
      <c r="K129" s="1055">
        <v>0</v>
      </c>
      <c r="L129" s="1063">
        <v>417085.6</v>
      </c>
    </row>
    <row r="130" spans="1:12" ht="18.95" customHeight="1">
      <c r="A130" s="970"/>
      <c r="B130" s="968"/>
      <c r="C130" s="968"/>
      <c r="D130" s="971" t="s">
        <v>44</v>
      </c>
      <c r="E130" s="994">
        <v>2.4949102765505875E-2</v>
      </c>
      <c r="F130" s="928">
        <v>4.6986523385722394E-2</v>
      </c>
      <c r="G130" s="928">
        <v>0</v>
      </c>
      <c r="H130" s="928">
        <v>0</v>
      </c>
      <c r="I130" s="928">
        <v>0</v>
      </c>
      <c r="J130" s="928">
        <v>0</v>
      </c>
      <c r="K130" s="928">
        <v>0</v>
      </c>
      <c r="L130" s="995">
        <v>0.21182610462163534</v>
      </c>
    </row>
    <row r="131" spans="1:12" ht="18.95" customHeight="1">
      <c r="A131" s="972"/>
      <c r="B131" s="973"/>
      <c r="C131" s="973"/>
      <c r="D131" s="974" t="s">
        <v>45</v>
      </c>
      <c r="E131" s="996">
        <v>2.7330661373365723E-2</v>
      </c>
      <c r="F131" s="997">
        <v>4.489970066065057E-2</v>
      </c>
      <c r="G131" s="997">
        <v>0</v>
      </c>
      <c r="H131" s="997">
        <v>0</v>
      </c>
      <c r="I131" s="997">
        <v>0</v>
      </c>
      <c r="J131" s="997">
        <v>0</v>
      </c>
      <c r="K131" s="997">
        <v>0</v>
      </c>
      <c r="L131" s="998">
        <v>0.21182610462163534</v>
      </c>
    </row>
    <row r="132" spans="1:12" ht="18.95" customHeight="1">
      <c r="A132" s="983" t="s">
        <v>402</v>
      </c>
      <c r="B132" s="979" t="s">
        <v>47</v>
      </c>
      <c r="C132" s="984" t="s">
        <v>115</v>
      </c>
      <c r="D132" s="981" t="s">
        <v>41</v>
      </c>
      <c r="E132" s="1060">
        <v>296815000</v>
      </c>
      <c r="F132" s="1055">
        <v>76150000</v>
      </c>
      <c r="G132" s="1055">
        <v>6060000</v>
      </c>
      <c r="H132" s="1055">
        <v>214475000</v>
      </c>
      <c r="I132" s="1055">
        <v>130000</v>
      </c>
      <c r="J132" s="1055">
        <v>0</v>
      </c>
      <c r="K132" s="1055">
        <v>0</v>
      </c>
      <c r="L132" s="1063">
        <v>0</v>
      </c>
    </row>
    <row r="133" spans="1:12" ht="18.95" customHeight="1">
      <c r="A133" s="966"/>
      <c r="B133" s="968"/>
      <c r="C133" s="968"/>
      <c r="D133" s="971" t="s">
        <v>42</v>
      </c>
      <c r="E133" s="1062">
        <v>1829332057.1300001</v>
      </c>
      <c r="F133" s="1055">
        <v>1602806613</v>
      </c>
      <c r="G133" s="1055">
        <v>6138276</v>
      </c>
      <c r="H133" s="1055">
        <v>214393784</v>
      </c>
      <c r="I133" s="1055">
        <v>5993384.1299999999</v>
      </c>
      <c r="J133" s="1055">
        <v>0</v>
      </c>
      <c r="K133" s="1055">
        <v>0</v>
      </c>
      <c r="L133" s="1063">
        <v>0</v>
      </c>
    </row>
    <row r="134" spans="1:12" ht="18.95" customHeight="1">
      <c r="A134" s="966"/>
      <c r="B134" s="968"/>
      <c r="C134" s="968"/>
      <c r="D134" s="971" t="s">
        <v>43</v>
      </c>
      <c r="E134" s="1062">
        <v>601624162.02999997</v>
      </c>
      <c r="F134" s="1055">
        <v>528995593.21999991</v>
      </c>
      <c r="G134" s="1055">
        <v>408410.47999999992</v>
      </c>
      <c r="H134" s="1055">
        <v>69544551.370000005</v>
      </c>
      <c r="I134" s="1055">
        <v>2675606.96</v>
      </c>
      <c r="J134" s="1055">
        <v>0</v>
      </c>
      <c r="K134" s="1055">
        <v>0</v>
      </c>
      <c r="L134" s="1063">
        <v>0</v>
      </c>
    </row>
    <row r="135" spans="1:12" ht="18.95" customHeight="1">
      <c r="A135" s="966"/>
      <c r="B135" s="968"/>
      <c r="C135" s="968"/>
      <c r="D135" s="971" t="s">
        <v>44</v>
      </c>
      <c r="E135" s="677">
        <v>2.0269331470107641</v>
      </c>
      <c r="F135" s="928">
        <v>6.946757626001312</v>
      </c>
      <c r="G135" s="928">
        <v>6.7394468646864672E-2</v>
      </c>
      <c r="H135" s="928">
        <v>0.32425481464040101</v>
      </c>
      <c r="I135" s="928" t="s">
        <v>771</v>
      </c>
      <c r="J135" s="928">
        <v>0</v>
      </c>
      <c r="K135" s="928">
        <v>0</v>
      </c>
      <c r="L135" s="995">
        <v>0</v>
      </c>
    </row>
    <row r="136" spans="1:12" ht="18.95" customHeight="1">
      <c r="A136" s="985"/>
      <c r="B136" s="973"/>
      <c r="C136" s="973"/>
      <c r="D136" s="974" t="s">
        <v>45</v>
      </c>
      <c r="E136" s="996">
        <v>0.32887641130275452</v>
      </c>
      <c r="F136" s="997">
        <v>0.33004330586699415</v>
      </c>
      <c r="G136" s="997">
        <v>6.6535046648277127E-2</v>
      </c>
      <c r="H136" s="997">
        <v>0.32437764786128315</v>
      </c>
      <c r="I136" s="997">
        <v>0.44642674354997502</v>
      </c>
      <c r="J136" s="997">
        <v>0</v>
      </c>
      <c r="K136" s="997">
        <v>0</v>
      </c>
      <c r="L136" s="998">
        <v>0</v>
      </c>
    </row>
    <row r="137" spans="1:12" ht="18.95" customHeight="1">
      <c r="A137" s="966" t="s">
        <v>403</v>
      </c>
      <c r="B137" s="967" t="s">
        <v>47</v>
      </c>
      <c r="C137" s="968" t="s">
        <v>404</v>
      </c>
      <c r="D137" s="982" t="s">
        <v>41</v>
      </c>
      <c r="E137" s="1060">
        <v>4942508000</v>
      </c>
      <c r="F137" s="1055">
        <v>3003381000</v>
      </c>
      <c r="G137" s="1055">
        <v>10676000</v>
      </c>
      <c r="H137" s="1055">
        <v>1910878000</v>
      </c>
      <c r="I137" s="1055">
        <v>17573000</v>
      </c>
      <c r="J137" s="1055">
        <v>0</v>
      </c>
      <c r="K137" s="1055">
        <v>0</v>
      </c>
      <c r="L137" s="1063">
        <v>0</v>
      </c>
    </row>
    <row r="138" spans="1:12" ht="18.95" customHeight="1">
      <c r="A138" s="966"/>
      <c r="B138" s="967"/>
      <c r="C138" s="968"/>
      <c r="D138" s="971" t="s">
        <v>42</v>
      </c>
      <c r="E138" s="1062">
        <v>4956986003.2799997</v>
      </c>
      <c r="F138" s="1055">
        <v>3047577309.3199997</v>
      </c>
      <c r="G138" s="1055">
        <v>11053054.73</v>
      </c>
      <c r="H138" s="1055">
        <v>1871377162.51</v>
      </c>
      <c r="I138" s="1055">
        <v>26930630.719999999</v>
      </c>
      <c r="J138" s="1055">
        <v>0</v>
      </c>
      <c r="K138" s="1055">
        <v>0</v>
      </c>
      <c r="L138" s="1063">
        <v>47846</v>
      </c>
    </row>
    <row r="139" spans="1:12" ht="18.95" customHeight="1">
      <c r="A139" s="966"/>
      <c r="B139" s="967"/>
      <c r="C139" s="968"/>
      <c r="D139" s="971" t="s">
        <v>43</v>
      </c>
      <c r="E139" s="1062">
        <v>1560440217.3099997</v>
      </c>
      <c r="F139" s="1055">
        <v>986964113.54999995</v>
      </c>
      <c r="G139" s="1055">
        <v>3556029.1799999997</v>
      </c>
      <c r="H139" s="1055">
        <v>566431079.79999983</v>
      </c>
      <c r="I139" s="1055">
        <v>3441149.09</v>
      </c>
      <c r="J139" s="1055">
        <v>0</v>
      </c>
      <c r="K139" s="1055">
        <v>0</v>
      </c>
      <c r="L139" s="1063">
        <v>47845.69</v>
      </c>
    </row>
    <row r="140" spans="1:12" ht="18.95" customHeight="1">
      <c r="A140" s="966"/>
      <c r="B140" s="968"/>
      <c r="C140" s="968"/>
      <c r="D140" s="971" t="s">
        <v>44</v>
      </c>
      <c r="E140" s="994">
        <v>0.31571829874832769</v>
      </c>
      <c r="F140" s="928">
        <v>0.32861768571819555</v>
      </c>
      <c r="G140" s="928">
        <v>0.33308628512551514</v>
      </c>
      <c r="H140" s="928">
        <v>0.29642451260624686</v>
      </c>
      <c r="I140" s="1053">
        <v>0.19582024071018039</v>
      </c>
      <c r="J140" s="928">
        <v>0</v>
      </c>
      <c r="K140" s="928">
        <v>0</v>
      </c>
      <c r="L140" s="995">
        <v>0</v>
      </c>
    </row>
    <row r="141" spans="1:12" ht="18.95" customHeight="1">
      <c r="A141" s="972"/>
      <c r="B141" s="973"/>
      <c r="C141" s="973"/>
      <c r="D141" s="974" t="s">
        <v>45</v>
      </c>
      <c r="E141" s="996">
        <v>0.3147961717619272</v>
      </c>
      <c r="F141" s="997">
        <v>0.32385203503507493</v>
      </c>
      <c r="G141" s="997">
        <v>0.32172365620775312</v>
      </c>
      <c r="H141" s="997">
        <v>0.30268141086015471</v>
      </c>
      <c r="I141" s="997">
        <v>0.12777825836230544</v>
      </c>
      <c r="J141" s="997">
        <v>0</v>
      </c>
      <c r="K141" s="997">
        <v>0</v>
      </c>
      <c r="L141" s="998">
        <v>0.99999352087948845</v>
      </c>
    </row>
    <row r="142" spans="1:12" ht="18.95" customHeight="1">
      <c r="A142" s="966" t="s">
        <v>405</v>
      </c>
      <c r="B142" s="967" t="s">
        <v>47</v>
      </c>
      <c r="C142" s="968" t="s">
        <v>406</v>
      </c>
      <c r="D142" s="981" t="s">
        <v>41</v>
      </c>
      <c r="E142" s="1060">
        <v>4091202000</v>
      </c>
      <c r="F142" s="1055">
        <v>4090928000</v>
      </c>
      <c r="G142" s="1055">
        <v>12000</v>
      </c>
      <c r="H142" s="1055">
        <v>48000</v>
      </c>
      <c r="I142" s="1055">
        <v>134000</v>
      </c>
      <c r="J142" s="1055">
        <v>0</v>
      </c>
      <c r="K142" s="1055">
        <v>0</v>
      </c>
      <c r="L142" s="1063">
        <v>80000</v>
      </c>
    </row>
    <row r="143" spans="1:12" ht="18.95" customHeight="1">
      <c r="A143" s="966"/>
      <c r="B143" s="967"/>
      <c r="C143" s="968"/>
      <c r="D143" s="971" t="s">
        <v>42</v>
      </c>
      <c r="E143" s="1062">
        <v>4146470980.1499996</v>
      </c>
      <c r="F143" s="1055">
        <v>4141421878.1499996</v>
      </c>
      <c r="G143" s="1055">
        <v>12000</v>
      </c>
      <c r="H143" s="1055">
        <v>584223</v>
      </c>
      <c r="I143" s="1055">
        <v>820675</v>
      </c>
      <c r="J143" s="1055">
        <v>0</v>
      </c>
      <c r="K143" s="1055">
        <v>0</v>
      </c>
      <c r="L143" s="1063">
        <v>3632204</v>
      </c>
    </row>
    <row r="144" spans="1:12" ht="18.95" customHeight="1">
      <c r="A144" s="966"/>
      <c r="B144" s="967"/>
      <c r="C144" s="968"/>
      <c r="D144" s="971" t="s">
        <v>43</v>
      </c>
      <c r="E144" s="1062">
        <v>1428832948.8999999</v>
      </c>
      <c r="F144" s="1055">
        <v>1427750126.8</v>
      </c>
      <c r="G144" s="1055">
        <v>4000</v>
      </c>
      <c r="H144" s="1055">
        <v>2570.3000000000002</v>
      </c>
      <c r="I144" s="1055">
        <v>0</v>
      </c>
      <c r="J144" s="1055">
        <v>0</v>
      </c>
      <c r="K144" s="1055">
        <v>0</v>
      </c>
      <c r="L144" s="1063">
        <v>1076251.7999999998</v>
      </c>
    </row>
    <row r="145" spans="1:12" ht="18.95" customHeight="1">
      <c r="A145" s="966"/>
      <c r="B145" s="968"/>
      <c r="C145" s="968"/>
      <c r="D145" s="971" t="s">
        <v>44</v>
      </c>
      <c r="E145" s="994">
        <v>0.34924527043641451</v>
      </c>
      <c r="F145" s="928">
        <v>0.34900397337718969</v>
      </c>
      <c r="G145" s="928">
        <v>0.33333333333333331</v>
      </c>
      <c r="H145" s="928">
        <v>5.3547916666666667E-2</v>
      </c>
      <c r="I145" s="928">
        <v>0</v>
      </c>
      <c r="J145" s="928">
        <v>0</v>
      </c>
      <c r="K145" s="928">
        <v>0</v>
      </c>
      <c r="L145" s="995" t="s">
        <v>771</v>
      </c>
    </row>
    <row r="146" spans="1:12" ht="18.95" customHeight="1">
      <c r="A146" s="972"/>
      <c r="B146" s="973"/>
      <c r="C146" s="973"/>
      <c r="D146" s="974" t="s">
        <v>45</v>
      </c>
      <c r="E146" s="996">
        <v>0.34459012392468535</v>
      </c>
      <c r="F146" s="997">
        <v>0.34474877682294597</v>
      </c>
      <c r="G146" s="997">
        <v>0.33333333333333331</v>
      </c>
      <c r="H146" s="997">
        <v>4.3995186769435644E-3</v>
      </c>
      <c r="I146" s="997">
        <v>0</v>
      </c>
      <c r="J146" s="997">
        <v>0</v>
      </c>
      <c r="K146" s="997">
        <v>0</v>
      </c>
      <c r="L146" s="998">
        <v>0.29630819194076097</v>
      </c>
    </row>
    <row r="147" spans="1:12" ht="18.75" customHeight="1">
      <c r="A147" s="966" t="s">
        <v>407</v>
      </c>
      <c r="B147" s="967" t="s">
        <v>47</v>
      </c>
      <c r="C147" s="968" t="s">
        <v>408</v>
      </c>
      <c r="D147" s="971" t="s">
        <v>41</v>
      </c>
      <c r="E147" s="1062">
        <v>168964000</v>
      </c>
      <c r="F147" s="1055">
        <v>150652000</v>
      </c>
      <c r="G147" s="1055">
        <v>510000</v>
      </c>
      <c r="H147" s="1055">
        <v>17802000</v>
      </c>
      <c r="I147" s="1055">
        <v>0</v>
      </c>
      <c r="J147" s="1055">
        <v>0</v>
      </c>
      <c r="K147" s="1055">
        <v>0</v>
      </c>
      <c r="L147" s="1063">
        <v>0</v>
      </c>
    </row>
    <row r="148" spans="1:12" ht="18.95" customHeight="1">
      <c r="A148" s="966"/>
      <c r="B148" s="967"/>
      <c r="C148" s="968" t="s">
        <v>409</v>
      </c>
      <c r="D148" s="971" t="s">
        <v>42</v>
      </c>
      <c r="E148" s="1062">
        <v>222554796.05000001</v>
      </c>
      <c r="F148" s="1055">
        <v>201241148.84</v>
      </c>
      <c r="G148" s="1055">
        <v>513100</v>
      </c>
      <c r="H148" s="1055">
        <v>17800700</v>
      </c>
      <c r="I148" s="1055">
        <v>2999847.21</v>
      </c>
      <c r="J148" s="1055">
        <v>0</v>
      </c>
      <c r="K148" s="1055">
        <v>0</v>
      </c>
      <c r="L148" s="1063">
        <v>0</v>
      </c>
    </row>
    <row r="149" spans="1:12" ht="18.95" customHeight="1">
      <c r="A149" s="966"/>
      <c r="B149" s="967"/>
      <c r="C149" s="968"/>
      <c r="D149" s="971" t="s">
        <v>43</v>
      </c>
      <c r="E149" s="1062">
        <v>68511879.330000013</v>
      </c>
      <c r="F149" s="1055">
        <v>63116274.910000004</v>
      </c>
      <c r="G149" s="1055">
        <v>1126</v>
      </c>
      <c r="H149" s="1055">
        <v>4904820.5199999996</v>
      </c>
      <c r="I149" s="1055">
        <v>489657.9</v>
      </c>
      <c r="J149" s="1055">
        <v>0</v>
      </c>
      <c r="K149" s="1055">
        <v>0</v>
      </c>
      <c r="L149" s="1063">
        <v>0</v>
      </c>
    </row>
    <row r="150" spans="1:12" ht="18.95" customHeight="1">
      <c r="A150" s="966"/>
      <c r="B150" s="968"/>
      <c r="C150" s="968"/>
      <c r="D150" s="971" t="s">
        <v>44</v>
      </c>
      <c r="E150" s="994">
        <v>0.40548211056793171</v>
      </c>
      <c r="F150" s="928">
        <v>0.41895411219233736</v>
      </c>
      <c r="G150" s="928">
        <v>2.207843137254902E-3</v>
      </c>
      <c r="H150" s="928">
        <v>0.27552075721829006</v>
      </c>
      <c r="I150" s="928">
        <v>0</v>
      </c>
      <c r="J150" s="928">
        <v>0</v>
      </c>
      <c r="K150" s="928">
        <v>0</v>
      </c>
      <c r="L150" s="995">
        <v>0</v>
      </c>
    </row>
    <row r="151" spans="1:12" ht="18.95" customHeight="1">
      <c r="A151" s="972"/>
      <c r="B151" s="973"/>
      <c r="C151" s="973"/>
      <c r="D151" s="976" t="s">
        <v>45</v>
      </c>
      <c r="E151" s="996">
        <v>0.30784274500473074</v>
      </c>
      <c r="F151" s="997">
        <v>0.31363503574600249</v>
      </c>
      <c r="G151" s="997">
        <v>2.1945039953225492E-3</v>
      </c>
      <c r="H151" s="997">
        <v>0.27554087872948813</v>
      </c>
      <c r="I151" s="997">
        <v>0.16322761318233939</v>
      </c>
      <c r="J151" s="997">
        <v>0</v>
      </c>
      <c r="K151" s="997">
        <v>0</v>
      </c>
      <c r="L151" s="998">
        <v>0</v>
      </c>
    </row>
    <row r="152" spans="1:12" ht="18.95" customHeight="1">
      <c r="A152" s="966" t="s">
        <v>410</v>
      </c>
      <c r="B152" s="967" t="s">
        <v>47</v>
      </c>
      <c r="C152" s="968" t="s">
        <v>411</v>
      </c>
      <c r="D152" s="969" t="s">
        <v>41</v>
      </c>
      <c r="E152" s="1060">
        <v>27808000</v>
      </c>
      <c r="F152" s="1055">
        <v>19991000</v>
      </c>
      <c r="G152" s="1055">
        <v>0</v>
      </c>
      <c r="H152" s="1055">
        <v>7817000</v>
      </c>
      <c r="I152" s="1055">
        <v>0</v>
      </c>
      <c r="J152" s="1055">
        <v>0</v>
      </c>
      <c r="K152" s="1055">
        <v>0</v>
      </c>
      <c r="L152" s="1063">
        <v>0</v>
      </c>
    </row>
    <row r="153" spans="1:12" ht="18.95" customHeight="1">
      <c r="A153" s="966"/>
      <c r="B153" s="967"/>
      <c r="C153" s="968" t="s">
        <v>412</v>
      </c>
      <c r="D153" s="971" t="s">
        <v>42</v>
      </c>
      <c r="E153" s="1062">
        <v>146206328</v>
      </c>
      <c r="F153" s="1055">
        <v>125598528</v>
      </c>
      <c r="G153" s="1055">
        <v>12790800</v>
      </c>
      <c r="H153" s="1055">
        <v>7817000</v>
      </c>
      <c r="I153" s="1055">
        <v>0</v>
      </c>
      <c r="J153" s="1055">
        <v>0</v>
      </c>
      <c r="K153" s="1055">
        <v>0</v>
      </c>
      <c r="L153" s="1063">
        <v>0</v>
      </c>
    </row>
    <row r="154" spans="1:12" ht="18.95" customHeight="1">
      <c r="A154" s="966"/>
      <c r="B154" s="967"/>
      <c r="C154" s="968"/>
      <c r="D154" s="971" t="s">
        <v>43</v>
      </c>
      <c r="E154" s="1062">
        <v>81403296.489999995</v>
      </c>
      <c r="F154" s="1055">
        <v>68613827.579999998</v>
      </c>
      <c r="G154" s="1055">
        <v>12785400</v>
      </c>
      <c r="H154" s="1055">
        <v>4068.9100000000003</v>
      </c>
      <c r="I154" s="1055">
        <v>0</v>
      </c>
      <c r="J154" s="1055">
        <v>0</v>
      </c>
      <c r="K154" s="1055">
        <v>0</v>
      </c>
      <c r="L154" s="1063">
        <v>0</v>
      </c>
    </row>
    <row r="155" spans="1:12" ht="18.95" customHeight="1">
      <c r="A155" s="966"/>
      <c r="B155" s="968"/>
      <c r="C155" s="968"/>
      <c r="D155" s="971" t="s">
        <v>44</v>
      </c>
      <c r="E155" s="994">
        <v>2.9273337345368238</v>
      </c>
      <c r="F155" s="928">
        <v>3.4322358851483168</v>
      </c>
      <c r="G155" s="928">
        <v>0</v>
      </c>
      <c r="H155" s="928">
        <v>5.2052066009978257E-4</v>
      </c>
      <c r="I155" s="928">
        <v>0</v>
      </c>
      <c r="J155" s="928">
        <v>0</v>
      </c>
      <c r="K155" s="928">
        <v>0</v>
      </c>
      <c r="L155" s="995">
        <v>0</v>
      </c>
    </row>
    <row r="156" spans="1:12" ht="18.95" customHeight="1">
      <c r="A156" s="972"/>
      <c r="B156" s="973"/>
      <c r="C156" s="973"/>
      <c r="D156" s="976" t="s">
        <v>45</v>
      </c>
      <c r="E156" s="996">
        <v>0.55676999486643286</v>
      </c>
      <c r="F156" s="997">
        <v>0.54629483858282157</v>
      </c>
      <c r="G156" s="997">
        <v>0.99957782155924568</v>
      </c>
      <c r="H156" s="997">
        <v>5.2052066009978257E-4</v>
      </c>
      <c r="I156" s="997">
        <v>0</v>
      </c>
      <c r="J156" s="997">
        <v>0</v>
      </c>
      <c r="K156" s="997">
        <v>0</v>
      </c>
      <c r="L156" s="998">
        <v>0</v>
      </c>
    </row>
    <row r="157" spans="1:12" ht="18.95" customHeight="1">
      <c r="A157" s="966" t="s">
        <v>426</v>
      </c>
      <c r="B157" s="967" t="s">
        <v>47</v>
      </c>
      <c r="C157" s="968" t="s">
        <v>178</v>
      </c>
      <c r="D157" s="971" t="s">
        <v>41</v>
      </c>
      <c r="E157" s="1060">
        <v>54902521000</v>
      </c>
      <c r="F157" s="1055">
        <v>54850023000</v>
      </c>
      <c r="G157" s="1055">
        <v>16000</v>
      </c>
      <c r="H157" s="1055">
        <v>52482000</v>
      </c>
      <c r="I157" s="1055">
        <v>0</v>
      </c>
      <c r="J157" s="1055">
        <v>0</v>
      </c>
      <c r="K157" s="1055">
        <v>0</v>
      </c>
      <c r="L157" s="1063">
        <v>0</v>
      </c>
    </row>
    <row r="158" spans="1:12" ht="18.95" customHeight="1">
      <c r="A158" s="966"/>
      <c r="B158" s="967"/>
      <c r="C158" s="968"/>
      <c r="D158" s="971" t="s">
        <v>42</v>
      </c>
      <c r="E158" s="1062">
        <v>55196346669.25</v>
      </c>
      <c r="F158" s="1055">
        <v>54966022195.220001</v>
      </c>
      <c r="G158" s="1055">
        <v>18440</v>
      </c>
      <c r="H158" s="1055">
        <v>52801560</v>
      </c>
      <c r="I158" s="1055">
        <v>177452568.02999997</v>
      </c>
      <c r="J158" s="1055">
        <v>0</v>
      </c>
      <c r="K158" s="1055">
        <v>0</v>
      </c>
      <c r="L158" s="1063">
        <v>51906</v>
      </c>
    </row>
    <row r="159" spans="1:12" ht="18.95" customHeight="1">
      <c r="A159" s="966"/>
      <c r="B159" s="967"/>
      <c r="C159" s="968"/>
      <c r="D159" s="971" t="s">
        <v>43</v>
      </c>
      <c r="E159" s="1062">
        <v>18353725090.759991</v>
      </c>
      <c r="F159" s="1055">
        <v>18327636058.869991</v>
      </c>
      <c r="G159" s="1055">
        <v>4601.13</v>
      </c>
      <c r="H159" s="1055">
        <v>17516395.160000008</v>
      </c>
      <c r="I159" s="1055">
        <v>8542850.6000000015</v>
      </c>
      <c r="J159" s="1055">
        <v>0</v>
      </c>
      <c r="K159" s="1055">
        <v>0</v>
      </c>
      <c r="L159" s="1063">
        <v>25185</v>
      </c>
    </row>
    <row r="160" spans="1:12" ht="18.95" customHeight="1">
      <c r="A160" s="970"/>
      <c r="B160" s="968"/>
      <c r="C160" s="968"/>
      <c r="D160" s="971" t="s">
        <v>44</v>
      </c>
      <c r="E160" s="994">
        <v>0.3342965815861168</v>
      </c>
      <c r="F160" s="928">
        <v>0.33414090015732523</v>
      </c>
      <c r="G160" s="928">
        <v>0.28757062500000002</v>
      </c>
      <c r="H160" s="928">
        <v>0.33376005411379156</v>
      </c>
      <c r="I160" s="928">
        <v>0</v>
      </c>
      <c r="J160" s="928">
        <v>0</v>
      </c>
      <c r="K160" s="928">
        <v>0</v>
      </c>
      <c r="L160" s="995">
        <v>0</v>
      </c>
    </row>
    <row r="161" spans="1:12" ht="18.75" customHeight="1">
      <c r="A161" s="972"/>
      <c r="B161" s="973"/>
      <c r="C161" s="973"/>
      <c r="D161" s="977" t="s">
        <v>45</v>
      </c>
      <c r="E161" s="996">
        <v>0.33251702691013224</v>
      </c>
      <c r="F161" s="997">
        <v>0.33343573587655057</v>
      </c>
      <c r="G161" s="997">
        <v>0.24951898047722343</v>
      </c>
      <c r="H161" s="997">
        <v>0.33174010692108352</v>
      </c>
      <c r="I161" s="997">
        <v>4.8141600286989113E-2</v>
      </c>
      <c r="J161" s="997">
        <v>0</v>
      </c>
      <c r="K161" s="997">
        <v>0</v>
      </c>
      <c r="L161" s="998">
        <v>0.48520402265634033</v>
      </c>
    </row>
    <row r="162" spans="1:12" ht="18.95" customHeight="1">
      <c r="A162" s="983" t="s">
        <v>413</v>
      </c>
      <c r="B162" s="979" t="s">
        <v>47</v>
      </c>
      <c r="C162" s="984" t="s">
        <v>414</v>
      </c>
      <c r="D162" s="981" t="s">
        <v>41</v>
      </c>
      <c r="E162" s="1060">
        <v>176372000</v>
      </c>
      <c r="F162" s="1055">
        <v>5058000</v>
      </c>
      <c r="G162" s="1055">
        <v>280000</v>
      </c>
      <c r="H162" s="1055">
        <v>169022000</v>
      </c>
      <c r="I162" s="1055">
        <v>1691000</v>
      </c>
      <c r="J162" s="1055">
        <v>0</v>
      </c>
      <c r="K162" s="1055">
        <v>0</v>
      </c>
      <c r="L162" s="1063">
        <v>321000</v>
      </c>
    </row>
    <row r="163" spans="1:12" ht="18.95" customHeight="1">
      <c r="A163" s="966"/>
      <c r="B163" s="967"/>
      <c r="C163" s="968" t="s">
        <v>415</v>
      </c>
      <c r="D163" s="971" t="s">
        <v>42</v>
      </c>
      <c r="E163" s="1062">
        <v>182950096</v>
      </c>
      <c r="F163" s="1055">
        <v>5058000</v>
      </c>
      <c r="G163" s="1055">
        <v>280000</v>
      </c>
      <c r="H163" s="1055">
        <v>169596516</v>
      </c>
      <c r="I163" s="1055">
        <v>7694580</v>
      </c>
      <c r="J163" s="1055">
        <v>0</v>
      </c>
      <c r="K163" s="1055">
        <v>0</v>
      </c>
      <c r="L163" s="1063">
        <v>321000</v>
      </c>
    </row>
    <row r="164" spans="1:12" ht="18.95" customHeight="1">
      <c r="A164" s="966"/>
      <c r="B164" s="967"/>
      <c r="C164" s="968"/>
      <c r="D164" s="971" t="s">
        <v>43</v>
      </c>
      <c r="E164" s="1062">
        <v>58558542.890000023</v>
      </c>
      <c r="F164" s="1055">
        <v>1596758.79</v>
      </c>
      <c r="G164" s="1055">
        <v>31798.819999999996</v>
      </c>
      <c r="H164" s="1055">
        <v>56230085.280000024</v>
      </c>
      <c r="I164" s="1055">
        <v>699900</v>
      </c>
      <c r="J164" s="1055">
        <v>0</v>
      </c>
      <c r="K164" s="1055">
        <v>0</v>
      </c>
      <c r="L164" s="1063">
        <v>0</v>
      </c>
    </row>
    <row r="165" spans="1:12" ht="18.95" customHeight="1">
      <c r="A165" s="966"/>
      <c r="B165" s="968"/>
      <c r="C165" s="968"/>
      <c r="D165" s="971" t="s">
        <v>44</v>
      </c>
      <c r="E165" s="994">
        <v>0.33201723000249483</v>
      </c>
      <c r="F165" s="928">
        <v>0.3156897568208778</v>
      </c>
      <c r="G165" s="928">
        <v>0.11356721428571427</v>
      </c>
      <c r="H165" s="928">
        <v>0.33267909076924912</v>
      </c>
      <c r="I165" s="928">
        <v>0.41389710230632759</v>
      </c>
      <c r="J165" s="928">
        <v>0</v>
      </c>
      <c r="K165" s="928">
        <v>0</v>
      </c>
      <c r="L165" s="995">
        <v>0</v>
      </c>
    </row>
    <row r="166" spans="1:12" ht="18.95" customHeight="1">
      <c r="A166" s="972"/>
      <c r="B166" s="973"/>
      <c r="C166" s="973"/>
      <c r="D166" s="976" t="s">
        <v>45</v>
      </c>
      <c r="E166" s="996">
        <v>0.32007932310677784</v>
      </c>
      <c r="F166" s="997">
        <v>0.3156897568208778</v>
      </c>
      <c r="G166" s="997">
        <v>0.11356721428571427</v>
      </c>
      <c r="H166" s="997">
        <v>0.331552125044833</v>
      </c>
      <c r="I166" s="997">
        <v>9.0960130377486487E-2</v>
      </c>
      <c r="J166" s="997">
        <v>0</v>
      </c>
      <c r="K166" s="997">
        <v>0</v>
      </c>
      <c r="L166" s="998">
        <v>0</v>
      </c>
    </row>
    <row r="167" spans="1:12" ht="18.95" customHeight="1">
      <c r="A167" s="966" t="s">
        <v>416</v>
      </c>
      <c r="B167" s="967" t="s">
        <v>47</v>
      </c>
      <c r="C167" s="968" t="s">
        <v>417</v>
      </c>
      <c r="D167" s="971" t="s">
        <v>41</v>
      </c>
      <c r="E167" s="1060">
        <v>151322000</v>
      </c>
      <c r="F167" s="1055">
        <v>51114000</v>
      </c>
      <c r="G167" s="1055">
        <v>214000</v>
      </c>
      <c r="H167" s="1055">
        <v>94129000</v>
      </c>
      <c r="I167" s="1055">
        <v>3111000</v>
      </c>
      <c r="J167" s="1055">
        <v>0</v>
      </c>
      <c r="K167" s="1055">
        <v>0</v>
      </c>
      <c r="L167" s="1063">
        <v>2754000</v>
      </c>
    </row>
    <row r="168" spans="1:12" ht="18.95" customHeight="1">
      <c r="A168" s="966"/>
      <c r="B168" s="967"/>
      <c r="C168" s="968" t="s">
        <v>418</v>
      </c>
      <c r="D168" s="971" t="s">
        <v>42</v>
      </c>
      <c r="E168" s="1062">
        <v>152154603</v>
      </c>
      <c r="F168" s="1055">
        <v>51644000</v>
      </c>
      <c r="G168" s="1055">
        <v>246776</v>
      </c>
      <c r="H168" s="1055">
        <v>93872224</v>
      </c>
      <c r="I168" s="1055">
        <v>3640776</v>
      </c>
      <c r="J168" s="1055">
        <v>0</v>
      </c>
      <c r="K168" s="1055">
        <v>0</v>
      </c>
      <c r="L168" s="1063">
        <v>2750827</v>
      </c>
    </row>
    <row r="169" spans="1:12" ht="18.95" customHeight="1">
      <c r="A169" s="966"/>
      <c r="B169" s="967"/>
      <c r="C169" s="968"/>
      <c r="D169" s="971" t="s">
        <v>43</v>
      </c>
      <c r="E169" s="1062">
        <v>29870503.480000004</v>
      </c>
      <c r="F169" s="1055">
        <v>575216.5</v>
      </c>
      <c r="G169" s="1055">
        <v>48092.850000000006</v>
      </c>
      <c r="H169" s="1055">
        <v>29200252.890000004</v>
      </c>
      <c r="I169" s="1055">
        <v>44100</v>
      </c>
      <c r="J169" s="1055">
        <v>0</v>
      </c>
      <c r="K169" s="1055">
        <v>0</v>
      </c>
      <c r="L169" s="1063">
        <v>2841.24</v>
      </c>
    </row>
    <row r="170" spans="1:12" ht="18.95" customHeight="1">
      <c r="A170" s="970"/>
      <c r="B170" s="968"/>
      <c r="C170" s="968"/>
      <c r="D170" s="971" t="s">
        <v>44</v>
      </c>
      <c r="E170" s="994">
        <v>0.19739696461849568</v>
      </c>
      <c r="F170" s="928">
        <v>1.125359979653324E-2</v>
      </c>
      <c r="G170" s="928">
        <v>0.22473294392523369</v>
      </c>
      <c r="H170" s="928">
        <v>0.31021526723963927</v>
      </c>
      <c r="I170" s="928">
        <v>1.4175506268081003E-2</v>
      </c>
      <c r="J170" s="928">
        <v>0</v>
      </c>
      <c r="K170" s="928">
        <v>0</v>
      </c>
      <c r="L170" s="995">
        <v>1.0316775599128539E-3</v>
      </c>
    </row>
    <row r="171" spans="1:12" ht="18.95" customHeight="1">
      <c r="A171" s="972"/>
      <c r="B171" s="973"/>
      <c r="C171" s="973"/>
      <c r="D171" s="977" t="s">
        <v>45</v>
      </c>
      <c r="E171" s="996">
        <v>0.19631679154655612</v>
      </c>
      <c r="F171" s="997">
        <v>1.1138108976841452E-2</v>
      </c>
      <c r="G171" s="997">
        <v>0.19488463221707136</v>
      </c>
      <c r="H171" s="997">
        <v>0.31106382320291043</v>
      </c>
      <c r="I171" s="997">
        <v>1.2112802325658046E-2</v>
      </c>
      <c r="J171" s="997">
        <v>0</v>
      </c>
      <c r="K171" s="997">
        <v>0</v>
      </c>
      <c r="L171" s="998">
        <v>1.0328675703706557E-3</v>
      </c>
    </row>
    <row r="172" spans="1:12" ht="18.95" customHeight="1">
      <c r="A172" s="966" t="s">
        <v>419</v>
      </c>
      <c r="B172" s="967" t="s">
        <v>47</v>
      </c>
      <c r="C172" s="968" t="s">
        <v>420</v>
      </c>
      <c r="D172" s="982" t="s">
        <v>41</v>
      </c>
      <c r="E172" s="1060">
        <v>19815000</v>
      </c>
      <c r="F172" s="1055">
        <v>19655000</v>
      </c>
      <c r="G172" s="1055">
        <v>10000</v>
      </c>
      <c r="H172" s="1055">
        <v>0</v>
      </c>
      <c r="I172" s="1055">
        <v>150000</v>
      </c>
      <c r="J172" s="1055">
        <v>0</v>
      </c>
      <c r="K172" s="1055">
        <v>0</v>
      </c>
      <c r="L172" s="1063">
        <v>0</v>
      </c>
    </row>
    <row r="173" spans="1:12" ht="18.95" customHeight="1">
      <c r="A173" s="970"/>
      <c r="B173" s="968"/>
      <c r="C173" s="968" t="s">
        <v>421</v>
      </c>
      <c r="D173" s="971" t="s">
        <v>42</v>
      </c>
      <c r="E173" s="1062">
        <v>19815000</v>
      </c>
      <c r="F173" s="1055">
        <v>19655000</v>
      </c>
      <c r="G173" s="1055">
        <v>10000</v>
      </c>
      <c r="H173" s="1055">
        <v>0</v>
      </c>
      <c r="I173" s="1055">
        <v>150000</v>
      </c>
      <c r="J173" s="1055">
        <v>0</v>
      </c>
      <c r="K173" s="1055">
        <v>0</v>
      </c>
      <c r="L173" s="1063">
        <v>0</v>
      </c>
    </row>
    <row r="174" spans="1:12" ht="18.95" customHeight="1">
      <c r="A174" s="970"/>
      <c r="B174" s="968"/>
      <c r="C174" s="968" t="s">
        <v>422</v>
      </c>
      <c r="D174" s="971" t="s">
        <v>43</v>
      </c>
      <c r="E174" s="1062">
        <v>7279002</v>
      </c>
      <c r="F174" s="1055">
        <v>7125802</v>
      </c>
      <c r="G174" s="1055">
        <v>3200</v>
      </c>
      <c r="H174" s="1055">
        <v>0</v>
      </c>
      <c r="I174" s="1055">
        <v>150000</v>
      </c>
      <c r="J174" s="1055">
        <v>0</v>
      </c>
      <c r="K174" s="1055">
        <v>0</v>
      </c>
      <c r="L174" s="1063">
        <v>0</v>
      </c>
    </row>
    <row r="175" spans="1:12" ht="18.95" customHeight="1">
      <c r="A175" s="970"/>
      <c r="B175" s="968"/>
      <c r="C175" s="968" t="s">
        <v>423</v>
      </c>
      <c r="D175" s="971" t="s">
        <v>44</v>
      </c>
      <c r="E175" s="994">
        <v>0.36734806964420891</v>
      </c>
      <c r="F175" s="928">
        <v>0.36254398371915542</v>
      </c>
      <c r="G175" s="928">
        <v>0.32</v>
      </c>
      <c r="H175" s="928">
        <v>0</v>
      </c>
      <c r="I175" s="928">
        <v>1</v>
      </c>
      <c r="J175" s="928">
        <v>0</v>
      </c>
      <c r="K175" s="928">
        <v>0</v>
      </c>
      <c r="L175" s="995">
        <v>0</v>
      </c>
    </row>
    <row r="176" spans="1:12" ht="18.75" customHeight="1">
      <c r="A176" s="972"/>
      <c r="B176" s="973"/>
      <c r="C176" s="973"/>
      <c r="D176" s="976" t="s">
        <v>45</v>
      </c>
      <c r="E176" s="996">
        <v>0.36734806964420891</v>
      </c>
      <c r="F176" s="997">
        <v>0.36254398371915542</v>
      </c>
      <c r="G176" s="997">
        <v>0.32</v>
      </c>
      <c r="H176" s="997">
        <v>0</v>
      </c>
      <c r="I176" s="997">
        <v>1</v>
      </c>
      <c r="J176" s="997">
        <v>0</v>
      </c>
      <c r="K176" s="997">
        <v>0</v>
      </c>
      <c r="L176" s="998">
        <v>0</v>
      </c>
    </row>
    <row r="177" spans="1:12" ht="18.95" customHeight="1">
      <c r="A177" s="966" t="s">
        <v>424</v>
      </c>
      <c r="B177" s="967" t="s">
        <v>47</v>
      </c>
      <c r="C177" s="968" t="s">
        <v>425</v>
      </c>
      <c r="D177" s="969" t="s">
        <v>41</v>
      </c>
      <c r="E177" s="1060">
        <v>0</v>
      </c>
      <c r="F177" s="1055">
        <v>0</v>
      </c>
      <c r="G177" s="1055">
        <v>0</v>
      </c>
      <c r="H177" s="1055">
        <v>0</v>
      </c>
      <c r="I177" s="1055">
        <v>0</v>
      </c>
      <c r="J177" s="1055">
        <v>0</v>
      </c>
      <c r="K177" s="1055">
        <v>0</v>
      </c>
      <c r="L177" s="1063">
        <v>0</v>
      </c>
    </row>
    <row r="178" spans="1:12" ht="18.95" customHeight="1">
      <c r="A178" s="970"/>
      <c r="B178" s="968"/>
      <c r="C178" s="968"/>
      <c r="D178" s="971" t="s">
        <v>42</v>
      </c>
      <c r="E178" s="1062">
        <v>196031</v>
      </c>
      <c r="F178" s="1055">
        <v>0</v>
      </c>
      <c r="G178" s="1055">
        <v>0</v>
      </c>
      <c r="H178" s="1055">
        <v>0</v>
      </c>
      <c r="I178" s="1055">
        <v>196031</v>
      </c>
      <c r="J178" s="1055">
        <v>0</v>
      </c>
      <c r="K178" s="1055">
        <v>0</v>
      </c>
      <c r="L178" s="1063">
        <v>0</v>
      </c>
    </row>
    <row r="179" spans="1:12" ht="18.95" customHeight="1">
      <c r="A179" s="970"/>
      <c r="B179" s="968"/>
      <c r="C179" s="968"/>
      <c r="D179" s="971" t="s">
        <v>43</v>
      </c>
      <c r="E179" s="1062">
        <v>196031</v>
      </c>
      <c r="F179" s="1055">
        <v>0</v>
      </c>
      <c r="G179" s="1055">
        <v>0</v>
      </c>
      <c r="H179" s="1055">
        <v>0</v>
      </c>
      <c r="I179" s="1055">
        <v>196031</v>
      </c>
      <c r="J179" s="1055">
        <v>0</v>
      </c>
      <c r="K179" s="1055">
        <v>0</v>
      </c>
      <c r="L179" s="1063">
        <v>0</v>
      </c>
    </row>
    <row r="180" spans="1:12" ht="18.95" customHeight="1">
      <c r="A180" s="970"/>
      <c r="B180" s="968"/>
      <c r="C180" s="968"/>
      <c r="D180" s="971" t="s">
        <v>44</v>
      </c>
      <c r="E180" s="994">
        <v>0</v>
      </c>
      <c r="F180" s="928">
        <v>0</v>
      </c>
      <c r="G180" s="928">
        <v>0</v>
      </c>
      <c r="H180" s="928">
        <v>0</v>
      </c>
      <c r="I180" s="928">
        <v>0</v>
      </c>
      <c r="J180" s="928">
        <v>0</v>
      </c>
      <c r="K180" s="928">
        <v>0</v>
      </c>
      <c r="L180" s="995">
        <v>0</v>
      </c>
    </row>
    <row r="181" spans="1:12" ht="32.25" customHeight="1">
      <c r="A181" s="972"/>
      <c r="B181" s="973"/>
      <c r="C181" s="973"/>
      <c r="D181" s="976" t="s">
        <v>45</v>
      </c>
      <c r="E181" s="996">
        <v>1</v>
      </c>
      <c r="F181" s="997">
        <v>0</v>
      </c>
      <c r="G181" s="997">
        <v>0</v>
      </c>
      <c r="H181" s="997">
        <v>0</v>
      </c>
      <c r="I181" s="997">
        <v>1</v>
      </c>
      <c r="J181" s="997">
        <v>0</v>
      </c>
      <c r="K181" s="997">
        <v>0</v>
      </c>
      <c r="L181" s="998">
        <v>0</v>
      </c>
    </row>
    <row r="182" spans="1:12" s="921" customFormat="1" ht="23.25" customHeight="1">
      <c r="A182" s="658" t="s">
        <v>719</v>
      </c>
      <c r="B182" s="662"/>
      <c r="C182" s="662"/>
      <c r="F182" s="75"/>
      <c r="G182" s="75"/>
      <c r="H182" s="75"/>
      <c r="I182" s="75"/>
      <c r="J182" s="75"/>
    </row>
    <row r="183" spans="1:12" ht="18" customHeight="1">
      <c r="A183" s="1705"/>
      <c r="B183" s="1705"/>
      <c r="C183" s="1705"/>
      <c r="D183" s="1705"/>
      <c r="E183" s="1705"/>
      <c r="F183" s="1705"/>
      <c r="G183" s="1705"/>
      <c r="H183" s="1705"/>
      <c r="I183" s="1705"/>
      <c r="J183" s="1705"/>
      <c r="K183" s="1705"/>
      <c r="L183" s="1705"/>
    </row>
    <row r="184" spans="1:12">
      <c r="E184" s="986"/>
      <c r="F184" s="986"/>
      <c r="G184" s="986"/>
      <c r="H184" s="986"/>
      <c r="I184" s="986"/>
      <c r="J184" s="986"/>
      <c r="K184" s="986"/>
      <c r="L184" s="986"/>
    </row>
    <row r="185" spans="1:12">
      <c r="E185" s="986"/>
      <c r="F185" s="986"/>
      <c r="G185" s="986"/>
      <c r="H185" s="986"/>
      <c r="I185" s="986"/>
      <c r="J185" s="986"/>
      <c r="K185" s="986"/>
      <c r="L185" s="986"/>
    </row>
    <row r="186" spans="1:12">
      <c r="G186" s="975"/>
      <c r="H186" s="999"/>
      <c r="I186" s="1000"/>
      <c r="J186" s="975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2" fitToHeight="0" orientation="landscape" useFirstPageNumber="1" r:id="rId1"/>
  <headerFooter alignWithMargins="0">
    <oddHeader>&amp;C&amp;12 - &amp;P -</oddHeader>
  </headerFooter>
  <rowBreaks count="4" manualBreakCount="4">
    <brk id="56" max="11" man="1"/>
    <brk id="106" max="11" man="1"/>
    <brk id="141" max="11" man="1"/>
    <brk id="17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85" transitionEvaluation="1"/>
  <dimension ref="A1:O100"/>
  <sheetViews>
    <sheetView showGridLines="0" topLeftCell="A85" zoomScale="75" zoomScaleNormal="75" workbookViewId="0">
      <selection activeCell="I37" sqref="I37"/>
    </sheetView>
  </sheetViews>
  <sheetFormatPr defaultColWidth="16.28515625" defaultRowHeight="15"/>
  <cols>
    <col min="1" max="1" width="3.5703125" style="124" customWidth="1"/>
    <col min="2" max="2" width="1.5703125" style="124" customWidth="1"/>
    <col min="3" max="3" width="42.5703125" style="124" bestFit="1" customWidth="1"/>
    <col min="4" max="4" width="2.7109375" style="124" customWidth="1"/>
    <col min="5" max="5" width="14.5703125" style="124" customWidth="1"/>
    <col min="6" max="11" width="14.7109375" style="124" customWidth="1"/>
    <col min="12" max="12" width="23.140625" style="124" customWidth="1"/>
    <col min="13" max="16384" width="16.28515625" style="124"/>
  </cols>
  <sheetData>
    <row r="1" spans="1:15" ht="15.75" customHeight="1">
      <c r="A1" s="922" t="s">
        <v>329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5" ht="15" customHeight="1">
      <c r="A2" s="125" t="s">
        <v>330</v>
      </c>
      <c r="B2" s="125"/>
      <c r="C2" s="125"/>
      <c r="D2" s="125"/>
      <c r="E2" s="125"/>
      <c r="F2" s="125"/>
      <c r="G2" s="126"/>
      <c r="H2" s="126"/>
      <c r="I2" s="126"/>
      <c r="J2" s="126"/>
      <c r="K2" s="126"/>
      <c r="L2" s="126"/>
    </row>
    <row r="3" spans="1:15" ht="15" customHeight="1">
      <c r="A3" s="125"/>
      <c r="B3" s="125"/>
      <c r="C3" s="125"/>
      <c r="D3" s="125"/>
      <c r="E3" s="125"/>
      <c r="F3" s="125"/>
      <c r="G3" s="126"/>
      <c r="H3" s="126"/>
      <c r="I3" s="126"/>
      <c r="J3" s="126"/>
      <c r="K3" s="126"/>
      <c r="L3" s="126"/>
    </row>
    <row r="4" spans="1:15" ht="15" customHeight="1">
      <c r="A4" s="123"/>
      <c r="B4" s="127"/>
      <c r="C4" s="127"/>
      <c r="D4" s="123"/>
      <c r="E4" s="123"/>
      <c r="F4" s="123"/>
      <c r="G4" s="123"/>
      <c r="H4" s="123"/>
      <c r="I4" s="123"/>
      <c r="J4" s="122"/>
      <c r="K4" s="122"/>
      <c r="L4" s="128" t="s">
        <v>2</v>
      </c>
    </row>
    <row r="5" spans="1:15" ht="15.95" customHeight="1">
      <c r="A5" s="129" t="s">
        <v>4</v>
      </c>
      <c r="B5" s="130" t="s">
        <v>4</v>
      </c>
      <c r="C5" s="131" t="s">
        <v>3</v>
      </c>
      <c r="D5" s="130"/>
      <c r="E5" s="910" t="s">
        <v>4</v>
      </c>
      <c r="F5" s="923" t="s">
        <v>4</v>
      </c>
      <c r="G5" s="908" t="s">
        <v>4</v>
      </c>
      <c r="H5" s="909" t="s">
        <v>4</v>
      </c>
      <c r="I5" s="910" t="s">
        <v>4</v>
      </c>
      <c r="J5" s="909" t="s">
        <v>4</v>
      </c>
      <c r="K5" s="910" t="s">
        <v>4</v>
      </c>
      <c r="L5" s="910" t="s">
        <v>4</v>
      </c>
    </row>
    <row r="6" spans="1:15" ht="15.95" customHeight="1">
      <c r="A6" s="133"/>
      <c r="B6" s="134"/>
      <c r="C6" s="135" t="s">
        <v>732</v>
      </c>
      <c r="D6" s="134"/>
      <c r="E6" s="924"/>
      <c r="F6" s="925" t="s">
        <v>5</v>
      </c>
      <c r="G6" s="913" t="s">
        <v>6</v>
      </c>
      <c r="H6" s="914" t="s">
        <v>7</v>
      </c>
      <c r="I6" s="915" t="s">
        <v>7</v>
      </c>
      <c r="J6" s="914" t="s">
        <v>8</v>
      </c>
      <c r="K6" s="916" t="s">
        <v>9</v>
      </c>
      <c r="L6" s="915" t="s">
        <v>10</v>
      </c>
    </row>
    <row r="7" spans="1:15" ht="15.95" customHeight="1">
      <c r="A7" s="133" t="s">
        <v>4</v>
      </c>
      <c r="B7" s="134"/>
      <c r="C7" s="135" t="s">
        <v>11</v>
      </c>
      <c r="D7" s="134"/>
      <c r="E7" s="916" t="s">
        <v>12</v>
      </c>
      <c r="F7" s="925" t="s">
        <v>13</v>
      </c>
      <c r="G7" s="918" t="s">
        <v>14</v>
      </c>
      <c r="H7" s="914" t="s">
        <v>15</v>
      </c>
      <c r="I7" s="915" t="s">
        <v>16</v>
      </c>
      <c r="J7" s="914" t="s">
        <v>17</v>
      </c>
      <c r="K7" s="915" t="s">
        <v>18</v>
      </c>
      <c r="L7" s="919" t="s">
        <v>19</v>
      </c>
    </row>
    <row r="8" spans="1:15" ht="15.95" customHeight="1">
      <c r="A8" s="136" t="s">
        <v>4</v>
      </c>
      <c r="B8" s="137"/>
      <c r="C8" s="135" t="s">
        <v>716</v>
      </c>
      <c r="D8" s="134"/>
      <c r="E8" s="916" t="s">
        <v>4</v>
      </c>
      <c r="F8" s="925" t="s">
        <v>20</v>
      </c>
      <c r="G8" s="918" t="s">
        <v>21</v>
      </c>
      <c r="H8" s="914" t="s">
        <v>22</v>
      </c>
      <c r="I8" s="915" t="s">
        <v>4</v>
      </c>
      <c r="J8" s="914" t="s">
        <v>23</v>
      </c>
      <c r="K8" s="915" t="s">
        <v>24</v>
      </c>
      <c r="L8" s="915" t="s">
        <v>25</v>
      </c>
    </row>
    <row r="9" spans="1:15" ht="15.95" customHeight="1">
      <c r="A9" s="138" t="s">
        <v>4</v>
      </c>
      <c r="B9" s="132"/>
      <c r="C9" s="135" t="s">
        <v>26</v>
      </c>
      <c r="D9" s="134"/>
      <c r="E9" s="926" t="s">
        <v>4</v>
      </c>
      <c r="F9" s="925" t="s">
        <v>4</v>
      </c>
      <c r="G9" s="918" t="s">
        <v>4</v>
      </c>
      <c r="H9" s="914" t="s">
        <v>27</v>
      </c>
      <c r="I9" s="915"/>
      <c r="J9" s="914" t="s">
        <v>28</v>
      </c>
      <c r="K9" s="915" t="s">
        <v>4</v>
      </c>
      <c r="L9" s="915" t="s">
        <v>29</v>
      </c>
    </row>
    <row r="10" spans="1:15" ht="15.95" customHeight="1">
      <c r="A10" s="133"/>
      <c r="B10" s="134"/>
      <c r="C10" s="135" t="s">
        <v>30</v>
      </c>
      <c r="D10" s="139"/>
      <c r="E10" s="28"/>
      <c r="F10" s="140"/>
      <c r="G10" s="920"/>
      <c r="H10" s="27"/>
      <c r="I10" s="28"/>
      <c r="J10" s="29"/>
      <c r="K10" s="27"/>
      <c r="L10" s="28"/>
    </row>
    <row r="11" spans="1:15" ht="12" customHeight="1">
      <c r="A11" s="141">
        <v>1</v>
      </c>
      <c r="B11" s="142"/>
      <c r="C11" s="142"/>
      <c r="D11" s="143"/>
      <c r="E11" s="144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5" t="s">
        <v>4</v>
      </c>
      <c r="B12" s="146" t="s">
        <v>4</v>
      </c>
      <c r="C12" s="146" t="s">
        <v>40</v>
      </c>
      <c r="D12" s="147" t="s">
        <v>41</v>
      </c>
      <c r="E12" s="687">
        <v>72619814000</v>
      </c>
      <c r="F12" s="687">
        <v>66890857000</v>
      </c>
      <c r="G12" s="687">
        <v>30200000</v>
      </c>
      <c r="H12" s="687">
        <v>5244407000</v>
      </c>
      <c r="I12" s="687">
        <v>169732000</v>
      </c>
      <c r="J12" s="687">
        <v>0</v>
      </c>
      <c r="K12" s="687">
        <v>0</v>
      </c>
      <c r="L12" s="688">
        <v>284618000</v>
      </c>
      <c r="M12" s="148"/>
      <c r="N12" s="148"/>
      <c r="O12" s="1127"/>
    </row>
    <row r="13" spans="1:15" ht="18.95" customHeight="1">
      <c r="A13" s="149"/>
      <c r="B13" s="150"/>
      <c r="C13" s="146"/>
      <c r="D13" s="147" t="s">
        <v>42</v>
      </c>
      <c r="E13" s="687">
        <v>75832841115.789993</v>
      </c>
      <c r="F13" s="687">
        <v>69550560371.470001</v>
      </c>
      <c r="G13" s="687">
        <v>44199521.029999994</v>
      </c>
      <c r="H13" s="687">
        <v>5482869847.8999996</v>
      </c>
      <c r="I13" s="687">
        <v>435526241.76999998</v>
      </c>
      <c r="J13" s="687">
        <v>0</v>
      </c>
      <c r="K13" s="687">
        <v>0</v>
      </c>
      <c r="L13" s="689">
        <v>319685133.62</v>
      </c>
      <c r="M13" s="148"/>
      <c r="N13" s="148"/>
    </row>
    <row r="14" spans="1:15" ht="18.95" customHeight="1">
      <c r="A14" s="149"/>
      <c r="B14" s="150"/>
      <c r="C14" s="927" t="s">
        <v>4</v>
      </c>
      <c r="D14" s="147" t="s">
        <v>43</v>
      </c>
      <c r="E14" s="687">
        <v>25775317848.080006</v>
      </c>
      <c r="F14" s="687">
        <v>23909330119.940002</v>
      </c>
      <c r="G14" s="687">
        <v>19628877.34</v>
      </c>
      <c r="H14" s="687">
        <v>1754446542.8800001</v>
      </c>
      <c r="I14" s="687">
        <v>23502568.450000003</v>
      </c>
      <c r="J14" s="687">
        <v>0</v>
      </c>
      <c r="K14" s="687">
        <v>0</v>
      </c>
      <c r="L14" s="689">
        <v>68409739.470000014</v>
      </c>
      <c r="M14" s="148"/>
      <c r="N14" s="148"/>
    </row>
    <row r="15" spans="1:15" ht="18.95" customHeight="1">
      <c r="A15" s="149"/>
      <c r="B15" s="150"/>
      <c r="C15" s="146"/>
      <c r="D15" s="147" t="s">
        <v>44</v>
      </c>
      <c r="E15" s="690">
        <v>0.35493505736712583</v>
      </c>
      <c r="F15" s="690">
        <v>0.35743793983593308</v>
      </c>
      <c r="G15" s="678">
        <v>0.64996282582781462</v>
      </c>
      <c r="H15" s="678">
        <v>0.33453668696575228</v>
      </c>
      <c r="I15" s="678">
        <v>0.13846869447128415</v>
      </c>
      <c r="J15" s="678">
        <v>0</v>
      </c>
      <c r="K15" s="678">
        <v>0</v>
      </c>
      <c r="L15" s="679">
        <v>0.24035633540394499</v>
      </c>
      <c r="M15" s="148"/>
      <c r="N15" s="148"/>
    </row>
    <row r="16" spans="1:15" ht="18.95" customHeight="1">
      <c r="A16" s="151"/>
      <c r="B16" s="152"/>
      <c r="C16" s="153"/>
      <c r="D16" s="154" t="s">
        <v>45</v>
      </c>
      <c r="E16" s="680">
        <v>0.33989650748708455</v>
      </c>
      <c r="F16" s="680">
        <v>0.3437690507774504</v>
      </c>
      <c r="G16" s="680">
        <v>0.44409705993594573</v>
      </c>
      <c r="H16" s="680">
        <v>0.31998690312737821</v>
      </c>
      <c r="I16" s="680">
        <v>5.396361044626017E-2</v>
      </c>
      <c r="J16" s="680">
        <v>0</v>
      </c>
      <c r="K16" s="680">
        <v>0</v>
      </c>
      <c r="L16" s="681">
        <v>0.21399099387373011</v>
      </c>
      <c r="M16" s="148"/>
      <c r="N16" s="148"/>
    </row>
    <row r="17" spans="1:15" ht="18.95" customHeight="1">
      <c r="A17" s="155" t="s">
        <v>49</v>
      </c>
      <c r="B17" s="156" t="s">
        <v>47</v>
      </c>
      <c r="C17" s="157" t="s">
        <v>331</v>
      </c>
      <c r="D17" s="158" t="s">
        <v>41</v>
      </c>
      <c r="E17" s="691">
        <v>5040647000</v>
      </c>
      <c r="F17" s="1114">
        <v>4648375000</v>
      </c>
      <c r="G17" s="1114">
        <v>2642000</v>
      </c>
      <c r="H17" s="1114">
        <v>364887000</v>
      </c>
      <c r="I17" s="1114">
        <v>4384000</v>
      </c>
      <c r="J17" s="1114">
        <v>0</v>
      </c>
      <c r="K17" s="1114">
        <v>0</v>
      </c>
      <c r="L17" s="1115">
        <v>20359000</v>
      </c>
      <c r="M17" s="148"/>
      <c r="N17" s="148"/>
    </row>
    <row r="18" spans="1:15" ht="18.95" customHeight="1">
      <c r="A18" s="155"/>
      <c r="B18" s="156"/>
      <c r="C18" s="157"/>
      <c r="D18" s="158" t="s">
        <v>42</v>
      </c>
      <c r="E18" s="691">
        <v>5257079100.6100006</v>
      </c>
      <c r="F18" s="1114">
        <v>4841303863.0299997</v>
      </c>
      <c r="G18" s="1114">
        <v>3763906</v>
      </c>
      <c r="H18" s="1114">
        <v>360578084</v>
      </c>
      <c r="I18" s="1114">
        <v>29522604.02</v>
      </c>
      <c r="J18" s="1114">
        <v>0</v>
      </c>
      <c r="K18" s="1114">
        <v>0</v>
      </c>
      <c r="L18" s="1115">
        <v>21910643.560000002</v>
      </c>
      <c r="M18" s="148"/>
      <c r="N18" s="148"/>
    </row>
    <row r="19" spans="1:15" ht="18.95" customHeight="1">
      <c r="A19" s="155"/>
      <c r="B19" s="156"/>
      <c r="C19" s="157"/>
      <c r="D19" s="158" t="s">
        <v>43</v>
      </c>
      <c r="E19" s="691">
        <v>1783108857.5199997</v>
      </c>
      <c r="F19" s="1114">
        <v>1664622045.01</v>
      </c>
      <c r="G19" s="1114">
        <v>1636598.7599999998</v>
      </c>
      <c r="H19" s="1114">
        <v>112389030.76999985</v>
      </c>
      <c r="I19" s="1114">
        <v>627000</v>
      </c>
      <c r="J19" s="1114">
        <v>0</v>
      </c>
      <c r="K19" s="1114">
        <v>0</v>
      </c>
      <c r="L19" s="1115">
        <v>3834182.9800000009</v>
      </c>
      <c r="M19" s="148"/>
      <c r="N19" s="148"/>
    </row>
    <row r="20" spans="1:15" ht="18.95" customHeight="1">
      <c r="A20" s="155"/>
      <c r="B20" s="156"/>
      <c r="C20" s="157"/>
      <c r="D20" s="158" t="s">
        <v>44</v>
      </c>
      <c r="E20" s="692">
        <v>0.3537460285395902</v>
      </c>
      <c r="F20" s="692">
        <v>0.35810838088794472</v>
      </c>
      <c r="G20" s="682">
        <v>0.619454489023467</v>
      </c>
      <c r="H20" s="682">
        <v>0.30801050947279529</v>
      </c>
      <c r="I20" s="683">
        <v>0.14302007299270073</v>
      </c>
      <c r="J20" s="682">
        <v>0</v>
      </c>
      <c r="K20" s="682">
        <v>0</v>
      </c>
      <c r="L20" s="684">
        <v>0.188328649737217</v>
      </c>
      <c r="M20" s="148"/>
      <c r="N20" s="148"/>
    </row>
    <row r="21" spans="1:15" s="162" customFormat="1" ht="18.95" customHeight="1">
      <c r="A21" s="159"/>
      <c r="B21" s="160"/>
      <c r="C21" s="157"/>
      <c r="D21" s="161" t="s">
        <v>45</v>
      </c>
      <c r="E21" s="685">
        <v>0.3391824287584142</v>
      </c>
      <c r="F21" s="685">
        <v>0.34383754709587105</v>
      </c>
      <c r="G21" s="685">
        <v>0.43481392999718904</v>
      </c>
      <c r="H21" s="685">
        <v>0.31169124180603236</v>
      </c>
      <c r="I21" s="685">
        <v>2.1237963953831467E-2</v>
      </c>
      <c r="J21" s="685">
        <v>0</v>
      </c>
      <c r="K21" s="685">
        <v>0</v>
      </c>
      <c r="L21" s="686">
        <v>0.1749918011080091</v>
      </c>
      <c r="M21" s="148"/>
      <c r="N21" s="148"/>
      <c r="O21" s="124"/>
    </row>
    <row r="22" spans="1:15" ht="18.95" customHeight="1">
      <c r="A22" s="155" t="s">
        <v>53</v>
      </c>
      <c r="B22" s="156" t="s">
        <v>47</v>
      </c>
      <c r="C22" s="163" t="s">
        <v>332</v>
      </c>
      <c r="D22" s="158" t="s">
        <v>41</v>
      </c>
      <c r="E22" s="691">
        <v>4052052000</v>
      </c>
      <c r="F22" s="1114">
        <v>3767190000</v>
      </c>
      <c r="G22" s="1114">
        <v>1475000</v>
      </c>
      <c r="H22" s="1114">
        <v>271716000</v>
      </c>
      <c r="I22" s="1114">
        <v>4860000</v>
      </c>
      <c r="J22" s="1114">
        <v>0</v>
      </c>
      <c r="K22" s="1114">
        <v>0</v>
      </c>
      <c r="L22" s="1115">
        <v>6811000</v>
      </c>
      <c r="M22" s="148"/>
      <c r="N22" s="148"/>
    </row>
    <row r="23" spans="1:15" ht="18.95" customHeight="1">
      <c r="A23" s="155"/>
      <c r="B23" s="156"/>
      <c r="C23" s="157"/>
      <c r="D23" s="158" t="s">
        <v>42</v>
      </c>
      <c r="E23" s="691">
        <v>4237979316.3500004</v>
      </c>
      <c r="F23" s="1114">
        <v>3919524763.7400002</v>
      </c>
      <c r="G23" s="1114">
        <v>2260749</v>
      </c>
      <c r="H23" s="1114">
        <v>293835004</v>
      </c>
      <c r="I23" s="1114">
        <v>14336398.609999999</v>
      </c>
      <c r="J23" s="1114">
        <v>0</v>
      </c>
      <c r="K23" s="1114">
        <v>0</v>
      </c>
      <c r="L23" s="1115">
        <v>8022401</v>
      </c>
      <c r="M23" s="148"/>
      <c r="N23" s="148"/>
    </row>
    <row r="24" spans="1:15" ht="18.95" customHeight="1">
      <c r="A24" s="155"/>
      <c r="B24" s="156"/>
      <c r="C24" s="157"/>
      <c r="D24" s="158" t="s">
        <v>43</v>
      </c>
      <c r="E24" s="691">
        <v>1479347624.5600004</v>
      </c>
      <c r="F24" s="1114">
        <v>1375620088.2800002</v>
      </c>
      <c r="G24" s="1114">
        <v>990498.39999999991</v>
      </c>
      <c r="H24" s="1114">
        <v>95235610.260000035</v>
      </c>
      <c r="I24" s="1114">
        <v>4499819.9300000006</v>
      </c>
      <c r="J24" s="1114">
        <v>0</v>
      </c>
      <c r="K24" s="1114">
        <v>0</v>
      </c>
      <c r="L24" s="1115">
        <v>3001607.6900000023</v>
      </c>
      <c r="M24" s="148"/>
      <c r="N24" s="148"/>
    </row>
    <row r="25" spans="1:15" ht="18.95" customHeight="1">
      <c r="A25" s="155"/>
      <c r="B25" s="156"/>
      <c r="C25" s="157"/>
      <c r="D25" s="158" t="s">
        <v>44</v>
      </c>
      <c r="E25" s="692">
        <v>0.36508604148219231</v>
      </c>
      <c r="F25" s="692">
        <v>0.36515813863383589</v>
      </c>
      <c r="G25" s="682">
        <v>0.67152433898305075</v>
      </c>
      <c r="H25" s="682">
        <v>0.35049688005123009</v>
      </c>
      <c r="I25" s="683">
        <v>0.92588887448559687</v>
      </c>
      <c r="J25" s="682">
        <v>0</v>
      </c>
      <c r="K25" s="682">
        <v>0</v>
      </c>
      <c r="L25" s="684">
        <v>0.44069999853178715</v>
      </c>
      <c r="M25" s="148"/>
      <c r="N25" s="148"/>
    </row>
    <row r="26" spans="1:15" ht="18.95" customHeight="1">
      <c r="A26" s="159"/>
      <c r="B26" s="160"/>
      <c r="C26" s="157"/>
      <c r="D26" s="158" t="s">
        <v>45</v>
      </c>
      <c r="E26" s="685">
        <v>0.34906909971285621</v>
      </c>
      <c r="F26" s="685">
        <v>0.35096604083383492</v>
      </c>
      <c r="G26" s="685">
        <v>0.4381284255793102</v>
      </c>
      <c r="H26" s="685">
        <v>0.32411254262953654</v>
      </c>
      <c r="I26" s="685">
        <v>0.31387380139258003</v>
      </c>
      <c r="J26" s="685">
        <v>0</v>
      </c>
      <c r="K26" s="685">
        <v>0</v>
      </c>
      <c r="L26" s="686">
        <v>0.37415328528204989</v>
      </c>
      <c r="M26" s="148"/>
      <c r="N26" s="148"/>
    </row>
    <row r="27" spans="1:15" ht="18.95" customHeight="1">
      <c r="A27" s="155" t="s">
        <v>57</v>
      </c>
      <c r="B27" s="156" t="s">
        <v>47</v>
      </c>
      <c r="C27" s="163" t="s">
        <v>333</v>
      </c>
      <c r="D27" s="164" t="s">
        <v>41</v>
      </c>
      <c r="E27" s="691">
        <v>4155055000</v>
      </c>
      <c r="F27" s="1114">
        <v>3739219000</v>
      </c>
      <c r="G27" s="1114">
        <v>2340000</v>
      </c>
      <c r="H27" s="1114">
        <v>350216000</v>
      </c>
      <c r="I27" s="1114">
        <v>25393000</v>
      </c>
      <c r="J27" s="1114">
        <v>0</v>
      </c>
      <c r="K27" s="1114">
        <v>0</v>
      </c>
      <c r="L27" s="1115">
        <v>37887000</v>
      </c>
      <c r="M27" s="148"/>
      <c r="N27" s="148"/>
    </row>
    <row r="28" spans="1:15" ht="18.95" customHeight="1">
      <c r="A28" s="155"/>
      <c r="B28" s="156"/>
      <c r="C28" s="157"/>
      <c r="D28" s="158" t="s">
        <v>42</v>
      </c>
      <c r="E28" s="691">
        <v>4366377815.71</v>
      </c>
      <c r="F28" s="1114">
        <v>3915826098.6199999</v>
      </c>
      <c r="G28" s="1114">
        <v>3159912.05</v>
      </c>
      <c r="H28" s="1114">
        <v>372201246.9000001</v>
      </c>
      <c r="I28" s="1114">
        <v>35154479.140000001</v>
      </c>
      <c r="J28" s="1114">
        <v>0</v>
      </c>
      <c r="K28" s="1114">
        <v>0</v>
      </c>
      <c r="L28" s="1115">
        <v>40036079</v>
      </c>
      <c r="M28" s="148"/>
      <c r="N28" s="148"/>
    </row>
    <row r="29" spans="1:15" ht="18.95" customHeight="1">
      <c r="A29" s="155"/>
      <c r="B29" s="156"/>
      <c r="C29" s="157"/>
      <c r="D29" s="158" t="s">
        <v>43</v>
      </c>
      <c r="E29" s="691">
        <v>1488662751.2499998</v>
      </c>
      <c r="F29" s="1114">
        <v>1365134333.4100001</v>
      </c>
      <c r="G29" s="1114">
        <v>1230596.0900000001</v>
      </c>
      <c r="H29" s="1114">
        <v>117176360.7799999</v>
      </c>
      <c r="I29" s="1114">
        <v>1115835.3699999999</v>
      </c>
      <c r="J29" s="1114">
        <v>0</v>
      </c>
      <c r="K29" s="1114">
        <v>0</v>
      </c>
      <c r="L29" s="1115">
        <v>4005625.5999999996</v>
      </c>
      <c r="M29" s="148"/>
      <c r="N29" s="148"/>
    </row>
    <row r="30" spans="1:15" ht="18.95" customHeight="1">
      <c r="A30" s="155"/>
      <c r="B30" s="156"/>
      <c r="C30" s="157"/>
      <c r="D30" s="158" t="s">
        <v>44</v>
      </c>
      <c r="E30" s="692">
        <v>0.35827750805946007</v>
      </c>
      <c r="F30" s="692">
        <v>0.36508541848177389</v>
      </c>
      <c r="G30" s="682">
        <v>0.52589576495726498</v>
      </c>
      <c r="H30" s="682">
        <v>0.33458311664801121</v>
      </c>
      <c r="I30" s="683">
        <v>4.3942636553380848E-2</v>
      </c>
      <c r="J30" s="682">
        <v>0</v>
      </c>
      <c r="K30" s="682">
        <v>0</v>
      </c>
      <c r="L30" s="684">
        <v>0.10572559453110565</v>
      </c>
      <c r="M30" s="148"/>
      <c r="N30" s="148"/>
    </row>
    <row r="31" spans="1:15" ht="18.95" customHeight="1">
      <c r="A31" s="159"/>
      <c r="B31" s="160"/>
      <c r="C31" s="157"/>
      <c r="D31" s="161" t="s">
        <v>45</v>
      </c>
      <c r="E31" s="685">
        <v>0.34093768658632073</v>
      </c>
      <c r="F31" s="685">
        <v>0.34861975456241412</v>
      </c>
      <c r="G31" s="685">
        <v>0.38943998140707753</v>
      </c>
      <c r="H31" s="685">
        <v>0.31481990389860748</v>
      </c>
      <c r="I31" s="685">
        <v>3.1740916016882843E-2</v>
      </c>
      <c r="J31" s="685">
        <v>0</v>
      </c>
      <c r="K31" s="685">
        <v>0</v>
      </c>
      <c r="L31" s="686">
        <v>0.10005039704312702</v>
      </c>
      <c r="M31" s="148"/>
      <c r="N31" s="148"/>
    </row>
    <row r="32" spans="1:15" ht="18.95" customHeight="1">
      <c r="A32" s="155" t="s">
        <v>61</v>
      </c>
      <c r="B32" s="156" t="s">
        <v>47</v>
      </c>
      <c r="C32" s="163" t="s">
        <v>334</v>
      </c>
      <c r="D32" s="158" t="s">
        <v>41</v>
      </c>
      <c r="E32" s="691">
        <v>2072140000</v>
      </c>
      <c r="F32" s="1114">
        <v>1876615000</v>
      </c>
      <c r="G32" s="1114">
        <v>1412000</v>
      </c>
      <c r="H32" s="1114">
        <v>181579000</v>
      </c>
      <c r="I32" s="1114">
        <v>2616000</v>
      </c>
      <c r="J32" s="1114">
        <v>0</v>
      </c>
      <c r="K32" s="1114">
        <v>0</v>
      </c>
      <c r="L32" s="1115">
        <v>9918000</v>
      </c>
      <c r="M32" s="148"/>
      <c r="N32" s="148"/>
    </row>
    <row r="33" spans="1:14" ht="18.95" customHeight="1">
      <c r="A33" s="155"/>
      <c r="B33" s="156"/>
      <c r="C33" s="157"/>
      <c r="D33" s="158" t="s">
        <v>42</v>
      </c>
      <c r="E33" s="691">
        <v>2180674757.4500003</v>
      </c>
      <c r="F33" s="1114">
        <v>1938746248.3600001</v>
      </c>
      <c r="G33" s="1114">
        <v>1844174</v>
      </c>
      <c r="H33" s="1114">
        <v>210093251.92000002</v>
      </c>
      <c r="I33" s="1114">
        <v>19289740.02</v>
      </c>
      <c r="J33" s="1114">
        <v>0</v>
      </c>
      <c r="K33" s="1114">
        <v>0</v>
      </c>
      <c r="L33" s="1115">
        <v>10701343.15</v>
      </c>
      <c r="M33" s="148"/>
      <c r="N33" s="148"/>
    </row>
    <row r="34" spans="1:14" ht="18.95" customHeight="1">
      <c r="A34" s="155"/>
      <c r="B34" s="156"/>
      <c r="C34" s="157"/>
      <c r="D34" s="158" t="s">
        <v>43</v>
      </c>
      <c r="E34" s="691">
        <v>742286145.37</v>
      </c>
      <c r="F34" s="1114">
        <v>667484845.92999995</v>
      </c>
      <c r="G34" s="1114">
        <v>744877.33</v>
      </c>
      <c r="H34" s="1114">
        <v>69953007.639999971</v>
      </c>
      <c r="I34" s="1114">
        <v>724258.7</v>
      </c>
      <c r="J34" s="1114">
        <v>0</v>
      </c>
      <c r="K34" s="1114">
        <v>0</v>
      </c>
      <c r="L34" s="1115">
        <v>3379155.7700000009</v>
      </c>
      <c r="M34" s="148"/>
      <c r="N34" s="148"/>
    </row>
    <row r="35" spans="1:14" ht="18.95" customHeight="1">
      <c r="A35" s="165" t="s">
        <v>4</v>
      </c>
      <c r="B35" s="156"/>
      <c r="C35" s="157"/>
      <c r="D35" s="158" t="s">
        <v>44</v>
      </c>
      <c r="E35" s="692">
        <v>0.35822200496588069</v>
      </c>
      <c r="F35" s="692">
        <v>0.35568555400548324</v>
      </c>
      <c r="G35" s="682">
        <v>0.52753351983002827</v>
      </c>
      <c r="H35" s="682">
        <v>0.38524833620627918</v>
      </c>
      <c r="I35" s="682">
        <v>0.27685730122324159</v>
      </c>
      <c r="J35" s="682">
        <v>0</v>
      </c>
      <c r="K35" s="682">
        <v>0</v>
      </c>
      <c r="L35" s="684">
        <v>0.34070939403105477</v>
      </c>
      <c r="M35" s="148"/>
      <c r="N35" s="148"/>
    </row>
    <row r="36" spans="1:14" ht="18.95" customHeight="1">
      <c r="A36" s="159"/>
      <c r="B36" s="160"/>
      <c r="C36" s="157"/>
      <c r="D36" s="166" t="s">
        <v>45</v>
      </c>
      <c r="E36" s="685">
        <v>0.34039287281795372</v>
      </c>
      <c r="F36" s="685">
        <v>0.3442868536790879</v>
      </c>
      <c r="G36" s="685">
        <v>0.40390837849356948</v>
      </c>
      <c r="H36" s="685">
        <v>0.3329617062933411</v>
      </c>
      <c r="I36" s="685">
        <v>3.7546317329786388E-2</v>
      </c>
      <c r="J36" s="685">
        <v>0</v>
      </c>
      <c r="K36" s="685">
        <v>0</v>
      </c>
      <c r="L36" s="686">
        <v>0.31576931256521767</v>
      </c>
      <c r="M36" s="148"/>
      <c r="N36" s="148"/>
    </row>
    <row r="37" spans="1:14" ht="18.95" customHeight="1">
      <c r="A37" s="155" t="s">
        <v>66</v>
      </c>
      <c r="B37" s="156" t="s">
        <v>47</v>
      </c>
      <c r="C37" s="163" t="s">
        <v>335</v>
      </c>
      <c r="D37" s="164" t="s">
        <v>41</v>
      </c>
      <c r="E37" s="691">
        <v>4471226000</v>
      </c>
      <c r="F37" s="1114">
        <v>4088660000</v>
      </c>
      <c r="G37" s="1114">
        <v>2440000</v>
      </c>
      <c r="H37" s="1114">
        <v>360724000</v>
      </c>
      <c r="I37" s="1114">
        <v>9955000</v>
      </c>
      <c r="J37" s="1114">
        <v>0</v>
      </c>
      <c r="K37" s="1114">
        <v>0</v>
      </c>
      <c r="L37" s="1115">
        <v>9447000</v>
      </c>
      <c r="M37" s="148"/>
      <c r="N37" s="148"/>
    </row>
    <row r="38" spans="1:14" ht="18.95" customHeight="1">
      <c r="A38" s="155"/>
      <c r="B38" s="156"/>
      <c r="C38" s="157"/>
      <c r="D38" s="158" t="s">
        <v>42</v>
      </c>
      <c r="E38" s="691">
        <v>4638700508.0099993</v>
      </c>
      <c r="F38" s="1114">
        <v>4239669037.1399999</v>
      </c>
      <c r="G38" s="1114">
        <v>3316717</v>
      </c>
      <c r="H38" s="1114">
        <v>366922102</v>
      </c>
      <c r="I38" s="1114">
        <v>17338625</v>
      </c>
      <c r="J38" s="1114">
        <v>0</v>
      </c>
      <c r="K38" s="1114">
        <v>0</v>
      </c>
      <c r="L38" s="1115">
        <v>11454026.870000001</v>
      </c>
      <c r="M38" s="148"/>
      <c r="N38" s="148"/>
    </row>
    <row r="39" spans="1:14" ht="18.95" customHeight="1">
      <c r="A39" s="155"/>
      <c r="B39" s="156"/>
      <c r="C39" s="157"/>
      <c r="D39" s="158" t="s">
        <v>43</v>
      </c>
      <c r="E39" s="691">
        <v>1545633031.7300003</v>
      </c>
      <c r="F39" s="1114">
        <v>1429474161.3499999</v>
      </c>
      <c r="G39" s="1114">
        <v>1436730.19</v>
      </c>
      <c r="H39" s="1114">
        <v>112433717.85000005</v>
      </c>
      <c r="I39" s="1114">
        <v>335462.18</v>
      </c>
      <c r="J39" s="1114">
        <v>0</v>
      </c>
      <c r="K39" s="1114">
        <v>0</v>
      </c>
      <c r="L39" s="1115">
        <v>1952960.16</v>
      </c>
      <c r="M39" s="148"/>
      <c r="N39" s="148"/>
    </row>
    <row r="40" spans="1:14" ht="18.95" customHeight="1">
      <c r="A40" s="155"/>
      <c r="B40" s="156"/>
      <c r="C40" s="157"/>
      <c r="D40" s="158" t="s">
        <v>44</v>
      </c>
      <c r="E40" s="692">
        <v>0.34568438985862049</v>
      </c>
      <c r="F40" s="692">
        <v>0.34961923010228285</v>
      </c>
      <c r="G40" s="682">
        <v>0.58882384836065571</v>
      </c>
      <c r="H40" s="682">
        <v>0.31168904162184952</v>
      </c>
      <c r="I40" s="682">
        <v>3.3697858362631845E-2</v>
      </c>
      <c r="J40" s="682">
        <v>0</v>
      </c>
      <c r="K40" s="682">
        <v>0</v>
      </c>
      <c r="L40" s="684">
        <v>0.20672807875516036</v>
      </c>
      <c r="M40" s="148"/>
      <c r="N40" s="148"/>
    </row>
    <row r="41" spans="1:14" ht="18.95" customHeight="1">
      <c r="A41" s="159"/>
      <c r="B41" s="160"/>
      <c r="C41" s="167"/>
      <c r="D41" s="166" t="s">
        <v>45</v>
      </c>
      <c r="E41" s="685">
        <v>0.3332038852392038</v>
      </c>
      <c r="F41" s="685">
        <v>0.33716645068934342</v>
      </c>
      <c r="G41" s="685">
        <v>0.43317840804626984</v>
      </c>
      <c r="H41" s="685">
        <v>0.30642394458429234</v>
      </c>
      <c r="I41" s="685">
        <v>1.9347680684021946E-2</v>
      </c>
      <c r="J41" s="685">
        <v>0</v>
      </c>
      <c r="K41" s="685">
        <v>0</v>
      </c>
      <c r="L41" s="686">
        <v>0.17050424118657578</v>
      </c>
      <c r="M41" s="148"/>
      <c r="N41" s="148"/>
    </row>
    <row r="42" spans="1:14" ht="18.95" customHeight="1">
      <c r="A42" s="168" t="s">
        <v>69</v>
      </c>
      <c r="B42" s="169" t="s">
        <v>47</v>
      </c>
      <c r="C42" s="163" t="s">
        <v>336</v>
      </c>
      <c r="D42" s="170" t="s">
        <v>41</v>
      </c>
      <c r="E42" s="691">
        <v>6363723000</v>
      </c>
      <c r="F42" s="1114">
        <v>5958409000</v>
      </c>
      <c r="G42" s="1114">
        <v>1714000</v>
      </c>
      <c r="H42" s="1114">
        <v>364011000</v>
      </c>
      <c r="I42" s="1114">
        <v>13276000</v>
      </c>
      <c r="J42" s="1114">
        <v>0</v>
      </c>
      <c r="K42" s="1114">
        <v>0</v>
      </c>
      <c r="L42" s="1115">
        <v>26313000</v>
      </c>
      <c r="M42" s="148"/>
      <c r="N42" s="148"/>
    </row>
    <row r="43" spans="1:14" ht="18.95" customHeight="1">
      <c r="A43" s="155"/>
      <c r="B43" s="156"/>
      <c r="C43" s="157"/>
      <c r="D43" s="158" t="s">
        <v>42</v>
      </c>
      <c r="E43" s="691">
        <v>6617623115.0599995</v>
      </c>
      <c r="F43" s="1114">
        <v>6168782197.21</v>
      </c>
      <c r="G43" s="1114">
        <v>2814378</v>
      </c>
      <c r="H43" s="1114">
        <v>374845649.47999996</v>
      </c>
      <c r="I43" s="1114">
        <v>37784728.370000005</v>
      </c>
      <c r="J43" s="1114">
        <v>0</v>
      </c>
      <c r="K43" s="1114">
        <v>0</v>
      </c>
      <c r="L43" s="1115">
        <v>33396162</v>
      </c>
      <c r="M43" s="148"/>
      <c r="N43" s="148"/>
    </row>
    <row r="44" spans="1:14" ht="18.95" customHeight="1">
      <c r="A44" s="155"/>
      <c r="B44" s="156"/>
      <c r="C44" s="157"/>
      <c r="D44" s="158" t="s">
        <v>43</v>
      </c>
      <c r="E44" s="691">
        <v>2175542480.0100002</v>
      </c>
      <c r="F44" s="1114">
        <v>2048249034.6200001</v>
      </c>
      <c r="G44" s="1114">
        <v>1483855.49</v>
      </c>
      <c r="H44" s="1114">
        <v>112794218.02999997</v>
      </c>
      <c r="I44" s="1114">
        <v>758634.77</v>
      </c>
      <c r="J44" s="1114">
        <v>0</v>
      </c>
      <c r="K44" s="1114">
        <v>0</v>
      </c>
      <c r="L44" s="1115">
        <v>12256737.1</v>
      </c>
      <c r="M44" s="148"/>
      <c r="N44" s="148"/>
    </row>
    <row r="45" spans="1:14" ht="18.95" customHeight="1">
      <c r="A45" s="165" t="s">
        <v>4</v>
      </c>
      <c r="B45" s="156"/>
      <c r="C45" s="157"/>
      <c r="D45" s="158" t="s">
        <v>44</v>
      </c>
      <c r="E45" s="692">
        <v>0.34186630687885067</v>
      </c>
      <c r="F45" s="692">
        <v>0.34375771025788932</v>
      </c>
      <c r="G45" s="682">
        <v>0.8657266569428238</v>
      </c>
      <c r="H45" s="682">
        <v>0.30986486130913621</v>
      </c>
      <c r="I45" s="682">
        <v>5.7143324043386561E-2</v>
      </c>
      <c r="J45" s="682">
        <v>0</v>
      </c>
      <c r="K45" s="682">
        <v>0</v>
      </c>
      <c r="L45" s="684">
        <v>0.46580538517082809</v>
      </c>
      <c r="M45" s="148"/>
      <c r="N45" s="148"/>
    </row>
    <row r="46" spans="1:14" ht="18.95" customHeight="1">
      <c r="A46" s="159"/>
      <c r="B46" s="160"/>
      <c r="C46" s="157"/>
      <c r="D46" s="161" t="s">
        <v>45</v>
      </c>
      <c r="E46" s="685">
        <v>0.32874983089608534</v>
      </c>
      <c r="F46" s="685">
        <v>0.3320345846456334</v>
      </c>
      <c r="G46" s="685">
        <v>0.52724100671622642</v>
      </c>
      <c r="H46" s="685">
        <v>0.30090843574274467</v>
      </c>
      <c r="I46" s="685">
        <v>2.0077814575539844E-2</v>
      </c>
      <c r="J46" s="685">
        <v>0</v>
      </c>
      <c r="K46" s="685">
        <v>0</v>
      </c>
      <c r="L46" s="686">
        <v>0.36701034987194037</v>
      </c>
      <c r="M46" s="148"/>
      <c r="N46" s="148"/>
    </row>
    <row r="47" spans="1:14" ht="18.95" customHeight="1">
      <c r="A47" s="155" t="s">
        <v>75</v>
      </c>
      <c r="B47" s="156" t="s">
        <v>47</v>
      </c>
      <c r="C47" s="163" t="s">
        <v>337</v>
      </c>
      <c r="D47" s="164" t="s">
        <v>41</v>
      </c>
      <c r="E47" s="691">
        <v>10133274000</v>
      </c>
      <c r="F47" s="1114">
        <v>9452211000</v>
      </c>
      <c r="G47" s="1114">
        <v>3178000</v>
      </c>
      <c r="H47" s="1114">
        <v>641123000</v>
      </c>
      <c r="I47" s="1114">
        <v>14807000</v>
      </c>
      <c r="J47" s="1114">
        <v>0</v>
      </c>
      <c r="K47" s="1114">
        <v>0</v>
      </c>
      <c r="L47" s="1115">
        <v>21955000</v>
      </c>
      <c r="M47" s="148"/>
      <c r="N47" s="148"/>
    </row>
    <row r="48" spans="1:14" ht="18.95" customHeight="1">
      <c r="A48" s="155"/>
      <c r="B48" s="156"/>
      <c r="C48" s="157"/>
      <c r="D48" s="158" t="s">
        <v>42</v>
      </c>
      <c r="E48" s="691">
        <v>10623192426.920002</v>
      </c>
      <c r="F48" s="1114">
        <v>9853571852.9700012</v>
      </c>
      <c r="G48" s="1114">
        <v>4991147</v>
      </c>
      <c r="H48" s="1114">
        <v>680179706.66000009</v>
      </c>
      <c r="I48" s="1114">
        <v>58489235.670000002</v>
      </c>
      <c r="J48" s="1114">
        <v>0</v>
      </c>
      <c r="K48" s="1114">
        <v>0</v>
      </c>
      <c r="L48" s="1115">
        <v>25960484.620000001</v>
      </c>
      <c r="M48" s="148"/>
      <c r="N48" s="148"/>
    </row>
    <row r="49" spans="1:14" ht="18.95" customHeight="1">
      <c r="A49" s="155"/>
      <c r="B49" s="156"/>
      <c r="C49" s="157"/>
      <c r="D49" s="158" t="s">
        <v>43</v>
      </c>
      <c r="E49" s="691">
        <v>3596101452.52</v>
      </c>
      <c r="F49" s="1114">
        <v>3359196546.8899999</v>
      </c>
      <c r="G49" s="1114">
        <v>2441630.21</v>
      </c>
      <c r="H49" s="1114">
        <v>224576409.73000014</v>
      </c>
      <c r="I49" s="1114">
        <v>3345789.02</v>
      </c>
      <c r="J49" s="1114">
        <v>0</v>
      </c>
      <c r="K49" s="1114">
        <v>0</v>
      </c>
      <c r="L49" s="1115">
        <v>6541076.6699999999</v>
      </c>
      <c r="M49" s="148"/>
      <c r="N49" s="148"/>
    </row>
    <row r="50" spans="1:14" ht="18.95" customHeight="1">
      <c r="A50" s="165" t="s">
        <v>4</v>
      </c>
      <c r="B50" s="156"/>
      <c r="C50" s="157"/>
      <c r="D50" s="158" t="s">
        <v>44</v>
      </c>
      <c r="E50" s="692">
        <v>0.35488051073325361</v>
      </c>
      <c r="F50" s="692">
        <v>0.35538738469655407</v>
      </c>
      <c r="G50" s="682">
        <v>0.76829144430459406</v>
      </c>
      <c r="H50" s="682">
        <v>0.35028599774146324</v>
      </c>
      <c r="I50" s="682">
        <v>0.22595995272506247</v>
      </c>
      <c r="J50" s="682">
        <v>0</v>
      </c>
      <c r="K50" s="682">
        <v>0</v>
      </c>
      <c r="L50" s="684">
        <v>0.29793107128216806</v>
      </c>
      <c r="M50" s="148"/>
      <c r="N50" s="148"/>
    </row>
    <row r="51" spans="1:14" ht="18.95" customHeight="1">
      <c r="A51" s="159"/>
      <c r="B51" s="160"/>
      <c r="C51" s="157"/>
      <c r="D51" s="161" t="s">
        <v>45</v>
      </c>
      <c r="E51" s="685">
        <v>0.33851419686300677</v>
      </c>
      <c r="F51" s="685">
        <v>0.34091155948464436</v>
      </c>
      <c r="G51" s="685">
        <v>0.48919220571944683</v>
      </c>
      <c r="H51" s="685">
        <v>0.33017216998839199</v>
      </c>
      <c r="I51" s="685">
        <v>5.7203500467627157E-2</v>
      </c>
      <c r="J51" s="685">
        <v>0</v>
      </c>
      <c r="K51" s="685">
        <v>0</v>
      </c>
      <c r="L51" s="686">
        <v>0.25196281062337117</v>
      </c>
      <c r="M51" s="148"/>
      <c r="N51" s="148"/>
    </row>
    <row r="52" spans="1:14" ht="18.95" customHeight="1">
      <c r="A52" s="155" t="s">
        <v>79</v>
      </c>
      <c r="B52" s="156" t="s">
        <v>47</v>
      </c>
      <c r="C52" s="163" t="s">
        <v>338</v>
      </c>
      <c r="D52" s="158" t="s">
        <v>41</v>
      </c>
      <c r="E52" s="691">
        <v>1701174000</v>
      </c>
      <c r="F52" s="1114">
        <v>1522747000</v>
      </c>
      <c r="G52" s="1114">
        <v>1132000</v>
      </c>
      <c r="H52" s="1114">
        <v>162171000</v>
      </c>
      <c r="I52" s="1114">
        <v>5112000</v>
      </c>
      <c r="J52" s="1114">
        <v>0</v>
      </c>
      <c r="K52" s="1114">
        <v>0</v>
      </c>
      <c r="L52" s="1115">
        <v>10012000</v>
      </c>
      <c r="M52" s="148"/>
      <c r="N52" s="148"/>
    </row>
    <row r="53" spans="1:14" ht="18.95" customHeight="1">
      <c r="A53" s="155"/>
      <c r="B53" s="156"/>
      <c r="C53" s="157"/>
      <c r="D53" s="158" t="s">
        <v>42</v>
      </c>
      <c r="E53" s="691">
        <v>1788924000.5599999</v>
      </c>
      <c r="F53" s="1114">
        <v>1598137816.54</v>
      </c>
      <c r="G53" s="1114">
        <v>1471532</v>
      </c>
      <c r="H53" s="1114">
        <v>165541756.01999998</v>
      </c>
      <c r="I53" s="1114">
        <v>13367283</v>
      </c>
      <c r="J53" s="1114">
        <v>0</v>
      </c>
      <c r="K53" s="1114">
        <v>0</v>
      </c>
      <c r="L53" s="1115">
        <v>10405613</v>
      </c>
      <c r="M53" s="148"/>
      <c r="N53" s="148"/>
    </row>
    <row r="54" spans="1:14" ht="18.95" customHeight="1">
      <c r="A54" s="155"/>
      <c r="B54" s="156"/>
      <c r="C54" s="157"/>
      <c r="D54" s="158" t="s">
        <v>43</v>
      </c>
      <c r="E54" s="691">
        <v>604266989.17999995</v>
      </c>
      <c r="F54" s="1114">
        <v>549360495.38</v>
      </c>
      <c r="G54" s="1114">
        <v>545203.79</v>
      </c>
      <c r="H54" s="1114">
        <v>51237220.579999998</v>
      </c>
      <c r="I54" s="1114">
        <v>581204.64</v>
      </c>
      <c r="J54" s="1114">
        <v>0</v>
      </c>
      <c r="K54" s="1114">
        <v>0</v>
      </c>
      <c r="L54" s="1115">
        <v>2542864.7899999996</v>
      </c>
      <c r="M54" s="148"/>
      <c r="N54" s="148"/>
    </row>
    <row r="55" spans="1:14" ht="18.95" customHeight="1">
      <c r="A55" s="165" t="s">
        <v>4</v>
      </c>
      <c r="B55" s="156"/>
      <c r="C55" s="157"/>
      <c r="D55" s="158" t="s">
        <v>44</v>
      </c>
      <c r="E55" s="692">
        <v>0.35520586911156643</v>
      </c>
      <c r="F55" s="692">
        <v>0.36076938281933901</v>
      </c>
      <c r="G55" s="682">
        <v>0.48162878975265022</v>
      </c>
      <c r="H55" s="682">
        <v>0.31594564120588758</v>
      </c>
      <c r="I55" s="683">
        <v>0.11369417840375587</v>
      </c>
      <c r="J55" s="682">
        <v>0</v>
      </c>
      <c r="K55" s="682">
        <v>0</v>
      </c>
      <c r="L55" s="684">
        <v>0.25398170095884937</v>
      </c>
      <c r="M55" s="148"/>
      <c r="N55" s="148"/>
    </row>
    <row r="56" spans="1:14" ht="18.95" customHeight="1">
      <c r="A56" s="159"/>
      <c r="B56" s="160"/>
      <c r="C56" s="157"/>
      <c r="D56" s="166" t="s">
        <v>45</v>
      </c>
      <c r="E56" s="685">
        <v>0.33778237029121516</v>
      </c>
      <c r="F56" s="685">
        <v>0.34375038854244522</v>
      </c>
      <c r="G56" s="685">
        <v>0.3705008046036376</v>
      </c>
      <c r="H56" s="685">
        <v>0.30951236601483045</v>
      </c>
      <c r="I56" s="685">
        <v>4.3479639056044524E-2</v>
      </c>
      <c r="J56" s="685">
        <v>0</v>
      </c>
      <c r="K56" s="685">
        <v>0</v>
      </c>
      <c r="L56" s="686">
        <v>0.24437433815768467</v>
      </c>
      <c r="M56" s="148"/>
      <c r="N56" s="148"/>
    </row>
    <row r="57" spans="1:14" ht="18.95" customHeight="1">
      <c r="A57" s="155" t="s">
        <v>84</v>
      </c>
      <c r="B57" s="156" t="s">
        <v>47</v>
      </c>
      <c r="C57" s="163" t="s">
        <v>339</v>
      </c>
      <c r="D57" s="164" t="s">
        <v>41</v>
      </c>
      <c r="E57" s="691">
        <v>4354891000</v>
      </c>
      <c r="F57" s="1114">
        <v>3981477000</v>
      </c>
      <c r="G57" s="1114">
        <v>1551000</v>
      </c>
      <c r="H57" s="1114">
        <v>319943000</v>
      </c>
      <c r="I57" s="1114">
        <v>10803000</v>
      </c>
      <c r="J57" s="1114">
        <v>0</v>
      </c>
      <c r="K57" s="1114">
        <v>0</v>
      </c>
      <c r="L57" s="1115">
        <v>41117000</v>
      </c>
      <c r="M57" s="148"/>
      <c r="N57" s="148"/>
    </row>
    <row r="58" spans="1:14" ht="18.95" customHeight="1">
      <c r="A58" s="155"/>
      <c r="B58" s="156"/>
      <c r="C58" s="157"/>
      <c r="D58" s="158" t="s">
        <v>42</v>
      </c>
      <c r="E58" s="691">
        <v>4518657661.29</v>
      </c>
      <c r="F58" s="1114">
        <v>4109685983.8199997</v>
      </c>
      <c r="G58" s="1114">
        <v>2331700</v>
      </c>
      <c r="H58" s="1114">
        <v>332931356.69999999</v>
      </c>
      <c r="I58" s="1114">
        <v>31583470.919999998</v>
      </c>
      <c r="J58" s="1114">
        <v>0</v>
      </c>
      <c r="K58" s="1114">
        <v>0</v>
      </c>
      <c r="L58" s="1115">
        <v>42125149.850000001</v>
      </c>
      <c r="M58" s="148"/>
      <c r="N58" s="148"/>
    </row>
    <row r="59" spans="1:14" ht="18.95" customHeight="1">
      <c r="A59" s="155"/>
      <c r="B59" s="156"/>
      <c r="C59" s="157"/>
      <c r="D59" s="158" t="s">
        <v>43</v>
      </c>
      <c r="E59" s="691">
        <v>1508771874.46</v>
      </c>
      <c r="F59" s="1114">
        <v>1396942156.27</v>
      </c>
      <c r="G59" s="1114">
        <v>966335.25</v>
      </c>
      <c r="H59" s="1114">
        <v>100749614.66000004</v>
      </c>
      <c r="I59" s="1114">
        <v>930719.03999999992</v>
      </c>
      <c r="J59" s="1114">
        <v>0</v>
      </c>
      <c r="K59" s="1114">
        <v>0</v>
      </c>
      <c r="L59" s="1115">
        <v>9183049.2400000002</v>
      </c>
      <c r="M59" s="148"/>
      <c r="N59" s="148"/>
    </row>
    <row r="60" spans="1:14" ht="18.95" customHeight="1">
      <c r="A60" s="165" t="s">
        <v>4</v>
      </c>
      <c r="B60" s="156"/>
      <c r="C60" s="157"/>
      <c r="D60" s="158" t="s">
        <v>44</v>
      </c>
      <c r="E60" s="692">
        <v>0.34645456670672126</v>
      </c>
      <c r="F60" s="692">
        <v>0.35086028533380953</v>
      </c>
      <c r="G60" s="682">
        <v>0.62304013539651837</v>
      </c>
      <c r="H60" s="682">
        <v>0.31489863713223931</v>
      </c>
      <c r="I60" s="683">
        <v>8.6153757289641753E-2</v>
      </c>
      <c r="J60" s="682">
        <v>0</v>
      </c>
      <c r="K60" s="682">
        <v>0</v>
      </c>
      <c r="L60" s="684">
        <v>0.22333947612909502</v>
      </c>
      <c r="M60" s="148"/>
      <c r="N60" s="148"/>
    </row>
    <row r="61" spans="1:14" ht="18.95" customHeight="1">
      <c r="A61" s="159"/>
      <c r="B61" s="160"/>
      <c r="C61" s="157"/>
      <c r="D61" s="161" t="s">
        <v>45</v>
      </c>
      <c r="E61" s="685">
        <v>0.33389824756701558</v>
      </c>
      <c r="F61" s="685">
        <v>0.33991457297949718</v>
      </c>
      <c r="G61" s="685">
        <v>0.41443378221898186</v>
      </c>
      <c r="H61" s="685">
        <v>0.30261377497939967</v>
      </c>
      <c r="I61" s="685">
        <v>2.9468548354216161E-2</v>
      </c>
      <c r="J61" s="685">
        <v>0</v>
      </c>
      <c r="K61" s="685">
        <v>0</v>
      </c>
      <c r="L61" s="686">
        <v>0.21799445871882162</v>
      </c>
      <c r="M61" s="148"/>
      <c r="N61" s="148"/>
    </row>
    <row r="62" spans="1:14" ht="18.95" customHeight="1">
      <c r="A62" s="155" t="s">
        <v>91</v>
      </c>
      <c r="B62" s="156" t="s">
        <v>47</v>
      </c>
      <c r="C62" s="163" t="s">
        <v>340</v>
      </c>
      <c r="D62" s="158" t="s">
        <v>41</v>
      </c>
      <c r="E62" s="691">
        <v>2339036000</v>
      </c>
      <c r="F62" s="1114">
        <v>2055999000</v>
      </c>
      <c r="G62" s="1114">
        <v>1075000</v>
      </c>
      <c r="H62" s="1114">
        <v>243614000</v>
      </c>
      <c r="I62" s="1114">
        <v>11698000</v>
      </c>
      <c r="J62" s="1114">
        <v>0</v>
      </c>
      <c r="K62" s="1114">
        <v>0</v>
      </c>
      <c r="L62" s="1115">
        <v>26650000</v>
      </c>
      <c r="M62" s="148"/>
      <c r="N62" s="148"/>
    </row>
    <row r="63" spans="1:14" ht="18.95" customHeight="1">
      <c r="A63" s="155"/>
      <c r="B63" s="156"/>
      <c r="C63" s="157"/>
      <c r="D63" s="158" t="s">
        <v>42</v>
      </c>
      <c r="E63" s="691">
        <v>2492192218.7400002</v>
      </c>
      <c r="F63" s="1114">
        <v>2173196153.02</v>
      </c>
      <c r="G63" s="1114">
        <v>1582515</v>
      </c>
      <c r="H63" s="1114">
        <v>260238431.67000002</v>
      </c>
      <c r="I63" s="1114">
        <v>24704954.050000001</v>
      </c>
      <c r="J63" s="1114">
        <v>0</v>
      </c>
      <c r="K63" s="1114">
        <v>0</v>
      </c>
      <c r="L63" s="1115">
        <v>32470164.999999996</v>
      </c>
      <c r="M63" s="148"/>
      <c r="N63" s="148"/>
    </row>
    <row r="64" spans="1:14" ht="18.95" customHeight="1">
      <c r="A64" s="155"/>
      <c r="B64" s="156"/>
      <c r="C64" s="157"/>
      <c r="D64" s="158" t="s">
        <v>43</v>
      </c>
      <c r="E64" s="691">
        <v>860819753.87000012</v>
      </c>
      <c r="F64" s="1114">
        <v>767462848.08000004</v>
      </c>
      <c r="G64" s="1114">
        <v>613144.10000000009</v>
      </c>
      <c r="H64" s="1114">
        <v>87068058.100000069</v>
      </c>
      <c r="I64" s="1114">
        <v>1892284.1400000001</v>
      </c>
      <c r="J64" s="1114">
        <v>0</v>
      </c>
      <c r="K64" s="1114">
        <v>0</v>
      </c>
      <c r="L64" s="1115">
        <v>3783419.45</v>
      </c>
      <c r="M64" s="148"/>
      <c r="N64" s="148"/>
    </row>
    <row r="65" spans="1:14" ht="18.95" customHeight="1">
      <c r="A65" s="165" t="s">
        <v>4</v>
      </c>
      <c r="B65" s="156"/>
      <c r="C65" s="157"/>
      <c r="D65" s="158" t="s">
        <v>44</v>
      </c>
      <c r="E65" s="692">
        <v>0.36802330270675615</v>
      </c>
      <c r="F65" s="692">
        <v>0.37327977692596154</v>
      </c>
      <c r="G65" s="682">
        <v>0.57036660465116285</v>
      </c>
      <c r="H65" s="682">
        <v>0.35740170146214945</v>
      </c>
      <c r="I65" s="682">
        <v>0.16176133869037443</v>
      </c>
      <c r="J65" s="682">
        <v>0</v>
      </c>
      <c r="K65" s="682">
        <v>0</v>
      </c>
      <c r="L65" s="684">
        <v>0.14196695872420265</v>
      </c>
      <c r="M65" s="148"/>
      <c r="N65" s="148"/>
    </row>
    <row r="66" spans="1:14" ht="18.95" customHeight="1">
      <c r="A66" s="159"/>
      <c r="B66" s="160"/>
      <c r="C66" s="157"/>
      <c r="D66" s="161" t="s">
        <v>45</v>
      </c>
      <c r="E66" s="685">
        <v>0.34540664536109195</v>
      </c>
      <c r="F66" s="685">
        <v>0.35314936804645497</v>
      </c>
      <c r="G66" s="685">
        <v>0.3874491553002658</v>
      </c>
      <c r="H66" s="685">
        <v>0.3345703305283067</v>
      </c>
      <c r="I66" s="685">
        <v>7.6595331291458124E-2</v>
      </c>
      <c r="J66" s="685">
        <v>0</v>
      </c>
      <c r="K66" s="685">
        <v>0</v>
      </c>
      <c r="L66" s="686">
        <v>0.11651987139578751</v>
      </c>
      <c r="M66" s="148"/>
      <c r="N66" s="148"/>
    </row>
    <row r="67" spans="1:14" ht="18.95" customHeight="1">
      <c r="A67" s="155" t="s">
        <v>96</v>
      </c>
      <c r="B67" s="156" t="s">
        <v>47</v>
      </c>
      <c r="C67" s="163" t="s">
        <v>341</v>
      </c>
      <c r="D67" s="164" t="s">
        <v>41</v>
      </c>
      <c r="E67" s="691">
        <v>4819484000</v>
      </c>
      <c r="F67" s="1114">
        <v>4489852000</v>
      </c>
      <c r="G67" s="1114">
        <v>1775000</v>
      </c>
      <c r="H67" s="1114">
        <v>298639000</v>
      </c>
      <c r="I67" s="1114">
        <v>20130000</v>
      </c>
      <c r="J67" s="1114">
        <v>0</v>
      </c>
      <c r="K67" s="1114">
        <v>0</v>
      </c>
      <c r="L67" s="1115">
        <v>9088000</v>
      </c>
      <c r="M67" s="148"/>
      <c r="N67" s="148"/>
    </row>
    <row r="68" spans="1:14" ht="18.95" customHeight="1">
      <c r="A68" s="155"/>
      <c r="B68" s="156"/>
      <c r="C68" s="157"/>
      <c r="D68" s="158" t="s">
        <v>42</v>
      </c>
      <c r="E68" s="691">
        <v>5016698709.1599998</v>
      </c>
      <c r="F68" s="1114">
        <v>4660910026.1599998</v>
      </c>
      <c r="G68" s="1114">
        <v>2523514</v>
      </c>
      <c r="H68" s="1114">
        <v>305254490</v>
      </c>
      <c r="I68" s="1114">
        <v>38136497</v>
      </c>
      <c r="J68" s="1114">
        <v>0</v>
      </c>
      <c r="K68" s="1114">
        <v>0</v>
      </c>
      <c r="L68" s="1115">
        <v>9874182</v>
      </c>
      <c r="M68" s="148"/>
      <c r="N68" s="148"/>
    </row>
    <row r="69" spans="1:14" ht="18.95" customHeight="1">
      <c r="A69" s="165" t="s">
        <v>4</v>
      </c>
      <c r="B69" s="156"/>
      <c r="C69" s="157"/>
      <c r="D69" s="158" t="s">
        <v>43</v>
      </c>
      <c r="E69" s="691">
        <v>1721545606.7700002</v>
      </c>
      <c r="F69" s="1114">
        <v>1615065921.6100001</v>
      </c>
      <c r="G69" s="1114">
        <v>1185780.1299999999</v>
      </c>
      <c r="H69" s="1114">
        <v>101634492.23999994</v>
      </c>
      <c r="I69" s="1114">
        <v>1753939.48</v>
      </c>
      <c r="J69" s="1114">
        <v>0</v>
      </c>
      <c r="K69" s="1114">
        <v>0</v>
      </c>
      <c r="L69" s="1115">
        <v>1905473.3100000005</v>
      </c>
      <c r="M69" s="148"/>
      <c r="N69" s="148"/>
    </row>
    <row r="70" spans="1:14" ht="18.95" customHeight="1">
      <c r="A70" s="155"/>
      <c r="B70" s="156"/>
      <c r="C70" s="157"/>
      <c r="D70" s="158" t="s">
        <v>44</v>
      </c>
      <c r="E70" s="692">
        <v>0.35720537857787271</v>
      </c>
      <c r="F70" s="692">
        <v>0.35971473483090316</v>
      </c>
      <c r="G70" s="682">
        <v>0.66804514366197176</v>
      </c>
      <c r="H70" s="682">
        <v>0.34032558453517436</v>
      </c>
      <c r="I70" s="683">
        <v>8.713062493790362E-2</v>
      </c>
      <c r="J70" s="682">
        <v>0</v>
      </c>
      <c r="K70" s="682">
        <v>0</v>
      </c>
      <c r="L70" s="684">
        <v>0.20966915823063387</v>
      </c>
      <c r="M70" s="148"/>
      <c r="N70" s="148"/>
    </row>
    <row r="71" spans="1:14" ht="18.95" customHeight="1">
      <c r="A71" s="171" t="s">
        <v>4</v>
      </c>
      <c r="B71" s="172" t="s">
        <v>4</v>
      </c>
      <c r="C71" s="167"/>
      <c r="D71" s="166" t="s">
        <v>45</v>
      </c>
      <c r="E71" s="685">
        <v>0.34316304537616077</v>
      </c>
      <c r="F71" s="685">
        <v>0.3465130012262026</v>
      </c>
      <c r="G71" s="685">
        <v>0.4698924317439887</v>
      </c>
      <c r="H71" s="685">
        <v>0.33295003208634188</v>
      </c>
      <c r="I71" s="685">
        <v>4.5991100860679472E-2</v>
      </c>
      <c r="J71" s="685">
        <v>0</v>
      </c>
      <c r="K71" s="685">
        <v>0</v>
      </c>
      <c r="L71" s="686">
        <v>0.19297530772675656</v>
      </c>
      <c r="M71" s="148"/>
      <c r="N71" s="148"/>
    </row>
    <row r="72" spans="1:14" ht="18.95" customHeight="1">
      <c r="A72" s="168" t="s">
        <v>101</v>
      </c>
      <c r="B72" s="169" t="s">
        <v>47</v>
      </c>
      <c r="C72" s="163" t="s">
        <v>342</v>
      </c>
      <c r="D72" s="170" t="s">
        <v>41</v>
      </c>
      <c r="E72" s="693">
        <v>7623438000</v>
      </c>
      <c r="F72" s="1114">
        <v>7129458000</v>
      </c>
      <c r="G72" s="1114">
        <v>2548000</v>
      </c>
      <c r="H72" s="1114">
        <v>457428000</v>
      </c>
      <c r="I72" s="1114">
        <v>12236000</v>
      </c>
      <c r="J72" s="1114">
        <v>0</v>
      </c>
      <c r="K72" s="1114">
        <v>0</v>
      </c>
      <c r="L72" s="1115">
        <v>21768000</v>
      </c>
      <c r="M72" s="148"/>
      <c r="N72" s="148"/>
    </row>
    <row r="73" spans="1:14" ht="18.95" customHeight="1">
      <c r="A73" s="155"/>
      <c r="B73" s="156"/>
      <c r="C73" s="157"/>
      <c r="D73" s="158" t="s">
        <v>42</v>
      </c>
      <c r="E73" s="694">
        <v>7856210011.5600004</v>
      </c>
      <c r="F73" s="1114">
        <v>7345224484.6800003</v>
      </c>
      <c r="G73" s="1114">
        <v>4160240</v>
      </c>
      <c r="H73" s="1114">
        <v>460711400.63</v>
      </c>
      <c r="I73" s="1114">
        <v>22198572.350000001</v>
      </c>
      <c r="J73" s="1114">
        <v>0</v>
      </c>
      <c r="K73" s="1114">
        <v>0</v>
      </c>
      <c r="L73" s="1115">
        <v>23915313.899999999</v>
      </c>
      <c r="M73" s="148"/>
      <c r="N73" s="148"/>
    </row>
    <row r="74" spans="1:14" ht="18.95" customHeight="1">
      <c r="A74" s="155"/>
      <c r="B74" s="156"/>
      <c r="C74" s="157"/>
      <c r="D74" s="158" t="s">
        <v>43</v>
      </c>
      <c r="E74" s="694">
        <v>2664753494.4099998</v>
      </c>
      <c r="F74" s="1114">
        <v>2514314016.6500001</v>
      </c>
      <c r="G74" s="1114">
        <v>2189795.3000000003</v>
      </c>
      <c r="H74" s="1114">
        <v>141280087.08000013</v>
      </c>
      <c r="I74" s="1114">
        <v>3745415.7</v>
      </c>
      <c r="J74" s="1114">
        <v>0</v>
      </c>
      <c r="K74" s="1114">
        <v>0</v>
      </c>
      <c r="L74" s="1115">
        <v>3224179.6799999992</v>
      </c>
      <c r="M74" s="148"/>
      <c r="N74" s="148"/>
    </row>
    <row r="75" spans="1:14" ht="18.95" customHeight="1">
      <c r="A75" s="155"/>
      <c r="B75" s="156"/>
      <c r="C75" s="157"/>
      <c r="D75" s="158" t="s">
        <v>44</v>
      </c>
      <c r="E75" s="692">
        <v>0.34954747377889084</v>
      </c>
      <c r="F75" s="692">
        <v>0.35266552052764744</v>
      </c>
      <c r="G75" s="682">
        <v>0.85941730769230784</v>
      </c>
      <c r="H75" s="682">
        <v>0.30885754059655318</v>
      </c>
      <c r="I75" s="682">
        <v>0.30609804674730307</v>
      </c>
      <c r="J75" s="682">
        <v>0</v>
      </c>
      <c r="K75" s="682">
        <v>0</v>
      </c>
      <c r="L75" s="684">
        <v>0.14811556780595367</v>
      </c>
      <c r="M75" s="148"/>
      <c r="N75" s="148"/>
    </row>
    <row r="76" spans="1:14" ht="18.95" customHeight="1">
      <c r="A76" s="171" t="s">
        <v>4</v>
      </c>
      <c r="B76" s="172" t="s">
        <v>4</v>
      </c>
      <c r="C76" s="157"/>
      <c r="D76" s="166" t="s">
        <v>45</v>
      </c>
      <c r="E76" s="685">
        <v>0.33919071543262658</v>
      </c>
      <c r="F76" s="685">
        <v>0.34230594611425791</v>
      </c>
      <c r="G76" s="685">
        <v>0.52636273388073773</v>
      </c>
      <c r="H76" s="685">
        <v>0.30665637291980752</v>
      </c>
      <c r="I76" s="685">
        <v>0.1687232692691609</v>
      </c>
      <c r="J76" s="685">
        <v>0</v>
      </c>
      <c r="K76" s="685">
        <v>0</v>
      </c>
      <c r="L76" s="686">
        <v>0.13481653192935927</v>
      </c>
      <c r="M76" s="148"/>
      <c r="N76" s="148"/>
    </row>
    <row r="77" spans="1:14" ht="18.95" customHeight="1">
      <c r="A77" s="155" t="s">
        <v>106</v>
      </c>
      <c r="B77" s="156" t="s">
        <v>47</v>
      </c>
      <c r="C77" s="163" t="s">
        <v>343</v>
      </c>
      <c r="D77" s="164" t="s">
        <v>41</v>
      </c>
      <c r="E77" s="693">
        <v>2382061000</v>
      </c>
      <c r="F77" s="1114">
        <v>2154526000</v>
      </c>
      <c r="G77" s="1114">
        <v>1091000</v>
      </c>
      <c r="H77" s="1114">
        <v>206191000</v>
      </c>
      <c r="I77" s="1114">
        <v>6866000</v>
      </c>
      <c r="J77" s="1114">
        <v>0</v>
      </c>
      <c r="K77" s="1114">
        <v>0</v>
      </c>
      <c r="L77" s="1115">
        <v>13387000</v>
      </c>
      <c r="M77" s="148"/>
      <c r="N77" s="148"/>
    </row>
    <row r="78" spans="1:14" ht="18.95" customHeight="1">
      <c r="A78" s="155"/>
      <c r="B78" s="156"/>
      <c r="C78" s="157"/>
      <c r="D78" s="158" t="s">
        <v>42</v>
      </c>
      <c r="E78" s="694">
        <v>2473072937.4000001</v>
      </c>
      <c r="F78" s="1114">
        <v>2233056321.29</v>
      </c>
      <c r="G78" s="1114">
        <v>1616305</v>
      </c>
      <c r="H78" s="1114">
        <v>209663647.5</v>
      </c>
      <c r="I78" s="1114">
        <v>14218400.609999999</v>
      </c>
      <c r="J78" s="1114">
        <v>0</v>
      </c>
      <c r="K78" s="1114">
        <v>0</v>
      </c>
      <c r="L78" s="1115">
        <v>14518263</v>
      </c>
      <c r="M78" s="148"/>
      <c r="N78" s="148"/>
    </row>
    <row r="79" spans="1:14" ht="18.95" customHeight="1">
      <c r="A79" s="155"/>
      <c r="B79" s="156"/>
      <c r="C79" s="157"/>
      <c r="D79" s="158" t="s">
        <v>43</v>
      </c>
      <c r="E79" s="694">
        <v>844833866.73000014</v>
      </c>
      <c r="F79" s="1114">
        <v>778459853.93000007</v>
      </c>
      <c r="G79" s="1114">
        <v>643880.87</v>
      </c>
      <c r="H79" s="1114">
        <v>61540440.840000026</v>
      </c>
      <c r="I79" s="1114">
        <v>343900</v>
      </c>
      <c r="J79" s="1114">
        <v>0</v>
      </c>
      <c r="K79" s="1114">
        <v>0</v>
      </c>
      <c r="L79" s="1115">
        <v>3845791.09</v>
      </c>
      <c r="M79" s="148"/>
      <c r="N79" s="148"/>
    </row>
    <row r="80" spans="1:14" ht="18.95" customHeight="1">
      <c r="A80" s="165" t="s">
        <v>4</v>
      </c>
      <c r="B80" s="156"/>
      <c r="C80" s="157"/>
      <c r="D80" s="158" t="s">
        <v>44</v>
      </c>
      <c r="E80" s="692">
        <v>0.35466508486978299</v>
      </c>
      <c r="F80" s="692">
        <v>0.36131374322240717</v>
      </c>
      <c r="G80" s="682">
        <v>0.59017494958753436</v>
      </c>
      <c r="H80" s="682">
        <v>0.29846327356674163</v>
      </c>
      <c r="I80" s="683">
        <v>5.0087387124963592E-2</v>
      </c>
      <c r="J80" s="682">
        <v>0</v>
      </c>
      <c r="K80" s="682">
        <v>0</v>
      </c>
      <c r="L80" s="684">
        <v>0.28727803764846493</v>
      </c>
      <c r="M80" s="148"/>
      <c r="N80" s="148"/>
    </row>
    <row r="81" spans="1:14" ht="18.95" customHeight="1">
      <c r="A81" s="159"/>
      <c r="B81" s="160"/>
      <c r="C81" s="157"/>
      <c r="D81" s="161" t="s">
        <v>45</v>
      </c>
      <c r="E81" s="685">
        <v>0.34161300055233873</v>
      </c>
      <c r="F81" s="685">
        <v>0.34860735329787679</v>
      </c>
      <c r="G81" s="685">
        <v>0.39836594578374751</v>
      </c>
      <c r="H81" s="685">
        <v>0.29351984272810111</v>
      </c>
      <c r="I81" s="685">
        <v>2.4186967960245144E-2</v>
      </c>
      <c r="J81" s="685">
        <v>0</v>
      </c>
      <c r="K81" s="685">
        <v>0</v>
      </c>
      <c r="L81" s="686">
        <v>0.26489333400283488</v>
      </c>
      <c r="M81" s="148"/>
      <c r="N81" s="148"/>
    </row>
    <row r="82" spans="1:14" ht="18.95" customHeight="1">
      <c r="A82" s="155" t="s">
        <v>110</v>
      </c>
      <c r="B82" s="156" t="s">
        <v>47</v>
      </c>
      <c r="C82" s="163" t="s">
        <v>344</v>
      </c>
      <c r="D82" s="158" t="s">
        <v>41</v>
      </c>
      <c r="E82" s="695">
        <v>3074791000</v>
      </c>
      <c r="F82" s="1114">
        <v>2789471000</v>
      </c>
      <c r="G82" s="1114">
        <v>1400000</v>
      </c>
      <c r="H82" s="1114">
        <v>269142000</v>
      </c>
      <c r="I82" s="1114">
        <v>3541000</v>
      </c>
      <c r="J82" s="1114">
        <v>0</v>
      </c>
      <c r="K82" s="1114">
        <v>0</v>
      </c>
      <c r="L82" s="1115">
        <v>11237000</v>
      </c>
      <c r="M82" s="148"/>
      <c r="N82" s="148"/>
    </row>
    <row r="83" spans="1:14" ht="18.95" customHeight="1">
      <c r="A83" s="155"/>
      <c r="B83" s="156"/>
      <c r="C83" s="157"/>
      <c r="D83" s="158" t="s">
        <v>42</v>
      </c>
      <c r="E83" s="695">
        <v>3219025744.23</v>
      </c>
      <c r="F83" s="1114">
        <v>2905632850.0999999</v>
      </c>
      <c r="G83" s="1114">
        <v>2087924</v>
      </c>
      <c r="H83" s="1114">
        <v>288868163.87000006</v>
      </c>
      <c r="I83" s="1114">
        <v>10442789.26</v>
      </c>
      <c r="J83" s="1114">
        <v>0</v>
      </c>
      <c r="K83" s="1114">
        <v>0</v>
      </c>
      <c r="L83" s="1115">
        <v>11994017</v>
      </c>
      <c r="M83" s="148"/>
      <c r="N83" s="148"/>
    </row>
    <row r="84" spans="1:14" ht="18.95" customHeight="1">
      <c r="A84" s="155"/>
      <c r="B84" s="156"/>
      <c r="C84" s="157"/>
      <c r="D84" s="158" t="s">
        <v>43</v>
      </c>
      <c r="E84" s="695">
        <v>1104199319.0799999</v>
      </c>
      <c r="F84" s="1114">
        <v>1005261769.29</v>
      </c>
      <c r="G84" s="1114">
        <v>920201.34000000008</v>
      </c>
      <c r="H84" s="1114">
        <v>94189833.979999945</v>
      </c>
      <c r="I84" s="1114">
        <v>773790.83</v>
      </c>
      <c r="J84" s="1114">
        <v>0</v>
      </c>
      <c r="K84" s="1114">
        <v>0</v>
      </c>
      <c r="L84" s="1115">
        <v>3053723.6399999997</v>
      </c>
      <c r="M84" s="148"/>
      <c r="N84" s="148"/>
    </row>
    <row r="85" spans="1:14" ht="18.95" customHeight="1">
      <c r="A85" s="165" t="s">
        <v>4</v>
      </c>
      <c r="B85" s="156"/>
      <c r="C85" s="157"/>
      <c r="D85" s="158" t="s">
        <v>44</v>
      </c>
      <c r="E85" s="692">
        <v>0.35911361750440923</v>
      </c>
      <c r="F85" s="692">
        <v>0.36037720746693547</v>
      </c>
      <c r="G85" s="682">
        <v>0.65728667142857145</v>
      </c>
      <c r="H85" s="682">
        <v>0.34996334269642027</v>
      </c>
      <c r="I85" s="682">
        <v>0.21852325049421067</v>
      </c>
      <c r="J85" s="682">
        <v>0</v>
      </c>
      <c r="K85" s="682">
        <v>0</v>
      </c>
      <c r="L85" s="684">
        <v>0.27175613063985049</v>
      </c>
      <c r="M85" s="148"/>
      <c r="N85" s="148"/>
    </row>
    <row r="86" spans="1:14" ht="18.95" customHeight="1">
      <c r="A86" s="159"/>
      <c r="B86" s="160"/>
      <c r="C86" s="157"/>
      <c r="D86" s="166" t="s">
        <v>45</v>
      </c>
      <c r="E86" s="685">
        <v>0.34302282951891316</v>
      </c>
      <c r="F86" s="685">
        <v>0.34596999041203813</v>
      </c>
      <c r="G86" s="685">
        <v>0.44072549575559267</v>
      </c>
      <c r="H86" s="685">
        <v>0.3260651250664936</v>
      </c>
      <c r="I86" s="685">
        <v>7.4098098767914802E-2</v>
      </c>
      <c r="J86" s="685">
        <v>0</v>
      </c>
      <c r="K86" s="685">
        <v>0</v>
      </c>
      <c r="L86" s="686">
        <v>0.25460391126675908</v>
      </c>
      <c r="M86" s="148"/>
      <c r="N86" s="148"/>
    </row>
    <row r="87" spans="1:14" ht="18.95" customHeight="1">
      <c r="A87" s="155" t="s">
        <v>114</v>
      </c>
      <c r="B87" s="156" t="s">
        <v>47</v>
      </c>
      <c r="C87" s="163" t="s">
        <v>345</v>
      </c>
      <c r="D87" s="164" t="s">
        <v>41</v>
      </c>
      <c r="E87" s="693">
        <v>6830114000</v>
      </c>
      <c r="F87" s="1114">
        <v>6311126000</v>
      </c>
      <c r="G87" s="1114">
        <v>3246000</v>
      </c>
      <c r="H87" s="1114">
        <v>494238000</v>
      </c>
      <c r="I87" s="1114">
        <v>10865000</v>
      </c>
      <c r="J87" s="1114">
        <v>0</v>
      </c>
      <c r="K87" s="1114">
        <v>0</v>
      </c>
      <c r="L87" s="1115">
        <v>10639000</v>
      </c>
      <c r="M87" s="148"/>
      <c r="N87" s="148"/>
    </row>
    <row r="88" spans="1:14" ht="18.95" customHeight="1">
      <c r="A88" s="155"/>
      <c r="B88" s="156"/>
      <c r="C88" s="157"/>
      <c r="D88" s="158" t="s">
        <v>42</v>
      </c>
      <c r="E88" s="694">
        <v>7190775137.9899998</v>
      </c>
      <c r="F88" s="1114">
        <v>6605174994.5599995</v>
      </c>
      <c r="G88" s="1114">
        <v>4451278.68</v>
      </c>
      <c r="H88" s="1114">
        <v>532059436.83000004</v>
      </c>
      <c r="I88" s="1114">
        <v>36753481.600000001</v>
      </c>
      <c r="J88" s="1114">
        <v>0</v>
      </c>
      <c r="K88" s="1114">
        <v>0</v>
      </c>
      <c r="L88" s="1115">
        <v>12335946.32</v>
      </c>
      <c r="M88" s="148"/>
      <c r="N88" s="148"/>
    </row>
    <row r="89" spans="1:14" ht="18.95" customHeight="1">
      <c r="A89" s="155"/>
      <c r="B89" s="156"/>
      <c r="C89" s="157"/>
      <c r="D89" s="158" t="s">
        <v>43</v>
      </c>
      <c r="E89" s="694">
        <v>2519987412.8400002</v>
      </c>
      <c r="F89" s="1114">
        <v>2330908691.75</v>
      </c>
      <c r="G89" s="1114">
        <v>1685086.8599999999</v>
      </c>
      <c r="H89" s="1114">
        <v>182633803.19999987</v>
      </c>
      <c r="I89" s="1114">
        <v>1227764.26</v>
      </c>
      <c r="J89" s="1114">
        <v>0</v>
      </c>
      <c r="K89" s="1114">
        <v>0</v>
      </c>
      <c r="L89" s="1115">
        <v>3532066.77</v>
      </c>
      <c r="M89" s="148"/>
      <c r="N89" s="148"/>
    </row>
    <row r="90" spans="1:14" ht="18.95" customHeight="1">
      <c r="A90" s="165" t="s">
        <v>4</v>
      </c>
      <c r="B90" s="156"/>
      <c r="C90" s="157"/>
      <c r="D90" s="158" t="s">
        <v>44</v>
      </c>
      <c r="E90" s="692">
        <v>0.36895246738780646</v>
      </c>
      <c r="F90" s="692">
        <v>0.36933325237841869</v>
      </c>
      <c r="G90" s="682">
        <v>0.51912719038817001</v>
      </c>
      <c r="H90" s="682">
        <v>0.36952602430407994</v>
      </c>
      <c r="I90" s="682">
        <v>0.11300177266451909</v>
      </c>
      <c r="J90" s="682">
        <v>0</v>
      </c>
      <c r="K90" s="682">
        <v>0</v>
      </c>
      <c r="L90" s="684">
        <v>0.33199236488391765</v>
      </c>
      <c r="M90" s="148"/>
      <c r="N90" s="148"/>
    </row>
    <row r="91" spans="1:14" ht="18.95" customHeight="1">
      <c r="A91" s="159"/>
      <c r="B91" s="160"/>
      <c r="C91" s="157"/>
      <c r="D91" s="161" t="s">
        <v>45</v>
      </c>
      <c r="E91" s="685">
        <v>0.35044725561316875</v>
      </c>
      <c r="F91" s="685">
        <v>0.35289128504085493</v>
      </c>
      <c r="G91" s="685">
        <v>0.37856242692043718</v>
      </c>
      <c r="H91" s="685">
        <v>0.3432582725872293</v>
      </c>
      <c r="I91" s="685">
        <v>3.3405386552549078E-2</v>
      </c>
      <c r="J91" s="685">
        <v>0</v>
      </c>
      <c r="K91" s="685">
        <v>0</v>
      </c>
      <c r="L91" s="686">
        <v>0.28632313066031562</v>
      </c>
      <c r="M91" s="148"/>
      <c r="N91" s="148"/>
    </row>
    <row r="92" spans="1:14" ht="18.95" customHeight="1">
      <c r="A92" s="155" t="s">
        <v>118</v>
      </c>
      <c r="B92" s="156" t="s">
        <v>47</v>
      </c>
      <c r="C92" s="163" t="s">
        <v>346</v>
      </c>
      <c r="D92" s="158" t="s">
        <v>41</v>
      </c>
      <c r="E92" s="695">
        <v>3206708000</v>
      </c>
      <c r="F92" s="1114">
        <v>2925522000</v>
      </c>
      <c r="G92" s="1114">
        <v>1181000</v>
      </c>
      <c r="H92" s="1114">
        <v>258785000</v>
      </c>
      <c r="I92" s="1114">
        <v>13190000</v>
      </c>
      <c r="J92" s="1114">
        <v>0</v>
      </c>
      <c r="K92" s="1114">
        <v>0</v>
      </c>
      <c r="L92" s="1115">
        <v>8030000</v>
      </c>
      <c r="M92" s="148"/>
      <c r="N92" s="148"/>
    </row>
    <row r="93" spans="1:14" ht="18.95" customHeight="1">
      <c r="A93" s="155"/>
      <c r="B93" s="156"/>
      <c r="C93" s="173"/>
      <c r="D93" s="158" t="s">
        <v>42</v>
      </c>
      <c r="E93" s="695">
        <v>3355657654.75</v>
      </c>
      <c r="F93" s="1114">
        <v>3042117680.23</v>
      </c>
      <c r="G93" s="1114">
        <v>1823529.3</v>
      </c>
      <c r="H93" s="1114">
        <v>268946119.72000003</v>
      </c>
      <c r="I93" s="1114">
        <v>32204982.149999999</v>
      </c>
      <c r="J93" s="1114">
        <v>0</v>
      </c>
      <c r="K93" s="1114">
        <v>0</v>
      </c>
      <c r="L93" s="1115">
        <v>10565343.35</v>
      </c>
      <c r="M93" s="148"/>
      <c r="N93" s="148"/>
    </row>
    <row r="94" spans="1:14" ht="18.95" customHeight="1">
      <c r="A94" s="155"/>
      <c r="B94" s="156"/>
      <c r="C94" s="173"/>
      <c r="D94" s="158" t="s">
        <v>43</v>
      </c>
      <c r="E94" s="695">
        <v>1135457187.7800002</v>
      </c>
      <c r="F94" s="1114">
        <v>1041773311.49</v>
      </c>
      <c r="G94" s="1114">
        <v>914663.23</v>
      </c>
      <c r="H94" s="1114">
        <v>89554637.140000015</v>
      </c>
      <c r="I94" s="1114">
        <v>846750.39</v>
      </c>
      <c r="J94" s="1114">
        <v>0</v>
      </c>
      <c r="K94" s="1114">
        <v>0</v>
      </c>
      <c r="L94" s="1115">
        <v>2367825.5299999998</v>
      </c>
      <c r="M94" s="148"/>
      <c r="N94" s="148"/>
    </row>
    <row r="95" spans="1:14" ht="18.95" customHeight="1">
      <c r="A95" s="165" t="s">
        <v>4</v>
      </c>
      <c r="B95" s="156"/>
      <c r="C95" s="174" t="s">
        <v>4</v>
      </c>
      <c r="D95" s="158" t="s">
        <v>44</v>
      </c>
      <c r="E95" s="692">
        <v>0.35408811397233558</v>
      </c>
      <c r="F95" s="692">
        <v>0.35609826604961442</v>
      </c>
      <c r="G95" s="682">
        <v>0.77448198983911942</v>
      </c>
      <c r="H95" s="682">
        <v>0.34605806804876643</v>
      </c>
      <c r="I95" s="682">
        <v>6.4196390447308571E-2</v>
      </c>
      <c r="J95" s="682">
        <v>0</v>
      </c>
      <c r="K95" s="682">
        <v>0</v>
      </c>
      <c r="L95" s="684">
        <v>0.29487241967621419</v>
      </c>
      <c r="M95" s="148"/>
      <c r="N95" s="148"/>
    </row>
    <row r="96" spans="1:14" ht="18.95" customHeight="1">
      <c r="A96" s="159"/>
      <c r="B96" s="160"/>
      <c r="C96" s="175"/>
      <c r="D96" s="166" t="s">
        <v>45</v>
      </c>
      <c r="E96" s="685">
        <v>0.33837098554220452</v>
      </c>
      <c r="F96" s="685">
        <v>0.34245003678202102</v>
      </c>
      <c r="G96" s="685">
        <v>0.50158954396839139</v>
      </c>
      <c r="H96" s="685">
        <v>0.33298356277917451</v>
      </c>
      <c r="I96" s="685">
        <v>2.6292527847279059E-2</v>
      </c>
      <c r="J96" s="685">
        <v>0</v>
      </c>
      <c r="K96" s="685">
        <v>0</v>
      </c>
      <c r="L96" s="686">
        <v>0.22411250174846423</v>
      </c>
      <c r="M96" s="148"/>
      <c r="N96" s="148"/>
    </row>
    <row r="97" spans="1:12" ht="27" customHeight="1">
      <c r="A97" s="663"/>
      <c r="E97" s="176"/>
      <c r="F97" s="176"/>
      <c r="G97" s="176"/>
      <c r="H97" s="176"/>
      <c r="I97" s="176"/>
      <c r="J97" s="176"/>
      <c r="K97" s="176"/>
      <c r="L97" s="176"/>
    </row>
    <row r="98" spans="1:12" ht="18" customHeight="1">
      <c r="A98" s="1705"/>
      <c r="B98" s="1705"/>
      <c r="C98" s="1705"/>
      <c r="D98" s="1705"/>
      <c r="E98" s="1705"/>
      <c r="F98" s="1705"/>
      <c r="G98" s="1705"/>
      <c r="H98" s="1705"/>
      <c r="I98" s="1705"/>
      <c r="J98" s="1705"/>
      <c r="K98" s="1705"/>
      <c r="L98" s="1705"/>
    </row>
    <row r="99" spans="1:12" ht="18">
      <c r="E99" s="176"/>
      <c r="F99" s="176"/>
      <c r="G99" s="176"/>
      <c r="H99" s="176"/>
      <c r="I99" s="176"/>
      <c r="J99" s="176"/>
      <c r="K99" s="176"/>
      <c r="L99" s="176"/>
    </row>
    <row r="100" spans="1:12">
      <c r="G100" s="162"/>
      <c r="H100" s="999"/>
      <c r="I100" s="1000"/>
      <c r="J100" s="162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I37" sqref="I37"/>
    </sheetView>
  </sheetViews>
  <sheetFormatPr defaultColWidth="5.140625" defaultRowHeight="15"/>
  <cols>
    <col min="1" max="1" width="5.140625" style="336" customWidth="1"/>
    <col min="2" max="2" width="2.5703125" style="336" customWidth="1"/>
    <col min="3" max="3" width="58.5703125" style="336" customWidth="1"/>
    <col min="4" max="4" width="19.85546875" style="336" customWidth="1"/>
    <col min="5" max="5" width="2.28515625" style="336" customWidth="1"/>
    <col min="6" max="7" width="20.85546875" style="336" customWidth="1"/>
    <col min="8" max="9" width="20.7109375" style="336" customWidth="1"/>
    <col min="10" max="10" width="5.85546875" style="336" customWidth="1"/>
    <col min="11" max="11" width="13.140625" style="336" bestFit="1" customWidth="1"/>
    <col min="12" max="13" width="12.5703125" style="336" customWidth="1"/>
    <col min="14" max="14" width="15.5703125" style="336" bestFit="1" customWidth="1"/>
    <col min="15" max="15" width="12.5703125" style="336" customWidth="1"/>
    <col min="16" max="16" width="15.5703125" style="336" bestFit="1" customWidth="1"/>
    <col min="17" max="17" width="12.5703125" style="336" customWidth="1"/>
    <col min="18" max="18" width="22.85546875" style="336" customWidth="1"/>
    <col min="19" max="247" width="12.5703125" style="336" customWidth="1"/>
    <col min="248" max="256" width="5.140625" style="336"/>
    <col min="257" max="257" width="5.140625" style="336" customWidth="1"/>
    <col min="258" max="258" width="2.5703125" style="336" customWidth="1"/>
    <col min="259" max="259" width="58.5703125" style="336" customWidth="1"/>
    <col min="260" max="260" width="19.85546875" style="336" customWidth="1"/>
    <col min="261" max="261" width="2.28515625" style="336" customWidth="1"/>
    <col min="262" max="263" width="20.85546875" style="336" customWidth="1"/>
    <col min="264" max="265" width="20.7109375" style="336" customWidth="1"/>
    <col min="266" max="266" width="5.85546875" style="336" customWidth="1"/>
    <col min="267" max="503" width="12.5703125" style="336" customWidth="1"/>
    <col min="504" max="512" width="5.140625" style="336"/>
    <col min="513" max="513" width="5.140625" style="336" customWidth="1"/>
    <col min="514" max="514" width="2.5703125" style="336" customWidth="1"/>
    <col min="515" max="515" width="58.5703125" style="336" customWidth="1"/>
    <col min="516" max="516" width="19.85546875" style="336" customWidth="1"/>
    <col min="517" max="517" width="2.28515625" style="336" customWidth="1"/>
    <col min="518" max="519" width="20.85546875" style="336" customWidth="1"/>
    <col min="520" max="521" width="20.7109375" style="336" customWidth="1"/>
    <col min="522" max="522" width="5.85546875" style="336" customWidth="1"/>
    <col min="523" max="759" width="12.5703125" style="336" customWidth="1"/>
    <col min="760" max="768" width="5.140625" style="336"/>
    <col min="769" max="769" width="5.140625" style="336" customWidth="1"/>
    <col min="770" max="770" width="2.5703125" style="336" customWidth="1"/>
    <col min="771" max="771" width="58.5703125" style="336" customWidth="1"/>
    <col min="772" max="772" width="19.85546875" style="336" customWidth="1"/>
    <col min="773" max="773" width="2.28515625" style="336" customWidth="1"/>
    <col min="774" max="775" width="20.85546875" style="336" customWidth="1"/>
    <col min="776" max="777" width="20.7109375" style="336" customWidth="1"/>
    <col min="778" max="778" width="5.85546875" style="336" customWidth="1"/>
    <col min="779" max="1015" width="12.5703125" style="336" customWidth="1"/>
    <col min="1016" max="1024" width="5.140625" style="336"/>
    <col min="1025" max="1025" width="5.140625" style="336" customWidth="1"/>
    <col min="1026" max="1026" width="2.5703125" style="336" customWidth="1"/>
    <col min="1027" max="1027" width="58.5703125" style="336" customWidth="1"/>
    <col min="1028" max="1028" width="19.85546875" style="336" customWidth="1"/>
    <col min="1029" max="1029" width="2.28515625" style="336" customWidth="1"/>
    <col min="1030" max="1031" width="20.85546875" style="336" customWidth="1"/>
    <col min="1032" max="1033" width="20.7109375" style="336" customWidth="1"/>
    <col min="1034" max="1034" width="5.85546875" style="336" customWidth="1"/>
    <col min="1035" max="1271" width="12.5703125" style="336" customWidth="1"/>
    <col min="1272" max="1280" width="5.140625" style="336"/>
    <col min="1281" max="1281" width="5.140625" style="336" customWidth="1"/>
    <col min="1282" max="1282" width="2.5703125" style="336" customWidth="1"/>
    <col min="1283" max="1283" width="58.5703125" style="336" customWidth="1"/>
    <col min="1284" max="1284" width="19.85546875" style="336" customWidth="1"/>
    <col min="1285" max="1285" width="2.28515625" style="336" customWidth="1"/>
    <col min="1286" max="1287" width="20.85546875" style="336" customWidth="1"/>
    <col min="1288" max="1289" width="20.7109375" style="336" customWidth="1"/>
    <col min="1290" max="1290" width="5.85546875" style="336" customWidth="1"/>
    <col min="1291" max="1527" width="12.5703125" style="336" customWidth="1"/>
    <col min="1528" max="1536" width="5.140625" style="336"/>
    <col min="1537" max="1537" width="5.140625" style="336" customWidth="1"/>
    <col min="1538" max="1538" width="2.5703125" style="336" customWidth="1"/>
    <col min="1539" max="1539" width="58.5703125" style="336" customWidth="1"/>
    <col min="1540" max="1540" width="19.85546875" style="336" customWidth="1"/>
    <col min="1541" max="1541" width="2.28515625" style="336" customWidth="1"/>
    <col min="1542" max="1543" width="20.85546875" style="336" customWidth="1"/>
    <col min="1544" max="1545" width="20.7109375" style="336" customWidth="1"/>
    <col min="1546" max="1546" width="5.85546875" style="336" customWidth="1"/>
    <col min="1547" max="1783" width="12.5703125" style="336" customWidth="1"/>
    <col min="1784" max="1792" width="5.140625" style="336"/>
    <col min="1793" max="1793" width="5.140625" style="336" customWidth="1"/>
    <col min="1794" max="1794" width="2.5703125" style="336" customWidth="1"/>
    <col min="1795" max="1795" width="58.5703125" style="336" customWidth="1"/>
    <col min="1796" max="1796" width="19.85546875" style="336" customWidth="1"/>
    <col min="1797" max="1797" width="2.28515625" style="336" customWidth="1"/>
    <col min="1798" max="1799" width="20.85546875" style="336" customWidth="1"/>
    <col min="1800" max="1801" width="20.7109375" style="336" customWidth="1"/>
    <col min="1802" max="1802" width="5.85546875" style="336" customWidth="1"/>
    <col min="1803" max="2039" width="12.5703125" style="336" customWidth="1"/>
    <col min="2040" max="2048" width="5.140625" style="336"/>
    <col min="2049" max="2049" width="5.140625" style="336" customWidth="1"/>
    <col min="2050" max="2050" width="2.5703125" style="336" customWidth="1"/>
    <col min="2051" max="2051" width="58.5703125" style="336" customWidth="1"/>
    <col min="2052" max="2052" width="19.85546875" style="336" customWidth="1"/>
    <col min="2053" max="2053" width="2.28515625" style="336" customWidth="1"/>
    <col min="2054" max="2055" width="20.85546875" style="336" customWidth="1"/>
    <col min="2056" max="2057" width="20.7109375" style="336" customWidth="1"/>
    <col min="2058" max="2058" width="5.85546875" style="336" customWidth="1"/>
    <col min="2059" max="2295" width="12.5703125" style="336" customWidth="1"/>
    <col min="2296" max="2304" width="5.140625" style="336"/>
    <col min="2305" max="2305" width="5.140625" style="336" customWidth="1"/>
    <col min="2306" max="2306" width="2.5703125" style="336" customWidth="1"/>
    <col min="2307" max="2307" width="58.5703125" style="336" customWidth="1"/>
    <col min="2308" max="2308" width="19.85546875" style="336" customWidth="1"/>
    <col min="2309" max="2309" width="2.28515625" style="336" customWidth="1"/>
    <col min="2310" max="2311" width="20.85546875" style="336" customWidth="1"/>
    <col min="2312" max="2313" width="20.7109375" style="336" customWidth="1"/>
    <col min="2314" max="2314" width="5.85546875" style="336" customWidth="1"/>
    <col min="2315" max="2551" width="12.5703125" style="336" customWidth="1"/>
    <col min="2552" max="2560" width="5.140625" style="336"/>
    <col min="2561" max="2561" width="5.140625" style="336" customWidth="1"/>
    <col min="2562" max="2562" width="2.5703125" style="336" customWidth="1"/>
    <col min="2563" max="2563" width="58.5703125" style="336" customWidth="1"/>
    <col min="2564" max="2564" width="19.85546875" style="336" customWidth="1"/>
    <col min="2565" max="2565" width="2.28515625" style="336" customWidth="1"/>
    <col min="2566" max="2567" width="20.85546875" style="336" customWidth="1"/>
    <col min="2568" max="2569" width="20.7109375" style="336" customWidth="1"/>
    <col min="2570" max="2570" width="5.85546875" style="336" customWidth="1"/>
    <col min="2571" max="2807" width="12.5703125" style="336" customWidth="1"/>
    <col min="2808" max="2816" width="5.140625" style="336"/>
    <col min="2817" max="2817" width="5.140625" style="336" customWidth="1"/>
    <col min="2818" max="2818" width="2.5703125" style="336" customWidth="1"/>
    <col min="2819" max="2819" width="58.5703125" style="336" customWidth="1"/>
    <col min="2820" max="2820" width="19.85546875" style="336" customWidth="1"/>
    <col min="2821" max="2821" width="2.28515625" style="336" customWidth="1"/>
    <col min="2822" max="2823" width="20.85546875" style="336" customWidth="1"/>
    <col min="2824" max="2825" width="20.7109375" style="336" customWidth="1"/>
    <col min="2826" max="2826" width="5.85546875" style="336" customWidth="1"/>
    <col min="2827" max="3063" width="12.5703125" style="336" customWidth="1"/>
    <col min="3064" max="3072" width="5.140625" style="336"/>
    <col min="3073" max="3073" width="5.140625" style="336" customWidth="1"/>
    <col min="3074" max="3074" width="2.5703125" style="336" customWidth="1"/>
    <col min="3075" max="3075" width="58.5703125" style="336" customWidth="1"/>
    <col min="3076" max="3076" width="19.85546875" style="336" customWidth="1"/>
    <col min="3077" max="3077" width="2.28515625" style="336" customWidth="1"/>
    <col min="3078" max="3079" width="20.85546875" style="336" customWidth="1"/>
    <col min="3080" max="3081" width="20.7109375" style="336" customWidth="1"/>
    <col min="3082" max="3082" width="5.85546875" style="336" customWidth="1"/>
    <col min="3083" max="3319" width="12.5703125" style="336" customWidth="1"/>
    <col min="3320" max="3328" width="5.140625" style="336"/>
    <col min="3329" max="3329" width="5.140625" style="336" customWidth="1"/>
    <col min="3330" max="3330" width="2.5703125" style="336" customWidth="1"/>
    <col min="3331" max="3331" width="58.5703125" style="336" customWidth="1"/>
    <col min="3332" max="3332" width="19.85546875" style="336" customWidth="1"/>
    <col min="3333" max="3333" width="2.28515625" style="336" customWidth="1"/>
    <col min="3334" max="3335" width="20.85546875" style="336" customWidth="1"/>
    <col min="3336" max="3337" width="20.7109375" style="336" customWidth="1"/>
    <col min="3338" max="3338" width="5.85546875" style="336" customWidth="1"/>
    <col min="3339" max="3575" width="12.5703125" style="336" customWidth="1"/>
    <col min="3576" max="3584" width="5.140625" style="336"/>
    <col min="3585" max="3585" width="5.140625" style="336" customWidth="1"/>
    <col min="3586" max="3586" width="2.5703125" style="336" customWidth="1"/>
    <col min="3587" max="3587" width="58.5703125" style="336" customWidth="1"/>
    <col min="3588" max="3588" width="19.85546875" style="336" customWidth="1"/>
    <col min="3589" max="3589" width="2.28515625" style="336" customWidth="1"/>
    <col min="3590" max="3591" width="20.85546875" style="336" customWidth="1"/>
    <col min="3592" max="3593" width="20.7109375" style="336" customWidth="1"/>
    <col min="3594" max="3594" width="5.85546875" style="336" customWidth="1"/>
    <col min="3595" max="3831" width="12.5703125" style="336" customWidth="1"/>
    <col min="3832" max="3840" width="5.140625" style="336"/>
    <col min="3841" max="3841" width="5.140625" style="336" customWidth="1"/>
    <col min="3842" max="3842" width="2.5703125" style="336" customWidth="1"/>
    <col min="3843" max="3843" width="58.5703125" style="336" customWidth="1"/>
    <col min="3844" max="3844" width="19.85546875" style="336" customWidth="1"/>
    <col min="3845" max="3845" width="2.28515625" style="336" customWidth="1"/>
    <col min="3846" max="3847" width="20.85546875" style="336" customWidth="1"/>
    <col min="3848" max="3849" width="20.7109375" style="336" customWidth="1"/>
    <col min="3850" max="3850" width="5.85546875" style="336" customWidth="1"/>
    <col min="3851" max="4087" width="12.5703125" style="336" customWidth="1"/>
    <col min="4088" max="4096" width="5.140625" style="336"/>
    <col min="4097" max="4097" width="5.140625" style="336" customWidth="1"/>
    <col min="4098" max="4098" width="2.5703125" style="336" customWidth="1"/>
    <col min="4099" max="4099" width="58.5703125" style="336" customWidth="1"/>
    <col min="4100" max="4100" width="19.85546875" style="336" customWidth="1"/>
    <col min="4101" max="4101" width="2.28515625" style="336" customWidth="1"/>
    <col min="4102" max="4103" width="20.85546875" style="336" customWidth="1"/>
    <col min="4104" max="4105" width="20.7109375" style="336" customWidth="1"/>
    <col min="4106" max="4106" width="5.85546875" style="336" customWidth="1"/>
    <col min="4107" max="4343" width="12.5703125" style="336" customWidth="1"/>
    <col min="4344" max="4352" width="5.140625" style="336"/>
    <col min="4353" max="4353" width="5.140625" style="336" customWidth="1"/>
    <col min="4354" max="4354" width="2.5703125" style="336" customWidth="1"/>
    <col min="4355" max="4355" width="58.5703125" style="336" customWidth="1"/>
    <col min="4356" max="4356" width="19.85546875" style="336" customWidth="1"/>
    <col min="4357" max="4357" width="2.28515625" style="336" customWidth="1"/>
    <col min="4358" max="4359" width="20.85546875" style="336" customWidth="1"/>
    <col min="4360" max="4361" width="20.7109375" style="336" customWidth="1"/>
    <col min="4362" max="4362" width="5.85546875" style="336" customWidth="1"/>
    <col min="4363" max="4599" width="12.5703125" style="336" customWidth="1"/>
    <col min="4600" max="4608" width="5.140625" style="336"/>
    <col min="4609" max="4609" width="5.140625" style="336" customWidth="1"/>
    <col min="4610" max="4610" width="2.5703125" style="336" customWidth="1"/>
    <col min="4611" max="4611" width="58.5703125" style="336" customWidth="1"/>
    <col min="4612" max="4612" width="19.85546875" style="336" customWidth="1"/>
    <col min="4613" max="4613" width="2.28515625" style="336" customWidth="1"/>
    <col min="4614" max="4615" width="20.85546875" style="336" customWidth="1"/>
    <col min="4616" max="4617" width="20.7109375" style="336" customWidth="1"/>
    <col min="4618" max="4618" width="5.85546875" style="336" customWidth="1"/>
    <col min="4619" max="4855" width="12.5703125" style="336" customWidth="1"/>
    <col min="4856" max="4864" width="5.140625" style="336"/>
    <col min="4865" max="4865" width="5.140625" style="336" customWidth="1"/>
    <col min="4866" max="4866" width="2.5703125" style="336" customWidth="1"/>
    <col min="4867" max="4867" width="58.5703125" style="336" customWidth="1"/>
    <col min="4868" max="4868" width="19.85546875" style="336" customWidth="1"/>
    <col min="4869" max="4869" width="2.28515625" style="336" customWidth="1"/>
    <col min="4870" max="4871" width="20.85546875" style="336" customWidth="1"/>
    <col min="4872" max="4873" width="20.7109375" style="336" customWidth="1"/>
    <col min="4874" max="4874" width="5.85546875" style="336" customWidth="1"/>
    <col min="4875" max="5111" width="12.5703125" style="336" customWidth="1"/>
    <col min="5112" max="5120" width="5.140625" style="336"/>
    <col min="5121" max="5121" width="5.140625" style="336" customWidth="1"/>
    <col min="5122" max="5122" width="2.5703125" style="336" customWidth="1"/>
    <col min="5123" max="5123" width="58.5703125" style="336" customWidth="1"/>
    <col min="5124" max="5124" width="19.85546875" style="336" customWidth="1"/>
    <col min="5125" max="5125" width="2.28515625" style="336" customWidth="1"/>
    <col min="5126" max="5127" width="20.85546875" style="336" customWidth="1"/>
    <col min="5128" max="5129" width="20.7109375" style="336" customWidth="1"/>
    <col min="5130" max="5130" width="5.85546875" style="336" customWidth="1"/>
    <col min="5131" max="5367" width="12.5703125" style="336" customWidth="1"/>
    <col min="5368" max="5376" width="5.140625" style="336"/>
    <col min="5377" max="5377" width="5.140625" style="336" customWidth="1"/>
    <col min="5378" max="5378" width="2.5703125" style="336" customWidth="1"/>
    <col min="5379" max="5379" width="58.5703125" style="336" customWidth="1"/>
    <col min="5380" max="5380" width="19.85546875" style="336" customWidth="1"/>
    <col min="5381" max="5381" width="2.28515625" style="336" customWidth="1"/>
    <col min="5382" max="5383" width="20.85546875" style="336" customWidth="1"/>
    <col min="5384" max="5385" width="20.7109375" style="336" customWidth="1"/>
    <col min="5386" max="5386" width="5.85546875" style="336" customWidth="1"/>
    <col min="5387" max="5623" width="12.5703125" style="336" customWidth="1"/>
    <col min="5624" max="5632" width="5.140625" style="336"/>
    <col min="5633" max="5633" width="5.140625" style="336" customWidth="1"/>
    <col min="5634" max="5634" width="2.5703125" style="336" customWidth="1"/>
    <col min="5635" max="5635" width="58.5703125" style="336" customWidth="1"/>
    <col min="5636" max="5636" width="19.85546875" style="336" customWidth="1"/>
    <col min="5637" max="5637" width="2.28515625" style="336" customWidth="1"/>
    <col min="5638" max="5639" width="20.85546875" style="336" customWidth="1"/>
    <col min="5640" max="5641" width="20.7109375" style="336" customWidth="1"/>
    <col min="5642" max="5642" width="5.85546875" style="336" customWidth="1"/>
    <col min="5643" max="5879" width="12.5703125" style="336" customWidth="1"/>
    <col min="5880" max="5888" width="5.140625" style="336"/>
    <col min="5889" max="5889" width="5.140625" style="336" customWidth="1"/>
    <col min="5890" max="5890" width="2.5703125" style="336" customWidth="1"/>
    <col min="5891" max="5891" width="58.5703125" style="336" customWidth="1"/>
    <col min="5892" max="5892" width="19.85546875" style="336" customWidth="1"/>
    <col min="5893" max="5893" width="2.28515625" style="336" customWidth="1"/>
    <col min="5894" max="5895" width="20.85546875" style="336" customWidth="1"/>
    <col min="5896" max="5897" width="20.7109375" style="336" customWidth="1"/>
    <col min="5898" max="5898" width="5.85546875" style="336" customWidth="1"/>
    <col min="5899" max="6135" width="12.5703125" style="336" customWidth="1"/>
    <col min="6136" max="6144" width="5.140625" style="336"/>
    <col min="6145" max="6145" width="5.140625" style="336" customWidth="1"/>
    <col min="6146" max="6146" width="2.5703125" style="336" customWidth="1"/>
    <col min="6147" max="6147" width="58.5703125" style="336" customWidth="1"/>
    <col min="6148" max="6148" width="19.85546875" style="336" customWidth="1"/>
    <col min="6149" max="6149" width="2.28515625" style="336" customWidth="1"/>
    <col min="6150" max="6151" width="20.85546875" style="336" customWidth="1"/>
    <col min="6152" max="6153" width="20.7109375" style="336" customWidth="1"/>
    <col min="6154" max="6154" width="5.85546875" style="336" customWidth="1"/>
    <col min="6155" max="6391" width="12.5703125" style="336" customWidth="1"/>
    <col min="6392" max="6400" width="5.140625" style="336"/>
    <col min="6401" max="6401" width="5.140625" style="336" customWidth="1"/>
    <col min="6402" max="6402" width="2.5703125" style="336" customWidth="1"/>
    <col min="6403" max="6403" width="58.5703125" style="336" customWidth="1"/>
    <col min="6404" max="6404" width="19.85546875" style="336" customWidth="1"/>
    <col min="6405" max="6405" width="2.28515625" style="336" customWidth="1"/>
    <col min="6406" max="6407" width="20.85546875" style="336" customWidth="1"/>
    <col min="6408" max="6409" width="20.7109375" style="336" customWidth="1"/>
    <col min="6410" max="6410" width="5.85546875" style="336" customWidth="1"/>
    <col min="6411" max="6647" width="12.5703125" style="336" customWidth="1"/>
    <col min="6648" max="6656" width="5.140625" style="336"/>
    <col min="6657" max="6657" width="5.140625" style="336" customWidth="1"/>
    <col min="6658" max="6658" width="2.5703125" style="336" customWidth="1"/>
    <col min="6659" max="6659" width="58.5703125" style="336" customWidth="1"/>
    <col min="6660" max="6660" width="19.85546875" style="336" customWidth="1"/>
    <col min="6661" max="6661" width="2.28515625" style="336" customWidth="1"/>
    <col min="6662" max="6663" width="20.85546875" style="336" customWidth="1"/>
    <col min="6664" max="6665" width="20.7109375" style="336" customWidth="1"/>
    <col min="6666" max="6666" width="5.85546875" style="336" customWidth="1"/>
    <col min="6667" max="6903" width="12.5703125" style="336" customWidth="1"/>
    <col min="6904" max="6912" width="5.140625" style="336"/>
    <col min="6913" max="6913" width="5.140625" style="336" customWidth="1"/>
    <col min="6914" max="6914" width="2.5703125" style="336" customWidth="1"/>
    <col min="6915" max="6915" width="58.5703125" style="336" customWidth="1"/>
    <col min="6916" max="6916" width="19.85546875" style="336" customWidth="1"/>
    <col min="6917" max="6917" width="2.28515625" style="336" customWidth="1"/>
    <col min="6918" max="6919" width="20.85546875" style="336" customWidth="1"/>
    <col min="6920" max="6921" width="20.7109375" style="336" customWidth="1"/>
    <col min="6922" max="6922" width="5.85546875" style="336" customWidth="1"/>
    <col min="6923" max="7159" width="12.5703125" style="336" customWidth="1"/>
    <col min="7160" max="7168" width="5.140625" style="336"/>
    <col min="7169" max="7169" width="5.140625" style="336" customWidth="1"/>
    <col min="7170" max="7170" width="2.5703125" style="336" customWidth="1"/>
    <col min="7171" max="7171" width="58.5703125" style="336" customWidth="1"/>
    <col min="7172" max="7172" width="19.85546875" style="336" customWidth="1"/>
    <col min="7173" max="7173" width="2.28515625" style="336" customWidth="1"/>
    <col min="7174" max="7175" width="20.85546875" style="336" customWidth="1"/>
    <col min="7176" max="7177" width="20.7109375" style="336" customWidth="1"/>
    <col min="7178" max="7178" width="5.85546875" style="336" customWidth="1"/>
    <col min="7179" max="7415" width="12.5703125" style="336" customWidth="1"/>
    <col min="7416" max="7424" width="5.140625" style="336"/>
    <col min="7425" max="7425" width="5.140625" style="336" customWidth="1"/>
    <col min="7426" max="7426" width="2.5703125" style="336" customWidth="1"/>
    <col min="7427" max="7427" width="58.5703125" style="336" customWidth="1"/>
    <col min="7428" max="7428" width="19.85546875" style="336" customWidth="1"/>
    <col min="7429" max="7429" width="2.28515625" style="336" customWidth="1"/>
    <col min="7430" max="7431" width="20.85546875" style="336" customWidth="1"/>
    <col min="7432" max="7433" width="20.7109375" style="336" customWidth="1"/>
    <col min="7434" max="7434" width="5.85546875" style="336" customWidth="1"/>
    <col min="7435" max="7671" width="12.5703125" style="336" customWidth="1"/>
    <col min="7672" max="7680" width="5.140625" style="336"/>
    <col min="7681" max="7681" width="5.140625" style="336" customWidth="1"/>
    <col min="7682" max="7682" width="2.5703125" style="336" customWidth="1"/>
    <col min="7683" max="7683" width="58.5703125" style="336" customWidth="1"/>
    <col min="7684" max="7684" width="19.85546875" style="336" customWidth="1"/>
    <col min="7685" max="7685" width="2.28515625" style="336" customWidth="1"/>
    <col min="7686" max="7687" width="20.85546875" style="336" customWidth="1"/>
    <col min="7688" max="7689" width="20.7109375" style="336" customWidth="1"/>
    <col min="7690" max="7690" width="5.85546875" style="336" customWidth="1"/>
    <col min="7691" max="7927" width="12.5703125" style="336" customWidth="1"/>
    <col min="7928" max="7936" width="5.140625" style="336"/>
    <col min="7937" max="7937" width="5.140625" style="336" customWidth="1"/>
    <col min="7938" max="7938" width="2.5703125" style="336" customWidth="1"/>
    <col min="7939" max="7939" width="58.5703125" style="336" customWidth="1"/>
    <col min="7940" max="7940" width="19.85546875" style="336" customWidth="1"/>
    <col min="7941" max="7941" width="2.28515625" style="336" customWidth="1"/>
    <col min="7942" max="7943" width="20.85546875" style="336" customWidth="1"/>
    <col min="7944" max="7945" width="20.7109375" style="336" customWidth="1"/>
    <col min="7946" max="7946" width="5.85546875" style="336" customWidth="1"/>
    <col min="7947" max="8183" width="12.5703125" style="336" customWidth="1"/>
    <col min="8184" max="8192" width="5.140625" style="336"/>
    <col min="8193" max="8193" width="5.140625" style="336" customWidth="1"/>
    <col min="8194" max="8194" width="2.5703125" style="336" customWidth="1"/>
    <col min="8195" max="8195" width="58.5703125" style="336" customWidth="1"/>
    <col min="8196" max="8196" width="19.85546875" style="336" customWidth="1"/>
    <col min="8197" max="8197" width="2.28515625" style="336" customWidth="1"/>
    <col min="8198" max="8199" width="20.85546875" style="336" customWidth="1"/>
    <col min="8200" max="8201" width="20.7109375" style="336" customWidth="1"/>
    <col min="8202" max="8202" width="5.85546875" style="336" customWidth="1"/>
    <col min="8203" max="8439" width="12.5703125" style="336" customWidth="1"/>
    <col min="8440" max="8448" width="5.140625" style="336"/>
    <col min="8449" max="8449" width="5.140625" style="336" customWidth="1"/>
    <col min="8450" max="8450" width="2.5703125" style="336" customWidth="1"/>
    <col min="8451" max="8451" width="58.5703125" style="336" customWidth="1"/>
    <col min="8452" max="8452" width="19.85546875" style="336" customWidth="1"/>
    <col min="8453" max="8453" width="2.28515625" style="336" customWidth="1"/>
    <col min="8454" max="8455" width="20.85546875" style="336" customWidth="1"/>
    <col min="8456" max="8457" width="20.7109375" style="336" customWidth="1"/>
    <col min="8458" max="8458" width="5.85546875" style="336" customWidth="1"/>
    <col min="8459" max="8695" width="12.5703125" style="336" customWidth="1"/>
    <col min="8696" max="8704" width="5.140625" style="336"/>
    <col min="8705" max="8705" width="5.140625" style="336" customWidth="1"/>
    <col min="8706" max="8706" width="2.5703125" style="336" customWidth="1"/>
    <col min="8707" max="8707" width="58.5703125" style="336" customWidth="1"/>
    <col min="8708" max="8708" width="19.85546875" style="336" customWidth="1"/>
    <col min="8709" max="8709" width="2.28515625" style="336" customWidth="1"/>
    <col min="8710" max="8711" width="20.85546875" style="336" customWidth="1"/>
    <col min="8712" max="8713" width="20.7109375" style="336" customWidth="1"/>
    <col min="8714" max="8714" width="5.85546875" style="336" customWidth="1"/>
    <col min="8715" max="8951" width="12.5703125" style="336" customWidth="1"/>
    <col min="8952" max="8960" width="5.140625" style="336"/>
    <col min="8961" max="8961" width="5.140625" style="336" customWidth="1"/>
    <col min="8962" max="8962" width="2.5703125" style="336" customWidth="1"/>
    <col min="8963" max="8963" width="58.5703125" style="336" customWidth="1"/>
    <col min="8964" max="8964" width="19.85546875" style="336" customWidth="1"/>
    <col min="8965" max="8965" width="2.28515625" style="336" customWidth="1"/>
    <col min="8966" max="8967" width="20.85546875" style="336" customWidth="1"/>
    <col min="8968" max="8969" width="20.7109375" style="336" customWidth="1"/>
    <col min="8970" max="8970" width="5.85546875" style="336" customWidth="1"/>
    <col min="8971" max="9207" width="12.5703125" style="336" customWidth="1"/>
    <col min="9208" max="9216" width="5.140625" style="336"/>
    <col min="9217" max="9217" width="5.140625" style="336" customWidth="1"/>
    <col min="9218" max="9218" width="2.5703125" style="336" customWidth="1"/>
    <col min="9219" max="9219" width="58.5703125" style="336" customWidth="1"/>
    <col min="9220" max="9220" width="19.85546875" style="336" customWidth="1"/>
    <col min="9221" max="9221" width="2.28515625" style="336" customWidth="1"/>
    <col min="9222" max="9223" width="20.85546875" style="336" customWidth="1"/>
    <col min="9224" max="9225" width="20.7109375" style="336" customWidth="1"/>
    <col min="9226" max="9226" width="5.85546875" style="336" customWidth="1"/>
    <col min="9227" max="9463" width="12.5703125" style="336" customWidth="1"/>
    <col min="9464" max="9472" width="5.140625" style="336"/>
    <col min="9473" max="9473" width="5.140625" style="336" customWidth="1"/>
    <col min="9474" max="9474" width="2.5703125" style="336" customWidth="1"/>
    <col min="9475" max="9475" width="58.5703125" style="336" customWidth="1"/>
    <col min="9476" max="9476" width="19.85546875" style="336" customWidth="1"/>
    <col min="9477" max="9477" width="2.28515625" style="336" customWidth="1"/>
    <col min="9478" max="9479" width="20.85546875" style="336" customWidth="1"/>
    <col min="9480" max="9481" width="20.7109375" style="336" customWidth="1"/>
    <col min="9482" max="9482" width="5.85546875" style="336" customWidth="1"/>
    <col min="9483" max="9719" width="12.5703125" style="336" customWidth="1"/>
    <col min="9720" max="9728" width="5.140625" style="336"/>
    <col min="9729" max="9729" width="5.140625" style="336" customWidth="1"/>
    <col min="9730" max="9730" width="2.5703125" style="336" customWidth="1"/>
    <col min="9731" max="9731" width="58.5703125" style="336" customWidth="1"/>
    <col min="9732" max="9732" width="19.85546875" style="336" customWidth="1"/>
    <col min="9733" max="9733" width="2.28515625" style="336" customWidth="1"/>
    <col min="9734" max="9735" width="20.85546875" style="336" customWidth="1"/>
    <col min="9736" max="9737" width="20.7109375" style="336" customWidth="1"/>
    <col min="9738" max="9738" width="5.85546875" style="336" customWidth="1"/>
    <col min="9739" max="9975" width="12.5703125" style="336" customWidth="1"/>
    <col min="9976" max="9984" width="5.140625" style="336"/>
    <col min="9985" max="9985" width="5.140625" style="336" customWidth="1"/>
    <col min="9986" max="9986" width="2.5703125" style="336" customWidth="1"/>
    <col min="9987" max="9987" width="58.5703125" style="336" customWidth="1"/>
    <col min="9988" max="9988" width="19.85546875" style="336" customWidth="1"/>
    <col min="9989" max="9989" width="2.28515625" style="336" customWidth="1"/>
    <col min="9990" max="9991" width="20.85546875" style="336" customWidth="1"/>
    <col min="9992" max="9993" width="20.7109375" style="336" customWidth="1"/>
    <col min="9994" max="9994" width="5.85546875" style="336" customWidth="1"/>
    <col min="9995" max="10231" width="12.5703125" style="336" customWidth="1"/>
    <col min="10232" max="10240" width="5.140625" style="336"/>
    <col min="10241" max="10241" width="5.140625" style="336" customWidth="1"/>
    <col min="10242" max="10242" width="2.5703125" style="336" customWidth="1"/>
    <col min="10243" max="10243" width="58.5703125" style="336" customWidth="1"/>
    <col min="10244" max="10244" width="19.85546875" style="336" customWidth="1"/>
    <col min="10245" max="10245" width="2.28515625" style="336" customWidth="1"/>
    <col min="10246" max="10247" width="20.85546875" style="336" customWidth="1"/>
    <col min="10248" max="10249" width="20.7109375" style="336" customWidth="1"/>
    <col min="10250" max="10250" width="5.85546875" style="336" customWidth="1"/>
    <col min="10251" max="10487" width="12.5703125" style="336" customWidth="1"/>
    <col min="10488" max="10496" width="5.140625" style="336"/>
    <col min="10497" max="10497" width="5.140625" style="336" customWidth="1"/>
    <col min="10498" max="10498" width="2.5703125" style="336" customWidth="1"/>
    <col min="10499" max="10499" width="58.5703125" style="336" customWidth="1"/>
    <col min="10500" max="10500" width="19.85546875" style="336" customWidth="1"/>
    <col min="10501" max="10501" width="2.28515625" style="336" customWidth="1"/>
    <col min="10502" max="10503" width="20.85546875" style="336" customWidth="1"/>
    <col min="10504" max="10505" width="20.7109375" style="336" customWidth="1"/>
    <col min="10506" max="10506" width="5.85546875" style="336" customWidth="1"/>
    <col min="10507" max="10743" width="12.5703125" style="336" customWidth="1"/>
    <col min="10744" max="10752" width="5.140625" style="336"/>
    <col min="10753" max="10753" width="5.140625" style="336" customWidth="1"/>
    <col min="10754" max="10754" width="2.5703125" style="336" customWidth="1"/>
    <col min="10755" max="10755" width="58.5703125" style="336" customWidth="1"/>
    <col min="10756" max="10756" width="19.85546875" style="336" customWidth="1"/>
    <col min="10757" max="10757" width="2.28515625" style="336" customWidth="1"/>
    <col min="10758" max="10759" width="20.85546875" style="336" customWidth="1"/>
    <col min="10760" max="10761" width="20.7109375" style="336" customWidth="1"/>
    <col min="10762" max="10762" width="5.85546875" style="336" customWidth="1"/>
    <col min="10763" max="10999" width="12.5703125" style="336" customWidth="1"/>
    <col min="11000" max="11008" width="5.140625" style="336"/>
    <col min="11009" max="11009" width="5.140625" style="336" customWidth="1"/>
    <col min="11010" max="11010" width="2.5703125" style="336" customWidth="1"/>
    <col min="11011" max="11011" width="58.5703125" style="336" customWidth="1"/>
    <col min="11012" max="11012" width="19.85546875" style="336" customWidth="1"/>
    <col min="11013" max="11013" width="2.28515625" style="336" customWidth="1"/>
    <col min="11014" max="11015" width="20.85546875" style="336" customWidth="1"/>
    <col min="11016" max="11017" width="20.7109375" style="336" customWidth="1"/>
    <col min="11018" max="11018" width="5.85546875" style="336" customWidth="1"/>
    <col min="11019" max="11255" width="12.5703125" style="336" customWidth="1"/>
    <col min="11256" max="11264" width="5.140625" style="336"/>
    <col min="11265" max="11265" width="5.140625" style="336" customWidth="1"/>
    <col min="11266" max="11266" width="2.5703125" style="336" customWidth="1"/>
    <col min="11267" max="11267" width="58.5703125" style="336" customWidth="1"/>
    <col min="11268" max="11268" width="19.85546875" style="336" customWidth="1"/>
    <col min="11269" max="11269" width="2.28515625" style="336" customWidth="1"/>
    <col min="11270" max="11271" width="20.85546875" style="336" customWidth="1"/>
    <col min="11272" max="11273" width="20.7109375" style="336" customWidth="1"/>
    <col min="11274" max="11274" width="5.85546875" style="336" customWidth="1"/>
    <col min="11275" max="11511" width="12.5703125" style="336" customWidth="1"/>
    <col min="11512" max="11520" width="5.140625" style="336"/>
    <col min="11521" max="11521" width="5.140625" style="336" customWidth="1"/>
    <col min="11522" max="11522" width="2.5703125" style="336" customWidth="1"/>
    <col min="11523" max="11523" width="58.5703125" style="336" customWidth="1"/>
    <col min="11524" max="11524" width="19.85546875" style="336" customWidth="1"/>
    <col min="11525" max="11525" width="2.28515625" style="336" customWidth="1"/>
    <col min="11526" max="11527" width="20.85546875" style="336" customWidth="1"/>
    <col min="11528" max="11529" width="20.7109375" style="336" customWidth="1"/>
    <col min="11530" max="11530" width="5.85546875" style="336" customWidth="1"/>
    <col min="11531" max="11767" width="12.5703125" style="336" customWidth="1"/>
    <col min="11768" max="11776" width="5.140625" style="336"/>
    <col min="11777" max="11777" width="5.140625" style="336" customWidth="1"/>
    <col min="11778" max="11778" width="2.5703125" style="336" customWidth="1"/>
    <col min="11779" max="11779" width="58.5703125" style="336" customWidth="1"/>
    <col min="11780" max="11780" width="19.85546875" style="336" customWidth="1"/>
    <col min="11781" max="11781" width="2.28515625" style="336" customWidth="1"/>
    <col min="11782" max="11783" width="20.85546875" style="336" customWidth="1"/>
    <col min="11784" max="11785" width="20.7109375" style="336" customWidth="1"/>
    <col min="11786" max="11786" width="5.85546875" style="336" customWidth="1"/>
    <col min="11787" max="12023" width="12.5703125" style="336" customWidth="1"/>
    <col min="12024" max="12032" width="5.140625" style="336"/>
    <col min="12033" max="12033" width="5.140625" style="336" customWidth="1"/>
    <col min="12034" max="12034" width="2.5703125" style="336" customWidth="1"/>
    <col min="12035" max="12035" width="58.5703125" style="336" customWidth="1"/>
    <col min="12036" max="12036" width="19.85546875" style="336" customWidth="1"/>
    <col min="12037" max="12037" width="2.28515625" style="336" customWidth="1"/>
    <col min="12038" max="12039" width="20.85546875" style="336" customWidth="1"/>
    <col min="12040" max="12041" width="20.7109375" style="336" customWidth="1"/>
    <col min="12042" max="12042" width="5.85546875" style="336" customWidth="1"/>
    <col min="12043" max="12279" width="12.5703125" style="336" customWidth="1"/>
    <col min="12280" max="12288" width="5.140625" style="336"/>
    <col min="12289" max="12289" width="5.140625" style="336" customWidth="1"/>
    <col min="12290" max="12290" width="2.5703125" style="336" customWidth="1"/>
    <col min="12291" max="12291" width="58.5703125" style="336" customWidth="1"/>
    <col min="12292" max="12292" width="19.85546875" style="336" customWidth="1"/>
    <col min="12293" max="12293" width="2.28515625" style="336" customWidth="1"/>
    <col min="12294" max="12295" width="20.85546875" style="336" customWidth="1"/>
    <col min="12296" max="12297" width="20.7109375" style="336" customWidth="1"/>
    <col min="12298" max="12298" width="5.85546875" style="336" customWidth="1"/>
    <col min="12299" max="12535" width="12.5703125" style="336" customWidth="1"/>
    <col min="12536" max="12544" width="5.140625" style="336"/>
    <col min="12545" max="12545" width="5.140625" style="336" customWidth="1"/>
    <col min="12546" max="12546" width="2.5703125" style="336" customWidth="1"/>
    <col min="12547" max="12547" width="58.5703125" style="336" customWidth="1"/>
    <col min="12548" max="12548" width="19.85546875" style="336" customWidth="1"/>
    <col min="12549" max="12549" width="2.28515625" style="336" customWidth="1"/>
    <col min="12550" max="12551" width="20.85546875" style="336" customWidth="1"/>
    <col min="12552" max="12553" width="20.7109375" style="336" customWidth="1"/>
    <col min="12554" max="12554" width="5.85546875" style="336" customWidth="1"/>
    <col min="12555" max="12791" width="12.5703125" style="336" customWidth="1"/>
    <col min="12792" max="12800" width="5.140625" style="336"/>
    <col min="12801" max="12801" width="5.140625" style="336" customWidth="1"/>
    <col min="12802" max="12802" width="2.5703125" style="336" customWidth="1"/>
    <col min="12803" max="12803" width="58.5703125" style="336" customWidth="1"/>
    <col min="12804" max="12804" width="19.85546875" style="336" customWidth="1"/>
    <col min="12805" max="12805" width="2.28515625" style="336" customWidth="1"/>
    <col min="12806" max="12807" width="20.85546875" style="336" customWidth="1"/>
    <col min="12808" max="12809" width="20.7109375" style="336" customWidth="1"/>
    <col min="12810" max="12810" width="5.85546875" style="336" customWidth="1"/>
    <col min="12811" max="13047" width="12.5703125" style="336" customWidth="1"/>
    <col min="13048" max="13056" width="5.140625" style="336"/>
    <col min="13057" max="13057" width="5.140625" style="336" customWidth="1"/>
    <col min="13058" max="13058" width="2.5703125" style="336" customWidth="1"/>
    <col min="13059" max="13059" width="58.5703125" style="336" customWidth="1"/>
    <col min="13060" max="13060" width="19.85546875" style="336" customWidth="1"/>
    <col min="13061" max="13061" width="2.28515625" style="336" customWidth="1"/>
    <col min="13062" max="13063" width="20.85546875" style="336" customWidth="1"/>
    <col min="13064" max="13065" width="20.7109375" style="336" customWidth="1"/>
    <col min="13066" max="13066" width="5.85546875" style="336" customWidth="1"/>
    <col min="13067" max="13303" width="12.5703125" style="336" customWidth="1"/>
    <col min="13304" max="13312" width="5.140625" style="336"/>
    <col min="13313" max="13313" width="5.140625" style="336" customWidth="1"/>
    <col min="13314" max="13314" width="2.5703125" style="336" customWidth="1"/>
    <col min="13315" max="13315" width="58.5703125" style="336" customWidth="1"/>
    <col min="13316" max="13316" width="19.85546875" style="336" customWidth="1"/>
    <col min="13317" max="13317" width="2.28515625" style="336" customWidth="1"/>
    <col min="13318" max="13319" width="20.85546875" style="336" customWidth="1"/>
    <col min="13320" max="13321" width="20.7109375" style="336" customWidth="1"/>
    <col min="13322" max="13322" width="5.85546875" style="336" customWidth="1"/>
    <col min="13323" max="13559" width="12.5703125" style="336" customWidth="1"/>
    <col min="13560" max="13568" width="5.140625" style="336"/>
    <col min="13569" max="13569" width="5.140625" style="336" customWidth="1"/>
    <col min="13570" max="13570" width="2.5703125" style="336" customWidth="1"/>
    <col min="13571" max="13571" width="58.5703125" style="336" customWidth="1"/>
    <col min="13572" max="13572" width="19.85546875" style="336" customWidth="1"/>
    <col min="13573" max="13573" width="2.28515625" style="336" customWidth="1"/>
    <col min="13574" max="13575" width="20.85546875" style="336" customWidth="1"/>
    <col min="13576" max="13577" width="20.7109375" style="336" customWidth="1"/>
    <col min="13578" max="13578" width="5.85546875" style="336" customWidth="1"/>
    <col min="13579" max="13815" width="12.5703125" style="336" customWidth="1"/>
    <col min="13816" max="13824" width="5.140625" style="336"/>
    <col min="13825" max="13825" width="5.140625" style="336" customWidth="1"/>
    <col min="13826" max="13826" width="2.5703125" style="336" customWidth="1"/>
    <col min="13827" max="13827" width="58.5703125" style="336" customWidth="1"/>
    <col min="13828" max="13828" width="19.85546875" style="336" customWidth="1"/>
    <col min="13829" max="13829" width="2.28515625" style="336" customWidth="1"/>
    <col min="13830" max="13831" width="20.85546875" style="336" customWidth="1"/>
    <col min="13832" max="13833" width="20.7109375" style="336" customWidth="1"/>
    <col min="13834" max="13834" width="5.85546875" style="336" customWidth="1"/>
    <col min="13835" max="14071" width="12.5703125" style="336" customWidth="1"/>
    <col min="14072" max="14080" width="5.140625" style="336"/>
    <col min="14081" max="14081" width="5.140625" style="336" customWidth="1"/>
    <col min="14082" max="14082" width="2.5703125" style="336" customWidth="1"/>
    <col min="14083" max="14083" width="58.5703125" style="336" customWidth="1"/>
    <col min="14084" max="14084" width="19.85546875" style="336" customWidth="1"/>
    <col min="14085" max="14085" width="2.28515625" style="336" customWidth="1"/>
    <col min="14086" max="14087" width="20.85546875" style="336" customWidth="1"/>
    <col min="14088" max="14089" width="20.7109375" style="336" customWidth="1"/>
    <col min="14090" max="14090" width="5.85546875" style="336" customWidth="1"/>
    <col min="14091" max="14327" width="12.5703125" style="336" customWidth="1"/>
    <col min="14328" max="14336" width="5.140625" style="336"/>
    <col min="14337" max="14337" width="5.140625" style="336" customWidth="1"/>
    <col min="14338" max="14338" width="2.5703125" style="336" customWidth="1"/>
    <col min="14339" max="14339" width="58.5703125" style="336" customWidth="1"/>
    <col min="14340" max="14340" width="19.85546875" style="336" customWidth="1"/>
    <col min="14341" max="14341" width="2.28515625" style="336" customWidth="1"/>
    <col min="14342" max="14343" width="20.85546875" style="336" customWidth="1"/>
    <col min="14344" max="14345" width="20.7109375" style="336" customWidth="1"/>
    <col min="14346" max="14346" width="5.85546875" style="336" customWidth="1"/>
    <col min="14347" max="14583" width="12.5703125" style="336" customWidth="1"/>
    <col min="14584" max="14592" width="5.140625" style="336"/>
    <col min="14593" max="14593" width="5.140625" style="336" customWidth="1"/>
    <col min="14594" max="14594" width="2.5703125" style="336" customWidth="1"/>
    <col min="14595" max="14595" width="58.5703125" style="336" customWidth="1"/>
    <col min="14596" max="14596" width="19.85546875" style="336" customWidth="1"/>
    <col min="14597" max="14597" width="2.28515625" style="336" customWidth="1"/>
    <col min="14598" max="14599" width="20.85546875" style="336" customWidth="1"/>
    <col min="14600" max="14601" width="20.7109375" style="336" customWidth="1"/>
    <col min="14602" max="14602" width="5.85546875" style="336" customWidth="1"/>
    <col min="14603" max="14839" width="12.5703125" style="336" customWidth="1"/>
    <col min="14840" max="14848" width="5.140625" style="336"/>
    <col min="14849" max="14849" width="5.140625" style="336" customWidth="1"/>
    <col min="14850" max="14850" width="2.5703125" style="336" customWidth="1"/>
    <col min="14851" max="14851" width="58.5703125" style="336" customWidth="1"/>
    <col min="14852" max="14852" width="19.85546875" style="336" customWidth="1"/>
    <col min="14853" max="14853" width="2.28515625" style="336" customWidth="1"/>
    <col min="14854" max="14855" width="20.85546875" style="336" customWidth="1"/>
    <col min="14856" max="14857" width="20.7109375" style="336" customWidth="1"/>
    <col min="14858" max="14858" width="5.85546875" style="336" customWidth="1"/>
    <col min="14859" max="15095" width="12.5703125" style="336" customWidth="1"/>
    <col min="15096" max="15104" width="5.140625" style="336"/>
    <col min="15105" max="15105" width="5.140625" style="336" customWidth="1"/>
    <col min="15106" max="15106" width="2.5703125" style="336" customWidth="1"/>
    <col min="15107" max="15107" width="58.5703125" style="336" customWidth="1"/>
    <col min="15108" max="15108" width="19.85546875" style="336" customWidth="1"/>
    <col min="15109" max="15109" width="2.28515625" style="336" customWidth="1"/>
    <col min="15110" max="15111" width="20.85546875" style="336" customWidth="1"/>
    <col min="15112" max="15113" width="20.7109375" style="336" customWidth="1"/>
    <col min="15114" max="15114" width="5.85546875" style="336" customWidth="1"/>
    <col min="15115" max="15351" width="12.5703125" style="336" customWidth="1"/>
    <col min="15352" max="15360" width="5.140625" style="336"/>
    <col min="15361" max="15361" width="5.140625" style="336" customWidth="1"/>
    <col min="15362" max="15362" width="2.5703125" style="336" customWidth="1"/>
    <col min="15363" max="15363" width="58.5703125" style="336" customWidth="1"/>
    <col min="15364" max="15364" width="19.85546875" style="336" customWidth="1"/>
    <col min="15365" max="15365" width="2.28515625" style="336" customWidth="1"/>
    <col min="15366" max="15367" width="20.85546875" style="336" customWidth="1"/>
    <col min="15368" max="15369" width="20.7109375" style="336" customWidth="1"/>
    <col min="15370" max="15370" width="5.85546875" style="336" customWidth="1"/>
    <col min="15371" max="15607" width="12.5703125" style="336" customWidth="1"/>
    <col min="15608" max="15616" width="5.140625" style="336"/>
    <col min="15617" max="15617" width="5.140625" style="336" customWidth="1"/>
    <col min="15618" max="15618" width="2.5703125" style="336" customWidth="1"/>
    <col min="15619" max="15619" width="58.5703125" style="336" customWidth="1"/>
    <col min="15620" max="15620" width="19.85546875" style="336" customWidth="1"/>
    <col min="15621" max="15621" width="2.28515625" style="336" customWidth="1"/>
    <col min="15622" max="15623" width="20.85546875" style="336" customWidth="1"/>
    <col min="15624" max="15625" width="20.7109375" style="336" customWidth="1"/>
    <col min="15626" max="15626" width="5.85546875" style="336" customWidth="1"/>
    <col min="15627" max="15863" width="12.5703125" style="336" customWidth="1"/>
    <col min="15864" max="15872" width="5.140625" style="336"/>
    <col min="15873" max="15873" width="5.140625" style="336" customWidth="1"/>
    <col min="15874" max="15874" width="2.5703125" style="336" customWidth="1"/>
    <col min="15875" max="15875" width="58.5703125" style="336" customWidth="1"/>
    <col min="15876" max="15876" width="19.85546875" style="336" customWidth="1"/>
    <col min="15877" max="15877" width="2.28515625" style="336" customWidth="1"/>
    <col min="15878" max="15879" width="20.85546875" style="336" customWidth="1"/>
    <col min="15880" max="15881" width="20.7109375" style="336" customWidth="1"/>
    <col min="15882" max="15882" width="5.85546875" style="336" customWidth="1"/>
    <col min="15883" max="16119" width="12.5703125" style="336" customWidth="1"/>
    <col min="16120" max="16128" width="5.140625" style="336"/>
    <col min="16129" max="16129" width="5.140625" style="336" customWidth="1"/>
    <col min="16130" max="16130" width="2.5703125" style="336" customWidth="1"/>
    <col min="16131" max="16131" width="58.5703125" style="336" customWidth="1"/>
    <col min="16132" max="16132" width="19.85546875" style="336" customWidth="1"/>
    <col min="16133" max="16133" width="2.28515625" style="336" customWidth="1"/>
    <col min="16134" max="16135" width="20.85546875" style="336" customWidth="1"/>
    <col min="16136" max="16137" width="20.7109375" style="336" customWidth="1"/>
    <col min="16138" max="16138" width="5.85546875" style="336" customWidth="1"/>
    <col min="16139" max="16375" width="12.5703125" style="336" customWidth="1"/>
    <col min="16376" max="16384" width="5.140625" style="336"/>
  </cols>
  <sheetData>
    <row r="1" spans="1:14" ht="16.5" customHeight="1">
      <c r="A1" s="1709" t="s">
        <v>560</v>
      </c>
      <c r="B1" s="1709"/>
      <c r="C1" s="1709"/>
      <c r="D1" s="334"/>
      <c r="E1" s="334"/>
      <c r="F1" s="334"/>
      <c r="G1" s="334"/>
      <c r="H1" s="335"/>
      <c r="I1" s="335"/>
    </row>
    <row r="2" spans="1:14" ht="16.5" customHeight="1">
      <c r="A2" s="334"/>
      <c r="B2" s="334"/>
      <c r="C2" s="337" t="s">
        <v>561</v>
      </c>
      <c r="D2" s="338"/>
      <c r="E2" s="338"/>
      <c r="F2" s="338"/>
      <c r="G2" s="338"/>
      <c r="H2" s="339"/>
      <c r="I2" s="339"/>
    </row>
    <row r="3" spans="1:14" ht="12" customHeight="1">
      <c r="A3" s="334"/>
      <c r="B3" s="334"/>
      <c r="C3" s="337"/>
      <c r="D3" s="338"/>
      <c r="E3" s="338"/>
      <c r="F3" s="338"/>
      <c r="G3" s="338"/>
      <c r="H3" s="339"/>
      <c r="I3" s="339"/>
    </row>
    <row r="4" spans="1:14" ht="15" customHeight="1">
      <c r="A4" s="340"/>
      <c r="B4" s="340"/>
      <c r="C4" s="337"/>
      <c r="D4" s="338"/>
      <c r="E4" s="338"/>
      <c r="F4" s="338"/>
      <c r="G4" s="338"/>
      <c r="H4" s="339"/>
      <c r="I4" s="341" t="s">
        <v>2</v>
      </c>
    </row>
    <row r="5" spans="1:14" ht="16.5" customHeight="1">
      <c r="A5" s="342"/>
      <c r="B5" s="335"/>
      <c r="C5" s="343"/>
      <c r="D5" s="1710" t="s">
        <v>562</v>
      </c>
      <c r="E5" s="1711"/>
      <c r="F5" s="1711"/>
      <c r="G5" s="1712"/>
      <c r="H5" s="1713" t="s">
        <v>563</v>
      </c>
      <c r="I5" s="1714"/>
    </row>
    <row r="6" spans="1:14" ht="15" customHeight="1">
      <c r="A6" s="344"/>
      <c r="B6" s="335"/>
      <c r="C6" s="345"/>
      <c r="D6" s="1715" t="s">
        <v>767</v>
      </c>
      <c r="E6" s="1716"/>
      <c r="F6" s="1716"/>
      <c r="G6" s="1717"/>
      <c r="H6" s="1715" t="s">
        <v>767</v>
      </c>
      <c r="I6" s="1717"/>
      <c r="J6" s="346" t="s">
        <v>4</v>
      </c>
    </row>
    <row r="7" spans="1:14" ht="15.75">
      <c r="A7" s="344"/>
      <c r="B7" s="335"/>
      <c r="C7" s="347" t="s">
        <v>3</v>
      </c>
      <c r="D7" s="348"/>
      <c r="E7" s="349"/>
      <c r="F7" s="350" t="s">
        <v>564</v>
      </c>
      <c r="G7" s="351"/>
      <c r="H7" s="352" t="s">
        <v>4</v>
      </c>
      <c r="I7" s="353" t="s">
        <v>4</v>
      </c>
      <c r="J7" s="346" t="s">
        <v>4</v>
      </c>
    </row>
    <row r="8" spans="1:14" ht="14.25" customHeight="1">
      <c r="A8" s="344"/>
      <c r="B8" s="335"/>
      <c r="C8" s="354"/>
      <c r="D8" s="355"/>
      <c r="E8" s="347"/>
      <c r="F8" s="356"/>
      <c r="G8" s="357" t="s">
        <v>564</v>
      </c>
      <c r="H8" s="358" t="s">
        <v>565</v>
      </c>
      <c r="I8" s="359" t="s">
        <v>566</v>
      </c>
      <c r="J8" s="346" t="s">
        <v>4</v>
      </c>
    </row>
    <row r="9" spans="1:14" ht="14.25" customHeight="1">
      <c r="A9" s="344"/>
      <c r="B9" s="335"/>
      <c r="C9" s="360"/>
      <c r="D9" s="361" t="s">
        <v>567</v>
      </c>
      <c r="E9" s="347"/>
      <c r="F9" s="362" t="s">
        <v>568</v>
      </c>
      <c r="G9" s="363" t="s">
        <v>569</v>
      </c>
      <c r="H9" s="358" t="s">
        <v>570</v>
      </c>
      <c r="I9" s="359" t="s">
        <v>571</v>
      </c>
      <c r="J9" s="346" t="s">
        <v>4</v>
      </c>
    </row>
    <row r="10" spans="1:14" ht="14.25" customHeight="1">
      <c r="A10" s="364"/>
      <c r="B10" s="340"/>
      <c r="C10" s="365"/>
      <c r="D10" s="366"/>
      <c r="E10" s="367"/>
      <c r="F10" s="368"/>
      <c r="G10" s="363" t="s">
        <v>572</v>
      </c>
      <c r="H10" s="369" t="s">
        <v>573</v>
      </c>
      <c r="I10" s="370"/>
      <c r="J10" s="346" t="s">
        <v>4</v>
      </c>
      <c r="K10" s="346"/>
      <c r="L10" s="346"/>
    </row>
    <row r="11" spans="1:14" ht="9.9499999999999993" customHeight="1">
      <c r="A11" s="371"/>
      <c r="B11" s="372"/>
      <c r="C11" s="373" t="s">
        <v>439</v>
      </c>
      <c r="D11" s="374">
        <v>2</v>
      </c>
      <c r="E11" s="375"/>
      <c r="F11" s="376">
        <v>3</v>
      </c>
      <c r="G11" s="376">
        <v>4</v>
      </c>
      <c r="H11" s="377">
        <v>5</v>
      </c>
      <c r="I11" s="378">
        <v>6</v>
      </c>
      <c r="J11" s="346"/>
      <c r="K11" s="346"/>
      <c r="L11" s="346"/>
    </row>
    <row r="12" spans="1:14" ht="6.75" customHeight="1">
      <c r="A12" s="342"/>
      <c r="B12" s="379"/>
      <c r="C12" s="380" t="s">
        <v>4</v>
      </c>
      <c r="D12" s="381" t="s">
        <v>4</v>
      </c>
      <c r="E12" s="381"/>
      <c r="F12" s="382" t="s">
        <v>124</v>
      </c>
      <c r="G12" s="383"/>
      <c r="H12" s="384" t="s">
        <v>4</v>
      </c>
      <c r="I12" s="385" t="s">
        <v>124</v>
      </c>
      <c r="J12" s="346"/>
      <c r="K12" s="346"/>
      <c r="L12" s="346"/>
    </row>
    <row r="13" spans="1:14" ht="21.75" customHeight="1">
      <c r="A13" s="1706" t="s">
        <v>574</v>
      </c>
      <c r="B13" s="1707"/>
      <c r="C13" s="1708"/>
      <c r="D13" s="797">
        <v>2998330278.1399994</v>
      </c>
      <c r="E13" s="797"/>
      <c r="F13" s="797">
        <v>844423375.70000017</v>
      </c>
      <c r="G13" s="798">
        <v>827570366.1500001</v>
      </c>
      <c r="H13" s="797">
        <v>689452830.85000014</v>
      </c>
      <c r="I13" s="799">
        <v>154970544.84999999</v>
      </c>
      <c r="J13" s="346"/>
      <c r="K13" s="346"/>
      <c r="L13" s="346"/>
      <c r="N13" s="1126"/>
    </row>
    <row r="14" spans="1:14" s="386" customFormat="1" ht="21.75" customHeight="1">
      <c r="A14" s="724" t="s">
        <v>350</v>
      </c>
      <c r="B14" s="725" t="s">
        <v>47</v>
      </c>
      <c r="C14" s="726" t="s">
        <v>351</v>
      </c>
      <c r="D14" s="786">
        <v>82111285.210000083</v>
      </c>
      <c r="E14" s="786"/>
      <c r="F14" s="791">
        <v>967038.76</v>
      </c>
      <c r="G14" s="789">
        <v>0</v>
      </c>
      <c r="H14" s="790">
        <v>939175.76</v>
      </c>
      <c r="I14" s="791">
        <v>27863</v>
      </c>
      <c r="J14" s="346"/>
      <c r="K14" s="727"/>
      <c r="L14" s="346"/>
    </row>
    <row r="15" spans="1:14" s="386" customFormat="1" ht="21.75" customHeight="1">
      <c r="A15" s="724" t="s">
        <v>352</v>
      </c>
      <c r="B15" s="725" t="s">
        <v>47</v>
      </c>
      <c r="C15" s="726" t="s">
        <v>353</v>
      </c>
      <c r="D15" s="786">
        <v>5328.5</v>
      </c>
      <c r="E15" s="786"/>
      <c r="F15" s="791">
        <v>0</v>
      </c>
      <c r="G15" s="789">
        <v>0</v>
      </c>
      <c r="H15" s="790">
        <v>0</v>
      </c>
      <c r="I15" s="791">
        <v>0</v>
      </c>
      <c r="J15" s="346"/>
      <c r="K15" s="728"/>
      <c r="L15" s="346"/>
      <c r="N15" s="900"/>
    </row>
    <row r="16" spans="1:14" s="386" customFormat="1" ht="21.75" customHeight="1">
      <c r="A16" s="729" t="s">
        <v>354</v>
      </c>
      <c r="B16" s="725" t="s">
        <v>47</v>
      </c>
      <c r="C16" s="730" t="s">
        <v>355</v>
      </c>
      <c r="D16" s="786">
        <v>409425.89000000007</v>
      </c>
      <c r="E16" s="786"/>
      <c r="F16" s="791">
        <v>0</v>
      </c>
      <c r="G16" s="789">
        <v>0</v>
      </c>
      <c r="H16" s="790">
        <v>0</v>
      </c>
      <c r="I16" s="791">
        <v>0</v>
      </c>
      <c r="J16" s="346"/>
      <c r="K16" s="728"/>
      <c r="L16" s="346"/>
      <c r="N16" s="900"/>
    </row>
    <row r="17" spans="1:14" s="386" customFormat="1" ht="21.75" hidden="1" customHeight="1">
      <c r="A17" s="731" t="s">
        <v>356</v>
      </c>
      <c r="B17" s="725" t="s">
        <v>47</v>
      </c>
      <c r="C17" s="730" t="s">
        <v>357</v>
      </c>
      <c r="D17" s="786">
        <v>0</v>
      </c>
      <c r="E17" s="786"/>
      <c r="F17" s="791">
        <v>0</v>
      </c>
      <c r="G17" s="789">
        <v>0</v>
      </c>
      <c r="H17" s="790">
        <v>0</v>
      </c>
      <c r="I17" s="791">
        <v>0</v>
      </c>
      <c r="J17" s="346"/>
      <c r="K17" s="728"/>
      <c r="L17" s="346"/>
      <c r="N17" s="900"/>
    </row>
    <row r="18" spans="1:14" s="386" customFormat="1" ht="21.75" customHeight="1">
      <c r="A18" s="729" t="s">
        <v>358</v>
      </c>
      <c r="B18" s="725" t="s">
        <v>47</v>
      </c>
      <c r="C18" s="730" t="s">
        <v>359</v>
      </c>
      <c r="D18" s="786">
        <v>7202041.3600000003</v>
      </c>
      <c r="E18" s="786"/>
      <c r="F18" s="791">
        <v>0</v>
      </c>
      <c r="G18" s="789">
        <v>0</v>
      </c>
      <c r="H18" s="790">
        <v>0</v>
      </c>
      <c r="I18" s="791">
        <v>0</v>
      </c>
      <c r="J18" s="346"/>
      <c r="K18" s="728"/>
      <c r="L18" s="346"/>
      <c r="N18" s="900"/>
    </row>
    <row r="19" spans="1:14" s="900" customFormat="1" ht="36.75" hidden="1" customHeight="1">
      <c r="A19" s="890" t="s">
        <v>360</v>
      </c>
      <c r="B19" s="888" t="s">
        <v>47</v>
      </c>
      <c r="C19" s="901" t="s">
        <v>724</v>
      </c>
      <c r="D19" s="786">
        <v>0</v>
      </c>
      <c r="E19" s="786"/>
      <c r="F19" s="791">
        <v>0</v>
      </c>
      <c r="G19" s="789">
        <v>0</v>
      </c>
      <c r="H19" s="790">
        <v>0</v>
      </c>
      <c r="I19" s="791">
        <v>0</v>
      </c>
      <c r="J19" s="898"/>
      <c r="K19" s="899"/>
      <c r="L19" s="898"/>
    </row>
    <row r="20" spans="1:14" s="900" customFormat="1" ht="21.75" customHeight="1">
      <c r="A20" s="729" t="s">
        <v>363</v>
      </c>
      <c r="B20" s="725" t="s">
        <v>47</v>
      </c>
      <c r="C20" s="726" t="s">
        <v>364</v>
      </c>
      <c r="D20" s="786">
        <v>670571.16</v>
      </c>
      <c r="E20" s="786"/>
      <c r="F20" s="791">
        <v>0</v>
      </c>
      <c r="G20" s="789">
        <v>0</v>
      </c>
      <c r="H20" s="790">
        <v>0</v>
      </c>
      <c r="I20" s="791">
        <v>0</v>
      </c>
      <c r="J20" s="898"/>
      <c r="K20" s="899"/>
      <c r="L20" s="898"/>
    </row>
    <row r="21" spans="1:14" s="386" customFormat="1" ht="21.75" hidden="1" customHeight="1">
      <c r="A21" s="729" t="s">
        <v>365</v>
      </c>
      <c r="B21" s="725" t="s">
        <v>47</v>
      </c>
      <c r="C21" s="726" t="s">
        <v>366</v>
      </c>
      <c r="D21" s="786">
        <v>0</v>
      </c>
      <c r="E21" s="786"/>
      <c r="F21" s="791">
        <v>0</v>
      </c>
      <c r="G21" s="789">
        <v>0</v>
      </c>
      <c r="H21" s="790">
        <v>0</v>
      </c>
      <c r="I21" s="791">
        <v>0</v>
      </c>
      <c r="J21" s="346"/>
      <c r="K21" s="728"/>
      <c r="L21" s="346"/>
      <c r="N21" s="900"/>
    </row>
    <row r="22" spans="1:14" s="386" customFormat="1" ht="21.75" customHeight="1">
      <c r="A22" s="729" t="s">
        <v>367</v>
      </c>
      <c r="B22" s="725" t="s">
        <v>47</v>
      </c>
      <c r="C22" s="726" t="s">
        <v>368</v>
      </c>
      <c r="D22" s="786">
        <v>128236469.89000005</v>
      </c>
      <c r="E22" s="786"/>
      <c r="F22" s="791">
        <v>16816.5</v>
      </c>
      <c r="G22" s="789">
        <v>906</v>
      </c>
      <c r="H22" s="790">
        <v>16816.5</v>
      </c>
      <c r="I22" s="791">
        <v>0</v>
      </c>
      <c r="J22" s="346"/>
      <c r="K22" s="728"/>
      <c r="L22" s="346"/>
      <c r="N22" s="900"/>
    </row>
    <row r="23" spans="1:14" s="386" customFormat="1" ht="21.75" customHeight="1">
      <c r="A23" s="729" t="s">
        <v>369</v>
      </c>
      <c r="B23" s="725" t="s">
        <v>47</v>
      </c>
      <c r="C23" s="726" t="s">
        <v>132</v>
      </c>
      <c r="D23" s="786">
        <v>256.48</v>
      </c>
      <c r="E23" s="786"/>
      <c r="F23" s="791">
        <v>0</v>
      </c>
      <c r="G23" s="789">
        <v>0</v>
      </c>
      <c r="H23" s="790">
        <v>0</v>
      </c>
      <c r="I23" s="791">
        <v>0</v>
      </c>
      <c r="J23" s="346"/>
      <c r="K23" s="728"/>
      <c r="L23" s="346"/>
      <c r="N23" s="900"/>
    </row>
    <row r="24" spans="1:14" s="386" customFormat="1" ht="21.75" customHeight="1">
      <c r="A24" s="729" t="s">
        <v>370</v>
      </c>
      <c r="B24" s="725" t="s">
        <v>47</v>
      </c>
      <c r="C24" s="726" t="s">
        <v>575</v>
      </c>
      <c r="D24" s="786">
        <v>7619440.0999999996</v>
      </c>
      <c r="E24" s="786"/>
      <c r="F24" s="791">
        <v>0</v>
      </c>
      <c r="G24" s="789">
        <v>0</v>
      </c>
      <c r="H24" s="790">
        <v>0</v>
      </c>
      <c r="I24" s="791">
        <v>0</v>
      </c>
      <c r="J24" s="346"/>
      <c r="K24" s="728"/>
      <c r="L24" s="346"/>
      <c r="N24" s="900"/>
    </row>
    <row r="25" spans="1:14" s="386" customFormat="1" ht="21.75" customHeight="1">
      <c r="A25" s="729" t="s">
        <v>372</v>
      </c>
      <c r="B25" s="725" t="s">
        <v>47</v>
      </c>
      <c r="C25" s="730" t="s">
        <v>373</v>
      </c>
      <c r="D25" s="786">
        <v>925113.84999999986</v>
      </c>
      <c r="E25" s="786"/>
      <c r="F25" s="791">
        <v>0</v>
      </c>
      <c r="G25" s="789">
        <v>0</v>
      </c>
      <c r="H25" s="790">
        <v>0</v>
      </c>
      <c r="I25" s="791">
        <v>0</v>
      </c>
      <c r="J25" s="346"/>
      <c r="K25" s="728"/>
      <c r="L25" s="346"/>
      <c r="N25" s="900"/>
    </row>
    <row r="26" spans="1:14" ht="21.75" customHeight="1">
      <c r="A26" s="729" t="s">
        <v>374</v>
      </c>
      <c r="B26" s="725" t="s">
        <v>47</v>
      </c>
      <c r="C26" s="730" t="s">
        <v>375</v>
      </c>
      <c r="D26" s="786">
        <v>35983.86</v>
      </c>
      <c r="E26" s="786"/>
      <c r="F26" s="791">
        <v>0</v>
      </c>
      <c r="G26" s="789">
        <v>0</v>
      </c>
      <c r="H26" s="790">
        <v>0</v>
      </c>
      <c r="I26" s="791">
        <v>0</v>
      </c>
      <c r="J26" s="346"/>
      <c r="K26" s="728"/>
      <c r="L26" s="346"/>
      <c r="N26" s="900"/>
    </row>
    <row r="27" spans="1:14" s="386" customFormat="1" ht="21.75" customHeight="1">
      <c r="A27" s="729" t="s">
        <v>376</v>
      </c>
      <c r="B27" s="725" t="s">
        <v>47</v>
      </c>
      <c r="C27" s="730" t="s">
        <v>711</v>
      </c>
      <c r="D27" s="786">
        <v>15643700</v>
      </c>
      <c r="E27" s="786"/>
      <c r="F27" s="791">
        <v>0</v>
      </c>
      <c r="G27" s="789">
        <v>0</v>
      </c>
      <c r="H27" s="790">
        <v>0</v>
      </c>
      <c r="I27" s="791">
        <v>0</v>
      </c>
      <c r="J27" s="346"/>
      <c r="K27" s="728"/>
      <c r="L27" s="346"/>
      <c r="N27" s="900"/>
    </row>
    <row r="28" spans="1:14" s="387" customFormat="1" ht="21.75" customHeight="1">
      <c r="A28" s="729" t="s">
        <v>377</v>
      </c>
      <c r="B28" s="725" t="s">
        <v>47</v>
      </c>
      <c r="C28" s="726" t="s">
        <v>576</v>
      </c>
      <c r="D28" s="786">
        <v>1117918442.1399989</v>
      </c>
      <c r="E28" s="786"/>
      <c r="F28" s="791">
        <v>843286604.50000012</v>
      </c>
      <c r="G28" s="789">
        <v>827566085.55000007</v>
      </c>
      <c r="H28" s="790">
        <v>688345630.74000013</v>
      </c>
      <c r="I28" s="791">
        <v>154940973.75999999</v>
      </c>
      <c r="J28" s="346"/>
      <c r="K28" s="728"/>
      <c r="L28" s="346"/>
      <c r="N28" s="900"/>
    </row>
    <row r="29" spans="1:14" s="391" customFormat="1" ht="30" customHeight="1">
      <c r="A29" s="388" t="s">
        <v>378</v>
      </c>
      <c r="B29" s="389" t="s">
        <v>47</v>
      </c>
      <c r="C29" s="390" t="s">
        <v>577</v>
      </c>
      <c r="D29" s="786">
        <v>25369986.959999997</v>
      </c>
      <c r="E29" s="786"/>
      <c r="F29" s="791">
        <v>0</v>
      </c>
      <c r="G29" s="789">
        <v>0</v>
      </c>
      <c r="H29" s="790">
        <v>0</v>
      </c>
      <c r="I29" s="791">
        <v>0</v>
      </c>
      <c r="J29" s="346"/>
      <c r="K29" s="732"/>
      <c r="L29" s="346"/>
      <c r="N29" s="900"/>
    </row>
    <row r="30" spans="1:14" s="391" customFormat="1" ht="21.75" customHeight="1">
      <c r="A30" s="729" t="s">
        <v>383</v>
      </c>
      <c r="B30" s="725" t="s">
        <v>47</v>
      </c>
      <c r="C30" s="726" t="s">
        <v>113</v>
      </c>
      <c r="D30" s="786">
        <v>624981973.42000031</v>
      </c>
      <c r="E30" s="786"/>
      <c r="F30" s="791">
        <v>0</v>
      </c>
      <c r="G30" s="789">
        <v>0</v>
      </c>
      <c r="H30" s="790">
        <v>0</v>
      </c>
      <c r="I30" s="791">
        <v>0</v>
      </c>
      <c r="J30" s="346"/>
      <c r="K30" s="728"/>
      <c r="L30" s="346"/>
      <c r="N30" s="900"/>
    </row>
    <row r="31" spans="1:14" s="391" customFormat="1" ht="21.75" customHeight="1">
      <c r="A31" s="729" t="s">
        <v>384</v>
      </c>
      <c r="B31" s="725" t="s">
        <v>47</v>
      </c>
      <c r="C31" s="726" t="s">
        <v>578</v>
      </c>
      <c r="D31" s="786">
        <v>328555182.2100001</v>
      </c>
      <c r="E31" s="786"/>
      <c r="F31" s="791">
        <v>0</v>
      </c>
      <c r="G31" s="789">
        <v>0</v>
      </c>
      <c r="H31" s="790">
        <v>0</v>
      </c>
      <c r="I31" s="791">
        <v>0</v>
      </c>
      <c r="J31" s="346"/>
      <c r="K31" s="728"/>
      <c r="L31" s="346"/>
      <c r="N31" s="900"/>
    </row>
    <row r="32" spans="1:14" s="391" customFormat="1" ht="21.75" customHeight="1">
      <c r="A32" s="729" t="s">
        <v>387</v>
      </c>
      <c r="B32" s="725" t="s">
        <v>47</v>
      </c>
      <c r="C32" s="726" t="s">
        <v>579</v>
      </c>
      <c r="D32" s="786">
        <v>224125712.38000005</v>
      </c>
      <c r="E32" s="786"/>
      <c r="F32" s="791">
        <v>0</v>
      </c>
      <c r="G32" s="789">
        <v>0</v>
      </c>
      <c r="H32" s="790">
        <v>0</v>
      </c>
      <c r="I32" s="791">
        <v>0</v>
      </c>
      <c r="J32" s="346"/>
      <c r="K32" s="728"/>
      <c r="L32" s="346"/>
      <c r="N32" s="900"/>
    </row>
    <row r="33" spans="1:14" s="391" customFormat="1" ht="21.75" customHeight="1">
      <c r="A33" s="729" t="s">
        <v>390</v>
      </c>
      <c r="B33" s="725" t="s">
        <v>47</v>
      </c>
      <c r="C33" s="726" t="s">
        <v>580</v>
      </c>
      <c r="D33" s="786">
        <v>187253791.48999992</v>
      </c>
      <c r="E33" s="786"/>
      <c r="F33" s="791">
        <v>141701.99999999997</v>
      </c>
      <c r="G33" s="789">
        <v>1211.58</v>
      </c>
      <c r="H33" s="790">
        <v>139993.90999999997</v>
      </c>
      <c r="I33" s="791">
        <v>1708.09</v>
      </c>
      <c r="J33" s="346"/>
      <c r="K33" s="728"/>
      <c r="L33" s="346"/>
      <c r="N33" s="900"/>
    </row>
    <row r="34" spans="1:14" s="386" customFormat="1" ht="53.25" hidden="1" customHeight="1">
      <c r="A34" s="388" t="s">
        <v>392</v>
      </c>
      <c r="B34" s="389" t="s">
        <v>47</v>
      </c>
      <c r="C34" s="392" t="s">
        <v>581</v>
      </c>
      <c r="D34" s="786">
        <v>0</v>
      </c>
      <c r="E34" s="786"/>
      <c r="F34" s="791">
        <v>0</v>
      </c>
      <c r="G34" s="789">
        <v>0</v>
      </c>
      <c r="H34" s="790">
        <v>0</v>
      </c>
      <c r="I34" s="791">
        <v>0</v>
      </c>
      <c r="J34" s="346"/>
      <c r="K34" s="732"/>
      <c r="L34" s="346"/>
      <c r="N34" s="900"/>
    </row>
    <row r="35" spans="1:14" s="386" customFormat="1" ht="21.75" hidden="1" customHeight="1">
      <c r="A35" s="729" t="s">
        <v>400</v>
      </c>
      <c r="B35" s="725" t="s">
        <v>47</v>
      </c>
      <c r="C35" s="726" t="s">
        <v>401</v>
      </c>
      <c r="D35" s="786">
        <v>0</v>
      </c>
      <c r="E35" s="786"/>
      <c r="F35" s="791">
        <v>0</v>
      </c>
      <c r="G35" s="789">
        <v>0</v>
      </c>
      <c r="H35" s="790">
        <v>0</v>
      </c>
      <c r="I35" s="791">
        <v>0</v>
      </c>
      <c r="J35" s="346"/>
      <c r="K35" s="728"/>
      <c r="L35" s="346"/>
      <c r="N35" s="900"/>
    </row>
    <row r="36" spans="1:14" s="386" customFormat="1" ht="21.75" customHeight="1">
      <c r="A36" s="729" t="s">
        <v>402</v>
      </c>
      <c r="B36" s="725" t="s">
        <v>47</v>
      </c>
      <c r="C36" s="730" t="s">
        <v>115</v>
      </c>
      <c r="D36" s="786">
        <v>30163340.200000018</v>
      </c>
      <c r="E36" s="786"/>
      <c r="F36" s="791">
        <v>11213.94</v>
      </c>
      <c r="G36" s="789">
        <v>2163.02</v>
      </c>
      <c r="H36" s="790">
        <v>11213.94</v>
      </c>
      <c r="I36" s="791">
        <v>0</v>
      </c>
      <c r="J36" s="346"/>
      <c r="K36" s="728"/>
      <c r="L36" s="346"/>
      <c r="N36" s="900"/>
    </row>
    <row r="37" spans="1:14" s="386" customFormat="1" ht="21.75" customHeight="1">
      <c r="A37" s="729" t="s">
        <v>403</v>
      </c>
      <c r="B37" s="725" t="s">
        <v>47</v>
      </c>
      <c r="C37" s="726" t="s">
        <v>404</v>
      </c>
      <c r="D37" s="786">
        <v>189561991.51000005</v>
      </c>
      <c r="E37" s="786"/>
      <c r="F37" s="791">
        <v>0</v>
      </c>
      <c r="G37" s="789">
        <v>0</v>
      </c>
      <c r="H37" s="790">
        <v>0</v>
      </c>
      <c r="I37" s="791">
        <v>0</v>
      </c>
      <c r="J37" s="346"/>
      <c r="K37" s="728"/>
      <c r="L37" s="346"/>
      <c r="N37" s="900"/>
    </row>
    <row r="38" spans="1:14" s="386" customFormat="1" ht="21.75" customHeight="1">
      <c r="A38" s="729" t="s">
        <v>405</v>
      </c>
      <c r="B38" s="725" t="s">
        <v>47</v>
      </c>
      <c r="C38" s="726" t="s">
        <v>406</v>
      </c>
      <c r="D38" s="786">
        <v>192599.93000000002</v>
      </c>
      <c r="E38" s="786"/>
      <c r="F38" s="791">
        <v>0</v>
      </c>
      <c r="G38" s="789">
        <v>0</v>
      </c>
      <c r="H38" s="790">
        <v>0</v>
      </c>
      <c r="I38" s="791">
        <v>0</v>
      </c>
      <c r="J38" s="346"/>
      <c r="K38" s="728"/>
      <c r="L38" s="346"/>
      <c r="N38" s="900"/>
    </row>
    <row r="39" spans="1:14" s="386" customFormat="1" ht="21.75" customHeight="1">
      <c r="A39" s="729" t="s">
        <v>407</v>
      </c>
      <c r="B39" s="725" t="s">
        <v>47</v>
      </c>
      <c r="C39" s="726" t="s">
        <v>582</v>
      </c>
      <c r="D39" s="786">
        <v>1374313.6599999997</v>
      </c>
      <c r="E39" s="786"/>
      <c r="F39" s="791">
        <v>0</v>
      </c>
      <c r="G39" s="789">
        <v>0</v>
      </c>
      <c r="H39" s="790">
        <v>0</v>
      </c>
      <c r="I39" s="791">
        <v>0</v>
      </c>
      <c r="J39" s="346"/>
      <c r="K39" s="728"/>
      <c r="L39" s="346"/>
      <c r="N39" s="900"/>
    </row>
    <row r="40" spans="1:14" s="386" customFormat="1" ht="21.75" customHeight="1">
      <c r="A40" s="729" t="s">
        <v>410</v>
      </c>
      <c r="B40" s="725" t="s">
        <v>47</v>
      </c>
      <c r="C40" s="730" t="s">
        <v>583</v>
      </c>
      <c r="D40" s="786">
        <v>1385469.94</v>
      </c>
      <c r="E40" s="786"/>
      <c r="F40" s="791">
        <v>0</v>
      </c>
      <c r="G40" s="789">
        <v>0</v>
      </c>
      <c r="H40" s="790">
        <v>0</v>
      </c>
      <c r="I40" s="791">
        <v>0</v>
      </c>
      <c r="J40" s="346"/>
      <c r="K40" s="728"/>
      <c r="L40" s="346"/>
      <c r="N40" s="900"/>
    </row>
    <row r="41" spans="1:14" s="386" customFormat="1" ht="21.75" customHeight="1">
      <c r="A41" s="729" t="s">
        <v>426</v>
      </c>
      <c r="B41" s="860" t="s">
        <v>47</v>
      </c>
      <c r="C41" s="733" t="s">
        <v>178</v>
      </c>
      <c r="D41" s="792">
        <v>823822.06000000017</v>
      </c>
      <c r="E41" s="800"/>
      <c r="F41" s="791">
        <v>0</v>
      </c>
      <c r="G41" s="789">
        <v>0</v>
      </c>
      <c r="H41" s="790">
        <v>0</v>
      </c>
      <c r="I41" s="791">
        <v>0</v>
      </c>
      <c r="J41" s="346"/>
      <c r="L41" s="346"/>
      <c r="N41" s="900"/>
    </row>
    <row r="42" spans="1:14" s="386" customFormat="1" ht="21.75" customHeight="1">
      <c r="A42" s="729" t="s">
        <v>413</v>
      </c>
      <c r="B42" s="725" t="s">
        <v>47</v>
      </c>
      <c r="C42" s="726" t="s">
        <v>584</v>
      </c>
      <c r="D42" s="786">
        <v>16552201.540000001</v>
      </c>
      <c r="E42" s="786"/>
      <c r="F42" s="791">
        <v>0</v>
      </c>
      <c r="G42" s="789">
        <v>0</v>
      </c>
      <c r="H42" s="790">
        <v>0</v>
      </c>
      <c r="I42" s="791">
        <v>0</v>
      </c>
      <c r="J42" s="346"/>
      <c r="K42" s="808"/>
      <c r="L42" s="346"/>
      <c r="N42" s="900"/>
    </row>
    <row r="43" spans="1:14" s="386" customFormat="1" ht="21.75" customHeight="1">
      <c r="A43" s="729" t="s">
        <v>416</v>
      </c>
      <c r="B43" s="725" t="s">
        <v>47</v>
      </c>
      <c r="C43" s="726" t="s">
        <v>585</v>
      </c>
      <c r="D43" s="786">
        <v>1823671.84</v>
      </c>
      <c r="E43" s="786"/>
      <c r="F43" s="791">
        <v>0</v>
      </c>
      <c r="G43" s="789">
        <v>0</v>
      </c>
      <c r="H43" s="790">
        <v>0</v>
      </c>
      <c r="I43" s="791">
        <v>0</v>
      </c>
      <c r="J43" s="346"/>
      <c r="K43" s="808"/>
      <c r="L43" s="346"/>
      <c r="N43" s="900"/>
    </row>
    <row r="44" spans="1:14" s="386" customFormat="1" ht="32.25" hidden="1" customHeight="1">
      <c r="A44" s="388" t="s">
        <v>419</v>
      </c>
      <c r="B44" s="389" t="s">
        <v>47</v>
      </c>
      <c r="C44" s="734" t="s">
        <v>586</v>
      </c>
      <c r="D44" s="786">
        <v>0</v>
      </c>
      <c r="E44" s="786"/>
      <c r="F44" s="791">
        <v>0</v>
      </c>
      <c r="G44" s="789">
        <v>0</v>
      </c>
      <c r="H44" s="790">
        <v>0</v>
      </c>
      <c r="I44" s="791">
        <v>0</v>
      </c>
      <c r="J44" s="346"/>
      <c r="K44" s="809"/>
      <c r="L44" s="346"/>
      <c r="N44" s="900"/>
    </row>
    <row r="45" spans="1:14" s="386" customFormat="1" ht="21.75" customHeight="1" thickBot="1">
      <c r="A45" s="729" t="s">
        <v>424</v>
      </c>
      <c r="B45" s="725" t="s">
        <v>47</v>
      </c>
      <c r="C45" s="726" t="s">
        <v>425</v>
      </c>
      <c r="D45" s="786">
        <v>5388162.5599999996</v>
      </c>
      <c r="E45" s="786"/>
      <c r="F45" s="791">
        <v>0</v>
      </c>
      <c r="G45" s="789">
        <v>0</v>
      </c>
      <c r="H45" s="790">
        <v>0</v>
      </c>
      <c r="I45" s="791">
        <v>0</v>
      </c>
      <c r="J45" s="346"/>
      <c r="K45" s="808"/>
      <c r="L45" s="346"/>
      <c r="N45" s="900"/>
    </row>
    <row r="46" spans="1:14" s="386" customFormat="1" ht="24.75" customHeight="1" thickTop="1">
      <c r="A46" s="393" t="s">
        <v>587</v>
      </c>
      <c r="B46" s="735"/>
      <c r="C46" s="736"/>
      <c r="D46" s="801"/>
      <c r="E46" s="802"/>
      <c r="F46" s="803"/>
      <c r="G46" s="804"/>
      <c r="H46" s="805"/>
      <c r="I46" s="803"/>
      <c r="J46" s="346"/>
      <c r="K46" s="810"/>
      <c r="L46" s="346"/>
      <c r="N46" s="900"/>
    </row>
    <row r="47" spans="1:14" s="391" customFormat="1" ht="29.25" customHeight="1">
      <c r="A47" s="394" t="s">
        <v>398</v>
      </c>
      <c r="B47" s="395" t="s">
        <v>47</v>
      </c>
      <c r="C47" s="396" t="s">
        <v>399</v>
      </c>
      <c r="D47" s="806">
        <v>16090188472.060001</v>
      </c>
      <c r="E47" s="807" t="s">
        <v>710</v>
      </c>
      <c r="F47" s="791">
        <v>0</v>
      </c>
      <c r="G47" s="795">
        <v>0</v>
      </c>
      <c r="H47" s="1112">
        <v>0</v>
      </c>
      <c r="I47" s="796">
        <v>0</v>
      </c>
      <c r="J47" s="346"/>
      <c r="K47" s="811"/>
      <c r="L47" s="346"/>
      <c r="N47" s="900"/>
    </row>
    <row r="48" spans="1:14" s="391" customFormat="1" ht="9.75" customHeight="1">
      <c r="F48" s="785"/>
      <c r="J48" s="346"/>
      <c r="K48" s="812"/>
      <c r="L48" s="346"/>
    </row>
    <row r="49" spans="1:12" s="391" customFormat="1" ht="15.75" customHeight="1">
      <c r="A49" s="334"/>
      <c r="B49" s="737" t="s">
        <v>710</v>
      </c>
      <c r="C49" s="1225" t="s">
        <v>564</v>
      </c>
      <c r="D49" s="334"/>
      <c r="E49" s="334"/>
      <c r="F49" s="334"/>
      <c r="G49" s="334"/>
      <c r="H49" s="334"/>
      <c r="I49" s="334"/>
      <c r="J49" s="898"/>
      <c r="K49" s="812"/>
      <c r="L49" s="898"/>
    </row>
    <row r="50" spans="1:12" s="399" customFormat="1" ht="15.75">
      <c r="A50" s="773" t="s">
        <v>774</v>
      </c>
      <c r="B50" s="738"/>
      <c r="D50" s="397"/>
      <c r="E50" s="397"/>
      <c r="F50" s="397"/>
      <c r="G50" s="397"/>
      <c r="H50" s="397"/>
      <c r="I50" s="397"/>
      <c r="J50" s="398"/>
    </row>
    <row r="51" spans="1:12" s="399" customFormat="1" ht="15.75">
      <c r="A51" s="773" t="s">
        <v>758</v>
      </c>
      <c r="B51" s="738"/>
      <c r="C51" s="738"/>
      <c r="D51" s="397"/>
      <c r="E51" s="397"/>
      <c r="F51" s="397"/>
      <c r="G51" s="397"/>
      <c r="H51" s="397"/>
      <c r="I51" s="397"/>
      <c r="J51" s="398"/>
    </row>
    <row r="52" spans="1:12" s="399" customFormat="1" ht="15.75">
      <c r="A52" s="773" t="s">
        <v>712</v>
      </c>
      <c r="B52" s="738"/>
      <c r="C52" s="738"/>
      <c r="D52" s="397"/>
      <c r="E52" s="397"/>
      <c r="F52" s="397"/>
      <c r="G52" s="397"/>
      <c r="H52" s="397"/>
      <c r="I52" s="397"/>
      <c r="J52" s="398"/>
    </row>
    <row r="53" spans="1:12" s="391" customFormat="1" ht="15.75" customHeight="1">
      <c r="A53" s="334"/>
      <c r="B53" s="737"/>
      <c r="C53" s="334"/>
      <c r="D53" s="334"/>
      <c r="E53" s="334"/>
      <c r="F53" s="334"/>
      <c r="G53" s="334"/>
      <c r="H53" s="334"/>
      <c r="I53" s="334"/>
      <c r="J53" s="346"/>
      <c r="K53" s="346"/>
      <c r="L53" s="346"/>
    </row>
    <row r="54" spans="1:12" s="399" customFormat="1" ht="15.75">
      <c r="A54" s="773"/>
      <c r="B54" s="738"/>
      <c r="C54" s="738"/>
      <c r="D54" s="397"/>
      <c r="E54" s="397"/>
      <c r="F54" s="397"/>
      <c r="G54" s="397"/>
      <c r="H54" s="397"/>
      <c r="I54" s="397"/>
      <c r="J54" s="398"/>
    </row>
    <row r="55" spans="1:12" s="399" customFormat="1" ht="15.75">
      <c r="A55" s="773"/>
      <c r="B55" s="738"/>
      <c r="C55" s="738"/>
      <c r="D55" s="397"/>
      <c r="E55" s="397"/>
      <c r="F55" s="397"/>
      <c r="G55" s="397"/>
      <c r="H55" s="397"/>
      <c r="I55" s="397"/>
      <c r="J55" s="398"/>
    </row>
    <row r="56" spans="1:12">
      <c r="J56" s="346"/>
    </row>
    <row r="57" spans="1:12" ht="15.75">
      <c r="C57" s="738"/>
      <c r="J57" s="346"/>
    </row>
    <row r="58" spans="1:12">
      <c r="J58" s="346"/>
    </row>
    <row r="59" spans="1:12">
      <c r="J59" s="346"/>
    </row>
    <row r="60" spans="1:12">
      <c r="J60" s="346"/>
    </row>
    <row r="61" spans="1:12">
      <c r="J61" s="346"/>
    </row>
    <row r="62" spans="1:12">
      <c r="J62" s="346"/>
    </row>
    <row r="63" spans="1:12">
      <c r="J63" s="346"/>
    </row>
    <row r="64" spans="1:12">
      <c r="J64" s="346"/>
    </row>
    <row r="65" spans="10:10">
      <c r="J65" s="346"/>
    </row>
    <row r="66" spans="10:10">
      <c r="J66" s="346"/>
    </row>
    <row r="67" spans="10:10">
      <c r="J67" s="346"/>
    </row>
    <row r="68" spans="10:10">
      <c r="J68" s="346"/>
    </row>
    <row r="69" spans="10:10">
      <c r="J69" s="346"/>
    </row>
    <row r="70" spans="10:10">
      <c r="J70" s="346"/>
    </row>
    <row r="71" spans="10:10">
      <c r="J71" s="346"/>
    </row>
    <row r="72" spans="10:10">
      <c r="J72" s="346"/>
    </row>
    <row r="73" spans="10:10">
      <c r="J73" s="346"/>
    </row>
    <row r="74" spans="10:10">
      <c r="J74" s="346"/>
    </row>
    <row r="75" spans="10:10">
      <c r="J75" s="346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3"/>
  <sheetViews>
    <sheetView showGridLines="0" zoomScale="70" zoomScaleNormal="70" workbookViewId="0">
      <selection activeCell="I37" sqref="I37"/>
    </sheetView>
  </sheetViews>
  <sheetFormatPr defaultColWidth="12.5703125" defaultRowHeight="15"/>
  <cols>
    <col min="1" max="1" width="67.7109375" style="403" customWidth="1"/>
    <col min="2" max="2" width="19.5703125" style="403" customWidth="1"/>
    <col min="3" max="3" width="2.5703125" style="403" customWidth="1"/>
    <col min="4" max="4" width="20.7109375" style="403" customWidth="1"/>
    <col min="5" max="5" width="21.5703125" style="403" customWidth="1"/>
    <col min="6" max="7" width="20.85546875" style="403" customWidth="1"/>
    <col min="8" max="8" width="4.7109375" style="403" customWidth="1"/>
    <col min="9" max="10" width="6.5703125" style="403" customWidth="1"/>
    <col min="11" max="11" width="23.7109375" style="875" customWidth="1"/>
    <col min="12" max="12" width="27.7109375" style="403" customWidth="1"/>
    <col min="13" max="13" width="19.5703125" style="403" customWidth="1"/>
    <col min="14" max="14" width="15" style="403" customWidth="1"/>
    <col min="15" max="15" width="25.42578125" style="403" customWidth="1"/>
    <col min="16" max="257" width="12.5703125" style="403"/>
    <col min="258" max="258" width="67.7109375" style="403" customWidth="1"/>
    <col min="259" max="259" width="19.5703125" style="403" customWidth="1"/>
    <col min="260" max="260" width="2.5703125" style="403" customWidth="1"/>
    <col min="261" max="261" width="20.7109375" style="403" customWidth="1"/>
    <col min="262" max="262" width="21.5703125" style="403" customWidth="1"/>
    <col min="263" max="264" width="20.85546875" style="403" customWidth="1"/>
    <col min="265" max="265" width="4.7109375" style="403" customWidth="1"/>
    <col min="266" max="266" width="6.5703125" style="403" customWidth="1"/>
    <col min="267" max="267" width="14.85546875" style="403" bestFit="1" customWidth="1"/>
    <col min="268" max="268" width="21.5703125" style="403" customWidth="1"/>
    <col min="269" max="269" width="19.5703125" style="403" customWidth="1"/>
    <col min="270" max="270" width="15" style="403" customWidth="1"/>
    <col min="271" max="271" width="25.42578125" style="403" customWidth="1"/>
    <col min="272" max="513" width="12.5703125" style="403"/>
    <col min="514" max="514" width="67.7109375" style="403" customWidth="1"/>
    <col min="515" max="515" width="19.5703125" style="403" customWidth="1"/>
    <col min="516" max="516" width="2.5703125" style="403" customWidth="1"/>
    <col min="517" max="517" width="20.7109375" style="403" customWidth="1"/>
    <col min="518" max="518" width="21.5703125" style="403" customWidth="1"/>
    <col min="519" max="520" width="20.85546875" style="403" customWidth="1"/>
    <col min="521" max="521" width="4.7109375" style="403" customWidth="1"/>
    <col min="522" max="522" width="6.5703125" style="403" customWidth="1"/>
    <col min="523" max="523" width="14.85546875" style="403" bestFit="1" customWidth="1"/>
    <col min="524" max="524" width="21.5703125" style="403" customWidth="1"/>
    <col min="525" max="525" width="19.5703125" style="403" customWidth="1"/>
    <col min="526" max="526" width="15" style="403" customWidth="1"/>
    <col min="527" max="527" width="25.42578125" style="403" customWidth="1"/>
    <col min="528" max="769" width="12.5703125" style="403"/>
    <col min="770" max="770" width="67.7109375" style="403" customWidth="1"/>
    <col min="771" max="771" width="19.5703125" style="403" customWidth="1"/>
    <col min="772" max="772" width="2.5703125" style="403" customWidth="1"/>
    <col min="773" max="773" width="20.7109375" style="403" customWidth="1"/>
    <col min="774" max="774" width="21.5703125" style="403" customWidth="1"/>
    <col min="775" max="776" width="20.85546875" style="403" customWidth="1"/>
    <col min="777" max="777" width="4.7109375" style="403" customWidth="1"/>
    <col min="778" max="778" width="6.5703125" style="403" customWidth="1"/>
    <col min="779" max="779" width="14.85546875" style="403" bestFit="1" customWidth="1"/>
    <col min="780" max="780" width="21.5703125" style="403" customWidth="1"/>
    <col min="781" max="781" width="19.5703125" style="403" customWidth="1"/>
    <col min="782" max="782" width="15" style="403" customWidth="1"/>
    <col min="783" max="783" width="25.42578125" style="403" customWidth="1"/>
    <col min="784" max="1025" width="12.5703125" style="403"/>
    <col min="1026" max="1026" width="67.7109375" style="403" customWidth="1"/>
    <col min="1027" max="1027" width="19.5703125" style="403" customWidth="1"/>
    <col min="1028" max="1028" width="2.5703125" style="403" customWidth="1"/>
    <col min="1029" max="1029" width="20.7109375" style="403" customWidth="1"/>
    <col min="1030" max="1030" width="21.5703125" style="403" customWidth="1"/>
    <col min="1031" max="1032" width="20.85546875" style="403" customWidth="1"/>
    <col min="1033" max="1033" width="4.7109375" style="403" customWidth="1"/>
    <col min="1034" max="1034" width="6.5703125" style="403" customWidth="1"/>
    <col min="1035" max="1035" width="14.85546875" style="403" bestFit="1" customWidth="1"/>
    <col min="1036" max="1036" width="21.5703125" style="403" customWidth="1"/>
    <col min="1037" max="1037" width="19.5703125" style="403" customWidth="1"/>
    <col min="1038" max="1038" width="15" style="403" customWidth="1"/>
    <col min="1039" max="1039" width="25.42578125" style="403" customWidth="1"/>
    <col min="1040" max="1281" width="12.5703125" style="403"/>
    <col min="1282" max="1282" width="67.7109375" style="403" customWidth="1"/>
    <col min="1283" max="1283" width="19.5703125" style="403" customWidth="1"/>
    <col min="1284" max="1284" width="2.5703125" style="403" customWidth="1"/>
    <col min="1285" max="1285" width="20.7109375" style="403" customWidth="1"/>
    <col min="1286" max="1286" width="21.5703125" style="403" customWidth="1"/>
    <col min="1287" max="1288" width="20.85546875" style="403" customWidth="1"/>
    <col min="1289" max="1289" width="4.7109375" style="403" customWidth="1"/>
    <col min="1290" max="1290" width="6.5703125" style="403" customWidth="1"/>
    <col min="1291" max="1291" width="14.85546875" style="403" bestFit="1" customWidth="1"/>
    <col min="1292" max="1292" width="21.5703125" style="403" customWidth="1"/>
    <col min="1293" max="1293" width="19.5703125" style="403" customWidth="1"/>
    <col min="1294" max="1294" width="15" style="403" customWidth="1"/>
    <col min="1295" max="1295" width="25.42578125" style="403" customWidth="1"/>
    <col min="1296" max="1537" width="12.5703125" style="403"/>
    <col min="1538" max="1538" width="67.7109375" style="403" customWidth="1"/>
    <col min="1539" max="1539" width="19.5703125" style="403" customWidth="1"/>
    <col min="1540" max="1540" width="2.5703125" style="403" customWidth="1"/>
    <col min="1541" max="1541" width="20.7109375" style="403" customWidth="1"/>
    <col min="1542" max="1542" width="21.5703125" style="403" customWidth="1"/>
    <col min="1543" max="1544" width="20.85546875" style="403" customWidth="1"/>
    <col min="1545" max="1545" width="4.7109375" style="403" customWidth="1"/>
    <col min="1546" max="1546" width="6.5703125" style="403" customWidth="1"/>
    <col min="1547" max="1547" width="14.85546875" style="403" bestFit="1" customWidth="1"/>
    <col min="1548" max="1548" width="21.5703125" style="403" customWidth="1"/>
    <col min="1549" max="1549" width="19.5703125" style="403" customWidth="1"/>
    <col min="1550" max="1550" width="15" style="403" customWidth="1"/>
    <col min="1551" max="1551" width="25.42578125" style="403" customWidth="1"/>
    <col min="1552" max="1793" width="12.5703125" style="403"/>
    <col min="1794" max="1794" width="67.7109375" style="403" customWidth="1"/>
    <col min="1795" max="1795" width="19.5703125" style="403" customWidth="1"/>
    <col min="1796" max="1796" width="2.5703125" style="403" customWidth="1"/>
    <col min="1797" max="1797" width="20.7109375" style="403" customWidth="1"/>
    <col min="1798" max="1798" width="21.5703125" style="403" customWidth="1"/>
    <col min="1799" max="1800" width="20.85546875" style="403" customWidth="1"/>
    <col min="1801" max="1801" width="4.7109375" style="403" customWidth="1"/>
    <col min="1802" max="1802" width="6.5703125" style="403" customWidth="1"/>
    <col min="1803" max="1803" width="14.85546875" style="403" bestFit="1" customWidth="1"/>
    <col min="1804" max="1804" width="21.5703125" style="403" customWidth="1"/>
    <col min="1805" max="1805" width="19.5703125" style="403" customWidth="1"/>
    <col min="1806" max="1806" width="15" style="403" customWidth="1"/>
    <col min="1807" max="1807" width="25.42578125" style="403" customWidth="1"/>
    <col min="1808" max="2049" width="12.5703125" style="403"/>
    <col min="2050" max="2050" width="67.7109375" style="403" customWidth="1"/>
    <col min="2051" max="2051" width="19.5703125" style="403" customWidth="1"/>
    <col min="2052" max="2052" width="2.5703125" style="403" customWidth="1"/>
    <col min="2053" max="2053" width="20.7109375" style="403" customWidth="1"/>
    <col min="2054" max="2054" width="21.5703125" style="403" customWidth="1"/>
    <col min="2055" max="2056" width="20.85546875" style="403" customWidth="1"/>
    <col min="2057" max="2057" width="4.7109375" style="403" customWidth="1"/>
    <col min="2058" max="2058" width="6.5703125" style="403" customWidth="1"/>
    <col min="2059" max="2059" width="14.85546875" style="403" bestFit="1" customWidth="1"/>
    <col min="2060" max="2060" width="21.5703125" style="403" customWidth="1"/>
    <col min="2061" max="2061" width="19.5703125" style="403" customWidth="1"/>
    <col min="2062" max="2062" width="15" style="403" customWidth="1"/>
    <col min="2063" max="2063" width="25.42578125" style="403" customWidth="1"/>
    <col min="2064" max="2305" width="12.5703125" style="403"/>
    <col min="2306" max="2306" width="67.7109375" style="403" customWidth="1"/>
    <col min="2307" max="2307" width="19.5703125" style="403" customWidth="1"/>
    <col min="2308" max="2308" width="2.5703125" style="403" customWidth="1"/>
    <col min="2309" max="2309" width="20.7109375" style="403" customWidth="1"/>
    <col min="2310" max="2310" width="21.5703125" style="403" customWidth="1"/>
    <col min="2311" max="2312" width="20.85546875" style="403" customWidth="1"/>
    <col min="2313" max="2313" width="4.7109375" style="403" customWidth="1"/>
    <col min="2314" max="2314" width="6.5703125" style="403" customWidth="1"/>
    <col min="2315" max="2315" width="14.85546875" style="403" bestFit="1" customWidth="1"/>
    <col min="2316" max="2316" width="21.5703125" style="403" customWidth="1"/>
    <col min="2317" max="2317" width="19.5703125" style="403" customWidth="1"/>
    <col min="2318" max="2318" width="15" style="403" customWidth="1"/>
    <col min="2319" max="2319" width="25.42578125" style="403" customWidth="1"/>
    <col min="2320" max="2561" width="12.5703125" style="403"/>
    <col min="2562" max="2562" width="67.7109375" style="403" customWidth="1"/>
    <col min="2563" max="2563" width="19.5703125" style="403" customWidth="1"/>
    <col min="2564" max="2564" width="2.5703125" style="403" customWidth="1"/>
    <col min="2565" max="2565" width="20.7109375" style="403" customWidth="1"/>
    <col min="2566" max="2566" width="21.5703125" style="403" customWidth="1"/>
    <col min="2567" max="2568" width="20.85546875" style="403" customWidth="1"/>
    <col min="2569" max="2569" width="4.7109375" style="403" customWidth="1"/>
    <col min="2570" max="2570" width="6.5703125" style="403" customWidth="1"/>
    <col min="2571" max="2571" width="14.85546875" style="403" bestFit="1" customWidth="1"/>
    <col min="2572" max="2572" width="21.5703125" style="403" customWidth="1"/>
    <col min="2573" max="2573" width="19.5703125" style="403" customWidth="1"/>
    <col min="2574" max="2574" width="15" style="403" customWidth="1"/>
    <col min="2575" max="2575" width="25.42578125" style="403" customWidth="1"/>
    <col min="2576" max="2817" width="12.5703125" style="403"/>
    <col min="2818" max="2818" width="67.7109375" style="403" customWidth="1"/>
    <col min="2819" max="2819" width="19.5703125" style="403" customWidth="1"/>
    <col min="2820" max="2820" width="2.5703125" style="403" customWidth="1"/>
    <col min="2821" max="2821" width="20.7109375" style="403" customWidth="1"/>
    <col min="2822" max="2822" width="21.5703125" style="403" customWidth="1"/>
    <col min="2823" max="2824" width="20.85546875" style="403" customWidth="1"/>
    <col min="2825" max="2825" width="4.7109375" style="403" customWidth="1"/>
    <col min="2826" max="2826" width="6.5703125" style="403" customWidth="1"/>
    <col min="2827" max="2827" width="14.85546875" style="403" bestFit="1" customWidth="1"/>
    <col min="2828" max="2828" width="21.5703125" style="403" customWidth="1"/>
    <col min="2829" max="2829" width="19.5703125" style="403" customWidth="1"/>
    <col min="2830" max="2830" width="15" style="403" customWidth="1"/>
    <col min="2831" max="2831" width="25.42578125" style="403" customWidth="1"/>
    <col min="2832" max="3073" width="12.5703125" style="403"/>
    <col min="3074" max="3074" width="67.7109375" style="403" customWidth="1"/>
    <col min="3075" max="3075" width="19.5703125" style="403" customWidth="1"/>
    <col min="3076" max="3076" width="2.5703125" style="403" customWidth="1"/>
    <col min="3077" max="3077" width="20.7109375" style="403" customWidth="1"/>
    <col min="3078" max="3078" width="21.5703125" style="403" customWidth="1"/>
    <col min="3079" max="3080" width="20.85546875" style="403" customWidth="1"/>
    <col min="3081" max="3081" width="4.7109375" style="403" customWidth="1"/>
    <col min="3082" max="3082" width="6.5703125" style="403" customWidth="1"/>
    <col min="3083" max="3083" width="14.85546875" style="403" bestFit="1" customWidth="1"/>
    <col min="3084" max="3084" width="21.5703125" style="403" customWidth="1"/>
    <col min="3085" max="3085" width="19.5703125" style="403" customWidth="1"/>
    <col min="3086" max="3086" width="15" style="403" customWidth="1"/>
    <col min="3087" max="3087" width="25.42578125" style="403" customWidth="1"/>
    <col min="3088" max="3329" width="12.5703125" style="403"/>
    <col min="3330" max="3330" width="67.7109375" style="403" customWidth="1"/>
    <col min="3331" max="3331" width="19.5703125" style="403" customWidth="1"/>
    <col min="3332" max="3332" width="2.5703125" style="403" customWidth="1"/>
    <col min="3333" max="3333" width="20.7109375" style="403" customWidth="1"/>
    <col min="3334" max="3334" width="21.5703125" style="403" customWidth="1"/>
    <col min="3335" max="3336" width="20.85546875" style="403" customWidth="1"/>
    <col min="3337" max="3337" width="4.7109375" style="403" customWidth="1"/>
    <col min="3338" max="3338" width="6.5703125" style="403" customWidth="1"/>
    <col min="3339" max="3339" width="14.85546875" style="403" bestFit="1" customWidth="1"/>
    <col min="3340" max="3340" width="21.5703125" style="403" customWidth="1"/>
    <col min="3341" max="3341" width="19.5703125" style="403" customWidth="1"/>
    <col min="3342" max="3342" width="15" style="403" customWidth="1"/>
    <col min="3343" max="3343" width="25.42578125" style="403" customWidth="1"/>
    <col min="3344" max="3585" width="12.5703125" style="403"/>
    <col min="3586" max="3586" width="67.7109375" style="403" customWidth="1"/>
    <col min="3587" max="3587" width="19.5703125" style="403" customWidth="1"/>
    <col min="3588" max="3588" width="2.5703125" style="403" customWidth="1"/>
    <col min="3589" max="3589" width="20.7109375" style="403" customWidth="1"/>
    <col min="3590" max="3590" width="21.5703125" style="403" customWidth="1"/>
    <col min="3591" max="3592" width="20.85546875" style="403" customWidth="1"/>
    <col min="3593" max="3593" width="4.7109375" style="403" customWidth="1"/>
    <col min="3594" max="3594" width="6.5703125" style="403" customWidth="1"/>
    <col min="3595" max="3595" width="14.85546875" style="403" bestFit="1" customWidth="1"/>
    <col min="3596" max="3596" width="21.5703125" style="403" customWidth="1"/>
    <col min="3597" max="3597" width="19.5703125" style="403" customWidth="1"/>
    <col min="3598" max="3598" width="15" style="403" customWidth="1"/>
    <col min="3599" max="3599" width="25.42578125" style="403" customWidth="1"/>
    <col min="3600" max="3841" width="12.5703125" style="403"/>
    <col min="3842" max="3842" width="67.7109375" style="403" customWidth="1"/>
    <col min="3843" max="3843" width="19.5703125" style="403" customWidth="1"/>
    <col min="3844" max="3844" width="2.5703125" style="403" customWidth="1"/>
    <col min="3845" max="3845" width="20.7109375" style="403" customWidth="1"/>
    <col min="3846" max="3846" width="21.5703125" style="403" customWidth="1"/>
    <col min="3847" max="3848" width="20.85546875" style="403" customWidth="1"/>
    <col min="3849" max="3849" width="4.7109375" style="403" customWidth="1"/>
    <col min="3850" max="3850" width="6.5703125" style="403" customWidth="1"/>
    <col min="3851" max="3851" width="14.85546875" style="403" bestFit="1" customWidth="1"/>
    <col min="3852" max="3852" width="21.5703125" style="403" customWidth="1"/>
    <col min="3853" max="3853" width="19.5703125" style="403" customWidth="1"/>
    <col min="3854" max="3854" width="15" style="403" customWidth="1"/>
    <col min="3855" max="3855" width="25.42578125" style="403" customWidth="1"/>
    <col min="3856" max="4097" width="12.5703125" style="403"/>
    <col min="4098" max="4098" width="67.7109375" style="403" customWidth="1"/>
    <col min="4099" max="4099" width="19.5703125" style="403" customWidth="1"/>
    <col min="4100" max="4100" width="2.5703125" style="403" customWidth="1"/>
    <col min="4101" max="4101" width="20.7109375" style="403" customWidth="1"/>
    <col min="4102" max="4102" width="21.5703125" style="403" customWidth="1"/>
    <col min="4103" max="4104" width="20.85546875" style="403" customWidth="1"/>
    <col min="4105" max="4105" width="4.7109375" style="403" customWidth="1"/>
    <col min="4106" max="4106" width="6.5703125" style="403" customWidth="1"/>
    <col min="4107" max="4107" width="14.85546875" style="403" bestFit="1" customWidth="1"/>
    <col min="4108" max="4108" width="21.5703125" style="403" customWidth="1"/>
    <col min="4109" max="4109" width="19.5703125" style="403" customWidth="1"/>
    <col min="4110" max="4110" width="15" style="403" customWidth="1"/>
    <col min="4111" max="4111" width="25.42578125" style="403" customWidth="1"/>
    <col min="4112" max="4353" width="12.5703125" style="403"/>
    <col min="4354" max="4354" width="67.7109375" style="403" customWidth="1"/>
    <col min="4355" max="4355" width="19.5703125" style="403" customWidth="1"/>
    <col min="4356" max="4356" width="2.5703125" style="403" customWidth="1"/>
    <col min="4357" max="4357" width="20.7109375" style="403" customWidth="1"/>
    <col min="4358" max="4358" width="21.5703125" style="403" customWidth="1"/>
    <col min="4359" max="4360" width="20.85546875" style="403" customWidth="1"/>
    <col min="4361" max="4361" width="4.7109375" style="403" customWidth="1"/>
    <col min="4362" max="4362" width="6.5703125" style="403" customWidth="1"/>
    <col min="4363" max="4363" width="14.85546875" style="403" bestFit="1" customWidth="1"/>
    <col min="4364" max="4364" width="21.5703125" style="403" customWidth="1"/>
    <col min="4365" max="4365" width="19.5703125" style="403" customWidth="1"/>
    <col min="4366" max="4366" width="15" style="403" customWidth="1"/>
    <col min="4367" max="4367" width="25.42578125" style="403" customWidth="1"/>
    <col min="4368" max="4609" width="12.5703125" style="403"/>
    <col min="4610" max="4610" width="67.7109375" style="403" customWidth="1"/>
    <col min="4611" max="4611" width="19.5703125" style="403" customWidth="1"/>
    <col min="4612" max="4612" width="2.5703125" style="403" customWidth="1"/>
    <col min="4613" max="4613" width="20.7109375" style="403" customWidth="1"/>
    <col min="4614" max="4614" width="21.5703125" style="403" customWidth="1"/>
    <col min="4615" max="4616" width="20.85546875" style="403" customWidth="1"/>
    <col min="4617" max="4617" width="4.7109375" style="403" customWidth="1"/>
    <col min="4618" max="4618" width="6.5703125" style="403" customWidth="1"/>
    <col min="4619" max="4619" width="14.85546875" style="403" bestFit="1" customWidth="1"/>
    <col min="4620" max="4620" width="21.5703125" style="403" customWidth="1"/>
    <col min="4621" max="4621" width="19.5703125" style="403" customWidth="1"/>
    <col min="4622" max="4622" width="15" style="403" customWidth="1"/>
    <col min="4623" max="4623" width="25.42578125" style="403" customWidth="1"/>
    <col min="4624" max="4865" width="12.5703125" style="403"/>
    <col min="4866" max="4866" width="67.7109375" style="403" customWidth="1"/>
    <col min="4867" max="4867" width="19.5703125" style="403" customWidth="1"/>
    <col min="4868" max="4868" width="2.5703125" style="403" customWidth="1"/>
    <col min="4869" max="4869" width="20.7109375" style="403" customWidth="1"/>
    <col min="4870" max="4870" width="21.5703125" style="403" customWidth="1"/>
    <col min="4871" max="4872" width="20.85546875" style="403" customWidth="1"/>
    <col min="4873" max="4873" width="4.7109375" style="403" customWidth="1"/>
    <col min="4874" max="4874" width="6.5703125" style="403" customWidth="1"/>
    <col min="4875" max="4875" width="14.85546875" style="403" bestFit="1" customWidth="1"/>
    <col min="4876" max="4876" width="21.5703125" style="403" customWidth="1"/>
    <col min="4877" max="4877" width="19.5703125" style="403" customWidth="1"/>
    <col min="4878" max="4878" width="15" style="403" customWidth="1"/>
    <col min="4879" max="4879" width="25.42578125" style="403" customWidth="1"/>
    <col min="4880" max="5121" width="12.5703125" style="403"/>
    <col min="5122" max="5122" width="67.7109375" style="403" customWidth="1"/>
    <col min="5123" max="5123" width="19.5703125" style="403" customWidth="1"/>
    <col min="5124" max="5124" width="2.5703125" style="403" customWidth="1"/>
    <col min="5125" max="5125" width="20.7109375" style="403" customWidth="1"/>
    <col min="5126" max="5126" width="21.5703125" style="403" customWidth="1"/>
    <col min="5127" max="5128" width="20.85546875" style="403" customWidth="1"/>
    <col min="5129" max="5129" width="4.7109375" style="403" customWidth="1"/>
    <col min="5130" max="5130" width="6.5703125" style="403" customWidth="1"/>
    <col min="5131" max="5131" width="14.85546875" style="403" bestFit="1" customWidth="1"/>
    <col min="5132" max="5132" width="21.5703125" style="403" customWidth="1"/>
    <col min="5133" max="5133" width="19.5703125" style="403" customWidth="1"/>
    <col min="5134" max="5134" width="15" style="403" customWidth="1"/>
    <col min="5135" max="5135" width="25.42578125" style="403" customWidth="1"/>
    <col min="5136" max="5377" width="12.5703125" style="403"/>
    <col min="5378" max="5378" width="67.7109375" style="403" customWidth="1"/>
    <col min="5379" max="5379" width="19.5703125" style="403" customWidth="1"/>
    <col min="5380" max="5380" width="2.5703125" style="403" customWidth="1"/>
    <col min="5381" max="5381" width="20.7109375" style="403" customWidth="1"/>
    <col min="5382" max="5382" width="21.5703125" style="403" customWidth="1"/>
    <col min="5383" max="5384" width="20.85546875" style="403" customWidth="1"/>
    <col min="5385" max="5385" width="4.7109375" style="403" customWidth="1"/>
    <col min="5386" max="5386" width="6.5703125" style="403" customWidth="1"/>
    <col min="5387" max="5387" width="14.85546875" style="403" bestFit="1" customWidth="1"/>
    <col min="5388" max="5388" width="21.5703125" style="403" customWidth="1"/>
    <col min="5389" max="5389" width="19.5703125" style="403" customWidth="1"/>
    <col min="5390" max="5390" width="15" style="403" customWidth="1"/>
    <col min="5391" max="5391" width="25.42578125" style="403" customWidth="1"/>
    <col min="5392" max="5633" width="12.5703125" style="403"/>
    <col min="5634" max="5634" width="67.7109375" style="403" customWidth="1"/>
    <col min="5635" max="5635" width="19.5703125" style="403" customWidth="1"/>
    <col min="5636" max="5636" width="2.5703125" style="403" customWidth="1"/>
    <col min="5637" max="5637" width="20.7109375" style="403" customWidth="1"/>
    <col min="5638" max="5638" width="21.5703125" style="403" customWidth="1"/>
    <col min="5639" max="5640" width="20.85546875" style="403" customWidth="1"/>
    <col min="5641" max="5641" width="4.7109375" style="403" customWidth="1"/>
    <col min="5642" max="5642" width="6.5703125" style="403" customWidth="1"/>
    <col min="5643" max="5643" width="14.85546875" style="403" bestFit="1" customWidth="1"/>
    <col min="5644" max="5644" width="21.5703125" style="403" customWidth="1"/>
    <col min="5645" max="5645" width="19.5703125" style="403" customWidth="1"/>
    <col min="5646" max="5646" width="15" style="403" customWidth="1"/>
    <col min="5647" max="5647" width="25.42578125" style="403" customWidth="1"/>
    <col min="5648" max="5889" width="12.5703125" style="403"/>
    <col min="5890" max="5890" width="67.7109375" style="403" customWidth="1"/>
    <col min="5891" max="5891" width="19.5703125" style="403" customWidth="1"/>
    <col min="5892" max="5892" width="2.5703125" style="403" customWidth="1"/>
    <col min="5893" max="5893" width="20.7109375" style="403" customWidth="1"/>
    <col min="5894" max="5894" width="21.5703125" style="403" customWidth="1"/>
    <col min="5895" max="5896" width="20.85546875" style="403" customWidth="1"/>
    <col min="5897" max="5897" width="4.7109375" style="403" customWidth="1"/>
    <col min="5898" max="5898" width="6.5703125" style="403" customWidth="1"/>
    <col min="5899" max="5899" width="14.85546875" style="403" bestFit="1" customWidth="1"/>
    <col min="5900" max="5900" width="21.5703125" style="403" customWidth="1"/>
    <col min="5901" max="5901" width="19.5703125" style="403" customWidth="1"/>
    <col min="5902" max="5902" width="15" style="403" customWidth="1"/>
    <col min="5903" max="5903" width="25.42578125" style="403" customWidth="1"/>
    <col min="5904" max="6145" width="12.5703125" style="403"/>
    <col min="6146" max="6146" width="67.7109375" style="403" customWidth="1"/>
    <col min="6147" max="6147" width="19.5703125" style="403" customWidth="1"/>
    <col min="6148" max="6148" width="2.5703125" style="403" customWidth="1"/>
    <col min="6149" max="6149" width="20.7109375" style="403" customWidth="1"/>
    <col min="6150" max="6150" width="21.5703125" style="403" customWidth="1"/>
    <col min="6151" max="6152" width="20.85546875" style="403" customWidth="1"/>
    <col min="6153" max="6153" width="4.7109375" style="403" customWidth="1"/>
    <col min="6154" max="6154" width="6.5703125" style="403" customWidth="1"/>
    <col min="6155" max="6155" width="14.85546875" style="403" bestFit="1" customWidth="1"/>
    <col min="6156" max="6156" width="21.5703125" style="403" customWidth="1"/>
    <col min="6157" max="6157" width="19.5703125" style="403" customWidth="1"/>
    <col min="6158" max="6158" width="15" style="403" customWidth="1"/>
    <col min="6159" max="6159" width="25.42578125" style="403" customWidth="1"/>
    <col min="6160" max="6401" width="12.5703125" style="403"/>
    <col min="6402" max="6402" width="67.7109375" style="403" customWidth="1"/>
    <col min="6403" max="6403" width="19.5703125" style="403" customWidth="1"/>
    <col min="6404" max="6404" width="2.5703125" style="403" customWidth="1"/>
    <col min="6405" max="6405" width="20.7109375" style="403" customWidth="1"/>
    <col min="6406" max="6406" width="21.5703125" style="403" customWidth="1"/>
    <col min="6407" max="6408" width="20.85546875" style="403" customWidth="1"/>
    <col min="6409" max="6409" width="4.7109375" style="403" customWidth="1"/>
    <col min="6410" max="6410" width="6.5703125" style="403" customWidth="1"/>
    <col min="6411" max="6411" width="14.85546875" style="403" bestFit="1" customWidth="1"/>
    <col min="6412" max="6412" width="21.5703125" style="403" customWidth="1"/>
    <col min="6413" max="6413" width="19.5703125" style="403" customWidth="1"/>
    <col min="6414" max="6414" width="15" style="403" customWidth="1"/>
    <col min="6415" max="6415" width="25.42578125" style="403" customWidth="1"/>
    <col min="6416" max="6657" width="12.5703125" style="403"/>
    <col min="6658" max="6658" width="67.7109375" style="403" customWidth="1"/>
    <col min="6659" max="6659" width="19.5703125" style="403" customWidth="1"/>
    <col min="6660" max="6660" width="2.5703125" style="403" customWidth="1"/>
    <col min="6661" max="6661" width="20.7109375" style="403" customWidth="1"/>
    <col min="6662" max="6662" width="21.5703125" style="403" customWidth="1"/>
    <col min="6663" max="6664" width="20.85546875" style="403" customWidth="1"/>
    <col min="6665" max="6665" width="4.7109375" style="403" customWidth="1"/>
    <col min="6666" max="6666" width="6.5703125" style="403" customWidth="1"/>
    <col min="6667" max="6667" width="14.85546875" style="403" bestFit="1" customWidth="1"/>
    <col min="6668" max="6668" width="21.5703125" style="403" customWidth="1"/>
    <col min="6669" max="6669" width="19.5703125" style="403" customWidth="1"/>
    <col min="6670" max="6670" width="15" style="403" customWidth="1"/>
    <col min="6671" max="6671" width="25.42578125" style="403" customWidth="1"/>
    <col min="6672" max="6913" width="12.5703125" style="403"/>
    <col min="6914" max="6914" width="67.7109375" style="403" customWidth="1"/>
    <col min="6915" max="6915" width="19.5703125" style="403" customWidth="1"/>
    <col min="6916" max="6916" width="2.5703125" style="403" customWidth="1"/>
    <col min="6917" max="6917" width="20.7109375" style="403" customWidth="1"/>
    <col min="6918" max="6918" width="21.5703125" style="403" customWidth="1"/>
    <col min="6919" max="6920" width="20.85546875" style="403" customWidth="1"/>
    <col min="6921" max="6921" width="4.7109375" style="403" customWidth="1"/>
    <col min="6922" max="6922" width="6.5703125" style="403" customWidth="1"/>
    <col min="6923" max="6923" width="14.85546875" style="403" bestFit="1" customWidth="1"/>
    <col min="6924" max="6924" width="21.5703125" style="403" customWidth="1"/>
    <col min="6925" max="6925" width="19.5703125" style="403" customWidth="1"/>
    <col min="6926" max="6926" width="15" style="403" customWidth="1"/>
    <col min="6927" max="6927" width="25.42578125" style="403" customWidth="1"/>
    <col min="6928" max="7169" width="12.5703125" style="403"/>
    <col min="7170" max="7170" width="67.7109375" style="403" customWidth="1"/>
    <col min="7171" max="7171" width="19.5703125" style="403" customWidth="1"/>
    <col min="7172" max="7172" width="2.5703125" style="403" customWidth="1"/>
    <col min="7173" max="7173" width="20.7109375" style="403" customWidth="1"/>
    <col min="7174" max="7174" width="21.5703125" style="403" customWidth="1"/>
    <col min="7175" max="7176" width="20.85546875" style="403" customWidth="1"/>
    <col min="7177" max="7177" width="4.7109375" style="403" customWidth="1"/>
    <col min="7178" max="7178" width="6.5703125" style="403" customWidth="1"/>
    <col min="7179" max="7179" width="14.85546875" style="403" bestFit="1" customWidth="1"/>
    <col min="7180" max="7180" width="21.5703125" style="403" customWidth="1"/>
    <col min="7181" max="7181" width="19.5703125" style="403" customWidth="1"/>
    <col min="7182" max="7182" width="15" style="403" customWidth="1"/>
    <col min="7183" max="7183" width="25.42578125" style="403" customWidth="1"/>
    <col min="7184" max="7425" width="12.5703125" style="403"/>
    <col min="7426" max="7426" width="67.7109375" style="403" customWidth="1"/>
    <col min="7427" max="7427" width="19.5703125" style="403" customWidth="1"/>
    <col min="7428" max="7428" width="2.5703125" style="403" customWidth="1"/>
    <col min="7429" max="7429" width="20.7109375" style="403" customWidth="1"/>
    <col min="7430" max="7430" width="21.5703125" style="403" customWidth="1"/>
    <col min="7431" max="7432" width="20.85546875" style="403" customWidth="1"/>
    <col min="7433" max="7433" width="4.7109375" style="403" customWidth="1"/>
    <col min="7434" max="7434" width="6.5703125" style="403" customWidth="1"/>
    <col min="7435" max="7435" width="14.85546875" style="403" bestFit="1" customWidth="1"/>
    <col min="7436" max="7436" width="21.5703125" style="403" customWidth="1"/>
    <col min="7437" max="7437" width="19.5703125" style="403" customWidth="1"/>
    <col min="7438" max="7438" width="15" style="403" customWidth="1"/>
    <col min="7439" max="7439" width="25.42578125" style="403" customWidth="1"/>
    <col min="7440" max="7681" width="12.5703125" style="403"/>
    <col min="7682" max="7682" width="67.7109375" style="403" customWidth="1"/>
    <col min="7683" max="7683" width="19.5703125" style="403" customWidth="1"/>
    <col min="7684" max="7684" width="2.5703125" style="403" customWidth="1"/>
    <col min="7685" max="7685" width="20.7109375" style="403" customWidth="1"/>
    <col min="7686" max="7686" width="21.5703125" style="403" customWidth="1"/>
    <col min="7687" max="7688" width="20.85546875" style="403" customWidth="1"/>
    <col min="7689" max="7689" width="4.7109375" style="403" customWidth="1"/>
    <col min="7690" max="7690" width="6.5703125" style="403" customWidth="1"/>
    <col min="7691" max="7691" width="14.85546875" style="403" bestFit="1" customWidth="1"/>
    <col min="7692" max="7692" width="21.5703125" style="403" customWidth="1"/>
    <col min="7693" max="7693" width="19.5703125" style="403" customWidth="1"/>
    <col min="7694" max="7694" width="15" style="403" customWidth="1"/>
    <col min="7695" max="7695" width="25.42578125" style="403" customWidth="1"/>
    <col min="7696" max="7937" width="12.5703125" style="403"/>
    <col min="7938" max="7938" width="67.7109375" style="403" customWidth="1"/>
    <col min="7939" max="7939" width="19.5703125" style="403" customWidth="1"/>
    <col min="7940" max="7940" width="2.5703125" style="403" customWidth="1"/>
    <col min="7941" max="7941" width="20.7109375" style="403" customWidth="1"/>
    <col min="7942" max="7942" width="21.5703125" style="403" customWidth="1"/>
    <col min="7943" max="7944" width="20.85546875" style="403" customWidth="1"/>
    <col min="7945" max="7945" width="4.7109375" style="403" customWidth="1"/>
    <col min="7946" max="7946" width="6.5703125" style="403" customWidth="1"/>
    <col min="7947" max="7947" width="14.85546875" style="403" bestFit="1" customWidth="1"/>
    <col min="7948" max="7948" width="21.5703125" style="403" customWidth="1"/>
    <col min="7949" max="7949" width="19.5703125" style="403" customWidth="1"/>
    <col min="7950" max="7950" width="15" style="403" customWidth="1"/>
    <col min="7951" max="7951" width="25.42578125" style="403" customWidth="1"/>
    <col min="7952" max="8193" width="12.5703125" style="403"/>
    <col min="8194" max="8194" width="67.7109375" style="403" customWidth="1"/>
    <col min="8195" max="8195" width="19.5703125" style="403" customWidth="1"/>
    <col min="8196" max="8196" width="2.5703125" style="403" customWidth="1"/>
    <col min="8197" max="8197" width="20.7109375" style="403" customWidth="1"/>
    <col min="8198" max="8198" width="21.5703125" style="403" customWidth="1"/>
    <col min="8199" max="8200" width="20.85546875" style="403" customWidth="1"/>
    <col min="8201" max="8201" width="4.7109375" style="403" customWidth="1"/>
    <col min="8202" max="8202" width="6.5703125" style="403" customWidth="1"/>
    <col min="8203" max="8203" width="14.85546875" style="403" bestFit="1" customWidth="1"/>
    <col min="8204" max="8204" width="21.5703125" style="403" customWidth="1"/>
    <col min="8205" max="8205" width="19.5703125" style="403" customWidth="1"/>
    <col min="8206" max="8206" width="15" style="403" customWidth="1"/>
    <col min="8207" max="8207" width="25.42578125" style="403" customWidth="1"/>
    <col min="8208" max="8449" width="12.5703125" style="403"/>
    <col min="8450" max="8450" width="67.7109375" style="403" customWidth="1"/>
    <col min="8451" max="8451" width="19.5703125" style="403" customWidth="1"/>
    <col min="8452" max="8452" width="2.5703125" style="403" customWidth="1"/>
    <col min="8453" max="8453" width="20.7109375" style="403" customWidth="1"/>
    <col min="8454" max="8454" width="21.5703125" style="403" customWidth="1"/>
    <col min="8455" max="8456" width="20.85546875" style="403" customWidth="1"/>
    <col min="8457" max="8457" width="4.7109375" style="403" customWidth="1"/>
    <col min="8458" max="8458" width="6.5703125" style="403" customWidth="1"/>
    <col min="8459" max="8459" width="14.85546875" style="403" bestFit="1" customWidth="1"/>
    <col min="8460" max="8460" width="21.5703125" style="403" customWidth="1"/>
    <col min="8461" max="8461" width="19.5703125" style="403" customWidth="1"/>
    <col min="8462" max="8462" width="15" style="403" customWidth="1"/>
    <col min="8463" max="8463" width="25.42578125" style="403" customWidth="1"/>
    <col min="8464" max="8705" width="12.5703125" style="403"/>
    <col min="8706" max="8706" width="67.7109375" style="403" customWidth="1"/>
    <col min="8707" max="8707" width="19.5703125" style="403" customWidth="1"/>
    <col min="8708" max="8708" width="2.5703125" style="403" customWidth="1"/>
    <col min="8709" max="8709" width="20.7109375" style="403" customWidth="1"/>
    <col min="8710" max="8710" width="21.5703125" style="403" customWidth="1"/>
    <col min="8711" max="8712" width="20.85546875" style="403" customWidth="1"/>
    <col min="8713" max="8713" width="4.7109375" style="403" customWidth="1"/>
    <col min="8714" max="8714" width="6.5703125" style="403" customWidth="1"/>
    <col min="8715" max="8715" width="14.85546875" style="403" bestFit="1" customWidth="1"/>
    <col min="8716" max="8716" width="21.5703125" style="403" customWidth="1"/>
    <col min="8717" max="8717" width="19.5703125" style="403" customWidth="1"/>
    <col min="8718" max="8718" width="15" style="403" customWidth="1"/>
    <col min="8719" max="8719" width="25.42578125" style="403" customWidth="1"/>
    <col min="8720" max="8961" width="12.5703125" style="403"/>
    <col min="8962" max="8962" width="67.7109375" style="403" customWidth="1"/>
    <col min="8963" max="8963" width="19.5703125" style="403" customWidth="1"/>
    <col min="8964" max="8964" width="2.5703125" style="403" customWidth="1"/>
    <col min="8965" max="8965" width="20.7109375" style="403" customWidth="1"/>
    <col min="8966" max="8966" width="21.5703125" style="403" customWidth="1"/>
    <col min="8967" max="8968" width="20.85546875" style="403" customWidth="1"/>
    <col min="8969" max="8969" width="4.7109375" style="403" customWidth="1"/>
    <col min="8970" max="8970" width="6.5703125" style="403" customWidth="1"/>
    <col min="8971" max="8971" width="14.85546875" style="403" bestFit="1" customWidth="1"/>
    <col min="8972" max="8972" width="21.5703125" style="403" customWidth="1"/>
    <col min="8973" max="8973" width="19.5703125" style="403" customWidth="1"/>
    <col min="8974" max="8974" width="15" style="403" customWidth="1"/>
    <col min="8975" max="8975" width="25.42578125" style="403" customWidth="1"/>
    <col min="8976" max="9217" width="12.5703125" style="403"/>
    <col min="9218" max="9218" width="67.7109375" style="403" customWidth="1"/>
    <col min="9219" max="9219" width="19.5703125" style="403" customWidth="1"/>
    <col min="9220" max="9220" width="2.5703125" style="403" customWidth="1"/>
    <col min="9221" max="9221" width="20.7109375" style="403" customWidth="1"/>
    <col min="9222" max="9222" width="21.5703125" style="403" customWidth="1"/>
    <col min="9223" max="9224" width="20.85546875" style="403" customWidth="1"/>
    <col min="9225" max="9225" width="4.7109375" style="403" customWidth="1"/>
    <col min="9226" max="9226" width="6.5703125" style="403" customWidth="1"/>
    <col min="9227" max="9227" width="14.85546875" style="403" bestFit="1" customWidth="1"/>
    <col min="9228" max="9228" width="21.5703125" style="403" customWidth="1"/>
    <col min="9229" max="9229" width="19.5703125" style="403" customWidth="1"/>
    <col min="9230" max="9230" width="15" style="403" customWidth="1"/>
    <col min="9231" max="9231" width="25.42578125" style="403" customWidth="1"/>
    <col min="9232" max="9473" width="12.5703125" style="403"/>
    <col min="9474" max="9474" width="67.7109375" style="403" customWidth="1"/>
    <col min="9475" max="9475" width="19.5703125" style="403" customWidth="1"/>
    <col min="9476" max="9476" width="2.5703125" style="403" customWidth="1"/>
    <col min="9477" max="9477" width="20.7109375" style="403" customWidth="1"/>
    <col min="9478" max="9478" width="21.5703125" style="403" customWidth="1"/>
    <col min="9479" max="9480" width="20.85546875" style="403" customWidth="1"/>
    <col min="9481" max="9481" width="4.7109375" style="403" customWidth="1"/>
    <col min="9482" max="9482" width="6.5703125" style="403" customWidth="1"/>
    <col min="9483" max="9483" width="14.85546875" style="403" bestFit="1" customWidth="1"/>
    <col min="9484" max="9484" width="21.5703125" style="403" customWidth="1"/>
    <col min="9485" max="9485" width="19.5703125" style="403" customWidth="1"/>
    <col min="9486" max="9486" width="15" style="403" customWidth="1"/>
    <col min="9487" max="9487" width="25.42578125" style="403" customWidth="1"/>
    <col min="9488" max="9729" width="12.5703125" style="403"/>
    <col min="9730" max="9730" width="67.7109375" style="403" customWidth="1"/>
    <col min="9731" max="9731" width="19.5703125" style="403" customWidth="1"/>
    <col min="9732" max="9732" width="2.5703125" style="403" customWidth="1"/>
    <col min="9733" max="9733" width="20.7109375" style="403" customWidth="1"/>
    <col min="9734" max="9734" width="21.5703125" style="403" customWidth="1"/>
    <col min="9735" max="9736" width="20.85546875" style="403" customWidth="1"/>
    <col min="9737" max="9737" width="4.7109375" style="403" customWidth="1"/>
    <col min="9738" max="9738" width="6.5703125" style="403" customWidth="1"/>
    <col min="9739" max="9739" width="14.85546875" style="403" bestFit="1" customWidth="1"/>
    <col min="9740" max="9740" width="21.5703125" style="403" customWidth="1"/>
    <col min="9741" max="9741" width="19.5703125" style="403" customWidth="1"/>
    <col min="9742" max="9742" width="15" style="403" customWidth="1"/>
    <col min="9743" max="9743" width="25.42578125" style="403" customWidth="1"/>
    <col min="9744" max="9985" width="12.5703125" style="403"/>
    <col min="9986" max="9986" width="67.7109375" style="403" customWidth="1"/>
    <col min="9987" max="9987" width="19.5703125" style="403" customWidth="1"/>
    <col min="9988" max="9988" width="2.5703125" style="403" customWidth="1"/>
    <col min="9989" max="9989" width="20.7109375" style="403" customWidth="1"/>
    <col min="9990" max="9990" width="21.5703125" style="403" customWidth="1"/>
    <col min="9991" max="9992" width="20.85546875" style="403" customWidth="1"/>
    <col min="9993" max="9993" width="4.7109375" style="403" customWidth="1"/>
    <col min="9994" max="9994" width="6.5703125" style="403" customWidth="1"/>
    <col min="9995" max="9995" width="14.85546875" style="403" bestFit="1" customWidth="1"/>
    <col min="9996" max="9996" width="21.5703125" style="403" customWidth="1"/>
    <col min="9997" max="9997" width="19.5703125" style="403" customWidth="1"/>
    <col min="9998" max="9998" width="15" style="403" customWidth="1"/>
    <col min="9999" max="9999" width="25.42578125" style="403" customWidth="1"/>
    <col min="10000" max="10241" width="12.5703125" style="403"/>
    <col min="10242" max="10242" width="67.7109375" style="403" customWidth="1"/>
    <col min="10243" max="10243" width="19.5703125" style="403" customWidth="1"/>
    <col min="10244" max="10244" width="2.5703125" style="403" customWidth="1"/>
    <col min="10245" max="10245" width="20.7109375" style="403" customWidth="1"/>
    <col min="10246" max="10246" width="21.5703125" style="403" customWidth="1"/>
    <col min="10247" max="10248" width="20.85546875" style="403" customWidth="1"/>
    <col min="10249" max="10249" width="4.7109375" style="403" customWidth="1"/>
    <col min="10250" max="10250" width="6.5703125" style="403" customWidth="1"/>
    <col min="10251" max="10251" width="14.85546875" style="403" bestFit="1" customWidth="1"/>
    <col min="10252" max="10252" width="21.5703125" style="403" customWidth="1"/>
    <col min="10253" max="10253" width="19.5703125" style="403" customWidth="1"/>
    <col min="10254" max="10254" width="15" style="403" customWidth="1"/>
    <col min="10255" max="10255" width="25.42578125" style="403" customWidth="1"/>
    <col min="10256" max="10497" width="12.5703125" style="403"/>
    <col min="10498" max="10498" width="67.7109375" style="403" customWidth="1"/>
    <col min="10499" max="10499" width="19.5703125" style="403" customWidth="1"/>
    <col min="10500" max="10500" width="2.5703125" style="403" customWidth="1"/>
    <col min="10501" max="10501" width="20.7109375" style="403" customWidth="1"/>
    <col min="10502" max="10502" width="21.5703125" style="403" customWidth="1"/>
    <col min="10503" max="10504" width="20.85546875" style="403" customWidth="1"/>
    <col min="10505" max="10505" width="4.7109375" style="403" customWidth="1"/>
    <col min="10506" max="10506" width="6.5703125" style="403" customWidth="1"/>
    <col min="10507" max="10507" width="14.85546875" style="403" bestFit="1" customWidth="1"/>
    <col min="10508" max="10508" width="21.5703125" style="403" customWidth="1"/>
    <col min="10509" max="10509" width="19.5703125" style="403" customWidth="1"/>
    <col min="10510" max="10510" width="15" style="403" customWidth="1"/>
    <col min="10511" max="10511" width="25.42578125" style="403" customWidth="1"/>
    <col min="10512" max="10753" width="12.5703125" style="403"/>
    <col min="10754" max="10754" width="67.7109375" style="403" customWidth="1"/>
    <col min="10755" max="10755" width="19.5703125" style="403" customWidth="1"/>
    <col min="10756" max="10756" width="2.5703125" style="403" customWidth="1"/>
    <col min="10757" max="10757" width="20.7109375" style="403" customWidth="1"/>
    <col min="10758" max="10758" width="21.5703125" style="403" customWidth="1"/>
    <col min="10759" max="10760" width="20.85546875" style="403" customWidth="1"/>
    <col min="10761" max="10761" width="4.7109375" style="403" customWidth="1"/>
    <col min="10762" max="10762" width="6.5703125" style="403" customWidth="1"/>
    <col min="10763" max="10763" width="14.85546875" style="403" bestFit="1" customWidth="1"/>
    <col min="10764" max="10764" width="21.5703125" style="403" customWidth="1"/>
    <col min="10765" max="10765" width="19.5703125" style="403" customWidth="1"/>
    <col min="10766" max="10766" width="15" style="403" customWidth="1"/>
    <col min="10767" max="10767" width="25.42578125" style="403" customWidth="1"/>
    <col min="10768" max="11009" width="12.5703125" style="403"/>
    <col min="11010" max="11010" width="67.7109375" style="403" customWidth="1"/>
    <col min="11011" max="11011" width="19.5703125" style="403" customWidth="1"/>
    <col min="11012" max="11012" width="2.5703125" style="403" customWidth="1"/>
    <col min="11013" max="11013" width="20.7109375" style="403" customWidth="1"/>
    <col min="11014" max="11014" width="21.5703125" style="403" customWidth="1"/>
    <col min="11015" max="11016" width="20.85546875" style="403" customWidth="1"/>
    <col min="11017" max="11017" width="4.7109375" style="403" customWidth="1"/>
    <col min="11018" max="11018" width="6.5703125" style="403" customWidth="1"/>
    <col min="11019" max="11019" width="14.85546875" style="403" bestFit="1" customWidth="1"/>
    <col min="11020" max="11020" width="21.5703125" style="403" customWidth="1"/>
    <col min="11021" max="11021" width="19.5703125" style="403" customWidth="1"/>
    <col min="11022" max="11022" width="15" style="403" customWidth="1"/>
    <col min="11023" max="11023" width="25.42578125" style="403" customWidth="1"/>
    <col min="11024" max="11265" width="12.5703125" style="403"/>
    <col min="11266" max="11266" width="67.7109375" style="403" customWidth="1"/>
    <col min="11267" max="11267" width="19.5703125" style="403" customWidth="1"/>
    <col min="11268" max="11268" width="2.5703125" style="403" customWidth="1"/>
    <col min="11269" max="11269" width="20.7109375" style="403" customWidth="1"/>
    <col min="11270" max="11270" width="21.5703125" style="403" customWidth="1"/>
    <col min="11271" max="11272" width="20.85546875" style="403" customWidth="1"/>
    <col min="11273" max="11273" width="4.7109375" style="403" customWidth="1"/>
    <col min="11274" max="11274" width="6.5703125" style="403" customWidth="1"/>
    <col min="11275" max="11275" width="14.85546875" style="403" bestFit="1" customWidth="1"/>
    <col min="11276" max="11276" width="21.5703125" style="403" customWidth="1"/>
    <col min="11277" max="11277" width="19.5703125" style="403" customWidth="1"/>
    <col min="11278" max="11278" width="15" style="403" customWidth="1"/>
    <col min="11279" max="11279" width="25.42578125" style="403" customWidth="1"/>
    <col min="11280" max="11521" width="12.5703125" style="403"/>
    <col min="11522" max="11522" width="67.7109375" style="403" customWidth="1"/>
    <col min="11523" max="11523" width="19.5703125" style="403" customWidth="1"/>
    <col min="11524" max="11524" width="2.5703125" style="403" customWidth="1"/>
    <col min="11525" max="11525" width="20.7109375" style="403" customWidth="1"/>
    <col min="11526" max="11526" width="21.5703125" style="403" customWidth="1"/>
    <col min="11527" max="11528" width="20.85546875" style="403" customWidth="1"/>
    <col min="11529" max="11529" width="4.7109375" style="403" customWidth="1"/>
    <col min="11530" max="11530" width="6.5703125" style="403" customWidth="1"/>
    <col min="11531" max="11531" width="14.85546875" style="403" bestFit="1" customWidth="1"/>
    <col min="11532" max="11532" width="21.5703125" style="403" customWidth="1"/>
    <col min="11533" max="11533" width="19.5703125" style="403" customWidth="1"/>
    <col min="11534" max="11534" width="15" style="403" customWidth="1"/>
    <col min="11535" max="11535" width="25.42578125" style="403" customWidth="1"/>
    <col min="11536" max="11777" width="12.5703125" style="403"/>
    <col min="11778" max="11778" width="67.7109375" style="403" customWidth="1"/>
    <col min="11779" max="11779" width="19.5703125" style="403" customWidth="1"/>
    <col min="11780" max="11780" width="2.5703125" style="403" customWidth="1"/>
    <col min="11781" max="11781" width="20.7109375" style="403" customWidth="1"/>
    <col min="11782" max="11782" width="21.5703125" style="403" customWidth="1"/>
    <col min="11783" max="11784" width="20.85546875" style="403" customWidth="1"/>
    <col min="11785" max="11785" width="4.7109375" style="403" customWidth="1"/>
    <col min="11786" max="11786" width="6.5703125" style="403" customWidth="1"/>
    <col min="11787" max="11787" width="14.85546875" style="403" bestFit="1" customWidth="1"/>
    <col min="11788" max="11788" width="21.5703125" style="403" customWidth="1"/>
    <col min="11789" max="11789" width="19.5703125" style="403" customWidth="1"/>
    <col min="11790" max="11790" width="15" style="403" customWidth="1"/>
    <col min="11791" max="11791" width="25.42578125" style="403" customWidth="1"/>
    <col min="11792" max="12033" width="12.5703125" style="403"/>
    <col min="12034" max="12034" width="67.7109375" style="403" customWidth="1"/>
    <col min="12035" max="12035" width="19.5703125" style="403" customWidth="1"/>
    <col min="12036" max="12036" width="2.5703125" style="403" customWidth="1"/>
    <col min="12037" max="12037" width="20.7109375" style="403" customWidth="1"/>
    <col min="12038" max="12038" width="21.5703125" style="403" customWidth="1"/>
    <col min="12039" max="12040" width="20.85546875" style="403" customWidth="1"/>
    <col min="12041" max="12041" width="4.7109375" style="403" customWidth="1"/>
    <col min="12042" max="12042" width="6.5703125" style="403" customWidth="1"/>
    <col min="12043" max="12043" width="14.85546875" style="403" bestFit="1" customWidth="1"/>
    <col min="12044" max="12044" width="21.5703125" style="403" customWidth="1"/>
    <col min="12045" max="12045" width="19.5703125" style="403" customWidth="1"/>
    <col min="12046" max="12046" width="15" style="403" customWidth="1"/>
    <col min="12047" max="12047" width="25.42578125" style="403" customWidth="1"/>
    <col min="12048" max="12289" width="12.5703125" style="403"/>
    <col min="12290" max="12290" width="67.7109375" style="403" customWidth="1"/>
    <col min="12291" max="12291" width="19.5703125" style="403" customWidth="1"/>
    <col min="12292" max="12292" width="2.5703125" style="403" customWidth="1"/>
    <col min="12293" max="12293" width="20.7109375" style="403" customWidth="1"/>
    <col min="12294" max="12294" width="21.5703125" style="403" customWidth="1"/>
    <col min="12295" max="12296" width="20.85546875" style="403" customWidth="1"/>
    <col min="12297" max="12297" width="4.7109375" style="403" customWidth="1"/>
    <col min="12298" max="12298" width="6.5703125" style="403" customWidth="1"/>
    <col min="12299" max="12299" width="14.85546875" style="403" bestFit="1" customWidth="1"/>
    <col min="12300" max="12300" width="21.5703125" style="403" customWidth="1"/>
    <col min="12301" max="12301" width="19.5703125" style="403" customWidth="1"/>
    <col min="12302" max="12302" width="15" style="403" customWidth="1"/>
    <col min="12303" max="12303" width="25.42578125" style="403" customWidth="1"/>
    <col min="12304" max="12545" width="12.5703125" style="403"/>
    <col min="12546" max="12546" width="67.7109375" style="403" customWidth="1"/>
    <col min="12547" max="12547" width="19.5703125" style="403" customWidth="1"/>
    <col min="12548" max="12548" width="2.5703125" style="403" customWidth="1"/>
    <col min="12549" max="12549" width="20.7109375" style="403" customWidth="1"/>
    <col min="12550" max="12550" width="21.5703125" style="403" customWidth="1"/>
    <col min="12551" max="12552" width="20.85546875" style="403" customWidth="1"/>
    <col min="12553" max="12553" width="4.7109375" style="403" customWidth="1"/>
    <col min="12554" max="12554" width="6.5703125" style="403" customWidth="1"/>
    <col min="12555" max="12555" width="14.85546875" style="403" bestFit="1" customWidth="1"/>
    <col min="12556" max="12556" width="21.5703125" style="403" customWidth="1"/>
    <col min="12557" max="12557" width="19.5703125" style="403" customWidth="1"/>
    <col min="12558" max="12558" width="15" style="403" customWidth="1"/>
    <col min="12559" max="12559" width="25.42578125" style="403" customWidth="1"/>
    <col min="12560" max="12801" width="12.5703125" style="403"/>
    <col min="12802" max="12802" width="67.7109375" style="403" customWidth="1"/>
    <col min="12803" max="12803" width="19.5703125" style="403" customWidth="1"/>
    <col min="12804" max="12804" width="2.5703125" style="403" customWidth="1"/>
    <col min="12805" max="12805" width="20.7109375" style="403" customWidth="1"/>
    <col min="12806" max="12806" width="21.5703125" style="403" customWidth="1"/>
    <col min="12807" max="12808" width="20.85546875" style="403" customWidth="1"/>
    <col min="12809" max="12809" width="4.7109375" style="403" customWidth="1"/>
    <col min="12810" max="12810" width="6.5703125" style="403" customWidth="1"/>
    <col min="12811" max="12811" width="14.85546875" style="403" bestFit="1" customWidth="1"/>
    <col min="12812" max="12812" width="21.5703125" style="403" customWidth="1"/>
    <col min="12813" max="12813" width="19.5703125" style="403" customWidth="1"/>
    <col min="12814" max="12814" width="15" style="403" customWidth="1"/>
    <col min="12815" max="12815" width="25.42578125" style="403" customWidth="1"/>
    <col min="12816" max="13057" width="12.5703125" style="403"/>
    <col min="13058" max="13058" width="67.7109375" style="403" customWidth="1"/>
    <col min="13059" max="13059" width="19.5703125" style="403" customWidth="1"/>
    <col min="13060" max="13060" width="2.5703125" style="403" customWidth="1"/>
    <col min="13061" max="13061" width="20.7109375" style="403" customWidth="1"/>
    <col min="13062" max="13062" width="21.5703125" style="403" customWidth="1"/>
    <col min="13063" max="13064" width="20.85546875" style="403" customWidth="1"/>
    <col min="13065" max="13065" width="4.7109375" style="403" customWidth="1"/>
    <col min="13066" max="13066" width="6.5703125" style="403" customWidth="1"/>
    <col min="13067" max="13067" width="14.85546875" style="403" bestFit="1" customWidth="1"/>
    <col min="13068" max="13068" width="21.5703125" style="403" customWidth="1"/>
    <col min="13069" max="13069" width="19.5703125" style="403" customWidth="1"/>
    <col min="13070" max="13070" width="15" style="403" customWidth="1"/>
    <col min="13071" max="13071" width="25.42578125" style="403" customWidth="1"/>
    <col min="13072" max="13313" width="12.5703125" style="403"/>
    <col min="13314" max="13314" width="67.7109375" style="403" customWidth="1"/>
    <col min="13315" max="13315" width="19.5703125" style="403" customWidth="1"/>
    <col min="13316" max="13316" width="2.5703125" style="403" customWidth="1"/>
    <col min="13317" max="13317" width="20.7109375" style="403" customWidth="1"/>
    <col min="13318" max="13318" width="21.5703125" style="403" customWidth="1"/>
    <col min="13319" max="13320" width="20.85546875" style="403" customWidth="1"/>
    <col min="13321" max="13321" width="4.7109375" style="403" customWidth="1"/>
    <col min="13322" max="13322" width="6.5703125" style="403" customWidth="1"/>
    <col min="13323" max="13323" width="14.85546875" style="403" bestFit="1" customWidth="1"/>
    <col min="13324" max="13324" width="21.5703125" style="403" customWidth="1"/>
    <col min="13325" max="13325" width="19.5703125" style="403" customWidth="1"/>
    <col min="13326" max="13326" width="15" style="403" customWidth="1"/>
    <col min="13327" max="13327" width="25.42578125" style="403" customWidth="1"/>
    <col min="13328" max="13569" width="12.5703125" style="403"/>
    <col min="13570" max="13570" width="67.7109375" style="403" customWidth="1"/>
    <col min="13571" max="13571" width="19.5703125" style="403" customWidth="1"/>
    <col min="13572" max="13572" width="2.5703125" style="403" customWidth="1"/>
    <col min="13573" max="13573" width="20.7109375" style="403" customWidth="1"/>
    <col min="13574" max="13574" width="21.5703125" style="403" customWidth="1"/>
    <col min="13575" max="13576" width="20.85546875" style="403" customWidth="1"/>
    <col min="13577" max="13577" width="4.7109375" style="403" customWidth="1"/>
    <col min="13578" max="13578" width="6.5703125" style="403" customWidth="1"/>
    <col min="13579" max="13579" width="14.85546875" style="403" bestFit="1" customWidth="1"/>
    <col min="13580" max="13580" width="21.5703125" style="403" customWidth="1"/>
    <col min="13581" max="13581" width="19.5703125" style="403" customWidth="1"/>
    <col min="13582" max="13582" width="15" style="403" customWidth="1"/>
    <col min="13583" max="13583" width="25.42578125" style="403" customWidth="1"/>
    <col min="13584" max="13825" width="12.5703125" style="403"/>
    <col min="13826" max="13826" width="67.7109375" style="403" customWidth="1"/>
    <col min="13827" max="13827" width="19.5703125" style="403" customWidth="1"/>
    <col min="13828" max="13828" width="2.5703125" style="403" customWidth="1"/>
    <col min="13829" max="13829" width="20.7109375" style="403" customWidth="1"/>
    <col min="13830" max="13830" width="21.5703125" style="403" customWidth="1"/>
    <col min="13831" max="13832" width="20.85546875" style="403" customWidth="1"/>
    <col min="13833" max="13833" width="4.7109375" style="403" customWidth="1"/>
    <col min="13834" max="13834" width="6.5703125" style="403" customWidth="1"/>
    <col min="13835" max="13835" width="14.85546875" style="403" bestFit="1" customWidth="1"/>
    <col min="13836" max="13836" width="21.5703125" style="403" customWidth="1"/>
    <col min="13837" max="13837" width="19.5703125" style="403" customWidth="1"/>
    <col min="13838" max="13838" width="15" style="403" customWidth="1"/>
    <col min="13839" max="13839" width="25.42578125" style="403" customWidth="1"/>
    <col min="13840" max="14081" width="12.5703125" style="403"/>
    <col min="14082" max="14082" width="67.7109375" style="403" customWidth="1"/>
    <col min="14083" max="14083" width="19.5703125" style="403" customWidth="1"/>
    <col min="14084" max="14084" width="2.5703125" style="403" customWidth="1"/>
    <col min="14085" max="14085" width="20.7109375" style="403" customWidth="1"/>
    <col min="14086" max="14086" width="21.5703125" style="403" customWidth="1"/>
    <col min="14087" max="14088" width="20.85546875" style="403" customWidth="1"/>
    <col min="14089" max="14089" width="4.7109375" style="403" customWidth="1"/>
    <col min="14090" max="14090" width="6.5703125" style="403" customWidth="1"/>
    <col min="14091" max="14091" width="14.85546875" style="403" bestFit="1" customWidth="1"/>
    <col min="14092" max="14092" width="21.5703125" style="403" customWidth="1"/>
    <col min="14093" max="14093" width="19.5703125" style="403" customWidth="1"/>
    <col min="14094" max="14094" width="15" style="403" customWidth="1"/>
    <col min="14095" max="14095" width="25.42578125" style="403" customWidth="1"/>
    <col min="14096" max="14337" width="12.5703125" style="403"/>
    <col min="14338" max="14338" width="67.7109375" style="403" customWidth="1"/>
    <col min="14339" max="14339" width="19.5703125" style="403" customWidth="1"/>
    <col min="14340" max="14340" width="2.5703125" style="403" customWidth="1"/>
    <col min="14341" max="14341" width="20.7109375" style="403" customWidth="1"/>
    <col min="14342" max="14342" width="21.5703125" style="403" customWidth="1"/>
    <col min="14343" max="14344" width="20.85546875" style="403" customWidth="1"/>
    <col min="14345" max="14345" width="4.7109375" style="403" customWidth="1"/>
    <col min="14346" max="14346" width="6.5703125" style="403" customWidth="1"/>
    <col min="14347" max="14347" width="14.85546875" style="403" bestFit="1" customWidth="1"/>
    <col min="14348" max="14348" width="21.5703125" style="403" customWidth="1"/>
    <col min="14349" max="14349" width="19.5703125" style="403" customWidth="1"/>
    <col min="14350" max="14350" width="15" style="403" customWidth="1"/>
    <col min="14351" max="14351" width="25.42578125" style="403" customWidth="1"/>
    <col min="14352" max="14593" width="12.5703125" style="403"/>
    <col min="14594" max="14594" width="67.7109375" style="403" customWidth="1"/>
    <col min="14595" max="14595" width="19.5703125" style="403" customWidth="1"/>
    <col min="14596" max="14596" width="2.5703125" style="403" customWidth="1"/>
    <col min="14597" max="14597" width="20.7109375" style="403" customWidth="1"/>
    <col min="14598" max="14598" width="21.5703125" style="403" customWidth="1"/>
    <col min="14599" max="14600" width="20.85546875" style="403" customWidth="1"/>
    <col min="14601" max="14601" width="4.7109375" style="403" customWidth="1"/>
    <col min="14602" max="14602" width="6.5703125" style="403" customWidth="1"/>
    <col min="14603" max="14603" width="14.85546875" style="403" bestFit="1" customWidth="1"/>
    <col min="14604" max="14604" width="21.5703125" style="403" customWidth="1"/>
    <col min="14605" max="14605" width="19.5703125" style="403" customWidth="1"/>
    <col min="14606" max="14606" width="15" style="403" customWidth="1"/>
    <col min="14607" max="14607" width="25.42578125" style="403" customWidth="1"/>
    <col min="14608" max="14849" width="12.5703125" style="403"/>
    <col min="14850" max="14850" width="67.7109375" style="403" customWidth="1"/>
    <col min="14851" max="14851" width="19.5703125" style="403" customWidth="1"/>
    <col min="14852" max="14852" width="2.5703125" style="403" customWidth="1"/>
    <col min="14853" max="14853" width="20.7109375" style="403" customWidth="1"/>
    <col min="14854" max="14854" width="21.5703125" style="403" customWidth="1"/>
    <col min="14855" max="14856" width="20.85546875" style="403" customWidth="1"/>
    <col min="14857" max="14857" width="4.7109375" style="403" customWidth="1"/>
    <col min="14858" max="14858" width="6.5703125" style="403" customWidth="1"/>
    <col min="14859" max="14859" width="14.85546875" style="403" bestFit="1" customWidth="1"/>
    <col min="14860" max="14860" width="21.5703125" style="403" customWidth="1"/>
    <col min="14861" max="14861" width="19.5703125" style="403" customWidth="1"/>
    <col min="14862" max="14862" width="15" style="403" customWidth="1"/>
    <col min="14863" max="14863" width="25.42578125" style="403" customWidth="1"/>
    <col min="14864" max="15105" width="12.5703125" style="403"/>
    <col min="15106" max="15106" width="67.7109375" style="403" customWidth="1"/>
    <col min="15107" max="15107" width="19.5703125" style="403" customWidth="1"/>
    <col min="15108" max="15108" width="2.5703125" style="403" customWidth="1"/>
    <col min="15109" max="15109" width="20.7109375" style="403" customWidth="1"/>
    <col min="15110" max="15110" width="21.5703125" style="403" customWidth="1"/>
    <col min="15111" max="15112" width="20.85546875" style="403" customWidth="1"/>
    <col min="15113" max="15113" width="4.7109375" style="403" customWidth="1"/>
    <col min="15114" max="15114" width="6.5703125" style="403" customWidth="1"/>
    <col min="15115" max="15115" width="14.85546875" style="403" bestFit="1" customWidth="1"/>
    <col min="15116" max="15116" width="21.5703125" style="403" customWidth="1"/>
    <col min="15117" max="15117" width="19.5703125" style="403" customWidth="1"/>
    <col min="15118" max="15118" width="15" style="403" customWidth="1"/>
    <col min="15119" max="15119" width="25.42578125" style="403" customWidth="1"/>
    <col min="15120" max="15361" width="12.5703125" style="403"/>
    <col min="15362" max="15362" width="67.7109375" style="403" customWidth="1"/>
    <col min="15363" max="15363" width="19.5703125" style="403" customWidth="1"/>
    <col min="15364" max="15364" width="2.5703125" style="403" customWidth="1"/>
    <col min="15365" max="15365" width="20.7109375" style="403" customWidth="1"/>
    <col min="15366" max="15366" width="21.5703125" style="403" customWidth="1"/>
    <col min="15367" max="15368" width="20.85546875" style="403" customWidth="1"/>
    <col min="15369" max="15369" width="4.7109375" style="403" customWidth="1"/>
    <col min="15370" max="15370" width="6.5703125" style="403" customWidth="1"/>
    <col min="15371" max="15371" width="14.85546875" style="403" bestFit="1" customWidth="1"/>
    <col min="15372" max="15372" width="21.5703125" style="403" customWidth="1"/>
    <col min="15373" max="15373" width="19.5703125" style="403" customWidth="1"/>
    <col min="15374" max="15374" width="15" style="403" customWidth="1"/>
    <col min="15375" max="15375" width="25.42578125" style="403" customWidth="1"/>
    <col min="15376" max="15617" width="12.5703125" style="403"/>
    <col min="15618" max="15618" width="67.7109375" style="403" customWidth="1"/>
    <col min="15619" max="15619" width="19.5703125" style="403" customWidth="1"/>
    <col min="15620" max="15620" width="2.5703125" style="403" customWidth="1"/>
    <col min="15621" max="15621" width="20.7109375" style="403" customWidth="1"/>
    <col min="15622" max="15622" width="21.5703125" style="403" customWidth="1"/>
    <col min="15623" max="15624" width="20.85546875" style="403" customWidth="1"/>
    <col min="15625" max="15625" width="4.7109375" style="403" customWidth="1"/>
    <col min="15626" max="15626" width="6.5703125" style="403" customWidth="1"/>
    <col min="15627" max="15627" width="14.85546875" style="403" bestFit="1" customWidth="1"/>
    <col min="15628" max="15628" width="21.5703125" style="403" customWidth="1"/>
    <col min="15629" max="15629" width="19.5703125" style="403" customWidth="1"/>
    <col min="15630" max="15630" width="15" style="403" customWidth="1"/>
    <col min="15631" max="15631" width="25.42578125" style="403" customWidth="1"/>
    <col min="15632" max="15873" width="12.5703125" style="403"/>
    <col min="15874" max="15874" width="67.7109375" style="403" customWidth="1"/>
    <col min="15875" max="15875" width="19.5703125" style="403" customWidth="1"/>
    <col min="15876" max="15876" width="2.5703125" style="403" customWidth="1"/>
    <col min="15877" max="15877" width="20.7109375" style="403" customWidth="1"/>
    <col min="15878" max="15878" width="21.5703125" style="403" customWidth="1"/>
    <col min="15879" max="15880" width="20.85546875" style="403" customWidth="1"/>
    <col min="15881" max="15881" width="4.7109375" style="403" customWidth="1"/>
    <col min="15882" max="15882" width="6.5703125" style="403" customWidth="1"/>
    <col min="15883" max="15883" width="14.85546875" style="403" bestFit="1" customWidth="1"/>
    <col min="15884" max="15884" width="21.5703125" style="403" customWidth="1"/>
    <col min="15885" max="15885" width="19.5703125" style="403" customWidth="1"/>
    <col min="15886" max="15886" width="15" style="403" customWidth="1"/>
    <col min="15887" max="15887" width="25.42578125" style="403" customWidth="1"/>
    <col min="15888" max="16129" width="12.5703125" style="403"/>
    <col min="16130" max="16130" width="67.7109375" style="403" customWidth="1"/>
    <col min="16131" max="16131" width="19.5703125" style="403" customWidth="1"/>
    <col min="16132" max="16132" width="2.5703125" style="403" customWidth="1"/>
    <col min="16133" max="16133" width="20.7109375" style="403" customWidth="1"/>
    <col min="16134" max="16134" width="21.5703125" style="403" customWidth="1"/>
    <col min="16135" max="16136" width="20.85546875" style="403" customWidth="1"/>
    <col min="16137" max="16137" width="4.7109375" style="403" customWidth="1"/>
    <col min="16138" max="16138" width="6.5703125" style="403" customWidth="1"/>
    <col min="16139" max="16139" width="14.85546875" style="403" bestFit="1" customWidth="1"/>
    <col min="16140" max="16140" width="21.5703125" style="403" customWidth="1"/>
    <col min="16141" max="16141" width="19.5703125" style="403" customWidth="1"/>
    <col min="16142" max="16142" width="15" style="403" customWidth="1"/>
    <col min="16143" max="16143" width="25.42578125" style="403" customWidth="1"/>
    <col min="16144" max="16384" width="12.5703125" style="403"/>
  </cols>
  <sheetData>
    <row r="1" spans="1:67" ht="16.5" customHeight="1">
      <c r="A1" s="400" t="s">
        <v>588</v>
      </c>
      <c r="B1" s="401"/>
      <c r="C1" s="401"/>
      <c r="D1" s="401"/>
      <c r="E1" s="401"/>
      <c r="F1" s="402"/>
      <c r="G1" s="402"/>
    </row>
    <row r="2" spans="1:67" ht="25.5" customHeight="1">
      <c r="A2" s="404" t="s">
        <v>589</v>
      </c>
      <c r="B2" s="405"/>
      <c r="C2" s="405"/>
      <c r="D2" s="405"/>
      <c r="E2" s="405"/>
      <c r="F2" s="406"/>
      <c r="G2" s="406"/>
    </row>
    <row r="3" spans="1:67" ht="21" customHeight="1">
      <c r="A3" s="404"/>
      <c r="B3" s="405"/>
      <c r="C3" s="405"/>
      <c r="D3" s="405"/>
      <c r="E3" s="405"/>
      <c r="F3" s="406"/>
      <c r="G3" s="407" t="s">
        <v>2</v>
      </c>
    </row>
    <row r="4" spans="1:67" ht="16.5" customHeight="1">
      <c r="A4" s="408"/>
      <c r="B4" s="1718" t="s">
        <v>562</v>
      </c>
      <c r="C4" s="1719"/>
      <c r="D4" s="1719"/>
      <c r="E4" s="1720"/>
      <c r="F4" s="1721" t="s">
        <v>563</v>
      </c>
      <c r="G4" s="1722"/>
    </row>
    <row r="5" spans="1:67" ht="15" customHeight="1">
      <c r="A5" s="409"/>
      <c r="B5" s="1715" t="s">
        <v>767</v>
      </c>
      <c r="C5" s="1716"/>
      <c r="D5" s="1716"/>
      <c r="E5" s="1717"/>
      <c r="F5" s="1715" t="s">
        <v>767</v>
      </c>
      <c r="G5" s="1717"/>
      <c r="H5" s="410" t="s">
        <v>4</v>
      </c>
    </row>
    <row r="6" spans="1:67" ht="15.75">
      <c r="A6" s="411" t="s">
        <v>3</v>
      </c>
      <c r="B6" s="412"/>
      <c r="C6" s="413"/>
      <c r="D6" s="414" t="s">
        <v>564</v>
      </c>
      <c r="E6" s="415"/>
      <c r="F6" s="416" t="s">
        <v>4</v>
      </c>
      <c r="G6" s="417" t="s">
        <v>4</v>
      </c>
      <c r="H6" s="410"/>
    </row>
    <row r="7" spans="1:67" ht="14.25" customHeight="1">
      <c r="A7" s="418"/>
      <c r="B7" s="419"/>
      <c r="C7" s="420"/>
      <c r="D7" s="421"/>
      <c r="E7" s="422" t="s">
        <v>564</v>
      </c>
      <c r="F7" s="423" t="s">
        <v>565</v>
      </c>
      <c r="G7" s="417" t="s">
        <v>566</v>
      </c>
      <c r="H7" s="424"/>
    </row>
    <row r="8" spans="1:67" ht="14.25" customHeight="1">
      <c r="A8" s="425"/>
      <c r="B8" s="420" t="s">
        <v>567</v>
      </c>
      <c r="C8" s="420"/>
      <c r="D8" s="411" t="s">
        <v>568</v>
      </c>
      <c r="E8" s="426" t="s">
        <v>569</v>
      </c>
      <c r="F8" s="423" t="s">
        <v>570</v>
      </c>
      <c r="G8" s="417" t="s">
        <v>571</v>
      </c>
      <c r="H8" s="424"/>
    </row>
    <row r="9" spans="1:67" ht="14.25" customHeight="1">
      <c r="A9" s="427"/>
      <c r="B9" s="428"/>
      <c r="C9" s="429"/>
      <c r="D9" s="430"/>
      <c r="E9" s="426" t="s">
        <v>572</v>
      </c>
      <c r="F9" s="431" t="s">
        <v>573</v>
      </c>
      <c r="G9" s="432"/>
      <c r="H9" s="433" t="s">
        <v>4</v>
      </c>
    </row>
    <row r="10" spans="1:67" ht="9.9499999999999993" customHeight="1">
      <c r="A10" s="434" t="s">
        <v>439</v>
      </c>
      <c r="B10" s="435">
        <v>2</v>
      </c>
      <c r="C10" s="436"/>
      <c r="D10" s="437">
        <v>3</v>
      </c>
      <c r="E10" s="437">
        <v>4</v>
      </c>
      <c r="F10" s="438">
        <v>5</v>
      </c>
      <c r="G10" s="439">
        <v>6</v>
      </c>
      <c r="H10" s="433" t="s">
        <v>4</v>
      </c>
    </row>
    <row r="11" spans="1:67" ht="12.75" customHeight="1">
      <c r="A11" s="440" t="s">
        <v>4</v>
      </c>
      <c r="B11" s="739" t="s">
        <v>4</v>
      </c>
      <c r="C11" s="739"/>
      <c r="D11" s="740" t="s">
        <v>124</v>
      </c>
      <c r="E11" s="741"/>
      <c r="F11" s="742" t="s">
        <v>4</v>
      </c>
      <c r="G11" s="743" t="s">
        <v>124</v>
      </c>
      <c r="H11" s="433" t="s">
        <v>4</v>
      </c>
    </row>
    <row r="12" spans="1:67" ht="16.5" customHeight="1">
      <c r="A12" s="440" t="s">
        <v>590</v>
      </c>
      <c r="B12" s="813">
        <v>2998330278.1400003</v>
      </c>
      <c r="C12" s="813"/>
      <c r="D12" s="814">
        <v>844423375.70000017</v>
      </c>
      <c r="E12" s="814">
        <v>827570366.1500001</v>
      </c>
      <c r="F12" s="813">
        <v>689452830.85000014</v>
      </c>
      <c r="G12" s="814">
        <v>154970544.84999999</v>
      </c>
      <c r="H12" s="433" t="s">
        <v>4</v>
      </c>
      <c r="K12" s="1125"/>
    </row>
    <row r="13" spans="1:67" s="441" customFormat="1" ht="21.75" customHeight="1">
      <c r="A13" s="744" t="s">
        <v>234</v>
      </c>
      <c r="B13" s="787">
        <v>1178703.18</v>
      </c>
      <c r="C13" s="787"/>
      <c r="D13" s="815">
        <v>0</v>
      </c>
      <c r="E13" s="815">
        <v>0</v>
      </c>
      <c r="F13" s="816">
        <v>0</v>
      </c>
      <c r="G13" s="788">
        <v>0</v>
      </c>
      <c r="H13" s="433" t="s">
        <v>4</v>
      </c>
      <c r="I13" s="403"/>
      <c r="J13" s="403"/>
      <c r="K13" s="876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X13" s="403"/>
      <c r="Y13" s="403"/>
      <c r="Z13" s="403"/>
      <c r="AA13" s="403"/>
      <c r="AB13" s="403"/>
      <c r="AC13" s="403"/>
      <c r="AD13" s="403"/>
      <c r="AE13" s="403"/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  <c r="AP13" s="403"/>
      <c r="AQ13" s="403"/>
      <c r="AR13" s="403"/>
      <c r="AS13" s="403"/>
      <c r="AT13" s="403"/>
      <c r="AU13" s="403"/>
      <c r="AV13" s="403"/>
      <c r="AW13" s="403"/>
      <c r="AX13" s="403"/>
      <c r="AY13" s="403"/>
      <c r="AZ13" s="403"/>
      <c r="BA13" s="403"/>
      <c r="BB13" s="403"/>
      <c r="BC13" s="403"/>
      <c r="BD13" s="403"/>
      <c r="BE13" s="403"/>
      <c r="BF13" s="403"/>
      <c r="BG13" s="403"/>
      <c r="BH13" s="403"/>
      <c r="BI13" s="403"/>
      <c r="BJ13" s="403"/>
      <c r="BK13" s="403"/>
      <c r="BL13" s="403"/>
      <c r="BM13" s="403"/>
      <c r="BN13" s="403"/>
      <c r="BO13" s="403"/>
    </row>
    <row r="14" spans="1:67" s="441" customFormat="1" ht="21.75" customHeight="1">
      <c r="A14" s="744" t="s">
        <v>235</v>
      </c>
      <c r="B14" s="787">
        <v>9315948.1399999987</v>
      </c>
      <c r="C14" s="787"/>
      <c r="D14" s="815">
        <v>0</v>
      </c>
      <c r="E14" s="815">
        <v>0</v>
      </c>
      <c r="F14" s="816">
        <v>0</v>
      </c>
      <c r="G14" s="788">
        <v>0</v>
      </c>
      <c r="H14" s="433" t="s">
        <v>4</v>
      </c>
      <c r="I14" s="403"/>
      <c r="J14" s="403"/>
      <c r="K14" s="876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  <c r="AH14" s="403"/>
      <c r="AI14" s="403"/>
      <c r="AJ14" s="403"/>
      <c r="AK14" s="403"/>
      <c r="AL14" s="403"/>
      <c r="AM14" s="403"/>
      <c r="AN14" s="403"/>
      <c r="AO14" s="403"/>
      <c r="AP14" s="403"/>
      <c r="AQ14" s="403"/>
      <c r="AR14" s="403"/>
      <c r="AS14" s="403"/>
      <c r="AT14" s="403"/>
      <c r="AU14" s="403"/>
      <c r="AV14" s="403"/>
      <c r="AW14" s="403"/>
      <c r="AX14" s="403"/>
      <c r="AY14" s="403"/>
      <c r="AZ14" s="403"/>
      <c r="BA14" s="403"/>
      <c r="BB14" s="403"/>
      <c r="BC14" s="403"/>
      <c r="BD14" s="403"/>
      <c r="BE14" s="403"/>
      <c r="BF14" s="403"/>
      <c r="BG14" s="403"/>
      <c r="BH14" s="403"/>
      <c r="BI14" s="403"/>
      <c r="BJ14" s="403"/>
      <c r="BK14" s="403"/>
      <c r="BL14" s="403"/>
      <c r="BM14" s="403"/>
      <c r="BN14" s="403"/>
      <c r="BO14" s="403"/>
    </row>
    <row r="15" spans="1:67" s="441" customFormat="1" ht="21.75" customHeight="1">
      <c r="A15" s="744" t="s">
        <v>236</v>
      </c>
      <c r="B15" s="787">
        <v>2283641.52</v>
      </c>
      <c r="C15" s="787"/>
      <c r="D15" s="815">
        <v>0</v>
      </c>
      <c r="E15" s="815">
        <v>0</v>
      </c>
      <c r="F15" s="816">
        <v>0</v>
      </c>
      <c r="G15" s="788">
        <v>0</v>
      </c>
      <c r="H15" s="433" t="s">
        <v>4</v>
      </c>
      <c r="I15" s="403"/>
      <c r="J15" s="403"/>
      <c r="K15" s="876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  <c r="AO15" s="403"/>
      <c r="AP15" s="403"/>
      <c r="AQ15" s="403"/>
      <c r="AR15" s="403"/>
      <c r="AS15" s="403"/>
      <c r="AT15" s="403"/>
      <c r="AU15" s="403"/>
      <c r="AV15" s="403"/>
      <c r="AW15" s="403"/>
      <c r="AX15" s="403"/>
      <c r="AY15" s="403"/>
      <c r="AZ15" s="403"/>
      <c r="BA15" s="403"/>
      <c r="BB15" s="403"/>
      <c r="BC15" s="403"/>
      <c r="BD15" s="403"/>
      <c r="BE15" s="403"/>
      <c r="BF15" s="403"/>
      <c r="BG15" s="403"/>
      <c r="BH15" s="403"/>
      <c r="BI15" s="403"/>
      <c r="BJ15" s="403"/>
      <c r="BK15" s="403"/>
      <c r="BL15" s="403"/>
      <c r="BM15" s="403"/>
      <c r="BN15" s="403"/>
      <c r="BO15" s="403"/>
    </row>
    <row r="16" spans="1:67" s="441" customFormat="1" ht="21.75" customHeight="1">
      <c r="A16" s="744" t="s">
        <v>237</v>
      </c>
      <c r="B16" s="787">
        <v>30275.19</v>
      </c>
      <c r="C16" s="787"/>
      <c r="D16" s="815">
        <v>0</v>
      </c>
      <c r="E16" s="815">
        <v>0</v>
      </c>
      <c r="F16" s="816">
        <v>0</v>
      </c>
      <c r="G16" s="788">
        <v>0</v>
      </c>
      <c r="H16" s="433" t="s">
        <v>4</v>
      </c>
      <c r="I16" s="403"/>
      <c r="J16" s="403"/>
      <c r="K16" s="876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403"/>
      <c r="AI16" s="403"/>
      <c r="AJ16" s="403"/>
      <c r="AK16" s="403"/>
      <c r="AL16" s="403"/>
      <c r="AM16" s="403"/>
      <c r="AN16" s="403"/>
      <c r="AO16" s="403"/>
      <c r="AP16" s="403"/>
      <c r="AQ16" s="403"/>
      <c r="AR16" s="403"/>
      <c r="AS16" s="403"/>
      <c r="AT16" s="403"/>
      <c r="AU16" s="403"/>
      <c r="AV16" s="403"/>
      <c r="AW16" s="403"/>
      <c r="AX16" s="403"/>
      <c r="AY16" s="403"/>
      <c r="AZ16" s="403"/>
      <c r="BA16" s="403"/>
      <c r="BB16" s="403"/>
      <c r="BC16" s="403"/>
      <c r="BD16" s="403"/>
      <c r="BE16" s="403"/>
      <c r="BF16" s="403"/>
      <c r="BG16" s="403"/>
      <c r="BH16" s="403"/>
      <c r="BI16" s="403"/>
      <c r="BJ16" s="403"/>
      <c r="BK16" s="403"/>
      <c r="BL16" s="403"/>
      <c r="BM16" s="403"/>
      <c r="BN16" s="403"/>
      <c r="BO16" s="403"/>
    </row>
    <row r="17" spans="1:74" s="441" customFormat="1" ht="21.75" customHeight="1">
      <c r="A17" s="744" t="s">
        <v>238</v>
      </c>
      <c r="B17" s="787">
        <v>5567616.3499999996</v>
      </c>
      <c r="C17" s="787"/>
      <c r="D17" s="815">
        <v>0</v>
      </c>
      <c r="E17" s="815">
        <v>0</v>
      </c>
      <c r="F17" s="816">
        <v>0</v>
      </c>
      <c r="G17" s="788">
        <v>0</v>
      </c>
      <c r="H17" s="433" t="s">
        <v>4</v>
      </c>
      <c r="I17" s="403"/>
      <c r="J17" s="403"/>
      <c r="K17" s="876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3"/>
      <c r="AS17" s="403"/>
      <c r="AT17" s="403"/>
      <c r="AU17" s="403"/>
      <c r="AV17" s="403"/>
      <c r="AW17" s="403"/>
      <c r="AX17" s="403"/>
      <c r="AY17" s="403"/>
      <c r="AZ17" s="403"/>
      <c r="BA17" s="403"/>
      <c r="BB17" s="403"/>
      <c r="BC17" s="403"/>
      <c r="BD17" s="403"/>
      <c r="BE17" s="403"/>
      <c r="BF17" s="403"/>
      <c r="BG17" s="403"/>
      <c r="BH17" s="403"/>
      <c r="BI17" s="403"/>
      <c r="BJ17" s="403"/>
      <c r="BK17" s="403"/>
      <c r="BL17" s="403"/>
      <c r="BM17" s="403"/>
      <c r="BN17" s="403"/>
      <c r="BO17" s="403"/>
    </row>
    <row r="18" spans="1:74" s="441" customFormat="1" ht="21.75" customHeight="1">
      <c r="A18" s="744" t="s">
        <v>239</v>
      </c>
      <c r="B18" s="787">
        <v>19825.95</v>
      </c>
      <c r="C18" s="787"/>
      <c r="D18" s="815">
        <v>0</v>
      </c>
      <c r="E18" s="815">
        <v>0</v>
      </c>
      <c r="F18" s="816">
        <v>0</v>
      </c>
      <c r="G18" s="788">
        <v>0</v>
      </c>
      <c r="H18" s="433" t="s">
        <v>4</v>
      </c>
      <c r="I18" s="403"/>
      <c r="J18" s="403"/>
      <c r="K18" s="876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403"/>
      <c r="AF18" s="403"/>
      <c r="AG18" s="403"/>
      <c r="AH18" s="403"/>
      <c r="AI18" s="403"/>
      <c r="AJ18" s="403"/>
      <c r="AK18" s="403"/>
      <c r="AL18" s="403"/>
      <c r="AM18" s="403"/>
      <c r="AN18" s="403"/>
      <c r="AO18" s="403"/>
      <c r="AP18" s="403"/>
      <c r="AQ18" s="403"/>
      <c r="AR18" s="403"/>
      <c r="AS18" s="403"/>
      <c r="AT18" s="403"/>
      <c r="AU18" s="403"/>
      <c r="AV18" s="403"/>
      <c r="AW18" s="403"/>
      <c r="AX18" s="403"/>
      <c r="AY18" s="403"/>
      <c r="AZ18" s="403"/>
      <c r="BA18" s="403"/>
      <c r="BB18" s="403"/>
      <c r="BC18" s="403"/>
      <c r="BD18" s="403"/>
      <c r="BE18" s="403"/>
      <c r="BF18" s="403"/>
      <c r="BG18" s="403"/>
      <c r="BH18" s="403"/>
      <c r="BI18" s="403"/>
      <c r="BJ18" s="403"/>
      <c r="BK18" s="403"/>
      <c r="BL18" s="403"/>
      <c r="BM18" s="403"/>
      <c r="BN18" s="403"/>
      <c r="BO18" s="403"/>
    </row>
    <row r="19" spans="1:74" s="441" customFormat="1" ht="21.75" customHeight="1">
      <c r="A19" s="744" t="s">
        <v>240</v>
      </c>
      <c r="B19" s="787">
        <v>526265.82000000007</v>
      </c>
      <c r="C19" s="787"/>
      <c r="D19" s="815">
        <v>0</v>
      </c>
      <c r="E19" s="815">
        <v>0</v>
      </c>
      <c r="F19" s="816">
        <v>0</v>
      </c>
      <c r="G19" s="788">
        <v>0</v>
      </c>
      <c r="H19" s="433" t="s">
        <v>4</v>
      </c>
      <c r="I19" s="403"/>
      <c r="J19" s="403"/>
      <c r="K19" s="876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3"/>
      <c r="Y19" s="403"/>
      <c r="Z19" s="403"/>
      <c r="AA19" s="403"/>
      <c r="AB19" s="403"/>
      <c r="AC19" s="403"/>
      <c r="AD19" s="403"/>
      <c r="AE19" s="403"/>
      <c r="AF19" s="403"/>
      <c r="AG19" s="403"/>
      <c r="AH19" s="403"/>
      <c r="AI19" s="403"/>
      <c r="AJ19" s="403"/>
      <c r="AK19" s="403"/>
      <c r="AL19" s="403"/>
      <c r="AM19" s="403"/>
      <c r="AN19" s="403"/>
      <c r="AO19" s="403"/>
      <c r="AP19" s="403"/>
      <c r="AQ19" s="403"/>
      <c r="AR19" s="403"/>
      <c r="AS19" s="403"/>
      <c r="AT19" s="403"/>
      <c r="AU19" s="403"/>
      <c r="AV19" s="403"/>
      <c r="AW19" s="403"/>
      <c r="AX19" s="403"/>
      <c r="AY19" s="403"/>
      <c r="AZ19" s="403"/>
      <c r="BA19" s="403"/>
      <c r="BB19" s="403"/>
      <c r="BC19" s="403"/>
      <c r="BD19" s="403"/>
      <c r="BE19" s="403"/>
      <c r="BF19" s="403"/>
      <c r="BG19" s="403"/>
      <c r="BH19" s="403"/>
      <c r="BI19" s="403"/>
      <c r="BJ19" s="403"/>
      <c r="BK19" s="403"/>
      <c r="BL19" s="403"/>
      <c r="BM19" s="403"/>
      <c r="BN19" s="403"/>
      <c r="BO19" s="403"/>
    </row>
    <row r="20" spans="1:74" s="441" customFormat="1" ht="21.75" customHeight="1">
      <c r="A20" s="744" t="s">
        <v>241</v>
      </c>
      <c r="B20" s="787">
        <v>842563.39</v>
      </c>
      <c r="C20" s="787"/>
      <c r="D20" s="815">
        <v>0</v>
      </c>
      <c r="E20" s="815">
        <v>0</v>
      </c>
      <c r="F20" s="816">
        <v>0</v>
      </c>
      <c r="G20" s="788">
        <v>0</v>
      </c>
      <c r="H20" s="433" t="s">
        <v>4</v>
      </c>
      <c r="I20" s="403"/>
      <c r="J20" s="403"/>
      <c r="K20" s="876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03"/>
      <c r="AM20" s="403"/>
      <c r="AN20" s="403"/>
      <c r="AO20" s="403"/>
      <c r="AP20" s="403"/>
      <c r="AQ20" s="403"/>
      <c r="AR20" s="403"/>
      <c r="AS20" s="403"/>
      <c r="AT20" s="403"/>
      <c r="AU20" s="403"/>
      <c r="AV20" s="403"/>
      <c r="AW20" s="403"/>
      <c r="AX20" s="403"/>
      <c r="AY20" s="403"/>
      <c r="AZ20" s="403"/>
      <c r="BA20" s="403"/>
      <c r="BB20" s="403"/>
      <c r="BC20" s="403"/>
      <c r="BD20" s="403"/>
      <c r="BE20" s="403"/>
      <c r="BF20" s="403"/>
      <c r="BG20" s="403"/>
      <c r="BH20" s="403"/>
      <c r="BI20" s="403"/>
      <c r="BJ20" s="403"/>
      <c r="BK20" s="403"/>
      <c r="BL20" s="403"/>
      <c r="BM20" s="403"/>
      <c r="BN20" s="403"/>
      <c r="BO20" s="403"/>
    </row>
    <row r="21" spans="1:74" s="441" customFormat="1" ht="21.75" customHeight="1">
      <c r="A21" s="744" t="s">
        <v>591</v>
      </c>
      <c r="B21" s="787">
        <v>376888.43</v>
      </c>
      <c r="C21" s="787"/>
      <c r="D21" s="815">
        <v>0</v>
      </c>
      <c r="E21" s="815">
        <v>0</v>
      </c>
      <c r="F21" s="816">
        <v>0</v>
      </c>
      <c r="G21" s="788">
        <v>0</v>
      </c>
      <c r="H21" s="433" t="s">
        <v>4</v>
      </c>
      <c r="I21" s="403"/>
      <c r="J21" s="403"/>
      <c r="K21" s="876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403"/>
      <c r="AR21" s="403"/>
      <c r="AS21" s="403"/>
      <c r="AT21" s="403"/>
      <c r="AU21" s="403"/>
      <c r="AV21" s="403"/>
      <c r="AW21" s="403"/>
      <c r="AX21" s="403"/>
      <c r="AY21" s="403"/>
      <c r="AZ21" s="403"/>
      <c r="BA21" s="403"/>
      <c r="BB21" s="403"/>
      <c r="BC21" s="403"/>
      <c r="BD21" s="403"/>
      <c r="BE21" s="403"/>
      <c r="BF21" s="403"/>
      <c r="BG21" s="403"/>
      <c r="BH21" s="403"/>
      <c r="BI21" s="403"/>
      <c r="BJ21" s="403"/>
      <c r="BK21" s="403"/>
      <c r="BL21" s="403"/>
      <c r="BM21" s="403"/>
      <c r="BN21" s="403"/>
      <c r="BO21" s="403"/>
    </row>
    <row r="22" spans="1:74" s="441" customFormat="1" ht="21.75" customHeight="1">
      <c r="A22" s="744" t="s">
        <v>718</v>
      </c>
      <c r="B22" s="787">
        <v>54923.630000000005</v>
      </c>
      <c r="C22" s="787"/>
      <c r="D22" s="815">
        <v>0</v>
      </c>
      <c r="E22" s="815">
        <v>0</v>
      </c>
      <c r="F22" s="816">
        <v>0</v>
      </c>
      <c r="G22" s="788">
        <v>0</v>
      </c>
      <c r="H22" s="433" t="s">
        <v>4</v>
      </c>
      <c r="I22" s="403"/>
      <c r="J22" s="403"/>
      <c r="K22" s="876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03"/>
      <c r="AL22" s="403"/>
      <c r="AM22" s="403"/>
      <c r="AN22" s="403"/>
      <c r="AO22" s="403"/>
      <c r="AP22" s="403"/>
      <c r="AQ22" s="403"/>
      <c r="AR22" s="403"/>
      <c r="AS22" s="403"/>
      <c r="AT22" s="403"/>
      <c r="AU22" s="403"/>
      <c r="AV22" s="403"/>
      <c r="AW22" s="403"/>
      <c r="AX22" s="403"/>
      <c r="AY22" s="403"/>
      <c r="AZ22" s="403"/>
      <c r="BA22" s="403"/>
      <c r="BB22" s="403"/>
      <c r="BC22" s="403"/>
      <c r="BD22" s="403"/>
      <c r="BE22" s="403"/>
      <c r="BF22" s="403"/>
      <c r="BG22" s="403"/>
      <c r="BH22" s="403"/>
      <c r="BI22" s="403"/>
      <c r="BJ22" s="403"/>
      <c r="BK22" s="403"/>
      <c r="BL22" s="403"/>
      <c r="BM22" s="403"/>
      <c r="BN22" s="403"/>
      <c r="BO22" s="403"/>
    </row>
    <row r="23" spans="1:74" ht="21.75" customHeight="1">
      <c r="A23" s="744" t="s">
        <v>243</v>
      </c>
      <c r="B23" s="787">
        <v>1472838.0600000003</v>
      </c>
      <c r="C23" s="787"/>
      <c r="D23" s="815">
        <v>0</v>
      </c>
      <c r="E23" s="815">
        <v>0</v>
      </c>
      <c r="F23" s="816">
        <v>0</v>
      </c>
      <c r="G23" s="788">
        <v>0</v>
      </c>
      <c r="H23" s="433" t="s">
        <v>4</v>
      </c>
      <c r="K23" s="876"/>
    </row>
    <row r="24" spans="1:74" s="441" customFormat="1" ht="21.75" customHeight="1">
      <c r="A24" s="744" t="s">
        <v>244</v>
      </c>
      <c r="B24" s="787">
        <v>687280.15999999992</v>
      </c>
      <c r="C24" s="787"/>
      <c r="D24" s="815">
        <v>0</v>
      </c>
      <c r="E24" s="815">
        <v>0</v>
      </c>
      <c r="F24" s="816">
        <v>0</v>
      </c>
      <c r="G24" s="788">
        <v>0</v>
      </c>
      <c r="H24" s="433" t="s">
        <v>4</v>
      </c>
      <c r="I24" s="403"/>
      <c r="J24" s="403"/>
      <c r="K24" s="876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3"/>
      <c r="AL24" s="403"/>
      <c r="AM24" s="403"/>
      <c r="AN24" s="403"/>
      <c r="AO24" s="403"/>
      <c r="AP24" s="403"/>
      <c r="AQ24" s="403"/>
      <c r="AR24" s="403"/>
      <c r="AS24" s="403"/>
      <c r="AT24" s="403"/>
      <c r="AU24" s="403"/>
      <c r="AV24" s="403"/>
      <c r="AW24" s="403"/>
      <c r="AX24" s="403"/>
      <c r="AY24" s="403"/>
      <c r="AZ24" s="403"/>
      <c r="BA24" s="403"/>
      <c r="BB24" s="403"/>
      <c r="BC24" s="403"/>
      <c r="BD24" s="403"/>
      <c r="BE24" s="403"/>
      <c r="BF24" s="403"/>
      <c r="BG24" s="403"/>
      <c r="BH24" s="403"/>
      <c r="BI24" s="403"/>
      <c r="BJ24" s="403"/>
      <c r="BK24" s="403"/>
      <c r="BL24" s="403"/>
      <c r="BM24" s="403"/>
      <c r="BN24" s="403"/>
      <c r="BO24" s="403"/>
    </row>
    <row r="25" spans="1:74" s="443" customFormat="1" ht="31.5" customHeight="1">
      <c r="A25" s="442" t="s">
        <v>592</v>
      </c>
      <c r="B25" s="787">
        <v>3721586.0800000005</v>
      </c>
      <c r="C25" s="786"/>
      <c r="D25" s="815">
        <v>0</v>
      </c>
      <c r="E25" s="815">
        <v>0</v>
      </c>
      <c r="F25" s="817">
        <v>0</v>
      </c>
      <c r="G25" s="788">
        <v>0</v>
      </c>
      <c r="H25" s="433" t="s">
        <v>4</v>
      </c>
      <c r="I25" s="403"/>
      <c r="J25" s="403"/>
      <c r="K25" s="876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  <c r="AJ25" s="403"/>
      <c r="AK25" s="403"/>
      <c r="AL25" s="403"/>
      <c r="AM25" s="403"/>
      <c r="AN25" s="403"/>
      <c r="AO25" s="403"/>
      <c r="AP25" s="403"/>
      <c r="AQ25" s="403"/>
      <c r="AR25" s="403"/>
      <c r="AS25" s="403"/>
      <c r="AT25" s="403"/>
      <c r="AU25" s="403"/>
      <c r="AV25" s="403"/>
      <c r="AW25" s="403"/>
      <c r="AX25" s="403"/>
      <c r="AY25" s="403"/>
      <c r="AZ25" s="403"/>
      <c r="BA25" s="403"/>
      <c r="BB25" s="403"/>
      <c r="BC25" s="403"/>
      <c r="BD25" s="403"/>
      <c r="BE25" s="403"/>
      <c r="BF25" s="403"/>
      <c r="BG25" s="403"/>
      <c r="BH25" s="403"/>
      <c r="BI25" s="403"/>
      <c r="BJ25" s="403"/>
      <c r="BK25" s="403"/>
      <c r="BL25" s="403"/>
      <c r="BM25" s="403"/>
      <c r="BN25" s="403"/>
      <c r="BO25" s="403"/>
    </row>
    <row r="26" spans="1:74" s="444" customFormat="1" ht="19.5" customHeight="1">
      <c r="A26" s="744" t="s">
        <v>246</v>
      </c>
      <c r="B26" s="787">
        <v>79225.89</v>
      </c>
      <c r="C26" s="787"/>
      <c r="D26" s="815">
        <v>0</v>
      </c>
      <c r="E26" s="815">
        <v>0</v>
      </c>
      <c r="F26" s="816">
        <v>0</v>
      </c>
      <c r="G26" s="788">
        <v>0</v>
      </c>
      <c r="H26" s="433" t="s">
        <v>4</v>
      </c>
      <c r="I26" s="403"/>
      <c r="J26" s="403"/>
      <c r="K26" s="876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403"/>
      <c r="AJ26" s="403"/>
      <c r="AK26" s="403"/>
      <c r="AL26" s="403"/>
      <c r="AM26" s="403"/>
      <c r="AN26" s="403"/>
      <c r="AO26" s="403"/>
      <c r="AP26" s="403"/>
      <c r="AQ26" s="403"/>
      <c r="AR26" s="403"/>
      <c r="AS26" s="403"/>
      <c r="AT26" s="403"/>
      <c r="AU26" s="403"/>
      <c r="AV26" s="403"/>
      <c r="AW26" s="403"/>
      <c r="AX26" s="403"/>
      <c r="AY26" s="403"/>
      <c r="AZ26" s="403"/>
      <c r="BA26" s="403"/>
      <c r="BB26" s="403"/>
      <c r="BC26" s="403"/>
      <c r="BD26" s="403"/>
      <c r="BE26" s="403"/>
      <c r="BF26" s="403"/>
      <c r="BG26" s="403"/>
      <c r="BH26" s="403"/>
      <c r="BI26" s="403"/>
      <c r="BJ26" s="403"/>
      <c r="BK26" s="403"/>
      <c r="BL26" s="403"/>
      <c r="BM26" s="403"/>
      <c r="BN26" s="403"/>
      <c r="BO26" s="403"/>
    </row>
    <row r="27" spans="1:74" s="444" customFormat="1" ht="21.75" customHeight="1">
      <c r="A27" s="744" t="s">
        <v>247</v>
      </c>
      <c r="B27" s="787">
        <v>103843780.48</v>
      </c>
      <c r="C27" s="787"/>
      <c r="D27" s="815">
        <v>141701.99999999997</v>
      </c>
      <c r="E27" s="815">
        <v>1211.58</v>
      </c>
      <c r="F27" s="816">
        <v>139993.90999999997</v>
      </c>
      <c r="G27" s="788">
        <v>1708.09</v>
      </c>
      <c r="H27" s="433" t="s">
        <v>4</v>
      </c>
      <c r="I27" s="745"/>
      <c r="J27" s="403"/>
      <c r="K27" s="876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3"/>
      <c r="AJ27" s="403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  <c r="AU27" s="403"/>
      <c r="AV27" s="403"/>
      <c r="AW27" s="403"/>
      <c r="AX27" s="403"/>
      <c r="AY27" s="403"/>
      <c r="AZ27" s="403"/>
      <c r="BA27" s="403"/>
      <c r="BB27" s="403"/>
      <c r="BC27" s="403"/>
      <c r="BD27" s="403"/>
      <c r="BE27" s="403"/>
      <c r="BF27" s="403"/>
      <c r="BG27" s="403"/>
      <c r="BH27" s="403"/>
      <c r="BI27" s="403"/>
      <c r="BJ27" s="403"/>
      <c r="BK27" s="403"/>
      <c r="BL27" s="403"/>
      <c r="BM27" s="403"/>
      <c r="BN27" s="403"/>
      <c r="BO27" s="403"/>
      <c r="BP27" s="403"/>
      <c r="BQ27" s="403"/>
      <c r="BR27" s="403"/>
      <c r="BS27" s="403"/>
      <c r="BT27" s="403"/>
      <c r="BU27" s="403"/>
      <c r="BV27" s="403"/>
    </row>
    <row r="28" spans="1:74" s="444" customFormat="1" ht="21.75" customHeight="1">
      <c r="A28" s="744" t="s">
        <v>593</v>
      </c>
      <c r="B28" s="787">
        <v>3219490.9899999998</v>
      </c>
      <c r="C28" s="787"/>
      <c r="D28" s="815">
        <v>0</v>
      </c>
      <c r="E28" s="815">
        <v>0</v>
      </c>
      <c r="F28" s="816">
        <v>0</v>
      </c>
      <c r="G28" s="788">
        <v>0</v>
      </c>
      <c r="H28" s="433" t="s">
        <v>4</v>
      </c>
      <c r="I28" s="745"/>
      <c r="J28" s="403"/>
      <c r="K28" s="876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3"/>
      <c r="AJ28" s="403"/>
      <c r="AK28" s="403"/>
      <c r="AL28" s="403"/>
      <c r="AM28" s="403"/>
      <c r="AN28" s="403"/>
      <c r="AO28" s="403"/>
      <c r="AP28" s="403"/>
      <c r="AQ28" s="403"/>
      <c r="AR28" s="403"/>
      <c r="AS28" s="403"/>
      <c r="AT28" s="403"/>
      <c r="AU28" s="403"/>
      <c r="AV28" s="403"/>
      <c r="AW28" s="403"/>
      <c r="AX28" s="403"/>
      <c r="AY28" s="403"/>
      <c r="AZ28" s="403"/>
      <c r="BA28" s="403"/>
      <c r="BB28" s="403"/>
      <c r="BC28" s="403"/>
      <c r="BD28" s="403"/>
      <c r="BE28" s="403"/>
      <c r="BF28" s="403"/>
      <c r="BG28" s="403"/>
      <c r="BH28" s="403"/>
      <c r="BI28" s="403"/>
      <c r="BJ28" s="403"/>
      <c r="BK28" s="403"/>
      <c r="BL28" s="403"/>
      <c r="BM28" s="403"/>
      <c r="BN28" s="403"/>
      <c r="BO28" s="403"/>
      <c r="BP28" s="403"/>
      <c r="BQ28" s="403"/>
      <c r="BR28" s="403"/>
      <c r="BS28" s="403"/>
      <c r="BT28" s="403"/>
      <c r="BU28" s="403"/>
      <c r="BV28" s="403"/>
    </row>
    <row r="29" spans="1:74" s="444" customFormat="1" ht="21" customHeight="1">
      <c r="A29" s="744" t="s">
        <v>249</v>
      </c>
      <c r="B29" s="787">
        <v>674034.68</v>
      </c>
      <c r="C29" s="787"/>
      <c r="D29" s="815">
        <v>0</v>
      </c>
      <c r="E29" s="815">
        <v>0</v>
      </c>
      <c r="F29" s="816">
        <v>0</v>
      </c>
      <c r="G29" s="788">
        <v>0</v>
      </c>
      <c r="H29" s="433" t="s">
        <v>4</v>
      </c>
      <c r="I29" s="745"/>
      <c r="J29" s="403"/>
      <c r="K29" s="876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  <c r="BB29" s="403"/>
      <c r="BC29" s="403"/>
      <c r="BD29" s="403"/>
      <c r="BE29" s="403"/>
      <c r="BF29" s="403"/>
      <c r="BG29" s="403"/>
      <c r="BH29" s="403"/>
      <c r="BI29" s="403"/>
      <c r="BJ29" s="403"/>
      <c r="BK29" s="403"/>
      <c r="BL29" s="403"/>
      <c r="BM29" s="403"/>
      <c r="BN29" s="403"/>
      <c r="BO29" s="403"/>
      <c r="BP29" s="403"/>
      <c r="BQ29" s="403"/>
      <c r="BR29" s="403"/>
      <c r="BS29" s="403"/>
      <c r="BT29" s="403"/>
      <c r="BU29" s="403"/>
      <c r="BV29" s="403"/>
    </row>
    <row r="30" spans="1:74" s="441" customFormat="1" ht="31.5" customHeight="1">
      <c r="A30" s="442" t="s">
        <v>594</v>
      </c>
      <c r="B30" s="787">
        <v>1264428.02</v>
      </c>
      <c r="C30" s="786"/>
      <c r="D30" s="815">
        <v>0</v>
      </c>
      <c r="E30" s="815">
        <v>0</v>
      </c>
      <c r="F30" s="816">
        <v>0</v>
      </c>
      <c r="G30" s="788">
        <v>0</v>
      </c>
      <c r="H30" s="433" t="s">
        <v>4</v>
      </c>
      <c r="I30" s="745"/>
      <c r="J30" s="403"/>
      <c r="K30" s="876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  <c r="AB30" s="403"/>
      <c r="AC30" s="403"/>
      <c r="AD30" s="403"/>
      <c r="AE30" s="403"/>
      <c r="AF30" s="403"/>
      <c r="AG30" s="403"/>
      <c r="AH30" s="403"/>
      <c r="AI30" s="403"/>
      <c r="AJ30" s="403"/>
      <c r="AK30" s="403"/>
      <c r="AL30" s="403"/>
      <c r="AM30" s="403"/>
      <c r="AN30" s="403"/>
      <c r="AO30" s="403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  <c r="BB30" s="403"/>
      <c r="BC30" s="403"/>
      <c r="BD30" s="403"/>
      <c r="BE30" s="403"/>
      <c r="BF30" s="403"/>
      <c r="BG30" s="403"/>
      <c r="BH30" s="403"/>
      <c r="BI30" s="403"/>
      <c r="BJ30" s="403"/>
      <c r="BK30" s="403"/>
      <c r="BL30" s="403"/>
      <c r="BM30" s="403"/>
      <c r="BN30" s="403"/>
      <c r="BO30" s="403"/>
      <c r="BP30" s="403"/>
      <c r="BQ30" s="403"/>
      <c r="BR30" s="403"/>
      <c r="BS30" s="403"/>
      <c r="BT30" s="403"/>
      <c r="BU30" s="403"/>
      <c r="BV30" s="403"/>
    </row>
    <row r="31" spans="1:74" s="441" customFormat="1" ht="21" customHeight="1">
      <c r="A31" s="744" t="s">
        <v>251</v>
      </c>
      <c r="B31" s="787">
        <v>965937226.95000005</v>
      </c>
      <c r="C31" s="787"/>
      <c r="D31" s="815">
        <v>827698295.54000008</v>
      </c>
      <c r="E31" s="815">
        <v>827552068.96000004</v>
      </c>
      <c r="F31" s="816">
        <v>672757321.78000009</v>
      </c>
      <c r="G31" s="788">
        <v>154940973.75999999</v>
      </c>
      <c r="H31" s="433" t="s">
        <v>4</v>
      </c>
      <c r="I31" s="745"/>
      <c r="J31" s="403"/>
      <c r="K31" s="876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403"/>
      <c r="AJ31" s="403"/>
      <c r="AK31" s="403"/>
      <c r="AL31" s="403"/>
      <c r="AM31" s="403"/>
      <c r="AN31" s="403"/>
      <c r="AO31" s="403"/>
      <c r="AP31" s="403"/>
      <c r="AQ31" s="403"/>
      <c r="AR31" s="403"/>
      <c r="AS31" s="403"/>
      <c r="AT31" s="403"/>
      <c r="AU31" s="403"/>
      <c r="AV31" s="403"/>
      <c r="AW31" s="403"/>
      <c r="AX31" s="403"/>
      <c r="AY31" s="403"/>
      <c r="AZ31" s="403"/>
      <c r="BA31" s="403"/>
      <c r="BB31" s="403"/>
      <c r="BC31" s="403"/>
      <c r="BD31" s="403"/>
      <c r="BE31" s="403"/>
      <c r="BF31" s="403"/>
      <c r="BG31" s="403"/>
      <c r="BH31" s="403"/>
      <c r="BI31" s="403"/>
      <c r="BJ31" s="403"/>
      <c r="BK31" s="403"/>
      <c r="BL31" s="403"/>
      <c r="BM31" s="403"/>
      <c r="BN31" s="403"/>
      <c r="BO31" s="403"/>
      <c r="BP31" s="403"/>
      <c r="BQ31" s="403"/>
      <c r="BR31" s="403"/>
      <c r="BS31" s="403"/>
      <c r="BT31" s="403"/>
      <c r="BU31" s="403"/>
      <c r="BV31" s="403"/>
    </row>
    <row r="32" spans="1:74" s="441" customFormat="1" ht="23.25" customHeight="1">
      <c r="A32" s="744" t="s">
        <v>252</v>
      </c>
      <c r="B32" s="787">
        <v>3167826.8200000003</v>
      </c>
      <c r="C32" s="787"/>
      <c r="D32" s="815">
        <v>0</v>
      </c>
      <c r="E32" s="815">
        <v>0</v>
      </c>
      <c r="F32" s="816">
        <v>0</v>
      </c>
      <c r="G32" s="788">
        <v>0</v>
      </c>
      <c r="H32" s="433" t="s">
        <v>4</v>
      </c>
      <c r="I32" s="745"/>
      <c r="J32" s="403"/>
      <c r="K32" s="876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403"/>
      <c r="AQ32" s="403"/>
      <c r="AR32" s="403"/>
      <c r="AS32" s="403"/>
      <c r="AT32" s="403"/>
      <c r="AU32" s="403"/>
      <c r="AV32" s="403"/>
      <c r="AW32" s="403"/>
      <c r="AX32" s="403"/>
      <c r="AY32" s="403"/>
      <c r="AZ32" s="403"/>
      <c r="BA32" s="403"/>
      <c r="BB32" s="403"/>
      <c r="BC32" s="403"/>
      <c r="BD32" s="403"/>
      <c r="BE32" s="403"/>
      <c r="BF32" s="403"/>
      <c r="BG32" s="403"/>
      <c r="BH32" s="403"/>
      <c r="BI32" s="403"/>
      <c r="BJ32" s="403"/>
      <c r="BK32" s="403"/>
      <c r="BL32" s="403"/>
      <c r="BM32" s="403"/>
      <c r="BN32" s="403"/>
      <c r="BO32" s="403"/>
      <c r="BP32" s="403"/>
      <c r="BQ32" s="403"/>
      <c r="BR32" s="403"/>
      <c r="BS32" s="403"/>
      <c r="BT32" s="403"/>
      <c r="BU32" s="403"/>
      <c r="BV32" s="403"/>
    </row>
    <row r="33" spans="1:74" s="441" customFormat="1" ht="21.75" customHeight="1">
      <c r="A33" s="744" t="s">
        <v>253</v>
      </c>
      <c r="B33" s="787">
        <v>22880146.280000001</v>
      </c>
      <c r="C33" s="787"/>
      <c r="D33" s="815">
        <v>2767.5</v>
      </c>
      <c r="E33" s="815">
        <v>0</v>
      </c>
      <c r="F33" s="816">
        <v>2767.5</v>
      </c>
      <c r="G33" s="788">
        <v>0</v>
      </c>
      <c r="H33" s="433" t="s">
        <v>4</v>
      </c>
      <c r="I33" s="745"/>
      <c r="J33" s="403"/>
      <c r="K33" s="876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403"/>
      <c r="AW33" s="403"/>
      <c r="AX33" s="403"/>
      <c r="AY33" s="403"/>
      <c r="AZ33" s="403"/>
      <c r="BA33" s="403"/>
      <c r="BB33" s="403"/>
      <c r="BC33" s="403"/>
      <c r="BD33" s="403"/>
      <c r="BE33" s="403"/>
      <c r="BF33" s="403"/>
      <c r="BG33" s="403"/>
      <c r="BH33" s="403"/>
      <c r="BI33" s="403"/>
      <c r="BJ33" s="403"/>
      <c r="BK33" s="403"/>
      <c r="BL33" s="403"/>
      <c r="BM33" s="403"/>
      <c r="BN33" s="403"/>
      <c r="BO33" s="403"/>
      <c r="BP33" s="403"/>
      <c r="BQ33" s="403"/>
      <c r="BR33" s="403"/>
      <c r="BS33" s="403"/>
      <c r="BT33" s="403"/>
      <c r="BU33" s="403"/>
      <c r="BV33" s="403"/>
    </row>
    <row r="34" spans="1:74" s="441" customFormat="1" ht="21.95" customHeight="1">
      <c r="A34" s="744" t="s">
        <v>254</v>
      </c>
      <c r="B34" s="787">
        <v>10395803.699999999</v>
      </c>
      <c r="C34" s="787"/>
      <c r="D34" s="815">
        <v>0</v>
      </c>
      <c r="E34" s="815">
        <v>0</v>
      </c>
      <c r="F34" s="816">
        <v>0</v>
      </c>
      <c r="G34" s="788">
        <v>0</v>
      </c>
      <c r="H34" s="433" t="s">
        <v>4</v>
      </c>
      <c r="I34" s="745"/>
      <c r="J34" s="403"/>
      <c r="K34" s="876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403"/>
      <c r="AL34" s="403"/>
      <c r="AM34" s="403"/>
      <c r="AN34" s="403"/>
      <c r="AO34" s="403"/>
      <c r="AP34" s="403"/>
      <c r="AQ34" s="403"/>
      <c r="AR34" s="403"/>
      <c r="AS34" s="403"/>
      <c r="AT34" s="403"/>
      <c r="AU34" s="403"/>
      <c r="AV34" s="403"/>
      <c r="AW34" s="403"/>
      <c r="AX34" s="403"/>
      <c r="AY34" s="403"/>
      <c r="AZ34" s="403"/>
      <c r="BA34" s="403"/>
      <c r="BB34" s="403"/>
      <c r="BC34" s="403"/>
      <c r="BD34" s="403"/>
      <c r="BE34" s="403"/>
      <c r="BF34" s="403"/>
      <c r="BG34" s="403"/>
      <c r="BH34" s="403"/>
      <c r="BI34" s="403"/>
      <c r="BJ34" s="403"/>
      <c r="BK34" s="403"/>
      <c r="BL34" s="403"/>
      <c r="BM34" s="403"/>
      <c r="BN34" s="403"/>
      <c r="BO34" s="403"/>
      <c r="BP34" s="403"/>
      <c r="BQ34" s="403"/>
      <c r="BR34" s="403"/>
      <c r="BS34" s="403"/>
      <c r="BT34" s="403"/>
      <c r="BU34" s="403"/>
      <c r="BV34" s="403"/>
    </row>
    <row r="35" spans="1:74" s="441" customFormat="1" ht="21.95" customHeight="1">
      <c r="A35" s="746" t="s">
        <v>255</v>
      </c>
      <c r="B35" s="787">
        <v>527114.17000000004</v>
      </c>
      <c r="C35" s="787"/>
      <c r="D35" s="815">
        <v>0</v>
      </c>
      <c r="E35" s="815">
        <v>0</v>
      </c>
      <c r="F35" s="816">
        <v>0</v>
      </c>
      <c r="G35" s="788">
        <v>0</v>
      </c>
      <c r="H35" s="433" t="s">
        <v>4</v>
      </c>
      <c r="I35" s="745"/>
      <c r="J35" s="403"/>
      <c r="K35" s="876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403"/>
      <c r="AJ35" s="403"/>
      <c r="AK35" s="403"/>
      <c r="AL35" s="403"/>
      <c r="AM35" s="403"/>
      <c r="AN35" s="403"/>
      <c r="AO35" s="403"/>
      <c r="AP35" s="403"/>
      <c r="AQ35" s="403"/>
      <c r="AR35" s="403"/>
      <c r="AS35" s="403"/>
      <c r="AT35" s="403"/>
      <c r="AU35" s="403"/>
      <c r="AV35" s="403"/>
      <c r="AW35" s="403"/>
      <c r="AX35" s="403"/>
      <c r="AY35" s="403"/>
      <c r="AZ35" s="403"/>
      <c r="BA35" s="403"/>
      <c r="BB35" s="403"/>
      <c r="BC35" s="403"/>
      <c r="BD35" s="403"/>
      <c r="BE35" s="403"/>
      <c r="BF35" s="403"/>
      <c r="BG35" s="403"/>
      <c r="BH35" s="403"/>
      <c r="BI35" s="403"/>
      <c r="BJ35" s="403"/>
      <c r="BK35" s="403"/>
      <c r="BL35" s="403"/>
      <c r="BM35" s="403"/>
      <c r="BN35" s="403"/>
      <c r="BO35" s="403"/>
      <c r="BP35" s="403"/>
      <c r="BQ35" s="403"/>
      <c r="BR35" s="403"/>
      <c r="BS35" s="403"/>
      <c r="BT35" s="403"/>
      <c r="BU35" s="403"/>
      <c r="BV35" s="403"/>
    </row>
    <row r="36" spans="1:74" s="441" customFormat="1" ht="21.95" customHeight="1">
      <c r="A36" s="744" t="s">
        <v>256</v>
      </c>
      <c r="B36" s="787">
        <v>19733182.210000001</v>
      </c>
      <c r="C36" s="787"/>
      <c r="D36" s="815">
        <v>0</v>
      </c>
      <c r="E36" s="815">
        <v>0</v>
      </c>
      <c r="F36" s="816">
        <v>0</v>
      </c>
      <c r="G36" s="788">
        <v>0</v>
      </c>
      <c r="H36" s="433" t="s">
        <v>4</v>
      </c>
      <c r="I36" s="745"/>
      <c r="J36" s="403"/>
      <c r="K36" s="876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  <c r="AD36" s="403"/>
      <c r="AE36" s="403"/>
      <c r="AF36" s="403"/>
      <c r="AG36" s="403"/>
      <c r="AH36" s="403"/>
      <c r="AI36" s="403"/>
      <c r="AJ36" s="403"/>
      <c r="AK36" s="403"/>
      <c r="AL36" s="403"/>
      <c r="AM36" s="403"/>
      <c r="AN36" s="403"/>
      <c r="AO36" s="403"/>
      <c r="AP36" s="403"/>
      <c r="AQ36" s="403"/>
      <c r="AR36" s="403"/>
      <c r="AS36" s="403"/>
      <c r="AT36" s="403"/>
      <c r="AU36" s="403"/>
      <c r="AV36" s="403"/>
      <c r="AW36" s="403"/>
      <c r="AX36" s="403"/>
      <c r="AY36" s="403"/>
      <c r="AZ36" s="403"/>
      <c r="BA36" s="403"/>
      <c r="BB36" s="403"/>
      <c r="BC36" s="403"/>
      <c r="BD36" s="403"/>
      <c r="BE36" s="403"/>
      <c r="BF36" s="403"/>
      <c r="BG36" s="403"/>
      <c r="BH36" s="403"/>
      <c r="BI36" s="403"/>
      <c r="BJ36" s="403"/>
      <c r="BK36" s="403"/>
      <c r="BL36" s="403"/>
      <c r="BM36" s="403"/>
      <c r="BN36" s="403"/>
      <c r="BO36" s="403"/>
      <c r="BP36" s="403"/>
      <c r="BQ36" s="403"/>
      <c r="BR36" s="403"/>
      <c r="BS36" s="403"/>
      <c r="BT36" s="403"/>
      <c r="BU36" s="403"/>
      <c r="BV36" s="403"/>
    </row>
    <row r="37" spans="1:74" s="441" customFormat="1" ht="21.95" customHeight="1">
      <c r="A37" s="744" t="s">
        <v>257</v>
      </c>
      <c r="B37" s="787">
        <v>5483937.4900000002</v>
      </c>
      <c r="C37" s="787"/>
      <c r="D37" s="815">
        <v>0</v>
      </c>
      <c r="E37" s="815">
        <v>0</v>
      </c>
      <c r="F37" s="816">
        <v>0</v>
      </c>
      <c r="G37" s="788">
        <v>0</v>
      </c>
      <c r="H37" s="433" t="s">
        <v>4</v>
      </c>
      <c r="I37" s="745"/>
      <c r="J37" s="403"/>
      <c r="K37" s="876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403"/>
      <c r="AJ37" s="403"/>
      <c r="AK37" s="403"/>
      <c r="AL37" s="403"/>
      <c r="AM37" s="403"/>
      <c r="AN37" s="403"/>
      <c r="AO37" s="403"/>
      <c r="AP37" s="403"/>
      <c r="AQ37" s="403"/>
      <c r="AR37" s="403"/>
      <c r="AS37" s="403"/>
      <c r="AT37" s="403"/>
      <c r="AU37" s="403"/>
      <c r="AV37" s="403"/>
      <c r="AW37" s="403"/>
      <c r="AX37" s="403"/>
      <c r="AY37" s="403"/>
      <c r="AZ37" s="403"/>
      <c r="BA37" s="403"/>
      <c r="BB37" s="403"/>
      <c r="BC37" s="403"/>
      <c r="BD37" s="403"/>
      <c r="BE37" s="403"/>
      <c r="BF37" s="403"/>
      <c r="BG37" s="403"/>
      <c r="BH37" s="403"/>
      <c r="BI37" s="403"/>
      <c r="BJ37" s="403"/>
      <c r="BK37" s="403"/>
      <c r="BL37" s="403"/>
      <c r="BM37" s="403"/>
      <c r="BN37" s="403"/>
      <c r="BO37" s="403"/>
      <c r="BP37" s="403"/>
      <c r="BQ37" s="403"/>
      <c r="BR37" s="403"/>
      <c r="BS37" s="403"/>
      <c r="BT37" s="403"/>
      <c r="BU37" s="403"/>
      <c r="BV37" s="403"/>
    </row>
    <row r="38" spans="1:74" s="441" customFormat="1" ht="21.95" customHeight="1">
      <c r="A38" s="744" t="s">
        <v>258</v>
      </c>
      <c r="B38" s="787">
        <v>44396.05</v>
      </c>
      <c r="C38" s="787"/>
      <c r="D38" s="815">
        <v>0</v>
      </c>
      <c r="E38" s="815">
        <v>0</v>
      </c>
      <c r="F38" s="816">
        <v>0</v>
      </c>
      <c r="G38" s="788">
        <v>0</v>
      </c>
      <c r="H38" s="433" t="s">
        <v>4</v>
      </c>
      <c r="I38" s="745"/>
      <c r="J38" s="403"/>
      <c r="K38" s="876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3"/>
      <c r="AE38" s="403"/>
      <c r="AF38" s="403"/>
      <c r="AG38" s="403"/>
      <c r="AH38" s="403"/>
      <c r="AI38" s="403"/>
      <c r="AJ38" s="403"/>
      <c r="AK38" s="403"/>
      <c r="AL38" s="403"/>
      <c r="AM38" s="403"/>
      <c r="AN38" s="403"/>
      <c r="AO38" s="403"/>
      <c r="AP38" s="403"/>
      <c r="AQ38" s="403"/>
      <c r="AR38" s="403"/>
      <c r="AS38" s="403"/>
      <c r="AT38" s="403"/>
      <c r="AU38" s="403"/>
      <c r="AV38" s="403"/>
      <c r="AW38" s="403"/>
      <c r="AX38" s="403"/>
      <c r="AY38" s="403"/>
      <c r="AZ38" s="403"/>
      <c r="BA38" s="403"/>
      <c r="BB38" s="403"/>
      <c r="BC38" s="403"/>
      <c r="BD38" s="403"/>
      <c r="BE38" s="403"/>
      <c r="BF38" s="403"/>
      <c r="BG38" s="403"/>
      <c r="BH38" s="403"/>
      <c r="BI38" s="403"/>
      <c r="BJ38" s="403"/>
      <c r="BK38" s="403"/>
      <c r="BL38" s="403"/>
      <c r="BM38" s="403"/>
      <c r="BN38" s="403"/>
      <c r="BO38" s="403"/>
      <c r="BP38" s="403"/>
      <c r="BQ38" s="403"/>
      <c r="BR38" s="403"/>
      <c r="BS38" s="403"/>
      <c r="BT38" s="403"/>
      <c r="BU38" s="403"/>
      <c r="BV38" s="403"/>
    </row>
    <row r="39" spans="1:74" s="441" customFormat="1" ht="21.95" customHeight="1">
      <c r="A39" s="744" t="s">
        <v>259</v>
      </c>
      <c r="B39" s="787">
        <v>2520771.62</v>
      </c>
      <c r="C39" s="787"/>
      <c r="D39" s="815">
        <v>0</v>
      </c>
      <c r="E39" s="815">
        <v>0</v>
      </c>
      <c r="F39" s="816">
        <v>0</v>
      </c>
      <c r="G39" s="788">
        <v>0</v>
      </c>
      <c r="H39" s="433" t="s">
        <v>4</v>
      </c>
      <c r="I39" s="745"/>
      <c r="J39" s="403"/>
      <c r="K39" s="876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403"/>
      <c r="AE39" s="403"/>
      <c r="AF39" s="403"/>
      <c r="AG39" s="403"/>
      <c r="AH39" s="403"/>
      <c r="AI39" s="403"/>
      <c r="AJ39" s="403"/>
      <c r="AK39" s="403"/>
      <c r="AL39" s="403"/>
      <c r="AM39" s="403"/>
      <c r="AN39" s="403"/>
      <c r="AO39" s="403"/>
      <c r="AP39" s="403"/>
      <c r="AQ39" s="403"/>
      <c r="AR39" s="403"/>
      <c r="AS39" s="403"/>
      <c r="AT39" s="403"/>
      <c r="AU39" s="403"/>
      <c r="AV39" s="403"/>
      <c r="AW39" s="403"/>
      <c r="AX39" s="403"/>
      <c r="AY39" s="403"/>
      <c r="AZ39" s="403"/>
      <c r="BA39" s="403"/>
      <c r="BB39" s="403"/>
      <c r="BC39" s="403"/>
      <c r="BD39" s="403"/>
      <c r="BE39" s="403"/>
      <c r="BF39" s="403"/>
      <c r="BG39" s="403"/>
      <c r="BH39" s="403"/>
      <c r="BI39" s="403"/>
      <c r="BJ39" s="403"/>
      <c r="BK39" s="403"/>
      <c r="BL39" s="403"/>
      <c r="BM39" s="403"/>
      <c r="BN39" s="403"/>
      <c r="BO39" s="403"/>
      <c r="BP39" s="403"/>
      <c r="BQ39" s="403"/>
      <c r="BR39" s="403"/>
      <c r="BS39" s="403"/>
      <c r="BT39" s="403"/>
      <c r="BU39" s="403"/>
      <c r="BV39" s="403"/>
    </row>
    <row r="40" spans="1:74" s="441" customFormat="1" ht="21.95" customHeight="1">
      <c r="A40" s="744" t="s">
        <v>715</v>
      </c>
      <c r="B40" s="787">
        <v>113856.62</v>
      </c>
      <c r="C40" s="787"/>
      <c r="D40" s="815">
        <v>0</v>
      </c>
      <c r="E40" s="815">
        <v>0</v>
      </c>
      <c r="F40" s="816">
        <v>0</v>
      </c>
      <c r="G40" s="788">
        <v>0</v>
      </c>
      <c r="H40" s="433" t="s">
        <v>4</v>
      </c>
      <c r="I40" s="745"/>
      <c r="J40" s="403"/>
      <c r="K40" s="876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403"/>
      <c r="AA40" s="403"/>
      <c r="AB40" s="403"/>
      <c r="AC40" s="403"/>
      <c r="AD40" s="403"/>
      <c r="AE40" s="403"/>
      <c r="AF40" s="403"/>
      <c r="AG40" s="403"/>
      <c r="AH40" s="403"/>
      <c r="AI40" s="403"/>
      <c r="AJ40" s="403"/>
      <c r="AK40" s="403"/>
      <c r="AL40" s="403"/>
      <c r="AM40" s="403"/>
      <c r="AN40" s="403"/>
      <c r="AO40" s="403"/>
      <c r="AP40" s="403"/>
      <c r="AQ40" s="403"/>
      <c r="AR40" s="403"/>
      <c r="AS40" s="403"/>
      <c r="AT40" s="403"/>
      <c r="AU40" s="403"/>
      <c r="AV40" s="403"/>
      <c r="AW40" s="403"/>
      <c r="AX40" s="403"/>
      <c r="AY40" s="403"/>
      <c r="AZ40" s="403"/>
      <c r="BA40" s="403"/>
      <c r="BB40" s="403"/>
      <c r="BC40" s="403"/>
      <c r="BD40" s="403"/>
      <c r="BE40" s="403"/>
      <c r="BF40" s="403"/>
      <c r="BG40" s="403"/>
      <c r="BH40" s="403"/>
      <c r="BI40" s="403"/>
      <c r="BJ40" s="403"/>
      <c r="BK40" s="403"/>
      <c r="BL40" s="403"/>
      <c r="BM40" s="403"/>
      <c r="BN40" s="403"/>
      <c r="BO40" s="403"/>
      <c r="BP40" s="403"/>
      <c r="BQ40" s="403"/>
      <c r="BR40" s="403"/>
      <c r="BS40" s="403"/>
      <c r="BT40" s="403"/>
      <c r="BU40" s="403"/>
      <c r="BV40" s="403"/>
    </row>
    <row r="41" spans="1:74" s="441" customFormat="1" ht="21.95" customHeight="1">
      <c r="A41" s="744" t="s">
        <v>260</v>
      </c>
      <c r="B41" s="787">
        <v>766744360.25000048</v>
      </c>
      <c r="C41" s="787"/>
      <c r="D41" s="815">
        <v>0</v>
      </c>
      <c r="E41" s="815">
        <v>0</v>
      </c>
      <c r="F41" s="816">
        <v>0</v>
      </c>
      <c r="G41" s="788">
        <v>0</v>
      </c>
      <c r="H41" s="433" t="s">
        <v>4</v>
      </c>
      <c r="I41" s="745"/>
      <c r="J41" s="403"/>
      <c r="K41" s="876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3"/>
      <c r="X41" s="403"/>
      <c r="Y41" s="403"/>
      <c r="Z41" s="403"/>
      <c r="AA41" s="403"/>
      <c r="AB41" s="403"/>
      <c r="AC41" s="403"/>
      <c r="AD41" s="403"/>
      <c r="AE41" s="403"/>
      <c r="AF41" s="403"/>
      <c r="AG41" s="403"/>
      <c r="AH41" s="403"/>
      <c r="AI41" s="403"/>
      <c r="AJ41" s="403"/>
      <c r="AK41" s="403"/>
      <c r="AL41" s="403"/>
      <c r="AM41" s="403"/>
      <c r="AN41" s="403"/>
      <c r="AO41" s="403"/>
      <c r="AP41" s="403"/>
      <c r="AQ41" s="403"/>
      <c r="AR41" s="403"/>
      <c r="AS41" s="403"/>
      <c r="AT41" s="403"/>
      <c r="AU41" s="403"/>
      <c r="AV41" s="403"/>
      <c r="AW41" s="403"/>
      <c r="AX41" s="403"/>
      <c r="AY41" s="403"/>
      <c r="AZ41" s="403"/>
      <c r="BA41" s="403"/>
      <c r="BB41" s="403"/>
      <c r="BC41" s="403"/>
      <c r="BD41" s="403"/>
      <c r="BE41" s="403"/>
      <c r="BF41" s="403"/>
      <c r="BG41" s="403"/>
      <c r="BH41" s="403"/>
      <c r="BI41" s="403"/>
      <c r="BJ41" s="403"/>
      <c r="BK41" s="403"/>
      <c r="BL41" s="403"/>
      <c r="BM41" s="403"/>
      <c r="BN41" s="403"/>
      <c r="BO41" s="403"/>
      <c r="BP41" s="403"/>
      <c r="BQ41" s="403"/>
      <c r="BR41" s="403"/>
      <c r="BS41" s="403"/>
      <c r="BT41" s="403"/>
      <c r="BU41" s="403"/>
      <c r="BV41" s="403"/>
    </row>
    <row r="42" spans="1:74" s="441" customFormat="1" ht="21.95" customHeight="1">
      <c r="A42" s="744" t="s">
        <v>261</v>
      </c>
      <c r="B42" s="787">
        <v>3018631.3800000004</v>
      </c>
      <c r="C42" s="787"/>
      <c r="D42" s="815">
        <v>0</v>
      </c>
      <c r="E42" s="815">
        <v>0</v>
      </c>
      <c r="F42" s="816">
        <v>0</v>
      </c>
      <c r="G42" s="788">
        <v>0</v>
      </c>
      <c r="H42" s="433" t="s">
        <v>4</v>
      </c>
      <c r="I42" s="745"/>
      <c r="J42" s="403"/>
      <c r="K42" s="876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3"/>
      <c r="AE42" s="403"/>
      <c r="AF42" s="403"/>
      <c r="AG42" s="403"/>
      <c r="AH42" s="403"/>
      <c r="AI42" s="403"/>
      <c r="AJ42" s="403"/>
      <c r="AK42" s="403"/>
      <c r="AL42" s="403"/>
      <c r="AM42" s="403"/>
      <c r="AN42" s="403"/>
      <c r="AO42" s="403"/>
      <c r="AP42" s="403"/>
      <c r="AQ42" s="403"/>
      <c r="AR42" s="403"/>
      <c r="AS42" s="403"/>
      <c r="AT42" s="403"/>
      <c r="AU42" s="403"/>
      <c r="AV42" s="403"/>
      <c r="AW42" s="403"/>
      <c r="AX42" s="403"/>
      <c r="AY42" s="403"/>
      <c r="AZ42" s="403"/>
      <c r="BA42" s="403"/>
      <c r="BB42" s="403"/>
      <c r="BC42" s="403"/>
      <c r="BD42" s="403"/>
      <c r="BE42" s="403"/>
      <c r="BF42" s="403"/>
      <c r="BG42" s="403"/>
      <c r="BH42" s="403"/>
      <c r="BI42" s="403"/>
      <c r="BJ42" s="403"/>
      <c r="BK42" s="403"/>
      <c r="BL42" s="403"/>
      <c r="BM42" s="403"/>
      <c r="BN42" s="403"/>
      <c r="BO42" s="403"/>
      <c r="BP42" s="403"/>
      <c r="BQ42" s="403"/>
      <c r="BR42" s="403"/>
      <c r="BS42" s="403"/>
      <c r="BT42" s="403"/>
      <c r="BU42" s="403"/>
      <c r="BV42" s="403"/>
    </row>
    <row r="43" spans="1:74" s="441" customFormat="1" ht="21.95" customHeight="1">
      <c r="A43" s="744" t="s">
        <v>262</v>
      </c>
      <c r="B43" s="787">
        <v>1568721.0099999995</v>
      </c>
      <c r="C43" s="787"/>
      <c r="D43" s="815">
        <v>0</v>
      </c>
      <c r="E43" s="815">
        <v>0</v>
      </c>
      <c r="F43" s="816">
        <v>0</v>
      </c>
      <c r="G43" s="788">
        <v>0</v>
      </c>
      <c r="H43" s="433" t="s">
        <v>4</v>
      </c>
      <c r="I43" s="745"/>
      <c r="J43" s="403"/>
      <c r="K43" s="876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03"/>
      <c r="AC43" s="403"/>
      <c r="AD43" s="403"/>
      <c r="AE43" s="403"/>
      <c r="AF43" s="403"/>
      <c r="AG43" s="403"/>
      <c r="AH43" s="403"/>
      <c r="AI43" s="403"/>
      <c r="AJ43" s="403"/>
      <c r="AK43" s="403"/>
      <c r="AL43" s="403"/>
      <c r="AM43" s="403"/>
      <c r="AN43" s="403"/>
      <c r="AO43" s="403"/>
      <c r="AP43" s="403"/>
      <c r="AQ43" s="403"/>
      <c r="AR43" s="403"/>
      <c r="AS43" s="403"/>
      <c r="AT43" s="403"/>
      <c r="AU43" s="403"/>
      <c r="AV43" s="403"/>
      <c r="AW43" s="403"/>
      <c r="AX43" s="403"/>
      <c r="AY43" s="403"/>
      <c r="AZ43" s="403"/>
      <c r="BA43" s="403"/>
      <c r="BB43" s="403"/>
      <c r="BC43" s="403"/>
      <c r="BD43" s="403"/>
      <c r="BE43" s="403"/>
      <c r="BF43" s="403"/>
      <c r="BG43" s="403"/>
      <c r="BH43" s="403"/>
      <c r="BI43" s="403"/>
      <c r="BJ43" s="403"/>
      <c r="BK43" s="403"/>
      <c r="BL43" s="403"/>
      <c r="BM43" s="403"/>
      <c r="BN43" s="403"/>
      <c r="BO43" s="403"/>
      <c r="BP43" s="403"/>
      <c r="BQ43" s="403"/>
      <c r="BR43" s="403"/>
      <c r="BS43" s="403"/>
      <c r="BT43" s="403"/>
      <c r="BU43" s="403"/>
      <c r="BV43" s="403"/>
    </row>
    <row r="44" spans="1:74" s="441" customFormat="1" ht="21.95" customHeight="1">
      <c r="A44" s="744" t="s">
        <v>263</v>
      </c>
      <c r="B44" s="787">
        <v>8764552.8499999996</v>
      </c>
      <c r="C44" s="787"/>
      <c r="D44" s="815">
        <v>11213.94</v>
      </c>
      <c r="E44" s="815">
        <v>2163.02</v>
      </c>
      <c r="F44" s="816">
        <v>11213.94</v>
      </c>
      <c r="G44" s="788">
        <v>0</v>
      </c>
      <c r="H44" s="433" t="s">
        <v>4</v>
      </c>
      <c r="I44" s="745"/>
      <c r="J44" s="403"/>
      <c r="K44" s="876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3"/>
      <c r="AI44" s="403"/>
      <c r="AJ44" s="403"/>
      <c r="AK44" s="403"/>
      <c r="AL44" s="403"/>
      <c r="AM44" s="403"/>
      <c r="AN44" s="403"/>
      <c r="AO44" s="403"/>
      <c r="AP44" s="403"/>
      <c r="AQ44" s="403"/>
      <c r="AR44" s="403"/>
      <c r="AS44" s="403"/>
      <c r="AT44" s="403"/>
      <c r="AU44" s="403"/>
      <c r="AV44" s="403"/>
      <c r="AW44" s="403"/>
      <c r="AX44" s="403"/>
      <c r="AY44" s="403"/>
      <c r="AZ44" s="403"/>
      <c r="BA44" s="403"/>
      <c r="BB44" s="403"/>
      <c r="BC44" s="403"/>
      <c r="BD44" s="403"/>
      <c r="BE44" s="403"/>
      <c r="BF44" s="403"/>
      <c r="BG44" s="403"/>
      <c r="BH44" s="403"/>
      <c r="BI44" s="403"/>
      <c r="BJ44" s="403"/>
      <c r="BK44" s="403"/>
      <c r="BL44" s="403"/>
      <c r="BM44" s="403"/>
      <c r="BN44" s="403"/>
      <c r="BO44" s="403"/>
      <c r="BP44" s="403"/>
      <c r="BQ44" s="403"/>
      <c r="BR44" s="403"/>
      <c r="BS44" s="403"/>
      <c r="BT44" s="403"/>
      <c r="BU44" s="403"/>
      <c r="BV44" s="403"/>
    </row>
    <row r="45" spans="1:74" s="441" customFormat="1" ht="21.95" customHeight="1">
      <c r="A45" s="744" t="s">
        <v>264</v>
      </c>
      <c r="B45" s="787">
        <v>329567.83000000007</v>
      </c>
      <c r="C45" s="787"/>
      <c r="D45" s="815">
        <v>0</v>
      </c>
      <c r="E45" s="815">
        <v>0</v>
      </c>
      <c r="F45" s="816">
        <v>0</v>
      </c>
      <c r="G45" s="788">
        <v>0</v>
      </c>
      <c r="H45" s="433" t="s">
        <v>4</v>
      </c>
      <c r="I45" s="745"/>
      <c r="J45" s="403"/>
      <c r="K45" s="876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03"/>
      <c r="X45" s="403"/>
      <c r="Y45" s="403"/>
      <c r="Z45" s="403"/>
      <c r="AA45" s="403"/>
      <c r="AB45" s="403"/>
      <c r="AC45" s="403"/>
      <c r="AD45" s="403"/>
      <c r="AE45" s="403"/>
      <c r="AF45" s="403"/>
      <c r="AG45" s="403"/>
      <c r="AH45" s="403"/>
      <c r="AI45" s="403"/>
      <c r="AJ45" s="403"/>
      <c r="AK45" s="403"/>
      <c r="AL45" s="403"/>
      <c r="AM45" s="403"/>
      <c r="AN45" s="403"/>
      <c r="AO45" s="403"/>
      <c r="AP45" s="403"/>
      <c r="AQ45" s="403"/>
      <c r="AR45" s="403"/>
      <c r="AS45" s="403"/>
      <c r="AT45" s="403"/>
      <c r="AU45" s="403"/>
      <c r="AV45" s="403"/>
      <c r="AW45" s="403"/>
      <c r="AX45" s="403"/>
      <c r="AY45" s="403"/>
      <c r="AZ45" s="403"/>
      <c r="BA45" s="403"/>
      <c r="BB45" s="403"/>
      <c r="BC45" s="403"/>
      <c r="BD45" s="403"/>
      <c r="BE45" s="403"/>
      <c r="BF45" s="403"/>
      <c r="BG45" s="403"/>
      <c r="BH45" s="403"/>
      <c r="BI45" s="403"/>
      <c r="BJ45" s="403"/>
      <c r="BK45" s="403"/>
      <c r="BL45" s="403"/>
      <c r="BM45" s="403"/>
      <c r="BN45" s="403"/>
      <c r="BO45" s="403"/>
      <c r="BP45" s="403"/>
      <c r="BQ45" s="403"/>
      <c r="BR45" s="403"/>
      <c r="BS45" s="403"/>
      <c r="BT45" s="403"/>
      <c r="BU45" s="403"/>
      <c r="BV45" s="403"/>
    </row>
    <row r="46" spans="1:74" s="441" customFormat="1" ht="21.95" customHeight="1">
      <c r="A46" s="744" t="s">
        <v>265</v>
      </c>
      <c r="B46" s="787">
        <v>6510845.0499999998</v>
      </c>
      <c r="C46" s="787"/>
      <c r="D46" s="815">
        <v>0</v>
      </c>
      <c r="E46" s="815">
        <v>0</v>
      </c>
      <c r="F46" s="816">
        <v>0</v>
      </c>
      <c r="G46" s="788">
        <v>0</v>
      </c>
      <c r="H46" s="433" t="s">
        <v>4</v>
      </c>
      <c r="I46" s="745"/>
      <c r="J46" s="403"/>
      <c r="K46" s="876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3"/>
      <c r="AI46" s="403"/>
      <c r="AJ46" s="403"/>
      <c r="AK46" s="403"/>
      <c r="AL46" s="403"/>
      <c r="AM46" s="403"/>
      <c r="AN46" s="403"/>
      <c r="AO46" s="403"/>
      <c r="AP46" s="403"/>
      <c r="AQ46" s="403"/>
      <c r="AR46" s="403"/>
      <c r="AS46" s="403"/>
      <c r="AT46" s="403"/>
      <c r="AU46" s="403"/>
      <c r="AV46" s="403"/>
      <c r="AW46" s="403"/>
      <c r="AX46" s="403"/>
      <c r="AY46" s="403"/>
      <c r="AZ46" s="403"/>
      <c r="BA46" s="403"/>
      <c r="BB46" s="403"/>
      <c r="BC46" s="403"/>
      <c r="BD46" s="403"/>
      <c r="BE46" s="403"/>
      <c r="BF46" s="403"/>
      <c r="BG46" s="403"/>
      <c r="BH46" s="403"/>
      <c r="BI46" s="403"/>
      <c r="BJ46" s="403"/>
      <c r="BK46" s="403"/>
      <c r="BL46" s="403"/>
      <c r="BM46" s="403"/>
      <c r="BN46" s="403"/>
      <c r="BO46" s="403"/>
      <c r="BP46" s="403"/>
      <c r="BQ46" s="403"/>
      <c r="BR46" s="403"/>
      <c r="BS46" s="403"/>
      <c r="BT46" s="403"/>
      <c r="BU46" s="403"/>
      <c r="BV46" s="403"/>
    </row>
    <row r="47" spans="1:74" s="441" customFormat="1" ht="21.95" customHeight="1">
      <c r="A47" s="744" t="s">
        <v>266</v>
      </c>
      <c r="B47" s="787">
        <v>845629.91</v>
      </c>
      <c r="C47" s="787"/>
      <c r="D47" s="815">
        <v>0</v>
      </c>
      <c r="E47" s="815">
        <v>0</v>
      </c>
      <c r="F47" s="816">
        <v>0</v>
      </c>
      <c r="G47" s="788">
        <v>0</v>
      </c>
      <c r="H47" s="433" t="s">
        <v>4</v>
      </c>
      <c r="I47" s="745"/>
      <c r="J47" s="403"/>
      <c r="K47" s="876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03"/>
      <c r="AE47" s="403"/>
      <c r="AF47" s="403"/>
      <c r="AG47" s="403"/>
      <c r="AH47" s="403"/>
      <c r="AI47" s="403"/>
      <c r="AJ47" s="403"/>
      <c r="AK47" s="403"/>
      <c r="AL47" s="403"/>
      <c r="AM47" s="403"/>
      <c r="AN47" s="403"/>
      <c r="AO47" s="403"/>
      <c r="AP47" s="403"/>
      <c r="AQ47" s="403"/>
      <c r="AR47" s="403"/>
      <c r="AS47" s="403"/>
      <c r="AT47" s="403"/>
      <c r="AU47" s="403"/>
      <c r="AV47" s="403"/>
      <c r="AW47" s="403"/>
      <c r="AX47" s="403"/>
      <c r="AY47" s="403"/>
      <c r="AZ47" s="403"/>
      <c r="BA47" s="403"/>
      <c r="BB47" s="403"/>
      <c r="BC47" s="403"/>
      <c r="BD47" s="403"/>
      <c r="BE47" s="403"/>
      <c r="BF47" s="403"/>
      <c r="BG47" s="403"/>
      <c r="BH47" s="403"/>
      <c r="BI47" s="403"/>
      <c r="BJ47" s="403"/>
      <c r="BK47" s="403"/>
      <c r="BL47" s="403"/>
      <c r="BM47" s="403"/>
      <c r="BN47" s="403"/>
      <c r="BO47" s="403"/>
      <c r="BP47" s="403"/>
      <c r="BQ47" s="403"/>
      <c r="BR47" s="403"/>
      <c r="BS47" s="403"/>
      <c r="BT47" s="403"/>
      <c r="BU47" s="403"/>
      <c r="BV47" s="403"/>
    </row>
    <row r="48" spans="1:74" s="441" customFormat="1" ht="21.95" customHeight="1">
      <c r="A48" s="744" t="s">
        <v>267</v>
      </c>
      <c r="B48" s="787">
        <v>91364772.179999977</v>
      </c>
      <c r="C48" s="787"/>
      <c r="D48" s="815">
        <v>0</v>
      </c>
      <c r="E48" s="815">
        <v>0</v>
      </c>
      <c r="F48" s="816">
        <v>0</v>
      </c>
      <c r="G48" s="788">
        <v>0</v>
      </c>
      <c r="H48" s="433" t="s">
        <v>4</v>
      </c>
      <c r="I48" s="745"/>
      <c r="J48" s="403"/>
      <c r="K48" s="876"/>
      <c r="L48" s="403"/>
      <c r="M48" s="403"/>
      <c r="N48" s="403"/>
      <c r="O48" s="403"/>
      <c r="P48" s="403"/>
      <c r="Q48" s="403"/>
      <c r="R48" s="403"/>
      <c r="S48" s="403"/>
      <c r="T48" s="403"/>
      <c r="U48" s="403"/>
      <c r="V48" s="403"/>
      <c r="W48" s="403"/>
      <c r="X48" s="403"/>
      <c r="Y48" s="403"/>
      <c r="Z48" s="403"/>
      <c r="AA48" s="403"/>
      <c r="AB48" s="403"/>
      <c r="AC48" s="403"/>
      <c r="AD48" s="403"/>
      <c r="AE48" s="403"/>
      <c r="AF48" s="403"/>
      <c r="AG48" s="403"/>
      <c r="AH48" s="403"/>
      <c r="AI48" s="403"/>
      <c r="AJ48" s="403"/>
      <c r="AK48" s="403"/>
      <c r="AL48" s="403"/>
      <c r="AM48" s="403"/>
      <c r="AN48" s="403"/>
      <c r="AO48" s="403"/>
      <c r="AP48" s="403"/>
      <c r="AQ48" s="403"/>
      <c r="AR48" s="403"/>
      <c r="AS48" s="403"/>
      <c r="AT48" s="403"/>
      <c r="AU48" s="403"/>
      <c r="AV48" s="403"/>
      <c r="AW48" s="403"/>
      <c r="AX48" s="403"/>
      <c r="AY48" s="403"/>
      <c r="AZ48" s="403"/>
      <c r="BA48" s="403"/>
      <c r="BB48" s="403"/>
      <c r="BC48" s="403"/>
      <c r="BD48" s="403"/>
      <c r="BE48" s="403"/>
      <c r="BF48" s="403"/>
      <c r="BG48" s="403"/>
      <c r="BH48" s="403"/>
      <c r="BI48" s="403"/>
      <c r="BJ48" s="403"/>
      <c r="BK48" s="403"/>
      <c r="BL48" s="403"/>
      <c r="BM48" s="403"/>
      <c r="BN48" s="403"/>
      <c r="BO48" s="403"/>
      <c r="BP48" s="403"/>
      <c r="BQ48" s="403"/>
      <c r="BR48" s="403"/>
      <c r="BS48" s="403"/>
      <c r="BT48" s="403"/>
      <c r="BU48" s="403"/>
      <c r="BV48" s="403"/>
    </row>
    <row r="49" spans="1:74" s="441" customFormat="1" ht="21.95" customHeight="1">
      <c r="A49" s="744" t="s">
        <v>268</v>
      </c>
      <c r="B49" s="787">
        <v>119985196.60999995</v>
      </c>
      <c r="C49" s="787"/>
      <c r="D49" s="815">
        <v>14049</v>
      </c>
      <c r="E49" s="815">
        <v>906</v>
      </c>
      <c r="F49" s="816">
        <v>14049</v>
      </c>
      <c r="G49" s="788">
        <v>0</v>
      </c>
      <c r="H49" s="433" t="s">
        <v>4</v>
      </c>
      <c r="I49" s="745"/>
      <c r="J49" s="403"/>
      <c r="K49" s="876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  <c r="AI49" s="403"/>
      <c r="AJ49" s="403"/>
      <c r="AK49" s="403"/>
      <c r="AL49" s="403"/>
      <c r="AM49" s="403"/>
      <c r="AN49" s="403"/>
      <c r="AO49" s="403"/>
      <c r="AP49" s="403"/>
      <c r="AQ49" s="403"/>
      <c r="AR49" s="403"/>
      <c r="AS49" s="403"/>
      <c r="AT49" s="403"/>
      <c r="AU49" s="403"/>
      <c r="AV49" s="403"/>
      <c r="AW49" s="403"/>
      <c r="AX49" s="403"/>
      <c r="AY49" s="403"/>
      <c r="AZ49" s="403"/>
      <c r="BA49" s="403"/>
      <c r="BB49" s="403"/>
      <c r="BC49" s="403"/>
      <c r="BD49" s="403"/>
      <c r="BE49" s="403"/>
      <c r="BF49" s="403"/>
      <c r="BG49" s="403"/>
      <c r="BH49" s="403"/>
      <c r="BI49" s="403"/>
      <c r="BJ49" s="403"/>
      <c r="BK49" s="403"/>
      <c r="BL49" s="403"/>
      <c r="BM49" s="403"/>
      <c r="BN49" s="403"/>
      <c r="BO49" s="403"/>
      <c r="BP49" s="403"/>
      <c r="BQ49" s="403"/>
      <c r="BR49" s="403"/>
      <c r="BS49" s="403"/>
      <c r="BT49" s="403"/>
      <c r="BU49" s="403"/>
      <c r="BV49" s="403"/>
    </row>
    <row r="50" spans="1:74" s="441" customFormat="1" ht="21.95" customHeight="1">
      <c r="A50" s="744" t="s">
        <v>269</v>
      </c>
      <c r="B50" s="787">
        <v>103860.73000000001</v>
      </c>
      <c r="C50" s="787"/>
      <c r="D50" s="815">
        <v>0</v>
      </c>
      <c r="E50" s="815">
        <v>0</v>
      </c>
      <c r="F50" s="816">
        <v>0</v>
      </c>
      <c r="G50" s="788">
        <v>0</v>
      </c>
      <c r="H50" s="433" t="s">
        <v>4</v>
      </c>
      <c r="I50" s="745"/>
      <c r="J50" s="403"/>
      <c r="K50" s="876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3"/>
      <c r="X50" s="403"/>
      <c r="Y50" s="403"/>
      <c r="Z50" s="403"/>
      <c r="AA50" s="403"/>
      <c r="AB50" s="403"/>
      <c r="AC50" s="403"/>
      <c r="AD50" s="403"/>
      <c r="AE50" s="403"/>
      <c r="AF50" s="403"/>
      <c r="AG50" s="403"/>
      <c r="AH50" s="403"/>
      <c r="AI50" s="403"/>
      <c r="AJ50" s="403"/>
      <c r="AK50" s="403"/>
      <c r="AL50" s="403"/>
      <c r="AM50" s="403"/>
      <c r="AN50" s="403"/>
      <c r="AO50" s="403"/>
      <c r="AP50" s="403"/>
      <c r="AQ50" s="403"/>
      <c r="AR50" s="403"/>
      <c r="AS50" s="403"/>
      <c r="AT50" s="403"/>
      <c r="AU50" s="403"/>
      <c r="AV50" s="403"/>
      <c r="AW50" s="403"/>
      <c r="AX50" s="403"/>
      <c r="AY50" s="403"/>
      <c r="AZ50" s="403"/>
      <c r="BA50" s="403"/>
      <c r="BB50" s="403"/>
      <c r="BC50" s="403"/>
      <c r="BD50" s="403"/>
      <c r="BE50" s="403"/>
      <c r="BF50" s="403"/>
      <c r="BG50" s="403"/>
      <c r="BH50" s="403"/>
      <c r="BI50" s="403"/>
      <c r="BJ50" s="403"/>
      <c r="BK50" s="403"/>
      <c r="BL50" s="403"/>
      <c r="BM50" s="403"/>
      <c r="BN50" s="403"/>
      <c r="BO50" s="403"/>
      <c r="BP50" s="403"/>
      <c r="BQ50" s="403"/>
      <c r="BR50" s="403"/>
      <c r="BS50" s="403"/>
      <c r="BT50" s="403"/>
      <c r="BU50" s="403"/>
      <c r="BV50" s="403"/>
    </row>
    <row r="51" spans="1:74" s="441" customFormat="1" ht="21.95" customHeight="1">
      <c r="A51" s="744" t="s">
        <v>270</v>
      </c>
      <c r="B51" s="787">
        <v>2413225.8899999997</v>
      </c>
      <c r="C51" s="787"/>
      <c r="D51" s="815">
        <v>0</v>
      </c>
      <c r="E51" s="815">
        <v>0</v>
      </c>
      <c r="F51" s="816">
        <v>0</v>
      </c>
      <c r="G51" s="788">
        <v>0</v>
      </c>
      <c r="H51" s="433" t="s">
        <v>4</v>
      </c>
      <c r="I51" s="745"/>
      <c r="J51" s="403"/>
      <c r="K51" s="876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3"/>
      <c r="X51" s="403"/>
      <c r="Y51" s="403"/>
      <c r="Z51" s="403"/>
      <c r="AA51" s="403"/>
      <c r="AB51" s="403"/>
      <c r="AC51" s="403"/>
      <c r="AD51" s="403"/>
      <c r="AE51" s="403"/>
      <c r="AF51" s="403"/>
      <c r="AG51" s="403"/>
      <c r="AH51" s="403"/>
      <c r="AI51" s="403"/>
      <c r="AJ51" s="403"/>
      <c r="AK51" s="403"/>
      <c r="AL51" s="403"/>
      <c r="AM51" s="403"/>
      <c r="AN51" s="403"/>
      <c r="AO51" s="403"/>
      <c r="AP51" s="403"/>
      <c r="AQ51" s="403"/>
      <c r="AR51" s="403"/>
      <c r="AS51" s="403"/>
      <c r="AT51" s="403"/>
      <c r="AU51" s="403"/>
      <c r="AV51" s="403"/>
      <c r="AW51" s="403"/>
      <c r="AX51" s="403"/>
      <c r="AY51" s="403"/>
      <c r="AZ51" s="403"/>
      <c r="BA51" s="403"/>
      <c r="BB51" s="403"/>
      <c r="BC51" s="403"/>
      <c r="BD51" s="403"/>
      <c r="BE51" s="403"/>
      <c r="BF51" s="403"/>
      <c r="BG51" s="403"/>
      <c r="BH51" s="403"/>
      <c r="BI51" s="403"/>
      <c r="BJ51" s="403"/>
      <c r="BK51" s="403"/>
      <c r="BL51" s="403"/>
      <c r="BM51" s="403"/>
      <c r="BN51" s="403"/>
      <c r="BO51" s="403"/>
      <c r="BP51" s="403"/>
      <c r="BQ51" s="403"/>
      <c r="BR51" s="403"/>
      <c r="BS51" s="403"/>
      <c r="BT51" s="403"/>
      <c r="BU51" s="403"/>
      <c r="BV51" s="403"/>
    </row>
    <row r="52" spans="1:74" s="441" customFormat="1" ht="21.95" customHeight="1">
      <c r="A52" s="744" t="s">
        <v>271</v>
      </c>
      <c r="B52" s="787">
        <v>393034551.67999983</v>
      </c>
      <c r="C52" s="787"/>
      <c r="D52" s="815">
        <v>0</v>
      </c>
      <c r="E52" s="815">
        <v>0</v>
      </c>
      <c r="F52" s="816">
        <v>0</v>
      </c>
      <c r="G52" s="788">
        <v>0</v>
      </c>
      <c r="H52" s="433" t="s">
        <v>4</v>
      </c>
      <c r="I52" s="745"/>
      <c r="J52" s="403"/>
      <c r="K52" s="876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403"/>
      <c r="AA52" s="403"/>
      <c r="AB52" s="403"/>
      <c r="AC52" s="403"/>
      <c r="AD52" s="403"/>
      <c r="AE52" s="403"/>
      <c r="AF52" s="403"/>
      <c r="AG52" s="403"/>
      <c r="AH52" s="403"/>
      <c r="AI52" s="403"/>
      <c r="AJ52" s="403"/>
      <c r="AK52" s="403"/>
      <c r="AL52" s="403"/>
      <c r="AM52" s="403"/>
      <c r="AN52" s="403"/>
      <c r="AO52" s="403"/>
      <c r="AP52" s="403"/>
      <c r="AQ52" s="403"/>
      <c r="AR52" s="403"/>
      <c r="AS52" s="403"/>
      <c r="AT52" s="403"/>
      <c r="AU52" s="403"/>
      <c r="AV52" s="403"/>
      <c r="AW52" s="403"/>
      <c r="AX52" s="403"/>
      <c r="AY52" s="403"/>
      <c r="AZ52" s="403"/>
      <c r="BA52" s="403"/>
      <c r="BB52" s="403"/>
      <c r="BC52" s="403"/>
      <c r="BD52" s="403"/>
      <c r="BE52" s="403"/>
      <c r="BF52" s="403"/>
      <c r="BG52" s="403"/>
      <c r="BH52" s="403"/>
      <c r="BI52" s="403"/>
      <c r="BJ52" s="403"/>
      <c r="BK52" s="403"/>
      <c r="BL52" s="403"/>
      <c r="BM52" s="403"/>
      <c r="BN52" s="403"/>
      <c r="BO52" s="403"/>
      <c r="BP52" s="403"/>
      <c r="BQ52" s="403"/>
      <c r="BR52" s="403"/>
      <c r="BS52" s="403"/>
      <c r="BT52" s="403"/>
      <c r="BU52" s="403"/>
      <c r="BV52" s="403"/>
    </row>
    <row r="53" spans="1:74" s="441" customFormat="1" ht="21.95" customHeight="1">
      <c r="A53" s="744" t="s">
        <v>595</v>
      </c>
      <c r="B53" s="787">
        <v>275003.92</v>
      </c>
      <c r="C53" s="787"/>
      <c r="D53" s="815">
        <v>0</v>
      </c>
      <c r="E53" s="815">
        <v>0</v>
      </c>
      <c r="F53" s="816">
        <v>0</v>
      </c>
      <c r="G53" s="788">
        <v>0</v>
      </c>
      <c r="H53" s="433" t="s">
        <v>4</v>
      </c>
      <c r="I53" s="745"/>
      <c r="J53" s="403"/>
      <c r="K53" s="876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403"/>
      <c r="AJ53" s="403"/>
      <c r="AK53" s="403"/>
      <c r="AL53" s="403"/>
      <c r="AM53" s="403"/>
      <c r="AN53" s="403"/>
      <c r="AO53" s="403"/>
      <c r="AP53" s="403"/>
      <c r="AQ53" s="403"/>
      <c r="AR53" s="403"/>
      <c r="AS53" s="403"/>
      <c r="AT53" s="403"/>
      <c r="AU53" s="403"/>
      <c r="AV53" s="403"/>
      <c r="AW53" s="403"/>
      <c r="AX53" s="403"/>
      <c r="AY53" s="403"/>
      <c r="AZ53" s="403"/>
      <c r="BA53" s="403"/>
      <c r="BB53" s="403"/>
      <c r="BC53" s="403"/>
      <c r="BD53" s="403"/>
      <c r="BE53" s="403"/>
      <c r="BF53" s="403"/>
      <c r="BG53" s="403"/>
      <c r="BH53" s="403"/>
      <c r="BI53" s="403"/>
      <c r="BJ53" s="403"/>
      <c r="BK53" s="403"/>
      <c r="BL53" s="403"/>
      <c r="BM53" s="403"/>
      <c r="BN53" s="403"/>
      <c r="BO53" s="403"/>
      <c r="BP53" s="403"/>
      <c r="BQ53" s="403"/>
      <c r="BR53" s="403"/>
      <c r="BS53" s="403"/>
      <c r="BT53" s="403"/>
      <c r="BU53" s="403"/>
      <c r="BV53" s="403"/>
    </row>
    <row r="54" spans="1:74" s="441" customFormat="1" ht="21.95" customHeight="1">
      <c r="A54" s="744" t="s">
        <v>273</v>
      </c>
      <c r="B54" s="787">
        <v>1527272.1400000004</v>
      </c>
      <c r="C54" s="787"/>
      <c r="D54" s="815">
        <v>0</v>
      </c>
      <c r="E54" s="815">
        <v>0</v>
      </c>
      <c r="F54" s="816">
        <v>0</v>
      </c>
      <c r="G54" s="788">
        <v>0</v>
      </c>
      <c r="H54" s="433" t="s">
        <v>4</v>
      </c>
      <c r="I54" s="745"/>
      <c r="J54" s="403"/>
      <c r="K54" s="876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  <c r="AH54" s="403"/>
      <c r="AI54" s="403"/>
      <c r="AJ54" s="403"/>
      <c r="AK54" s="403"/>
      <c r="AL54" s="403"/>
      <c r="AM54" s="403"/>
      <c r="AN54" s="403"/>
      <c r="AO54" s="403"/>
      <c r="AP54" s="403"/>
      <c r="AQ54" s="403"/>
      <c r="AR54" s="403"/>
      <c r="AS54" s="403"/>
      <c r="AT54" s="403"/>
      <c r="AU54" s="403"/>
      <c r="AV54" s="403"/>
      <c r="AW54" s="403"/>
      <c r="AX54" s="403"/>
      <c r="AY54" s="403"/>
      <c r="AZ54" s="403"/>
      <c r="BA54" s="403"/>
      <c r="BB54" s="403"/>
      <c r="BC54" s="403"/>
      <c r="BD54" s="403"/>
      <c r="BE54" s="403"/>
      <c r="BF54" s="403"/>
      <c r="BG54" s="403"/>
      <c r="BH54" s="403"/>
      <c r="BI54" s="403"/>
      <c r="BJ54" s="403"/>
      <c r="BK54" s="403"/>
      <c r="BL54" s="403"/>
      <c r="BM54" s="403"/>
      <c r="BN54" s="403"/>
      <c r="BO54" s="403"/>
      <c r="BP54" s="403"/>
      <c r="BQ54" s="403"/>
      <c r="BR54" s="403"/>
      <c r="BS54" s="403"/>
      <c r="BT54" s="403"/>
      <c r="BU54" s="403"/>
      <c r="BV54" s="403"/>
    </row>
    <row r="55" spans="1:74" s="441" customFormat="1" ht="21.95" customHeight="1">
      <c r="A55" s="747" t="s">
        <v>274</v>
      </c>
      <c r="B55" s="787">
        <v>65566057.190000005</v>
      </c>
      <c r="C55" s="787"/>
      <c r="D55" s="815">
        <v>15532860.369999999</v>
      </c>
      <c r="E55" s="815">
        <v>0</v>
      </c>
      <c r="F55" s="816">
        <v>15532860.369999999</v>
      </c>
      <c r="G55" s="788">
        <v>0</v>
      </c>
      <c r="H55" s="433" t="s">
        <v>4</v>
      </c>
      <c r="I55" s="745"/>
      <c r="J55" s="403"/>
      <c r="K55" s="876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03"/>
      <c r="AE55" s="403"/>
      <c r="AF55" s="403"/>
      <c r="AG55" s="403"/>
      <c r="AH55" s="403"/>
      <c r="AI55" s="403"/>
      <c r="AJ55" s="403"/>
      <c r="AK55" s="403"/>
      <c r="AL55" s="403"/>
      <c r="AM55" s="403"/>
      <c r="AN55" s="403"/>
      <c r="AO55" s="403"/>
      <c r="AP55" s="403"/>
      <c r="AQ55" s="403"/>
      <c r="AR55" s="403"/>
      <c r="AS55" s="403"/>
      <c r="AT55" s="403"/>
      <c r="AU55" s="403"/>
      <c r="AV55" s="403"/>
      <c r="AW55" s="403"/>
      <c r="AX55" s="403"/>
      <c r="AY55" s="403"/>
      <c r="AZ55" s="403"/>
      <c r="BA55" s="403"/>
      <c r="BB55" s="403"/>
      <c r="BC55" s="403"/>
      <c r="BD55" s="403"/>
      <c r="BE55" s="403"/>
      <c r="BF55" s="403"/>
      <c r="BG55" s="403"/>
      <c r="BH55" s="403"/>
      <c r="BI55" s="403"/>
      <c r="BJ55" s="403"/>
      <c r="BK55" s="403"/>
      <c r="BL55" s="403"/>
      <c r="BM55" s="403"/>
      <c r="BN55" s="403"/>
      <c r="BO55" s="403"/>
      <c r="BP55" s="403"/>
      <c r="BQ55" s="403"/>
      <c r="BR55" s="403"/>
      <c r="BS55" s="403"/>
      <c r="BT55" s="403"/>
      <c r="BU55" s="403"/>
      <c r="BV55" s="403"/>
    </row>
    <row r="56" spans="1:74" s="441" customFormat="1" ht="21.75" customHeight="1">
      <c r="A56" s="744" t="s">
        <v>275</v>
      </c>
      <c r="B56" s="787">
        <v>170987280.76000002</v>
      </c>
      <c r="C56" s="787"/>
      <c r="D56" s="815">
        <v>0</v>
      </c>
      <c r="E56" s="815">
        <v>0</v>
      </c>
      <c r="F56" s="816">
        <v>0</v>
      </c>
      <c r="G56" s="788">
        <v>0</v>
      </c>
      <c r="H56" s="433" t="s">
        <v>4</v>
      </c>
      <c r="I56" s="745"/>
      <c r="J56" s="403"/>
      <c r="K56" s="876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403"/>
      <c r="AF56" s="403"/>
      <c r="AG56" s="403"/>
      <c r="AH56" s="403"/>
      <c r="AI56" s="403"/>
      <c r="AJ56" s="403"/>
      <c r="AK56" s="403"/>
      <c r="AL56" s="403"/>
      <c r="AM56" s="403"/>
      <c r="AN56" s="403"/>
      <c r="AO56" s="403"/>
      <c r="AP56" s="403"/>
      <c r="AQ56" s="403"/>
      <c r="AR56" s="403"/>
      <c r="AS56" s="403"/>
      <c r="AT56" s="403"/>
      <c r="AU56" s="403"/>
      <c r="AV56" s="403"/>
      <c r="AW56" s="403"/>
      <c r="AX56" s="403"/>
      <c r="AY56" s="403"/>
      <c r="AZ56" s="403"/>
      <c r="BA56" s="403"/>
      <c r="BB56" s="403"/>
      <c r="BC56" s="403"/>
      <c r="BD56" s="403"/>
      <c r="BE56" s="403"/>
      <c r="BF56" s="403"/>
      <c r="BG56" s="403"/>
      <c r="BH56" s="403"/>
      <c r="BI56" s="403"/>
      <c r="BJ56" s="403"/>
      <c r="BK56" s="403"/>
      <c r="BL56" s="403"/>
      <c r="BM56" s="403"/>
      <c r="BN56" s="403"/>
      <c r="BO56" s="403"/>
      <c r="BP56" s="403"/>
      <c r="BQ56" s="403"/>
      <c r="BR56" s="403"/>
      <c r="BS56" s="403"/>
      <c r="BT56" s="403"/>
      <c r="BU56" s="403"/>
      <c r="BV56" s="403"/>
    </row>
    <row r="57" spans="1:74" s="441" customFormat="1" ht="21.75" customHeight="1">
      <c r="A57" s="744" t="s">
        <v>276</v>
      </c>
      <c r="B57" s="787">
        <v>755284.6100000001</v>
      </c>
      <c r="C57" s="787"/>
      <c r="D57" s="815">
        <v>0</v>
      </c>
      <c r="E57" s="815">
        <v>0</v>
      </c>
      <c r="F57" s="816">
        <v>0</v>
      </c>
      <c r="G57" s="788">
        <v>0</v>
      </c>
      <c r="H57" s="433" t="s">
        <v>4</v>
      </c>
      <c r="I57" s="745"/>
      <c r="J57" s="403"/>
      <c r="K57" s="876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3"/>
      <c r="Y57" s="403"/>
      <c r="Z57" s="403"/>
      <c r="AA57" s="403"/>
      <c r="AB57" s="403"/>
      <c r="AC57" s="403"/>
      <c r="AD57" s="403"/>
      <c r="AE57" s="403"/>
      <c r="AF57" s="403"/>
      <c r="AG57" s="403"/>
      <c r="AH57" s="403"/>
      <c r="AI57" s="403"/>
      <c r="AJ57" s="403"/>
      <c r="AK57" s="403"/>
      <c r="AL57" s="403"/>
      <c r="AM57" s="403"/>
      <c r="AN57" s="403"/>
      <c r="AO57" s="403"/>
      <c r="AP57" s="403"/>
      <c r="AQ57" s="403"/>
      <c r="AR57" s="403"/>
      <c r="AS57" s="403"/>
      <c r="AT57" s="403"/>
      <c r="AU57" s="403"/>
      <c r="AV57" s="403"/>
      <c r="AW57" s="403"/>
      <c r="AX57" s="403"/>
      <c r="AY57" s="403"/>
      <c r="AZ57" s="403"/>
      <c r="BA57" s="403"/>
      <c r="BB57" s="403"/>
      <c r="BC57" s="403"/>
      <c r="BD57" s="403"/>
      <c r="BE57" s="403"/>
      <c r="BF57" s="403"/>
      <c r="BG57" s="403"/>
      <c r="BH57" s="403"/>
      <c r="BI57" s="403"/>
      <c r="BJ57" s="403"/>
      <c r="BK57" s="403"/>
      <c r="BL57" s="403"/>
      <c r="BM57" s="403"/>
      <c r="BN57" s="403"/>
      <c r="BO57" s="403"/>
      <c r="BP57" s="403"/>
      <c r="BQ57" s="403"/>
      <c r="BR57" s="403"/>
      <c r="BS57" s="403"/>
      <c r="BT57" s="403"/>
      <c r="BU57" s="403"/>
      <c r="BV57" s="403"/>
    </row>
    <row r="58" spans="1:74" s="441" customFormat="1" ht="21.75" customHeight="1">
      <c r="A58" s="746" t="s">
        <v>277</v>
      </c>
      <c r="B58" s="787">
        <v>122223.41</v>
      </c>
      <c r="C58" s="787"/>
      <c r="D58" s="815">
        <v>0</v>
      </c>
      <c r="E58" s="815">
        <v>0</v>
      </c>
      <c r="F58" s="816">
        <v>0</v>
      </c>
      <c r="G58" s="788">
        <v>0</v>
      </c>
      <c r="H58" s="433" t="s">
        <v>4</v>
      </c>
      <c r="I58" s="745"/>
      <c r="J58" s="403"/>
      <c r="K58" s="876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3"/>
      <c r="X58" s="403"/>
      <c r="Y58" s="403"/>
      <c r="Z58" s="403"/>
      <c r="AA58" s="403"/>
      <c r="AB58" s="403"/>
      <c r="AC58" s="403"/>
      <c r="AD58" s="403"/>
      <c r="AE58" s="403"/>
      <c r="AF58" s="403"/>
      <c r="AG58" s="403"/>
      <c r="AH58" s="403"/>
      <c r="AI58" s="403"/>
      <c r="AJ58" s="403"/>
      <c r="AK58" s="403"/>
      <c r="AL58" s="403"/>
      <c r="AM58" s="403"/>
      <c r="AN58" s="403"/>
      <c r="AO58" s="403"/>
      <c r="AP58" s="403"/>
      <c r="AQ58" s="403"/>
      <c r="AR58" s="403"/>
      <c r="AS58" s="403"/>
      <c r="AT58" s="403"/>
      <c r="AU58" s="403"/>
      <c r="AV58" s="403"/>
      <c r="AW58" s="403"/>
      <c r="AX58" s="403"/>
      <c r="AY58" s="403"/>
      <c r="AZ58" s="403"/>
      <c r="BA58" s="403"/>
      <c r="BB58" s="403"/>
      <c r="BC58" s="403"/>
      <c r="BD58" s="403"/>
      <c r="BE58" s="403"/>
      <c r="BF58" s="403"/>
      <c r="BG58" s="403"/>
      <c r="BH58" s="403"/>
      <c r="BI58" s="403"/>
      <c r="BJ58" s="403"/>
      <c r="BK58" s="403"/>
      <c r="BL58" s="403"/>
      <c r="BM58" s="403"/>
      <c r="BN58" s="403"/>
      <c r="BO58" s="403"/>
      <c r="BP58" s="403"/>
      <c r="BQ58" s="403"/>
      <c r="BR58" s="403"/>
      <c r="BS58" s="403"/>
      <c r="BT58" s="403"/>
      <c r="BU58" s="403"/>
      <c r="BV58" s="403"/>
    </row>
    <row r="59" spans="1:74" s="441" customFormat="1" ht="21.75" customHeight="1">
      <c r="A59" s="744" t="s">
        <v>278</v>
      </c>
      <c r="B59" s="787">
        <v>5931.29</v>
      </c>
      <c r="C59" s="787"/>
      <c r="D59" s="815">
        <v>0</v>
      </c>
      <c r="E59" s="815">
        <v>0</v>
      </c>
      <c r="F59" s="816">
        <v>0</v>
      </c>
      <c r="G59" s="788">
        <v>0</v>
      </c>
      <c r="H59" s="433" t="s">
        <v>4</v>
      </c>
      <c r="I59" s="745"/>
      <c r="J59" s="403"/>
      <c r="K59" s="876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3"/>
      <c r="AJ59" s="403"/>
      <c r="AK59" s="403"/>
      <c r="AL59" s="403"/>
      <c r="AM59" s="403"/>
      <c r="AN59" s="403"/>
      <c r="AO59" s="403"/>
      <c r="AP59" s="403"/>
      <c r="AQ59" s="403"/>
      <c r="AR59" s="403"/>
      <c r="AS59" s="403"/>
      <c r="AT59" s="403"/>
      <c r="AU59" s="403"/>
      <c r="AV59" s="403"/>
      <c r="AW59" s="403"/>
      <c r="AX59" s="403"/>
      <c r="AY59" s="403"/>
      <c r="AZ59" s="403"/>
      <c r="BA59" s="403"/>
      <c r="BB59" s="403"/>
      <c r="BC59" s="403"/>
      <c r="BD59" s="403"/>
      <c r="BE59" s="403"/>
      <c r="BF59" s="403"/>
      <c r="BG59" s="403"/>
      <c r="BH59" s="403"/>
      <c r="BI59" s="403"/>
      <c r="BJ59" s="403"/>
      <c r="BK59" s="403"/>
      <c r="BL59" s="403"/>
      <c r="BM59" s="403"/>
      <c r="BN59" s="403"/>
      <c r="BO59" s="403"/>
      <c r="BP59" s="403"/>
      <c r="BQ59" s="403"/>
      <c r="BR59" s="403"/>
      <c r="BS59" s="403"/>
      <c r="BT59" s="403"/>
      <c r="BU59" s="403"/>
      <c r="BV59" s="403"/>
    </row>
    <row r="60" spans="1:74" s="441" customFormat="1" ht="21.75" customHeight="1">
      <c r="A60" s="744" t="s">
        <v>279</v>
      </c>
      <c r="B60" s="787">
        <v>1123191.6200000001</v>
      </c>
      <c r="C60" s="787"/>
      <c r="D60" s="815">
        <v>0</v>
      </c>
      <c r="E60" s="815">
        <v>0</v>
      </c>
      <c r="F60" s="816">
        <v>0</v>
      </c>
      <c r="G60" s="788">
        <v>0</v>
      </c>
      <c r="H60" s="433" t="s">
        <v>4</v>
      </c>
      <c r="I60" s="745"/>
      <c r="J60" s="403"/>
      <c r="K60" s="876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403"/>
      <c r="AE60" s="403"/>
      <c r="AF60" s="403"/>
      <c r="AG60" s="403"/>
      <c r="AH60" s="403"/>
      <c r="AI60" s="403"/>
      <c r="AJ60" s="403"/>
      <c r="AK60" s="403"/>
      <c r="AL60" s="403"/>
      <c r="AM60" s="403"/>
      <c r="AN60" s="403"/>
      <c r="AO60" s="403"/>
      <c r="AP60" s="403"/>
      <c r="AQ60" s="403"/>
      <c r="AR60" s="403"/>
      <c r="AS60" s="403"/>
      <c r="AT60" s="403"/>
      <c r="AU60" s="403"/>
      <c r="AV60" s="403"/>
      <c r="AW60" s="403"/>
      <c r="AX60" s="403"/>
      <c r="AY60" s="403"/>
      <c r="AZ60" s="403"/>
      <c r="BA60" s="403"/>
      <c r="BB60" s="403"/>
      <c r="BC60" s="403"/>
      <c r="BD60" s="403"/>
      <c r="BE60" s="403"/>
      <c r="BF60" s="403"/>
      <c r="BG60" s="403"/>
      <c r="BH60" s="403"/>
      <c r="BI60" s="403"/>
      <c r="BJ60" s="403"/>
      <c r="BK60" s="403"/>
      <c r="BL60" s="403"/>
      <c r="BM60" s="403"/>
      <c r="BN60" s="403"/>
      <c r="BO60" s="403"/>
      <c r="BP60" s="403"/>
      <c r="BQ60" s="403"/>
      <c r="BR60" s="403"/>
      <c r="BS60" s="403"/>
      <c r="BT60" s="403"/>
      <c r="BU60" s="403"/>
      <c r="BV60" s="403"/>
    </row>
    <row r="61" spans="1:74" s="441" customFormat="1" ht="21.75" customHeight="1">
      <c r="A61" s="744" t="s">
        <v>734</v>
      </c>
      <c r="B61" s="787">
        <v>3639480.4600000004</v>
      </c>
      <c r="C61" s="787"/>
      <c r="D61" s="815">
        <v>0</v>
      </c>
      <c r="E61" s="815">
        <v>0</v>
      </c>
      <c r="F61" s="816">
        <v>0</v>
      </c>
      <c r="G61" s="788">
        <v>0</v>
      </c>
      <c r="H61" s="433"/>
      <c r="I61" s="745"/>
      <c r="J61" s="403"/>
      <c r="K61" s="876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  <c r="AP61" s="403"/>
      <c r="AQ61" s="403"/>
      <c r="AR61" s="403"/>
      <c r="AS61" s="403"/>
      <c r="AT61" s="403"/>
      <c r="AU61" s="403"/>
      <c r="AV61" s="403"/>
      <c r="AW61" s="403"/>
      <c r="AX61" s="403"/>
      <c r="AY61" s="403"/>
      <c r="AZ61" s="403"/>
      <c r="BA61" s="403"/>
      <c r="BB61" s="403"/>
      <c r="BC61" s="403"/>
      <c r="BD61" s="403"/>
      <c r="BE61" s="403"/>
      <c r="BF61" s="403"/>
      <c r="BG61" s="403"/>
      <c r="BH61" s="403"/>
      <c r="BI61" s="403"/>
      <c r="BJ61" s="403"/>
      <c r="BK61" s="403"/>
      <c r="BL61" s="403"/>
      <c r="BM61" s="403"/>
      <c r="BN61" s="403"/>
      <c r="BO61" s="403"/>
      <c r="BP61" s="403"/>
      <c r="BQ61" s="403"/>
      <c r="BR61" s="403"/>
      <c r="BS61" s="403"/>
      <c r="BT61" s="403"/>
      <c r="BU61" s="403"/>
      <c r="BV61" s="403"/>
    </row>
    <row r="62" spans="1:74" s="441" customFormat="1" ht="21.75" customHeight="1">
      <c r="A62" s="744" t="s">
        <v>280</v>
      </c>
      <c r="B62" s="787">
        <v>48429.43</v>
      </c>
      <c r="C62" s="787"/>
      <c r="D62" s="815">
        <v>0</v>
      </c>
      <c r="E62" s="815">
        <v>0</v>
      </c>
      <c r="F62" s="816">
        <v>0</v>
      </c>
      <c r="G62" s="788">
        <v>0</v>
      </c>
      <c r="H62" s="433"/>
      <c r="I62" s="745"/>
      <c r="J62" s="403"/>
      <c r="K62" s="876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403"/>
      <c r="AE62" s="403"/>
      <c r="AF62" s="403"/>
      <c r="AG62" s="403"/>
      <c r="AH62" s="403"/>
      <c r="AI62" s="403"/>
      <c r="AJ62" s="403"/>
      <c r="AK62" s="403"/>
      <c r="AL62" s="403"/>
      <c r="AM62" s="403"/>
      <c r="AN62" s="403"/>
      <c r="AO62" s="403"/>
      <c r="AP62" s="403"/>
      <c r="AQ62" s="403"/>
      <c r="AR62" s="403"/>
      <c r="AS62" s="403"/>
      <c r="AT62" s="403"/>
      <c r="AU62" s="403"/>
      <c r="AV62" s="403"/>
      <c r="AW62" s="403"/>
      <c r="AX62" s="403"/>
      <c r="AY62" s="403"/>
      <c r="AZ62" s="403"/>
      <c r="BA62" s="403"/>
      <c r="BB62" s="403"/>
      <c r="BC62" s="403"/>
      <c r="BD62" s="403"/>
      <c r="BE62" s="403"/>
      <c r="BF62" s="403"/>
      <c r="BG62" s="403"/>
      <c r="BH62" s="403"/>
      <c r="BI62" s="403"/>
      <c r="BJ62" s="403"/>
      <c r="BK62" s="403"/>
      <c r="BL62" s="403"/>
      <c r="BM62" s="403"/>
      <c r="BN62" s="403"/>
      <c r="BO62" s="403"/>
      <c r="BP62" s="403"/>
      <c r="BQ62" s="403"/>
      <c r="BR62" s="403"/>
      <c r="BS62" s="403"/>
      <c r="BT62" s="403"/>
      <c r="BU62" s="403"/>
      <c r="BV62" s="403"/>
    </row>
    <row r="63" spans="1:74" s="441" customFormat="1" ht="21.75" customHeight="1">
      <c r="A63" s="744" t="s">
        <v>596</v>
      </c>
      <c r="B63" s="787">
        <v>2245015.0599999996</v>
      </c>
      <c r="C63" s="787"/>
      <c r="D63" s="815">
        <v>0</v>
      </c>
      <c r="E63" s="815">
        <v>0</v>
      </c>
      <c r="F63" s="816">
        <v>0</v>
      </c>
      <c r="G63" s="788">
        <v>0</v>
      </c>
      <c r="H63" s="433" t="s">
        <v>4</v>
      </c>
      <c r="I63" s="745"/>
      <c r="J63" s="403"/>
      <c r="K63" s="876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3"/>
      <c r="AN63" s="403"/>
      <c r="AO63" s="403"/>
      <c r="AP63" s="403"/>
      <c r="AQ63" s="403"/>
      <c r="AR63" s="403"/>
      <c r="AS63" s="403"/>
      <c r="AT63" s="403"/>
      <c r="AU63" s="403"/>
      <c r="AV63" s="403"/>
      <c r="AW63" s="403"/>
      <c r="AX63" s="403"/>
      <c r="AY63" s="403"/>
      <c r="AZ63" s="403"/>
      <c r="BA63" s="403"/>
      <c r="BB63" s="403"/>
      <c r="BC63" s="403"/>
      <c r="BD63" s="403"/>
      <c r="BE63" s="403"/>
      <c r="BF63" s="403"/>
      <c r="BG63" s="403"/>
      <c r="BH63" s="403"/>
      <c r="BI63" s="403"/>
      <c r="BJ63" s="403"/>
      <c r="BK63" s="403"/>
      <c r="BL63" s="403"/>
      <c r="BM63" s="403"/>
      <c r="BN63" s="403"/>
      <c r="BO63" s="403"/>
      <c r="BP63" s="403"/>
      <c r="BQ63" s="403"/>
      <c r="BR63" s="403"/>
      <c r="BS63" s="403"/>
      <c r="BT63" s="403"/>
      <c r="BU63" s="403"/>
      <c r="BV63" s="403"/>
    </row>
    <row r="64" spans="1:74" s="441" customFormat="1" ht="21.75" customHeight="1">
      <c r="A64" s="744" t="s">
        <v>282</v>
      </c>
      <c r="B64" s="787">
        <v>9411.59</v>
      </c>
      <c r="C64" s="787"/>
      <c r="D64" s="815">
        <v>0</v>
      </c>
      <c r="E64" s="815">
        <v>0</v>
      </c>
      <c r="F64" s="816">
        <v>0</v>
      </c>
      <c r="G64" s="788">
        <v>0</v>
      </c>
      <c r="H64" s="433" t="s">
        <v>4</v>
      </c>
      <c r="I64" s="745"/>
      <c r="J64" s="403"/>
      <c r="K64" s="876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3"/>
      <c r="AD64" s="403"/>
      <c r="AE64" s="403"/>
      <c r="AF64" s="403"/>
      <c r="AG64" s="403"/>
      <c r="AH64" s="403"/>
      <c r="AI64" s="403"/>
      <c r="AJ64" s="403"/>
      <c r="AK64" s="403"/>
      <c r="AL64" s="403"/>
      <c r="AM64" s="403"/>
      <c r="AN64" s="403"/>
      <c r="AO64" s="403"/>
      <c r="AP64" s="403"/>
      <c r="AQ64" s="403"/>
      <c r="AR64" s="403"/>
      <c r="AS64" s="403"/>
      <c r="AT64" s="403"/>
      <c r="AU64" s="403"/>
      <c r="AV64" s="403"/>
      <c r="AW64" s="403"/>
      <c r="AX64" s="403"/>
      <c r="AY64" s="403"/>
      <c r="AZ64" s="403"/>
      <c r="BA64" s="403"/>
      <c r="BB64" s="403"/>
      <c r="BC64" s="403"/>
      <c r="BD64" s="403"/>
      <c r="BE64" s="403"/>
      <c r="BF64" s="403"/>
      <c r="BG64" s="403"/>
      <c r="BH64" s="403"/>
      <c r="BI64" s="403"/>
      <c r="BJ64" s="403"/>
      <c r="BK64" s="403"/>
      <c r="BL64" s="403"/>
      <c r="BM64" s="403"/>
      <c r="BN64" s="403"/>
      <c r="BO64" s="403"/>
      <c r="BP64" s="403"/>
      <c r="BQ64" s="403"/>
      <c r="BR64" s="403"/>
      <c r="BS64" s="403"/>
      <c r="BT64" s="403"/>
      <c r="BU64" s="403"/>
      <c r="BV64" s="403"/>
    </row>
    <row r="65" spans="1:76" s="441" customFormat="1" ht="21.75" customHeight="1">
      <c r="A65" s="744" t="s">
        <v>738</v>
      </c>
      <c r="B65" s="787">
        <v>1381122.1999999997</v>
      </c>
      <c r="C65" s="787"/>
      <c r="D65" s="815">
        <v>0</v>
      </c>
      <c r="E65" s="815">
        <v>0</v>
      </c>
      <c r="F65" s="816">
        <v>0</v>
      </c>
      <c r="G65" s="788">
        <v>0</v>
      </c>
      <c r="H65" s="433"/>
      <c r="I65" s="745"/>
      <c r="J65" s="403"/>
      <c r="K65" s="876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03"/>
      <c r="AE65" s="403"/>
      <c r="AF65" s="403"/>
      <c r="AG65" s="403"/>
      <c r="AH65" s="403"/>
      <c r="AI65" s="403"/>
      <c r="AJ65" s="403"/>
      <c r="AK65" s="403"/>
      <c r="AL65" s="403"/>
      <c r="AM65" s="403"/>
      <c r="AN65" s="403"/>
      <c r="AO65" s="403"/>
      <c r="AP65" s="403"/>
      <c r="AQ65" s="403"/>
      <c r="AR65" s="403"/>
      <c r="AS65" s="403"/>
      <c r="AT65" s="403"/>
      <c r="AU65" s="403"/>
      <c r="AV65" s="403"/>
      <c r="AW65" s="403"/>
      <c r="AX65" s="403"/>
      <c r="AY65" s="403"/>
      <c r="AZ65" s="403"/>
      <c r="BA65" s="403"/>
      <c r="BB65" s="403"/>
      <c r="BC65" s="403"/>
      <c r="BD65" s="403"/>
      <c r="BE65" s="403"/>
      <c r="BF65" s="403"/>
      <c r="BG65" s="403"/>
      <c r="BH65" s="403"/>
      <c r="BI65" s="403"/>
      <c r="BJ65" s="403"/>
      <c r="BK65" s="403"/>
      <c r="BL65" s="403"/>
      <c r="BM65" s="403"/>
      <c r="BN65" s="403"/>
      <c r="BO65" s="403"/>
      <c r="BP65" s="403"/>
      <c r="BQ65" s="403"/>
      <c r="BR65" s="403"/>
      <c r="BS65" s="403"/>
      <c r="BT65" s="403"/>
      <c r="BU65" s="403"/>
      <c r="BV65" s="403"/>
    </row>
    <row r="66" spans="1:76" s="441" customFormat="1" ht="21.75" customHeight="1">
      <c r="A66" s="744" t="s">
        <v>283</v>
      </c>
      <c r="B66" s="787">
        <v>2412600.0999999992</v>
      </c>
      <c r="C66" s="787"/>
      <c r="D66" s="815">
        <v>0</v>
      </c>
      <c r="E66" s="815">
        <v>0</v>
      </c>
      <c r="F66" s="816">
        <v>0</v>
      </c>
      <c r="G66" s="788">
        <v>0</v>
      </c>
      <c r="H66" s="433" t="s">
        <v>4</v>
      </c>
      <c r="I66" s="745"/>
      <c r="J66" s="403"/>
      <c r="K66" s="876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3"/>
      <c r="AD66" s="403"/>
      <c r="AE66" s="403"/>
      <c r="AF66" s="403"/>
      <c r="AG66" s="403"/>
      <c r="AH66" s="403"/>
      <c r="AI66" s="403"/>
      <c r="AJ66" s="403"/>
      <c r="AK66" s="403"/>
      <c r="AL66" s="403"/>
      <c r="AM66" s="403"/>
      <c r="AN66" s="403"/>
      <c r="AO66" s="403"/>
      <c r="AP66" s="403"/>
      <c r="AQ66" s="403"/>
      <c r="AR66" s="403"/>
      <c r="AS66" s="403"/>
      <c r="AT66" s="403"/>
      <c r="AU66" s="403"/>
      <c r="AV66" s="403"/>
      <c r="AW66" s="403"/>
      <c r="AX66" s="403"/>
      <c r="AY66" s="403"/>
      <c r="AZ66" s="403"/>
      <c r="BA66" s="403"/>
      <c r="BB66" s="403"/>
      <c r="BC66" s="403"/>
      <c r="BD66" s="403"/>
      <c r="BE66" s="403"/>
      <c r="BF66" s="403"/>
      <c r="BG66" s="403"/>
      <c r="BH66" s="403"/>
      <c r="BI66" s="403"/>
      <c r="BJ66" s="403"/>
      <c r="BK66" s="403"/>
      <c r="BL66" s="403"/>
      <c r="BM66" s="403"/>
      <c r="BN66" s="403"/>
      <c r="BO66" s="403"/>
      <c r="BP66" s="403"/>
      <c r="BQ66" s="403"/>
      <c r="BR66" s="403"/>
      <c r="BS66" s="403"/>
      <c r="BT66" s="403"/>
      <c r="BU66" s="403"/>
      <c r="BV66" s="403"/>
    </row>
    <row r="67" spans="1:76" s="441" customFormat="1" ht="21.95" customHeight="1">
      <c r="A67" s="744" t="s">
        <v>284</v>
      </c>
      <c r="B67" s="787">
        <v>8704222.5400000028</v>
      </c>
      <c r="C67" s="787"/>
      <c r="D67" s="815">
        <v>0</v>
      </c>
      <c r="E67" s="815">
        <v>0</v>
      </c>
      <c r="F67" s="816">
        <v>0</v>
      </c>
      <c r="G67" s="788">
        <v>0</v>
      </c>
      <c r="H67" s="433" t="s">
        <v>4</v>
      </c>
      <c r="I67" s="745"/>
      <c r="J67" s="403"/>
      <c r="K67" s="876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403"/>
      <c r="Y67" s="403"/>
      <c r="Z67" s="403"/>
      <c r="AA67" s="403"/>
      <c r="AB67" s="403"/>
      <c r="AC67" s="403"/>
      <c r="AD67" s="403"/>
      <c r="AE67" s="403"/>
      <c r="AF67" s="403"/>
      <c r="AG67" s="403"/>
      <c r="AH67" s="403"/>
      <c r="AI67" s="403"/>
      <c r="AJ67" s="403"/>
      <c r="AK67" s="403"/>
      <c r="AL67" s="403"/>
      <c r="AM67" s="403"/>
      <c r="AN67" s="403"/>
      <c r="AO67" s="403"/>
      <c r="AP67" s="403"/>
      <c r="AQ67" s="403"/>
      <c r="AR67" s="403"/>
      <c r="AS67" s="403"/>
      <c r="AT67" s="403"/>
      <c r="AU67" s="403"/>
      <c r="AV67" s="403"/>
      <c r="AW67" s="403"/>
      <c r="AX67" s="403"/>
      <c r="AY67" s="403"/>
      <c r="AZ67" s="403"/>
      <c r="BA67" s="403"/>
      <c r="BB67" s="403"/>
      <c r="BC67" s="403"/>
      <c r="BD67" s="403"/>
      <c r="BE67" s="403"/>
      <c r="BF67" s="403"/>
      <c r="BG67" s="403"/>
      <c r="BH67" s="403"/>
      <c r="BI67" s="403"/>
      <c r="BJ67" s="403"/>
      <c r="BK67" s="403"/>
      <c r="BL67" s="403"/>
      <c r="BM67" s="403"/>
      <c r="BN67" s="403"/>
      <c r="BO67" s="403"/>
      <c r="BP67" s="403"/>
      <c r="BQ67" s="403"/>
      <c r="BR67" s="403"/>
      <c r="BS67" s="403"/>
      <c r="BT67" s="403"/>
      <c r="BU67" s="403"/>
      <c r="BV67" s="403"/>
    </row>
    <row r="68" spans="1:76" s="441" customFormat="1" ht="21.95" customHeight="1">
      <c r="A68" s="744" t="s">
        <v>285</v>
      </c>
      <c r="B68" s="787">
        <v>2506629.41</v>
      </c>
      <c r="C68" s="787"/>
      <c r="D68" s="815">
        <v>0</v>
      </c>
      <c r="E68" s="815">
        <v>0</v>
      </c>
      <c r="F68" s="816">
        <v>0</v>
      </c>
      <c r="G68" s="788">
        <v>0</v>
      </c>
      <c r="H68" s="433" t="s">
        <v>4</v>
      </c>
      <c r="I68" s="745"/>
      <c r="J68" s="403"/>
      <c r="K68" s="876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3"/>
      <c r="AF68" s="403"/>
      <c r="AG68" s="403"/>
      <c r="AH68" s="403"/>
      <c r="AI68" s="403"/>
      <c r="AJ68" s="403"/>
      <c r="AK68" s="403"/>
      <c r="AL68" s="403"/>
      <c r="AM68" s="403"/>
      <c r="AN68" s="403"/>
      <c r="AO68" s="403"/>
      <c r="AP68" s="403"/>
      <c r="AQ68" s="403"/>
      <c r="AR68" s="403"/>
      <c r="AS68" s="403"/>
      <c r="AT68" s="403"/>
      <c r="AU68" s="403"/>
      <c r="AV68" s="403"/>
      <c r="AW68" s="403"/>
      <c r="AX68" s="403"/>
      <c r="AY68" s="403"/>
      <c r="AZ68" s="403"/>
      <c r="BA68" s="403"/>
      <c r="BB68" s="403"/>
      <c r="BC68" s="403"/>
      <c r="BD68" s="403"/>
      <c r="BE68" s="403"/>
      <c r="BF68" s="403"/>
      <c r="BG68" s="403"/>
      <c r="BH68" s="403"/>
      <c r="BI68" s="403"/>
      <c r="BJ68" s="403"/>
      <c r="BK68" s="403"/>
      <c r="BL68" s="403"/>
      <c r="BM68" s="403"/>
      <c r="BN68" s="403"/>
      <c r="BO68" s="403"/>
      <c r="BP68" s="403"/>
      <c r="BQ68" s="403"/>
      <c r="BR68" s="403"/>
      <c r="BS68" s="403"/>
      <c r="BT68" s="403"/>
      <c r="BU68" s="403"/>
      <c r="BV68" s="403"/>
    </row>
    <row r="69" spans="1:76" s="441" customFormat="1" ht="21.95" customHeight="1">
      <c r="A69" s="744" t="s">
        <v>286</v>
      </c>
      <c r="B69" s="787">
        <v>91288.49</v>
      </c>
      <c r="C69" s="787"/>
      <c r="D69" s="815">
        <v>0</v>
      </c>
      <c r="E69" s="815">
        <v>0</v>
      </c>
      <c r="F69" s="816">
        <v>0</v>
      </c>
      <c r="G69" s="788">
        <v>0</v>
      </c>
      <c r="H69" s="433" t="s">
        <v>4</v>
      </c>
      <c r="I69" s="745"/>
      <c r="J69" s="403"/>
      <c r="K69" s="876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3"/>
      <c r="Y69" s="403"/>
      <c r="Z69" s="403"/>
      <c r="AA69" s="403"/>
      <c r="AB69" s="403"/>
      <c r="AC69" s="403"/>
      <c r="AD69" s="403"/>
      <c r="AE69" s="403"/>
      <c r="AF69" s="403"/>
      <c r="AG69" s="403"/>
      <c r="AH69" s="403"/>
      <c r="AI69" s="403"/>
      <c r="AJ69" s="403"/>
      <c r="AK69" s="403"/>
      <c r="AL69" s="403"/>
      <c r="AM69" s="403"/>
      <c r="AN69" s="403"/>
      <c r="AO69" s="403"/>
      <c r="AP69" s="403"/>
      <c r="AQ69" s="403"/>
      <c r="AR69" s="403"/>
      <c r="AS69" s="403"/>
      <c r="AT69" s="403"/>
      <c r="AU69" s="403"/>
      <c r="AV69" s="403"/>
      <c r="AW69" s="403"/>
      <c r="AX69" s="403"/>
      <c r="AY69" s="403"/>
      <c r="AZ69" s="403"/>
      <c r="BA69" s="403"/>
      <c r="BB69" s="403"/>
      <c r="BC69" s="403"/>
      <c r="BD69" s="403"/>
      <c r="BE69" s="403"/>
      <c r="BF69" s="403"/>
      <c r="BG69" s="403"/>
      <c r="BH69" s="403"/>
      <c r="BI69" s="403"/>
      <c r="BJ69" s="403"/>
      <c r="BK69" s="403"/>
      <c r="BL69" s="403"/>
      <c r="BM69" s="403"/>
      <c r="BN69" s="403"/>
      <c r="BO69" s="403"/>
      <c r="BP69" s="403"/>
      <c r="BQ69" s="403"/>
      <c r="BR69" s="403"/>
      <c r="BS69" s="403"/>
      <c r="BT69" s="403"/>
      <c r="BU69" s="403"/>
      <c r="BV69" s="403"/>
    </row>
    <row r="70" spans="1:76" s="441" customFormat="1" ht="21.95" customHeight="1">
      <c r="A70" s="744" t="s">
        <v>287</v>
      </c>
      <c r="B70" s="787">
        <v>352984.52999999997</v>
      </c>
      <c r="C70" s="787"/>
      <c r="D70" s="815">
        <v>0</v>
      </c>
      <c r="E70" s="815">
        <v>0</v>
      </c>
      <c r="F70" s="816">
        <v>0</v>
      </c>
      <c r="G70" s="788">
        <v>0</v>
      </c>
      <c r="H70" s="433" t="s">
        <v>4</v>
      </c>
      <c r="I70" s="745"/>
      <c r="J70" s="403"/>
      <c r="K70" s="876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3"/>
      <c r="AB70" s="403"/>
      <c r="AC70" s="403"/>
      <c r="AD70" s="403"/>
      <c r="AE70" s="403"/>
      <c r="AF70" s="403"/>
      <c r="AG70" s="403"/>
      <c r="AH70" s="403"/>
      <c r="AI70" s="403"/>
      <c r="AJ70" s="403"/>
      <c r="AK70" s="403"/>
      <c r="AL70" s="403"/>
      <c r="AM70" s="403"/>
      <c r="AN70" s="403"/>
      <c r="AO70" s="403"/>
      <c r="AP70" s="403"/>
      <c r="AQ70" s="403"/>
      <c r="AR70" s="403"/>
      <c r="AS70" s="403"/>
      <c r="AT70" s="403"/>
      <c r="AU70" s="403"/>
      <c r="AV70" s="403"/>
      <c r="AW70" s="403"/>
      <c r="AX70" s="403"/>
      <c r="AY70" s="403"/>
      <c r="AZ70" s="403"/>
      <c r="BA70" s="403"/>
      <c r="BB70" s="403"/>
      <c r="BC70" s="403"/>
      <c r="BD70" s="403"/>
      <c r="BE70" s="403"/>
      <c r="BF70" s="403"/>
      <c r="BG70" s="403"/>
      <c r="BH70" s="403"/>
      <c r="BI70" s="403"/>
      <c r="BJ70" s="403"/>
      <c r="BK70" s="403"/>
      <c r="BL70" s="403"/>
      <c r="BM70" s="403"/>
      <c r="BN70" s="403"/>
      <c r="BO70" s="403"/>
      <c r="BP70" s="403"/>
      <c r="BQ70" s="403"/>
      <c r="BR70" s="403"/>
      <c r="BS70" s="403"/>
      <c r="BT70" s="403"/>
      <c r="BU70" s="403"/>
      <c r="BV70" s="403"/>
    </row>
    <row r="71" spans="1:76" s="441" customFormat="1" ht="21.95" customHeight="1">
      <c r="A71" s="744" t="s">
        <v>288</v>
      </c>
      <c r="B71" s="787">
        <v>356297.90999999992</v>
      </c>
      <c r="C71" s="787"/>
      <c r="D71" s="815">
        <v>0</v>
      </c>
      <c r="E71" s="815">
        <v>0</v>
      </c>
      <c r="F71" s="816">
        <v>0</v>
      </c>
      <c r="G71" s="788">
        <v>0</v>
      </c>
      <c r="H71" s="433" t="s">
        <v>4</v>
      </c>
      <c r="I71" s="745"/>
      <c r="J71" s="403"/>
      <c r="K71" s="876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3"/>
      <c r="X71" s="403"/>
      <c r="Y71" s="403"/>
      <c r="Z71" s="403"/>
      <c r="AA71" s="403"/>
      <c r="AB71" s="403"/>
      <c r="AC71" s="403"/>
      <c r="AD71" s="403"/>
      <c r="AE71" s="403"/>
      <c r="AF71" s="403"/>
      <c r="AG71" s="403"/>
      <c r="AH71" s="403"/>
      <c r="AI71" s="403"/>
      <c r="AJ71" s="403"/>
      <c r="AK71" s="403"/>
      <c r="AL71" s="403"/>
      <c r="AM71" s="403"/>
      <c r="AN71" s="403"/>
      <c r="AO71" s="403"/>
      <c r="AP71" s="403"/>
      <c r="AQ71" s="403"/>
      <c r="AR71" s="403"/>
      <c r="AS71" s="403"/>
      <c r="AT71" s="403"/>
      <c r="AU71" s="403"/>
      <c r="AV71" s="403"/>
      <c r="AW71" s="403"/>
      <c r="AX71" s="403"/>
      <c r="AY71" s="403"/>
      <c r="AZ71" s="403"/>
      <c r="BA71" s="403"/>
      <c r="BB71" s="403"/>
      <c r="BC71" s="403"/>
      <c r="BD71" s="403"/>
      <c r="BE71" s="403"/>
      <c r="BF71" s="403"/>
      <c r="BG71" s="403"/>
      <c r="BH71" s="403"/>
      <c r="BI71" s="403"/>
      <c r="BJ71" s="403"/>
      <c r="BK71" s="403"/>
      <c r="BL71" s="403"/>
      <c r="BM71" s="403"/>
      <c r="BN71" s="403"/>
      <c r="BO71" s="403"/>
      <c r="BP71" s="403"/>
      <c r="BQ71" s="403"/>
      <c r="BR71" s="403"/>
      <c r="BS71" s="403"/>
      <c r="BT71" s="403"/>
      <c r="BU71" s="403"/>
      <c r="BV71" s="403"/>
    </row>
    <row r="72" spans="1:76" s="441" customFormat="1" ht="21.95" customHeight="1">
      <c r="A72" s="886" t="s">
        <v>289</v>
      </c>
      <c r="B72" s="787">
        <v>856629.82</v>
      </c>
      <c r="C72" s="787"/>
      <c r="D72" s="815">
        <v>0</v>
      </c>
      <c r="E72" s="815">
        <v>0</v>
      </c>
      <c r="F72" s="816">
        <v>0</v>
      </c>
      <c r="G72" s="788">
        <v>0</v>
      </c>
      <c r="H72" s="433" t="s">
        <v>4</v>
      </c>
      <c r="I72" s="745"/>
      <c r="J72" s="403"/>
      <c r="K72" s="876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3"/>
      <c r="Y72" s="403"/>
      <c r="Z72" s="403"/>
      <c r="AA72" s="403"/>
      <c r="AB72" s="403"/>
      <c r="AC72" s="403"/>
      <c r="AD72" s="403"/>
      <c r="AE72" s="403"/>
      <c r="AF72" s="403"/>
      <c r="AG72" s="403"/>
      <c r="AH72" s="403"/>
      <c r="AI72" s="403"/>
      <c r="AJ72" s="403"/>
      <c r="AK72" s="403"/>
      <c r="AL72" s="403"/>
      <c r="AM72" s="403"/>
      <c r="AN72" s="403"/>
      <c r="AO72" s="403"/>
      <c r="AP72" s="403"/>
      <c r="AQ72" s="403"/>
      <c r="AR72" s="403"/>
      <c r="AS72" s="403"/>
      <c r="AT72" s="403"/>
      <c r="AU72" s="403"/>
      <c r="AV72" s="403"/>
      <c r="AW72" s="403"/>
      <c r="AX72" s="403"/>
      <c r="AY72" s="403"/>
      <c r="AZ72" s="403"/>
      <c r="BA72" s="403"/>
      <c r="BB72" s="403"/>
      <c r="BC72" s="403"/>
      <c r="BD72" s="403"/>
      <c r="BE72" s="403"/>
      <c r="BF72" s="403"/>
      <c r="BG72" s="403"/>
      <c r="BH72" s="403"/>
      <c r="BI72" s="403"/>
      <c r="BJ72" s="403"/>
      <c r="BK72" s="403"/>
      <c r="BL72" s="403"/>
      <c r="BM72" s="403"/>
      <c r="BN72" s="403"/>
      <c r="BO72" s="403"/>
      <c r="BP72" s="403"/>
      <c r="BQ72" s="403"/>
      <c r="BR72" s="403"/>
      <c r="BS72" s="403"/>
      <c r="BT72" s="403"/>
      <c r="BU72" s="403"/>
      <c r="BV72" s="403"/>
    </row>
    <row r="73" spans="1:76" s="441" customFormat="1" ht="21.95" customHeight="1">
      <c r="A73" s="886" t="s">
        <v>290</v>
      </c>
      <c r="B73" s="787">
        <v>256915.08000000002</v>
      </c>
      <c r="C73" s="787"/>
      <c r="D73" s="815">
        <v>0</v>
      </c>
      <c r="E73" s="815">
        <v>0</v>
      </c>
      <c r="F73" s="816">
        <v>0</v>
      </c>
      <c r="G73" s="788">
        <v>0</v>
      </c>
      <c r="H73" s="433" t="s">
        <v>4</v>
      </c>
      <c r="I73" s="745"/>
      <c r="J73" s="403"/>
      <c r="K73" s="876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3"/>
      <c r="X73" s="403"/>
      <c r="Y73" s="403"/>
      <c r="Z73" s="403"/>
      <c r="AA73" s="403"/>
      <c r="AB73" s="403"/>
      <c r="AC73" s="403"/>
      <c r="AD73" s="403"/>
      <c r="AE73" s="403"/>
      <c r="AF73" s="403"/>
      <c r="AG73" s="403"/>
      <c r="AH73" s="403"/>
      <c r="AI73" s="403"/>
      <c r="AJ73" s="403"/>
      <c r="AK73" s="403"/>
      <c r="AL73" s="403"/>
      <c r="AM73" s="403"/>
      <c r="AN73" s="403"/>
      <c r="AO73" s="403"/>
      <c r="AP73" s="403"/>
      <c r="AQ73" s="403"/>
      <c r="AR73" s="403"/>
      <c r="AS73" s="403"/>
      <c r="AT73" s="403"/>
      <c r="AU73" s="403"/>
      <c r="AV73" s="403"/>
      <c r="AW73" s="403"/>
      <c r="AX73" s="403"/>
      <c r="AY73" s="403"/>
      <c r="AZ73" s="403"/>
      <c r="BA73" s="403"/>
      <c r="BB73" s="403"/>
      <c r="BC73" s="403"/>
      <c r="BD73" s="403"/>
      <c r="BE73" s="403"/>
      <c r="BF73" s="403"/>
      <c r="BG73" s="403"/>
      <c r="BH73" s="403"/>
      <c r="BI73" s="403"/>
      <c r="BJ73" s="403"/>
      <c r="BK73" s="403"/>
      <c r="BL73" s="403"/>
      <c r="BM73" s="403"/>
      <c r="BN73" s="403"/>
      <c r="BO73" s="403"/>
      <c r="BP73" s="403"/>
      <c r="BQ73" s="403"/>
      <c r="BR73" s="403"/>
      <c r="BS73" s="403"/>
      <c r="BT73" s="403"/>
      <c r="BU73" s="403"/>
      <c r="BV73" s="403"/>
    </row>
    <row r="74" spans="1:76" s="441" customFormat="1" ht="21.95" customHeight="1">
      <c r="A74" s="886" t="s">
        <v>291</v>
      </c>
      <c r="B74" s="787">
        <v>459991.59</v>
      </c>
      <c r="C74" s="787"/>
      <c r="D74" s="815">
        <v>0</v>
      </c>
      <c r="E74" s="815">
        <v>0</v>
      </c>
      <c r="F74" s="816">
        <v>0</v>
      </c>
      <c r="G74" s="788">
        <v>0</v>
      </c>
      <c r="H74" s="433" t="s">
        <v>4</v>
      </c>
      <c r="I74" s="745"/>
      <c r="J74" s="403"/>
      <c r="K74" s="876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403"/>
      <c r="AH74" s="403"/>
      <c r="AI74" s="403"/>
      <c r="AJ74" s="403"/>
      <c r="AK74" s="403"/>
      <c r="AL74" s="403"/>
      <c r="AM74" s="403"/>
      <c r="AN74" s="403"/>
      <c r="AO74" s="403"/>
      <c r="AP74" s="403"/>
      <c r="AQ74" s="403"/>
      <c r="AR74" s="403"/>
      <c r="AS74" s="403"/>
      <c r="AT74" s="403"/>
      <c r="AU74" s="403"/>
      <c r="AV74" s="403"/>
      <c r="AW74" s="403"/>
      <c r="AX74" s="403"/>
      <c r="AY74" s="403"/>
      <c r="AZ74" s="403"/>
      <c r="BA74" s="403"/>
      <c r="BB74" s="403"/>
      <c r="BC74" s="403"/>
      <c r="BD74" s="403"/>
      <c r="BE74" s="403"/>
      <c r="BF74" s="403"/>
      <c r="BG74" s="403"/>
      <c r="BH74" s="403"/>
      <c r="BI74" s="403"/>
      <c r="BJ74" s="403"/>
      <c r="BK74" s="403"/>
      <c r="BL74" s="403"/>
      <c r="BM74" s="403"/>
      <c r="BN74" s="403"/>
      <c r="BO74" s="403"/>
      <c r="BP74" s="403"/>
      <c r="BQ74" s="403"/>
      <c r="BR74" s="403"/>
      <c r="BS74" s="403"/>
      <c r="BT74" s="403"/>
      <c r="BU74" s="403"/>
      <c r="BV74" s="403"/>
    </row>
    <row r="75" spans="1:76" s="441" customFormat="1" ht="21.95" customHeight="1">
      <c r="A75" s="886" t="s">
        <v>292</v>
      </c>
      <c r="B75" s="787">
        <v>1666488.66</v>
      </c>
      <c r="C75" s="787"/>
      <c r="D75" s="815">
        <v>0</v>
      </c>
      <c r="E75" s="815">
        <v>0</v>
      </c>
      <c r="F75" s="816">
        <v>0</v>
      </c>
      <c r="G75" s="788">
        <v>0</v>
      </c>
      <c r="H75" s="433" t="s">
        <v>4</v>
      </c>
      <c r="I75" s="745"/>
      <c r="J75" s="403"/>
      <c r="K75" s="876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403"/>
      <c r="AH75" s="403"/>
      <c r="AI75" s="403"/>
      <c r="AJ75" s="403"/>
      <c r="AK75" s="403"/>
      <c r="AL75" s="403"/>
      <c r="AM75" s="403"/>
      <c r="AN75" s="403"/>
      <c r="AO75" s="403"/>
      <c r="AP75" s="403"/>
      <c r="AQ75" s="403"/>
      <c r="AR75" s="403"/>
      <c r="AS75" s="403"/>
      <c r="AT75" s="403"/>
      <c r="AU75" s="403"/>
      <c r="AV75" s="403"/>
      <c r="AW75" s="403"/>
      <c r="AX75" s="403"/>
      <c r="AY75" s="403"/>
      <c r="AZ75" s="403"/>
      <c r="BA75" s="403"/>
      <c r="BB75" s="403"/>
      <c r="BC75" s="403"/>
      <c r="BD75" s="403"/>
      <c r="BE75" s="403"/>
      <c r="BF75" s="403"/>
      <c r="BG75" s="403"/>
      <c r="BH75" s="403"/>
      <c r="BI75" s="403"/>
      <c r="BJ75" s="403"/>
      <c r="BK75" s="403"/>
      <c r="BL75" s="403"/>
      <c r="BM75" s="403"/>
      <c r="BN75" s="403"/>
      <c r="BO75" s="403"/>
      <c r="BP75" s="403"/>
      <c r="BQ75" s="403"/>
      <c r="BR75" s="403"/>
      <c r="BS75" s="403"/>
      <c r="BT75" s="403"/>
      <c r="BU75" s="403"/>
      <c r="BV75" s="403"/>
    </row>
    <row r="76" spans="1:76" s="441" customFormat="1" ht="21.95" customHeight="1">
      <c r="A76" s="886" t="s">
        <v>293</v>
      </c>
      <c r="B76" s="787">
        <v>79798.760000000009</v>
      </c>
      <c r="C76" s="787"/>
      <c r="D76" s="815">
        <v>7452.11</v>
      </c>
      <c r="E76" s="815">
        <v>7452.11</v>
      </c>
      <c r="F76" s="816">
        <v>7452.11</v>
      </c>
      <c r="G76" s="788">
        <v>0</v>
      </c>
      <c r="H76" s="433" t="s">
        <v>4</v>
      </c>
      <c r="I76" s="745"/>
      <c r="J76" s="403"/>
      <c r="K76" s="876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03"/>
      <c r="AE76" s="403"/>
      <c r="AF76" s="403"/>
      <c r="AG76" s="403"/>
      <c r="AH76" s="403"/>
      <c r="AI76" s="403"/>
      <c r="AJ76" s="403"/>
      <c r="AK76" s="403"/>
      <c r="AL76" s="403"/>
      <c r="AM76" s="403"/>
      <c r="AN76" s="403"/>
      <c r="AO76" s="403"/>
      <c r="AP76" s="403"/>
      <c r="AQ76" s="403"/>
      <c r="AR76" s="403"/>
      <c r="AS76" s="403"/>
      <c r="AT76" s="403"/>
      <c r="AU76" s="403"/>
      <c r="AV76" s="403"/>
      <c r="AW76" s="403"/>
      <c r="AX76" s="403"/>
      <c r="AY76" s="403"/>
      <c r="AZ76" s="403"/>
      <c r="BA76" s="403"/>
      <c r="BB76" s="403"/>
      <c r="BC76" s="403"/>
      <c r="BD76" s="403"/>
      <c r="BE76" s="403"/>
      <c r="BF76" s="403"/>
      <c r="BG76" s="403"/>
      <c r="BH76" s="403"/>
      <c r="BI76" s="403"/>
      <c r="BJ76" s="403"/>
      <c r="BK76" s="403"/>
      <c r="BL76" s="403"/>
      <c r="BM76" s="403"/>
      <c r="BN76" s="403"/>
      <c r="BO76" s="403"/>
      <c r="BP76" s="403"/>
      <c r="BQ76" s="403"/>
      <c r="BR76" s="403"/>
      <c r="BS76" s="403"/>
      <c r="BT76" s="403"/>
      <c r="BU76" s="403"/>
      <c r="BV76" s="403"/>
    </row>
    <row r="77" spans="1:76" s="441" customFormat="1" ht="21.95" hidden="1" customHeight="1">
      <c r="A77" s="744" t="s">
        <v>294</v>
      </c>
      <c r="B77" s="787">
        <v>0</v>
      </c>
      <c r="C77" s="787"/>
      <c r="D77" s="815">
        <v>0</v>
      </c>
      <c r="E77" s="815">
        <v>0</v>
      </c>
      <c r="F77" s="816">
        <v>0</v>
      </c>
      <c r="G77" s="788">
        <v>0</v>
      </c>
      <c r="H77" s="433"/>
      <c r="I77" s="745"/>
      <c r="J77" s="403"/>
      <c r="K77" s="876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3"/>
      <c r="X77" s="403"/>
      <c r="Y77" s="403"/>
      <c r="Z77" s="403"/>
      <c r="AA77" s="403"/>
      <c r="AB77" s="403"/>
      <c r="AC77" s="403"/>
      <c r="AD77" s="403"/>
      <c r="AE77" s="403"/>
      <c r="AF77" s="403"/>
      <c r="AG77" s="403"/>
      <c r="AH77" s="403"/>
      <c r="AI77" s="403"/>
      <c r="AJ77" s="403"/>
      <c r="AK77" s="403"/>
      <c r="AL77" s="403"/>
      <c r="AM77" s="403"/>
      <c r="AN77" s="403"/>
      <c r="AO77" s="403"/>
      <c r="AP77" s="403"/>
      <c r="AQ77" s="403"/>
      <c r="AR77" s="403"/>
      <c r="AS77" s="403"/>
      <c r="AT77" s="403"/>
      <c r="AU77" s="403"/>
      <c r="AV77" s="403"/>
      <c r="AW77" s="403"/>
      <c r="AX77" s="403"/>
      <c r="AY77" s="403"/>
      <c r="AZ77" s="403"/>
      <c r="BA77" s="403"/>
      <c r="BB77" s="403"/>
      <c r="BC77" s="403"/>
      <c r="BD77" s="403"/>
      <c r="BE77" s="403"/>
      <c r="BF77" s="403"/>
      <c r="BG77" s="403"/>
      <c r="BH77" s="403"/>
      <c r="BI77" s="403"/>
      <c r="BJ77" s="403"/>
      <c r="BK77" s="403"/>
      <c r="BL77" s="403"/>
      <c r="BM77" s="403"/>
      <c r="BN77" s="403"/>
      <c r="BO77" s="403"/>
      <c r="BP77" s="403"/>
      <c r="BQ77" s="403"/>
      <c r="BR77" s="403"/>
      <c r="BS77" s="403"/>
      <c r="BT77" s="403"/>
      <c r="BU77" s="403"/>
      <c r="BV77" s="403"/>
    </row>
    <row r="78" spans="1:76" s="441" customFormat="1" ht="21.95" customHeight="1">
      <c r="A78" s="744" t="s">
        <v>295</v>
      </c>
      <c r="B78" s="787">
        <v>169782.61</v>
      </c>
      <c r="C78" s="787"/>
      <c r="D78" s="815">
        <v>0</v>
      </c>
      <c r="E78" s="815">
        <v>0</v>
      </c>
      <c r="F78" s="816">
        <v>0</v>
      </c>
      <c r="G78" s="788">
        <v>0</v>
      </c>
      <c r="H78" s="433" t="s">
        <v>4</v>
      </c>
      <c r="I78" s="745"/>
      <c r="J78" s="403"/>
      <c r="K78" s="876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3"/>
      <c r="X78" s="403"/>
      <c r="Y78" s="403"/>
      <c r="Z78" s="403"/>
      <c r="AA78" s="403"/>
      <c r="AB78" s="403"/>
      <c r="AC78" s="403"/>
      <c r="AD78" s="403"/>
      <c r="AE78" s="403"/>
      <c r="AF78" s="403"/>
      <c r="AG78" s="403"/>
      <c r="AH78" s="403"/>
      <c r="AI78" s="403"/>
      <c r="AJ78" s="403"/>
      <c r="AK78" s="403"/>
      <c r="AL78" s="403"/>
      <c r="AM78" s="403"/>
      <c r="AN78" s="403"/>
      <c r="AO78" s="403"/>
      <c r="AP78" s="403"/>
      <c r="AQ78" s="403"/>
      <c r="AR78" s="403"/>
      <c r="AS78" s="403"/>
      <c r="AT78" s="403"/>
      <c r="AU78" s="403"/>
      <c r="AV78" s="403"/>
      <c r="AW78" s="403"/>
      <c r="AX78" s="403"/>
      <c r="AY78" s="403"/>
      <c r="AZ78" s="403"/>
      <c r="BA78" s="403"/>
      <c r="BB78" s="403"/>
      <c r="BC78" s="403"/>
      <c r="BD78" s="403"/>
      <c r="BE78" s="403"/>
      <c r="BF78" s="403"/>
      <c r="BG78" s="403"/>
      <c r="BH78" s="403"/>
      <c r="BI78" s="403"/>
      <c r="BJ78" s="403"/>
      <c r="BK78" s="403"/>
      <c r="BL78" s="403"/>
      <c r="BM78" s="403"/>
      <c r="BN78" s="403"/>
      <c r="BO78" s="403"/>
      <c r="BP78" s="403"/>
      <c r="BQ78" s="403"/>
      <c r="BR78" s="403"/>
      <c r="BS78" s="403"/>
      <c r="BT78" s="403"/>
      <c r="BU78" s="403"/>
      <c r="BV78" s="403"/>
    </row>
    <row r="79" spans="1:76" s="441" customFormat="1" ht="21.95" customHeight="1">
      <c r="A79" s="746" t="s">
        <v>296</v>
      </c>
      <c r="B79" s="787">
        <v>264242.95999999996</v>
      </c>
      <c r="C79" s="787"/>
      <c r="D79" s="815">
        <v>0</v>
      </c>
      <c r="E79" s="815">
        <v>0</v>
      </c>
      <c r="F79" s="816">
        <v>0</v>
      </c>
      <c r="G79" s="788">
        <v>0</v>
      </c>
      <c r="H79" s="433" t="s">
        <v>4</v>
      </c>
      <c r="I79" s="745"/>
      <c r="J79" s="403"/>
      <c r="K79" s="876"/>
      <c r="L79" s="745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3"/>
      <c r="X79" s="403"/>
      <c r="Y79" s="403"/>
      <c r="Z79" s="403"/>
      <c r="AA79" s="403"/>
      <c r="AB79" s="403"/>
      <c r="AC79" s="403"/>
      <c r="AD79" s="403"/>
      <c r="AE79" s="403"/>
      <c r="AF79" s="403"/>
      <c r="AG79" s="403"/>
      <c r="AH79" s="403"/>
      <c r="AI79" s="403"/>
      <c r="AJ79" s="403"/>
      <c r="AK79" s="403"/>
      <c r="AL79" s="403"/>
      <c r="AM79" s="403"/>
      <c r="AN79" s="403"/>
      <c r="AO79" s="403"/>
      <c r="AP79" s="403"/>
      <c r="AQ79" s="403"/>
      <c r="AR79" s="403"/>
      <c r="AS79" s="403"/>
      <c r="AT79" s="403"/>
      <c r="AU79" s="403"/>
      <c r="AV79" s="403"/>
      <c r="AW79" s="403"/>
      <c r="AX79" s="403"/>
      <c r="AY79" s="403"/>
      <c r="AZ79" s="403"/>
      <c r="BA79" s="403"/>
      <c r="BB79" s="403"/>
      <c r="BC79" s="403"/>
      <c r="BD79" s="403"/>
      <c r="BE79" s="403"/>
      <c r="BF79" s="403"/>
      <c r="BG79" s="403"/>
      <c r="BH79" s="403"/>
      <c r="BI79" s="403"/>
      <c r="BJ79" s="403"/>
      <c r="BK79" s="403"/>
      <c r="BL79" s="403"/>
      <c r="BM79" s="403"/>
      <c r="BN79" s="403"/>
      <c r="BO79" s="403"/>
      <c r="BP79" s="403"/>
      <c r="BQ79" s="403"/>
      <c r="BR79" s="403"/>
      <c r="BS79" s="403"/>
      <c r="BT79" s="403"/>
      <c r="BU79" s="403"/>
      <c r="BV79" s="403"/>
      <c r="BW79" s="403"/>
      <c r="BX79" s="403"/>
    </row>
    <row r="80" spans="1:76" s="441" customFormat="1" ht="21.95" customHeight="1">
      <c r="A80" s="744" t="s">
        <v>297</v>
      </c>
      <c r="B80" s="787">
        <v>52119.549999999996</v>
      </c>
      <c r="C80" s="787"/>
      <c r="D80" s="815">
        <v>0</v>
      </c>
      <c r="E80" s="815">
        <v>0</v>
      </c>
      <c r="F80" s="816">
        <v>0</v>
      </c>
      <c r="G80" s="788">
        <v>0</v>
      </c>
      <c r="H80" s="433"/>
      <c r="I80" s="745"/>
      <c r="J80" s="403"/>
      <c r="K80" s="876"/>
      <c r="L80" s="745"/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3"/>
      <c r="X80" s="403"/>
      <c r="Y80" s="403"/>
      <c r="Z80" s="403"/>
      <c r="AA80" s="403"/>
      <c r="AB80" s="403"/>
      <c r="AC80" s="403"/>
      <c r="AD80" s="403"/>
      <c r="AE80" s="403"/>
      <c r="AF80" s="403"/>
      <c r="AG80" s="403"/>
      <c r="AH80" s="403"/>
      <c r="AI80" s="403"/>
      <c r="AJ80" s="403"/>
      <c r="AK80" s="403"/>
      <c r="AL80" s="403"/>
      <c r="AM80" s="403"/>
      <c r="AN80" s="403"/>
      <c r="AO80" s="403"/>
      <c r="AP80" s="403"/>
      <c r="AQ80" s="403"/>
      <c r="AR80" s="403"/>
      <c r="AS80" s="403"/>
      <c r="AT80" s="403"/>
      <c r="AU80" s="403"/>
      <c r="AV80" s="403"/>
      <c r="AW80" s="403"/>
      <c r="AX80" s="403"/>
      <c r="AY80" s="403"/>
      <c r="AZ80" s="403"/>
      <c r="BA80" s="403"/>
      <c r="BB80" s="403"/>
      <c r="BC80" s="403"/>
      <c r="BD80" s="403"/>
      <c r="BE80" s="403"/>
      <c r="BF80" s="403"/>
      <c r="BG80" s="403"/>
      <c r="BH80" s="403"/>
      <c r="BI80" s="403"/>
      <c r="BJ80" s="403"/>
      <c r="BK80" s="403"/>
      <c r="BL80" s="403"/>
      <c r="BM80" s="403"/>
      <c r="BN80" s="403"/>
      <c r="BO80" s="403"/>
      <c r="BP80" s="403"/>
      <c r="BQ80" s="403"/>
      <c r="BR80" s="403"/>
      <c r="BS80" s="403"/>
      <c r="BT80" s="403"/>
      <c r="BU80" s="403"/>
      <c r="BV80" s="403"/>
      <c r="BW80" s="403"/>
      <c r="BX80" s="403"/>
    </row>
    <row r="81" spans="1:76" s="441" customFormat="1" ht="21.95" customHeight="1">
      <c r="A81" s="744" t="s">
        <v>298</v>
      </c>
      <c r="B81" s="787">
        <v>883425.09</v>
      </c>
      <c r="C81" s="787"/>
      <c r="D81" s="815">
        <v>0</v>
      </c>
      <c r="E81" s="815">
        <v>0</v>
      </c>
      <c r="F81" s="816">
        <v>0</v>
      </c>
      <c r="G81" s="788">
        <v>0</v>
      </c>
      <c r="H81" s="433" t="s">
        <v>4</v>
      </c>
      <c r="I81" s="745"/>
      <c r="J81" s="403"/>
      <c r="K81" s="876"/>
      <c r="L81" s="745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3"/>
      <c r="X81" s="403"/>
      <c r="Y81" s="403"/>
      <c r="Z81" s="403"/>
      <c r="AA81" s="403"/>
      <c r="AB81" s="403"/>
      <c r="AC81" s="403"/>
      <c r="AD81" s="403"/>
      <c r="AE81" s="403"/>
      <c r="AF81" s="403"/>
      <c r="AG81" s="403"/>
      <c r="AH81" s="403"/>
      <c r="AI81" s="403"/>
      <c r="AJ81" s="403"/>
      <c r="AK81" s="403"/>
      <c r="AL81" s="403"/>
      <c r="AM81" s="403"/>
      <c r="AN81" s="403"/>
      <c r="AO81" s="403"/>
      <c r="AP81" s="403"/>
      <c r="AQ81" s="403"/>
      <c r="AR81" s="403"/>
      <c r="AS81" s="403"/>
      <c r="AT81" s="403"/>
      <c r="AU81" s="403"/>
      <c r="AV81" s="403"/>
      <c r="AW81" s="403"/>
      <c r="AX81" s="403"/>
      <c r="AY81" s="403"/>
      <c r="AZ81" s="403"/>
      <c r="BA81" s="403"/>
      <c r="BB81" s="403"/>
      <c r="BC81" s="403"/>
      <c r="BD81" s="403"/>
      <c r="BE81" s="403"/>
      <c r="BF81" s="403"/>
      <c r="BG81" s="403"/>
      <c r="BH81" s="403"/>
      <c r="BI81" s="403"/>
      <c r="BJ81" s="403"/>
      <c r="BK81" s="403"/>
      <c r="BL81" s="403"/>
      <c r="BM81" s="403"/>
      <c r="BN81" s="403"/>
      <c r="BO81" s="403"/>
      <c r="BP81" s="403"/>
      <c r="BQ81" s="403"/>
      <c r="BR81" s="403"/>
      <c r="BS81" s="403"/>
      <c r="BT81" s="403"/>
      <c r="BU81" s="403"/>
      <c r="BV81" s="403"/>
      <c r="BW81" s="403"/>
      <c r="BX81" s="403"/>
    </row>
    <row r="82" spans="1:76" s="441" customFormat="1" ht="21.95" hidden="1" customHeight="1">
      <c r="A82" s="744" t="s">
        <v>299</v>
      </c>
      <c r="B82" s="787">
        <v>0</v>
      </c>
      <c r="C82" s="787"/>
      <c r="D82" s="815">
        <v>0</v>
      </c>
      <c r="E82" s="815">
        <v>0</v>
      </c>
      <c r="F82" s="816">
        <v>0</v>
      </c>
      <c r="G82" s="788">
        <v>0</v>
      </c>
      <c r="H82" s="433" t="s">
        <v>4</v>
      </c>
      <c r="I82" s="745"/>
      <c r="J82" s="403"/>
      <c r="K82" s="876"/>
      <c r="L82" s="745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3"/>
      <c r="AD82" s="403"/>
      <c r="AE82" s="403"/>
      <c r="AF82" s="403"/>
      <c r="AG82" s="403"/>
      <c r="AH82" s="403"/>
      <c r="AI82" s="403"/>
      <c r="AJ82" s="403"/>
      <c r="AK82" s="403"/>
      <c r="AL82" s="403"/>
      <c r="AM82" s="403"/>
      <c r="AN82" s="403"/>
      <c r="AO82" s="403"/>
      <c r="AP82" s="403"/>
      <c r="AQ82" s="403"/>
      <c r="AR82" s="403"/>
      <c r="AS82" s="403"/>
      <c r="AT82" s="403"/>
      <c r="AU82" s="403"/>
      <c r="AV82" s="403"/>
      <c r="AW82" s="403"/>
      <c r="AX82" s="403"/>
      <c r="AY82" s="403"/>
      <c r="AZ82" s="403"/>
      <c r="BA82" s="403"/>
      <c r="BB82" s="403"/>
      <c r="BC82" s="403"/>
      <c r="BD82" s="403"/>
      <c r="BE82" s="403"/>
      <c r="BF82" s="403"/>
      <c r="BG82" s="403"/>
      <c r="BH82" s="403"/>
      <c r="BI82" s="403"/>
      <c r="BJ82" s="403"/>
      <c r="BK82" s="403"/>
      <c r="BL82" s="403"/>
      <c r="BM82" s="403"/>
      <c r="BN82" s="403"/>
      <c r="BO82" s="403"/>
      <c r="BP82" s="403"/>
      <c r="BQ82" s="403"/>
      <c r="BR82" s="403"/>
      <c r="BS82" s="403"/>
      <c r="BT82" s="403"/>
      <c r="BU82" s="403"/>
      <c r="BV82" s="403"/>
      <c r="BW82" s="403"/>
      <c r="BX82" s="403"/>
    </row>
    <row r="83" spans="1:76" s="441" customFormat="1" ht="21.95" customHeight="1">
      <c r="A83" s="744" t="s">
        <v>347</v>
      </c>
      <c r="B83" s="787">
        <v>1528404.83</v>
      </c>
      <c r="C83" s="787"/>
      <c r="D83" s="815">
        <v>0</v>
      </c>
      <c r="E83" s="815">
        <v>0</v>
      </c>
      <c r="F83" s="816">
        <v>0</v>
      </c>
      <c r="G83" s="788">
        <v>0</v>
      </c>
      <c r="H83" s="433" t="s">
        <v>4</v>
      </c>
      <c r="I83" s="745"/>
      <c r="J83" s="403"/>
      <c r="K83" s="876"/>
      <c r="L83" s="745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3"/>
      <c r="X83" s="403"/>
      <c r="Y83" s="403"/>
      <c r="Z83" s="403"/>
      <c r="AA83" s="403"/>
      <c r="AB83" s="403"/>
      <c r="AC83" s="403"/>
      <c r="AD83" s="403"/>
      <c r="AE83" s="403"/>
      <c r="AF83" s="403"/>
      <c r="AG83" s="403"/>
      <c r="AH83" s="403"/>
      <c r="AI83" s="403"/>
      <c r="AJ83" s="403"/>
      <c r="AK83" s="403"/>
      <c r="AL83" s="403"/>
      <c r="AM83" s="403"/>
      <c r="AN83" s="403"/>
      <c r="AO83" s="403"/>
      <c r="AP83" s="403"/>
      <c r="AQ83" s="403"/>
      <c r="AR83" s="403"/>
      <c r="AS83" s="403"/>
      <c r="AT83" s="403"/>
      <c r="AU83" s="403"/>
      <c r="AV83" s="403"/>
      <c r="AW83" s="403"/>
      <c r="AX83" s="403"/>
      <c r="AY83" s="403"/>
      <c r="AZ83" s="403"/>
      <c r="BA83" s="403"/>
      <c r="BB83" s="403"/>
      <c r="BC83" s="403"/>
      <c r="BD83" s="403"/>
      <c r="BE83" s="403"/>
      <c r="BF83" s="403"/>
      <c r="BG83" s="403"/>
      <c r="BH83" s="403"/>
      <c r="BI83" s="403"/>
      <c r="BJ83" s="403"/>
      <c r="BK83" s="403"/>
      <c r="BL83" s="403"/>
      <c r="BM83" s="403"/>
      <c r="BN83" s="403"/>
      <c r="BO83" s="403"/>
      <c r="BP83" s="403"/>
      <c r="BQ83" s="403"/>
      <c r="BR83" s="403"/>
      <c r="BS83" s="403"/>
      <c r="BT83" s="403"/>
      <c r="BU83" s="403"/>
      <c r="BV83" s="403"/>
      <c r="BW83" s="403"/>
      <c r="BX83" s="403"/>
    </row>
    <row r="84" spans="1:76" s="441" customFormat="1" ht="21.95" customHeight="1">
      <c r="A84" s="744" t="s">
        <v>300</v>
      </c>
      <c r="B84" s="787">
        <v>711703.54</v>
      </c>
      <c r="C84" s="787"/>
      <c r="D84" s="815">
        <v>0</v>
      </c>
      <c r="E84" s="815">
        <v>0</v>
      </c>
      <c r="F84" s="816">
        <v>0</v>
      </c>
      <c r="G84" s="788">
        <v>0</v>
      </c>
      <c r="H84" s="433" t="s">
        <v>4</v>
      </c>
      <c r="I84" s="745"/>
      <c r="J84" s="403"/>
      <c r="K84" s="876"/>
      <c r="L84" s="745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3"/>
      <c r="X84" s="403"/>
      <c r="Y84" s="403"/>
      <c r="Z84" s="403"/>
      <c r="AA84" s="403"/>
      <c r="AB84" s="403"/>
      <c r="AC84" s="403"/>
      <c r="AD84" s="403"/>
      <c r="AE84" s="403"/>
      <c r="AF84" s="403"/>
      <c r="AG84" s="403"/>
      <c r="AH84" s="403"/>
      <c r="AI84" s="403"/>
      <c r="AJ84" s="403"/>
      <c r="AK84" s="403"/>
      <c r="AL84" s="403"/>
      <c r="AM84" s="403"/>
      <c r="AN84" s="403"/>
      <c r="AO84" s="403"/>
      <c r="AP84" s="403"/>
      <c r="AQ84" s="403"/>
      <c r="AR84" s="403"/>
      <c r="AS84" s="403"/>
      <c r="AT84" s="403"/>
      <c r="AU84" s="403"/>
      <c r="AV84" s="403"/>
      <c r="AW84" s="403"/>
      <c r="AX84" s="403"/>
      <c r="AY84" s="403"/>
      <c r="AZ84" s="403"/>
      <c r="BA84" s="403"/>
      <c r="BB84" s="403"/>
      <c r="BC84" s="403"/>
      <c r="BD84" s="403"/>
      <c r="BE84" s="403"/>
      <c r="BF84" s="403"/>
      <c r="BG84" s="403"/>
      <c r="BH84" s="403"/>
      <c r="BI84" s="403"/>
      <c r="BJ84" s="403"/>
      <c r="BK84" s="403"/>
      <c r="BL84" s="403"/>
      <c r="BM84" s="403"/>
      <c r="BN84" s="403"/>
      <c r="BO84" s="403"/>
      <c r="BP84" s="403"/>
      <c r="BQ84" s="403"/>
      <c r="BR84" s="403"/>
      <c r="BS84" s="403"/>
      <c r="BT84" s="403"/>
      <c r="BU84" s="403"/>
      <c r="BV84" s="403"/>
      <c r="BW84" s="403"/>
      <c r="BX84" s="403"/>
    </row>
    <row r="85" spans="1:76" s="441" customFormat="1" ht="21.95" customHeight="1">
      <c r="A85" s="748" t="s">
        <v>301</v>
      </c>
      <c r="B85" s="787">
        <v>101519.02000000002</v>
      </c>
      <c r="C85" s="787"/>
      <c r="D85" s="815">
        <v>0</v>
      </c>
      <c r="E85" s="815">
        <v>0</v>
      </c>
      <c r="F85" s="816">
        <v>0</v>
      </c>
      <c r="G85" s="788">
        <v>0</v>
      </c>
      <c r="H85" s="433" t="s">
        <v>4</v>
      </c>
      <c r="I85" s="745"/>
      <c r="J85" s="403"/>
      <c r="K85" s="876"/>
      <c r="L85" s="745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3"/>
      <c r="AD85" s="403"/>
      <c r="AE85" s="403"/>
      <c r="AF85" s="403"/>
      <c r="AG85" s="403"/>
      <c r="AH85" s="403"/>
      <c r="AI85" s="403"/>
      <c r="AJ85" s="403"/>
      <c r="AK85" s="403"/>
      <c r="AL85" s="403"/>
      <c r="AM85" s="403"/>
      <c r="AN85" s="403"/>
      <c r="AO85" s="403"/>
      <c r="AP85" s="403"/>
      <c r="AQ85" s="403"/>
      <c r="AR85" s="403"/>
      <c r="AS85" s="403"/>
      <c r="AT85" s="403"/>
      <c r="AU85" s="403"/>
      <c r="AV85" s="403"/>
      <c r="AW85" s="403"/>
      <c r="AX85" s="403"/>
      <c r="AY85" s="403"/>
      <c r="AZ85" s="403"/>
      <c r="BA85" s="403"/>
      <c r="BB85" s="403"/>
      <c r="BC85" s="403"/>
      <c r="BD85" s="403"/>
      <c r="BE85" s="403"/>
      <c r="BF85" s="403"/>
      <c r="BG85" s="403"/>
      <c r="BH85" s="403"/>
      <c r="BI85" s="403"/>
      <c r="BJ85" s="403"/>
      <c r="BK85" s="403"/>
      <c r="BL85" s="403"/>
      <c r="BM85" s="403"/>
      <c r="BN85" s="403"/>
      <c r="BO85" s="403"/>
      <c r="BP85" s="403"/>
      <c r="BQ85" s="403"/>
      <c r="BR85" s="403"/>
      <c r="BS85" s="403"/>
      <c r="BT85" s="403"/>
      <c r="BU85" s="403"/>
      <c r="BV85" s="403"/>
      <c r="BW85" s="403"/>
      <c r="BX85" s="403"/>
    </row>
    <row r="86" spans="1:76" s="441" customFormat="1" ht="21.95" customHeight="1">
      <c r="A86" s="744" t="s">
        <v>304</v>
      </c>
      <c r="B86" s="787">
        <v>687119.21999999986</v>
      </c>
      <c r="C86" s="787"/>
      <c r="D86" s="815">
        <v>0</v>
      </c>
      <c r="E86" s="815">
        <v>0</v>
      </c>
      <c r="F86" s="816">
        <v>0</v>
      </c>
      <c r="G86" s="788">
        <v>0</v>
      </c>
      <c r="H86" s="433" t="s">
        <v>4</v>
      </c>
      <c r="I86" s="745"/>
      <c r="J86" s="403"/>
      <c r="K86" s="876"/>
      <c r="L86" s="745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3"/>
      <c r="Y86" s="403"/>
      <c r="Z86" s="403"/>
      <c r="AA86" s="403"/>
      <c r="AB86" s="403"/>
      <c r="AC86" s="403"/>
      <c r="AD86" s="403"/>
      <c r="AE86" s="403"/>
      <c r="AF86" s="403"/>
      <c r="AG86" s="403"/>
      <c r="AH86" s="403"/>
      <c r="AI86" s="403"/>
      <c r="AJ86" s="403"/>
      <c r="AK86" s="403"/>
      <c r="AL86" s="403"/>
      <c r="AM86" s="403"/>
      <c r="AN86" s="403"/>
      <c r="AO86" s="403"/>
      <c r="AP86" s="403"/>
      <c r="AQ86" s="403"/>
      <c r="AR86" s="403"/>
      <c r="AS86" s="403"/>
      <c r="AT86" s="403"/>
      <c r="AU86" s="403"/>
      <c r="AV86" s="403"/>
      <c r="AW86" s="403"/>
      <c r="AX86" s="403"/>
      <c r="AY86" s="403"/>
      <c r="AZ86" s="403"/>
      <c r="BA86" s="403"/>
      <c r="BB86" s="403"/>
      <c r="BC86" s="403"/>
      <c r="BD86" s="403"/>
      <c r="BE86" s="403"/>
      <c r="BF86" s="403"/>
      <c r="BG86" s="403"/>
      <c r="BH86" s="403"/>
      <c r="BI86" s="403"/>
      <c r="BJ86" s="403"/>
      <c r="BK86" s="403"/>
      <c r="BL86" s="403"/>
      <c r="BM86" s="403"/>
      <c r="BN86" s="403"/>
      <c r="BO86" s="403"/>
      <c r="BP86" s="403"/>
      <c r="BQ86" s="403"/>
      <c r="BR86" s="403"/>
      <c r="BS86" s="403"/>
      <c r="BT86" s="403"/>
      <c r="BU86" s="403"/>
      <c r="BV86" s="403"/>
      <c r="BW86" s="403"/>
      <c r="BX86" s="403"/>
    </row>
    <row r="87" spans="1:76" s="441" customFormat="1" ht="21.95" hidden="1" customHeight="1">
      <c r="A87" s="744" t="s">
        <v>306</v>
      </c>
      <c r="B87" s="787">
        <v>0</v>
      </c>
      <c r="C87" s="787"/>
      <c r="D87" s="815">
        <v>0</v>
      </c>
      <c r="E87" s="815">
        <v>0</v>
      </c>
      <c r="F87" s="816">
        <v>0</v>
      </c>
      <c r="G87" s="788">
        <v>0</v>
      </c>
      <c r="H87" s="433" t="s">
        <v>4</v>
      </c>
      <c r="I87" s="745"/>
      <c r="J87" s="403"/>
      <c r="K87" s="876"/>
      <c r="L87" s="745"/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3"/>
      <c r="X87" s="403"/>
      <c r="Y87" s="403"/>
      <c r="Z87" s="403"/>
      <c r="AA87" s="403"/>
      <c r="AB87" s="403"/>
      <c r="AC87" s="403"/>
      <c r="AD87" s="403"/>
      <c r="AE87" s="403"/>
      <c r="AF87" s="403"/>
      <c r="AG87" s="403"/>
      <c r="AH87" s="403"/>
      <c r="AI87" s="403"/>
      <c r="AJ87" s="403"/>
      <c r="AK87" s="403"/>
      <c r="AL87" s="403"/>
      <c r="AM87" s="403"/>
      <c r="AN87" s="403"/>
      <c r="AO87" s="403"/>
      <c r="AP87" s="403"/>
      <c r="AQ87" s="403"/>
      <c r="AR87" s="403"/>
      <c r="AS87" s="403"/>
      <c r="AT87" s="403"/>
      <c r="AU87" s="403"/>
      <c r="AV87" s="403"/>
      <c r="AW87" s="403"/>
      <c r="AX87" s="403"/>
      <c r="AY87" s="403"/>
      <c r="AZ87" s="403"/>
      <c r="BA87" s="403"/>
      <c r="BB87" s="403"/>
      <c r="BC87" s="403"/>
      <c r="BD87" s="403"/>
      <c r="BE87" s="403"/>
      <c r="BF87" s="403"/>
      <c r="BG87" s="403"/>
      <c r="BH87" s="403"/>
      <c r="BI87" s="403"/>
      <c r="BJ87" s="403"/>
      <c r="BK87" s="403"/>
      <c r="BL87" s="403"/>
      <c r="BM87" s="403"/>
      <c r="BN87" s="403"/>
      <c r="BO87" s="403"/>
      <c r="BP87" s="403"/>
      <c r="BQ87" s="403"/>
      <c r="BR87" s="403"/>
      <c r="BS87" s="403"/>
      <c r="BT87" s="403"/>
      <c r="BU87" s="403"/>
      <c r="BV87" s="403"/>
      <c r="BW87" s="403"/>
      <c r="BX87" s="403"/>
    </row>
    <row r="88" spans="1:76" ht="21.95" customHeight="1">
      <c r="A88" s="744" t="s">
        <v>307</v>
      </c>
      <c r="B88" s="787">
        <v>140832136.6699999</v>
      </c>
      <c r="C88" s="787"/>
      <c r="D88" s="815">
        <v>967338.24</v>
      </c>
      <c r="E88" s="815">
        <v>299.48</v>
      </c>
      <c r="F88" s="816">
        <v>939475.24</v>
      </c>
      <c r="G88" s="788">
        <v>27863</v>
      </c>
      <c r="H88" s="433" t="s">
        <v>4</v>
      </c>
      <c r="I88" s="745"/>
      <c r="K88" s="876"/>
      <c r="L88" s="745"/>
    </row>
    <row r="89" spans="1:76" ht="21.95" customHeight="1">
      <c r="A89" s="744" t="s">
        <v>308</v>
      </c>
      <c r="B89" s="787">
        <v>850789.43999999959</v>
      </c>
      <c r="C89" s="787"/>
      <c r="D89" s="815">
        <v>47697</v>
      </c>
      <c r="E89" s="815">
        <v>6265</v>
      </c>
      <c r="F89" s="816">
        <v>47697</v>
      </c>
      <c r="G89" s="788">
        <v>0</v>
      </c>
      <c r="H89" s="433" t="s">
        <v>4</v>
      </c>
      <c r="I89" s="745"/>
      <c r="K89" s="876"/>
      <c r="L89" s="745"/>
    </row>
    <row r="90" spans="1:76" s="441" customFormat="1" ht="21.95" customHeight="1">
      <c r="A90" s="744" t="s">
        <v>309</v>
      </c>
      <c r="B90" s="787">
        <v>25967835.440000001</v>
      </c>
      <c r="C90" s="818"/>
      <c r="D90" s="815">
        <v>0</v>
      </c>
      <c r="E90" s="819">
        <v>0</v>
      </c>
      <c r="F90" s="816">
        <v>0</v>
      </c>
      <c r="G90" s="788">
        <v>0</v>
      </c>
      <c r="H90" s="433" t="s">
        <v>4</v>
      </c>
      <c r="I90" s="745"/>
      <c r="J90" s="403"/>
      <c r="K90" s="876"/>
      <c r="L90" s="745"/>
      <c r="M90" s="403"/>
      <c r="N90" s="403"/>
      <c r="O90" s="403"/>
      <c r="P90" s="403"/>
      <c r="Q90" s="403"/>
      <c r="R90" s="403"/>
      <c r="S90" s="403"/>
      <c r="T90" s="403"/>
      <c r="U90" s="403"/>
      <c r="V90" s="403"/>
      <c r="W90" s="403"/>
      <c r="X90" s="403"/>
      <c r="Y90" s="403"/>
      <c r="Z90" s="403"/>
      <c r="AA90" s="403"/>
      <c r="AB90" s="403"/>
      <c r="AC90" s="403"/>
      <c r="AD90" s="403"/>
      <c r="AE90" s="403"/>
      <c r="AF90" s="403"/>
      <c r="AG90" s="403"/>
      <c r="AH90" s="403"/>
      <c r="AI90" s="403"/>
      <c r="AJ90" s="403"/>
      <c r="AK90" s="403"/>
      <c r="AL90" s="403"/>
      <c r="AM90" s="403"/>
      <c r="AN90" s="403"/>
      <c r="AO90" s="403"/>
      <c r="AP90" s="403"/>
      <c r="AQ90" s="403"/>
      <c r="AR90" s="403"/>
      <c r="AS90" s="403"/>
      <c r="AT90" s="403"/>
      <c r="AU90" s="403"/>
      <c r="AV90" s="403"/>
      <c r="AW90" s="403"/>
      <c r="AX90" s="403"/>
      <c r="AY90" s="403"/>
      <c r="AZ90" s="403"/>
      <c r="BA90" s="403"/>
      <c r="BB90" s="403"/>
      <c r="BC90" s="403"/>
      <c r="BD90" s="403"/>
      <c r="BE90" s="403"/>
      <c r="BF90" s="403"/>
      <c r="BG90" s="403"/>
      <c r="BH90" s="403"/>
      <c r="BI90" s="403"/>
      <c r="BJ90" s="403"/>
      <c r="BK90" s="403"/>
      <c r="BL90" s="403"/>
      <c r="BM90" s="403"/>
      <c r="BN90" s="403"/>
      <c r="BO90" s="403"/>
      <c r="BP90" s="403"/>
      <c r="BQ90" s="403"/>
      <c r="BR90" s="403"/>
      <c r="BS90" s="403"/>
      <c r="BT90" s="403"/>
      <c r="BU90" s="403"/>
      <c r="BV90" s="403"/>
      <c r="BW90" s="403"/>
      <c r="BX90" s="403"/>
    </row>
    <row r="91" spans="1:76" s="441" customFormat="1" ht="47.25" customHeight="1" thickBot="1">
      <c r="A91" s="442" t="s">
        <v>745</v>
      </c>
      <c r="B91" s="786">
        <v>204155.96</v>
      </c>
      <c r="C91" s="818"/>
      <c r="D91" s="1182">
        <v>0</v>
      </c>
      <c r="E91" s="1183">
        <v>0</v>
      </c>
      <c r="F91" s="817">
        <v>0</v>
      </c>
      <c r="G91" s="791">
        <v>0</v>
      </c>
      <c r="H91" s="433" t="s">
        <v>4</v>
      </c>
      <c r="I91" s="745"/>
      <c r="J91" s="403"/>
      <c r="K91" s="876"/>
      <c r="L91" s="745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3"/>
      <c r="AD91" s="403"/>
      <c r="AE91" s="403"/>
      <c r="AF91" s="403"/>
      <c r="AG91" s="403"/>
      <c r="AH91" s="403"/>
      <c r="AI91" s="403"/>
      <c r="AJ91" s="403"/>
      <c r="AK91" s="403"/>
      <c r="AL91" s="403"/>
      <c r="AM91" s="403"/>
      <c r="AN91" s="403"/>
      <c r="AO91" s="403"/>
      <c r="AP91" s="403"/>
      <c r="AQ91" s="403"/>
      <c r="AR91" s="403"/>
      <c r="AS91" s="403"/>
      <c r="AT91" s="403"/>
      <c r="AU91" s="403"/>
      <c r="AV91" s="403"/>
      <c r="AW91" s="403"/>
      <c r="AX91" s="403"/>
      <c r="AY91" s="403"/>
      <c r="AZ91" s="403"/>
      <c r="BA91" s="403"/>
      <c r="BB91" s="403"/>
      <c r="BC91" s="403"/>
      <c r="BD91" s="403"/>
      <c r="BE91" s="403"/>
      <c r="BF91" s="403"/>
      <c r="BG91" s="403"/>
      <c r="BH91" s="403"/>
      <c r="BI91" s="403"/>
      <c r="BJ91" s="403"/>
      <c r="BK91" s="403"/>
      <c r="BL91" s="403"/>
      <c r="BM91" s="403"/>
      <c r="BN91" s="403"/>
      <c r="BO91" s="403"/>
      <c r="BP91" s="403"/>
      <c r="BQ91" s="403"/>
      <c r="BR91" s="403"/>
      <c r="BS91" s="403"/>
      <c r="BT91" s="403"/>
      <c r="BU91" s="403"/>
      <c r="BV91" s="403"/>
      <c r="BW91" s="403"/>
      <c r="BX91" s="403"/>
    </row>
    <row r="92" spans="1:76" s="441" customFormat="1" ht="21.95" customHeight="1" thickTop="1">
      <c r="A92" s="749" t="s">
        <v>587</v>
      </c>
      <c r="B92" s="820"/>
      <c r="C92" s="821"/>
      <c r="D92" s="822"/>
      <c r="E92" s="823"/>
      <c r="F92" s="824"/>
      <c r="G92" s="793"/>
      <c r="H92" s="433" t="s">
        <v>4</v>
      </c>
      <c r="I92" s="745"/>
      <c r="J92" s="403"/>
      <c r="K92" s="876"/>
      <c r="L92" s="745"/>
      <c r="M92" s="403"/>
      <c r="N92" s="403"/>
      <c r="O92" s="403"/>
      <c r="P92" s="403"/>
      <c r="Q92" s="403"/>
      <c r="R92" s="403"/>
      <c r="S92" s="403"/>
      <c r="T92" s="403"/>
      <c r="U92" s="403"/>
      <c r="V92" s="403"/>
      <c r="W92" s="403"/>
      <c r="X92" s="403"/>
      <c r="Y92" s="403"/>
      <c r="Z92" s="403"/>
      <c r="AA92" s="403"/>
      <c r="AB92" s="403"/>
      <c r="AC92" s="403"/>
      <c r="AD92" s="403"/>
      <c r="AE92" s="403"/>
      <c r="AF92" s="403"/>
      <c r="AG92" s="403"/>
      <c r="AH92" s="403"/>
      <c r="AI92" s="403"/>
      <c r="AJ92" s="403"/>
      <c r="AK92" s="403"/>
      <c r="AL92" s="403"/>
      <c r="AM92" s="403"/>
      <c r="AN92" s="403"/>
      <c r="AO92" s="403"/>
      <c r="AP92" s="403"/>
      <c r="AQ92" s="403"/>
      <c r="AR92" s="403"/>
      <c r="AS92" s="403"/>
      <c r="AT92" s="403"/>
      <c r="AU92" s="403"/>
      <c r="AV92" s="403"/>
      <c r="AW92" s="403"/>
      <c r="AX92" s="403"/>
      <c r="AY92" s="403"/>
      <c r="AZ92" s="403"/>
      <c r="BA92" s="403"/>
      <c r="BB92" s="403"/>
      <c r="BC92" s="403"/>
      <c r="BD92" s="403"/>
      <c r="BE92" s="403"/>
      <c r="BF92" s="403"/>
      <c r="BG92" s="403"/>
      <c r="BH92" s="403"/>
      <c r="BI92" s="403"/>
      <c r="BJ92" s="403"/>
      <c r="BK92" s="403"/>
      <c r="BL92" s="403"/>
      <c r="BM92" s="403"/>
      <c r="BN92" s="403"/>
      <c r="BO92" s="403"/>
      <c r="BP92" s="403"/>
      <c r="BQ92" s="403"/>
      <c r="BR92" s="403"/>
      <c r="BS92" s="403"/>
      <c r="BT92" s="403"/>
      <c r="BU92" s="403"/>
      <c r="BV92" s="403"/>
      <c r="BW92" s="403"/>
      <c r="BX92" s="403"/>
    </row>
    <row r="93" spans="1:76" s="441" customFormat="1" ht="21.95" customHeight="1">
      <c r="A93" s="445" t="s">
        <v>597</v>
      </c>
      <c r="B93" s="825">
        <v>16090188472.060001</v>
      </c>
      <c r="C93" s="794" t="s">
        <v>710</v>
      </c>
      <c r="D93" s="826">
        <v>0</v>
      </c>
      <c r="E93" s="827">
        <v>0</v>
      </c>
      <c r="F93" s="1113">
        <v>0</v>
      </c>
      <c r="G93" s="828">
        <v>0</v>
      </c>
      <c r="H93" s="433" t="s">
        <v>4</v>
      </c>
      <c r="I93" s="745"/>
      <c r="J93" s="403"/>
      <c r="K93" s="876"/>
      <c r="L93" s="745"/>
      <c r="M93" s="403"/>
      <c r="N93" s="403"/>
      <c r="O93" s="403"/>
      <c r="P93" s="403"/>
      <c r="Q93" s="403"/>
      <c r="R93" s="403"/>
      <c r="S93" s="403"/>
      <c r="T93" s="403"/>
      <c r="U93" s="403"/>
      <c r="V93" s="403"/>
      <c r="W93" s="403"/>
      <c r="X93" s="403"/>
      <c r="Y93" s="403"/>
      <c r="Z93" s="403"/>
      <c r="AA93" s="403"/>
      <c r="AB93" s="403"/>
      <c r="AC93" s="403"/>
      <c r="AD93" s="403"/>
      <c r="AE93" s="403"/>
      <c r="AF93" s="403"/>
      <c r="AG93" s="403"/>
      <c r="AH93" s="403"/>
      <c r="AI93" s="403"/>
      <c r="AJ93" s="403"/>
      <c r="AK93" s="403"/>
      <c r="AL93" s="403"/>
      <c r="AM93" s="403"/>
      <c r="AN93" s="403"/>
      <c r="AO93" s="403"/>
      <c r="AP93" s="403"/>
      <c r="AQ93" s="403"/>
      <c r="AR93" s="403"/>
      <c r="AS93" s="403"/>
      <c r="AT93" s="403"/>
      <c r="AU93" s="403"/>
      <c r="AV93" s="403"/>
      <c r="AW93" s="403"/>
      <c r="AX93" s="403"/>
      <c r="AY93" s="403"/>
      <c r="AZ93" s="403"/>
      <c r="BA93" s="403"/>
      <c r="BB93" s="403"/>
      <c r="BC93" s="403"/>
      <c r="BD93" s="403"/>
      <c r="BE93" s="403"/>
      <c r="BF93" s="403"/>
      <c r="BG93" s="403"/>
      <c r="BH93" s="403"/>
      <c r="BI93" s="403"/>
      <c r="BJ93" s="403"/>
      <c r="BK93" s="403"/>
      <c r="BL93" s="403"/>
      <c r="BM93" s="403"/>
      <c r="BN93" s="403"/>
      <c r="BO93" s="403"/>
      <c r="BP93" s="403"/>
      <c r="BQ93" s="403"/>
      <c r="BR93" s="403"/>
      <c r="BS93" s="403"/>
      <c r="BT93" s="403"/>
      <c r="BU93" s="403"/>
      <c r="BV93" s="403"/>
      <c r="BW93" s="403"/>
      <c r="BX93" s="403"/>
    </row>
    <row r="94" spans="1:76" s="444" customFormat="1" ht="13.5" customHeight="1">
      <c r="H94" s="433" t="s">
        <v>4</v>
      </c>
      <c r="I94" s="745"/>
      <c r="J94" s="745"/>
      <c r="K94" s="875"/>
      <c r="L94" s="745"/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03"/>
      <c r="X94" s="403"/>
      <c r="Y94" s="403"/>
      <c r="Z94" s="403"/>
      <c r="AA94" s="403"/>
      <c r="AB94" s="403"/>
      <c r="AC94" s="403"/>
      <c r="AD94" s="403"/>
      <c r="AE94" s="403"/>
      <c r="AF94" s="403"/>
      <c r="AG94" s="403"/>
      <c r="AH94" s="403"/>
      <c r="AI94" s="403"/>
      <c r="AJ94" s="403"/>
      <c r="AK94" s="403"/>
      <c r="AL94" s="403"/>
      <c r="AM94" s="403"/>
      <c r="AN94" s="403"/>
      <c r="AO94" s="403"/>
      <c r="AP94" s="403"/>
      <c r="AQ94" s="403"/>
      <c r="AR94" s="403"/>
      <c r="AS94" s="403"/>
      <c r="AT94" s="403"/>
    </row>
    <row r="95" spans="1:76" s="444" customFormat="1" ht="18" customHeight="1">
      <c r="A95" s="1226" t="s">
        <v>776</v>
      </c>
      <c r="B95" s="750"/>
      <c r="C95" s="750"/>
      <c r="D95" s="750"/>
      <c r="E95" s="750"/>
      <c r="H95" s="433" t="s">
        <v>4</v>
      </c>
      <c r="I95" s="1227"/>
      <c r="J95" s="1227"/>
      <c r="K95" s="1228"/>
      <c r="L95" s="1227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  <c r="AA95" s="403"/>
      <c r="AB95" s="403"/>
      <c r="AC95" s="403"/>
      <c r="AD95" s="403"/>
      <c r="AE95" s="403"/>
      <c r="AF95" s="403"/>
      <c r="AG95" s="403"/>
      <c r="AH95" s="403"/>
      <c r="AI95" s="403"/>
      <c r="AJ95" s="403"/>
      <c r="AK95" s="403"/>
      <c r="AL95" s="403"/>
      <c r="AM95" s="403"/>
      <c r="AN95" s="403"/>
      <c r="AO95" s="403"/>
      <c r="AP95" s="403"/>
      <c r="AQ95" s="403"/>
      <c r="AR95" s="403"/>
      <c r="AS95" s="403"/>
      <c r="AT95" s="403"/>
    </row>
    <row r="96" spans="1:76" s="444" customFormat="1" ht="16.5" customHeight="1">
      <c r="A96" s="1229" t="s">
        <v>775</v>
      </c>
      <c r="B96" s="750"/>
      <c r="C96" s="750"/>
      <c r="D96" s="750"/>
      <c r="E96" s="750"/>
      <c r="H96" s="433" t="s">
        <v>4</v>
      </c>
      <c r="I96" s="403"/>
      <c r="J96" s="403"/>
      <c r="K96" s="1228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03"/>
      <c r="Y96" s="403"/>
      <c r="Z96" s="403"/>
      <c r="AA96" s="403"/>
      <c r="AB96" s="403"/>
      <c r="AC96" s="403"/>
      <c r="AD96" s="403"/>
      <c r="AE96" s="403"/>
      <c r="AF96" s="403"/>
      <c r="AG96" s="403"/>
      <c r="AH96" s="403"/>
      <c r="AI96" s="403"/>
      <c r="AJ96" s="403"/>
      <c r="AK96" s="403"/>
      <c r="AL96" s="403"/>
      <c r="AM96" s="403"/>
      <c r="AN96" s="403"/>
      <c r="AO96" s="403"/>
      <c r="AP96" s="403"/>
      <c r="AQ96" s="403"/>
      <c r="AR96" s="403"/>
      <c r="AS96" s="403"/>
      <c r="AT96" s="403"/>
    </row>
    <row r="97" spans="1:252" s="750" customFormat="1" ht="18" customHeight="1">
      <c r="A97" s="446"/>
      <c r="B97" s="446"/>
      <c r="C97" s="446"/>
      <c r="D97" s="446"/>
      <c r="E97" s="446"/>
      <c r="F97" s="446"/>
      <c r="G97" s="446"/>
      <c r="H97" s="446"/>
      <c r="I97" s="403"/>
      <c r="J97" s="403"/>
      <c r="K97" s="1228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  <c r="Y97" s="403"/>
      <c r="Z97" s="403"/>
      <c r="AA97" s="403"/>
      <c r="AB97" s="403"/>
      <c r="AC97" s="403"/>
      <c r="AD97" s="403"/>
      <c r="AE97" s="403"/>
      <c r="AF97" s="403"/>
      <c r="AG97" s="403"/>
      <c r="AH97" s="403"/>
      <c r="AI97" s="403"/>
      <c r="AJ97" s="403"/>
      <c r="AK97" s="403"/>
      <c r="AL97" s="403"/>
      <c r="AM97" s="403"/>
      <c r="AN97" s="403"/>
      <c r="AO97" s="403"/>
      <c r="AP97" s="403"/>
      <c r="AQ97" s="403"/>
      <c r="AR97" s="403"/>
      <c r="AS97" s="403"/>
      <c r="AT97" s="403"/>
      <c r="AU97" s="403"/>
      <c r="AV97" s="403"/>
      <c r="AW97" s="403"/>
      <c r="AX97" s="403"/>
      <c r="AY97" s="403"/>
      <c r="AZ97" s="403"/>
      <c r="BA97" s="403"/>
      <c r="BB97" s="403"/>
      <c r="BC97" s="403"/>
      <c r="BD97" s="403"/>
      <c r="BE97" s="403"/>
      <c r="BF97" s="403"/>
      <c r="BG97" s="403"/>
      <c r="BH97" s="403"/>
      <c r="BI97" s="403"/>
      <c r="BJ97" s="403"/>
      <c r="BK97" s="403"/>
      <c r="BL97" s="403"/>
      <c r="BM97" s="403"/>
      <c r="BN97" s="403"/>
      <c r="BO97" s="403"/>
      <c r="BP97" s="403"/>
      <c r="BQ97" s="403"/>
      <c r="BR97" s="403"/>
      <c r="BS97" s="403"/>
      <c r="BT97" s="403"/>
      <c r="BU97" s="403"/>
      <c r="BV97" s="403"/>
      <c r="BW97" s="403"/>
      <c r="BX97" s="403"/>
      <c r="BY97" s="403"/>
      <c r="BZ97" s="403"/>
      <c r="CA97" s="403"/>
      <c r="CB97" s="403"/>
      <c r="CC97" s="403"/>
      <c r="CD97" s="403"/>
      <c r="CE97" s="403"/>
      <c r="CF97" s="403"/>
      <c r="CG97" s="403"/>
      <c r="CH97" s="403"/>
      <c r="CI97" s="403"/>
      <c r="CJ97" s="403"/>
      <c r="CK97" s="403"/>
      <c r="CL97" s="403"/>
      <c r="CM97" s="403"/>
      <c r="CN97" s="403"/>
      <c r="CO97" s="403"/>
      <c r="CP97" s="403"/>
      <c r="CQ97" s="403"/>
      <c r="CR97" s="403"/>
      <c r="CS97" s="403"/>
      <c r="CT97" s="403"/>
      <c r="CU97" s="403"/>
      <c r="CV97" s="403"/>
      <c r="CW97" s="403"/>
      <c r="CX97" s="403"/>
      <c r="CY97" s="403"/>
      <c r="CZ97" s="403"/>
      <c r="DA97" s="403"/>
      <c r="DB97" s="403"/>
      <c r="DC97" s="403"/>
      <c r="DD97" s="403"/>
      <c r="DE97" s="403"/>
      <c r="DF97" s="403"/>
      <c r="DG97" s="403"/>
      <c r="DH97" s="403"/>
      <c r="DI97" s="403"/>
      <c r="DJ97" s="403"/>
      <c r="DK97" s="403"/>
      <c r="DL97" s="403"/>
      <c r="DM97" s="403"/>
      <c r="DN97" s="403"/>
      <c r="DO97" s="403"/>
      <c r="DP97" s="403"/>
      <c r="DQ97" s="403"/>
      <c r="DR97" s="403"/>
      <c r="DS97" s="403"/>
      <c r="DT97" s="403"/>
      <c r="DU97" s="403"/>
      <c r="DV97" s="403"/>
      <c r="DW97" s="403"/>
      <c r="DX97" s="403"/>
      <c r="DY97" s="403"/>
      <c r="DZ97" s="403"/>
      <c r="EA97" s="403"/>
      <c r="EB97" s="403"/>
      <c r="EC97" s="403"/>
      <c r="ED97" s="403"/>
      <c r="EE97" s="403"/>
      <c r="EF97" s="403"/>
      <c r="EG97" s="403"/>
      <c r="EH97" s="403"/>
      <c r="EI97" s="403"/>
      <c r="EJ97" s="403"/>
      <c r="EK97" s="403"/>
      <c r="EL97" s="403"/>
      <c r="EM97" s="403"/>
      <c r="EN97" s="403"/>
      <c r="EO97" s="403"/>
      <c r="EP97" s="403"/>
      <c r="EQ97" s="403"/>
      <c r="ER97" s="403"/>
      <c r="ES97" s="403"/>
      <c r="ET97" s="403"/>
      <c r="EU97" s="403"/>
      <c r="EV97" s="403"/>
      <c r="EW97" s="403"/>
      <c r="EX97" s="403"/>
      <c r="EY97" s="403"/>
      <c r="EZ97" s="403"/>
      <c r="FA97" s="403"/>
      <c r="FB97" s="403"/>
      <c r="FC97" s="403"/>
      <c r="FD97" s="403"/>
      <c r="FE97" s="403"/>
      <c r="FF97" s="403"/>
      <c r="FG97" s="403"/>
      <c r="FH97" s="403"/>
      <c r="FI97" s="403"/>
      <c r="FJ97" s="403"/>
      <c r="FK97" s="403"/>
      <c r="FL97" s="403"/>
      <c r="FM97" s="403"/>
      <c r="FN97" s="403"/>
      <c r="FO97" s="403"/>
      <c r="FP97" s="403"/>
      <c r="FQ97" s="403"/>
      <c r="FR97" s="403"/>
      <c r="FS97" s="403"/>
      <c r="FT97" s="403"/>
      <c r="FU97" s="403"/>
      <c r="FV97" s="403"/>
      <c r="FW97" s="403"/>
      <c r="FX97" s="403"/>
      <c r="FY97" s="403"/>
      <c r="FZ97" s="403"/>
      <c r="GA97" s="403"/>
      <c r="GB97" s="403"/>
      <c r="GC97" s="403"/>
      <c r="GD97" s="403"/>
      <c r="GE97" s="403"/>
      <c r="GF97" s="403"/>
      <c r="GG97" s="403"/>
      <c r="GH97" s="403"/>
      <c r="GI97" s="403"/>
      <c r="GJ97" s="403"/>
      <c r="GK97" s="403"/>
      <c r="GL97" s="403"/>
      <c r="GM97" s="403"/>
      <c r="GN97" s="403"/>
      <c r="GO97" s="403"/>
      <c r="GP97" s="403"/>
      <c r="GQ97" s="403"/>
      <c r="GR97" s="403"/>
      <c r="GS97" s="403"/>
      <c r="GT97" s="403"/>
      <c r="GU97" s="403"/>
      <c r="GV97" s="403"/>
      <c r="GW97" s="403"/>
      <c r="GX97" s="403"/>
      <c r="GY97" s="403"/>
      <c r="GZ97" s="403"/>
      <c r="HA97" s="403"/>
      <c r="HB97" s="403"/>
      <c r="HC97" s="403"/>
      <c r="HD97" s="403"/>
      <c r="HE97" s="403"/>
      <c r="HF97" s="403"/>
      <c r="HG97" s="403"/>
      <c r="HH97" s="403"/>
      <c r="HI97" s="403"/>
      <c r="HJ97" s="403"/>
      <c r="HK97" s="403"/>
      <c r="HL97" s="403"/>
      <c r="HM97" s="403"/>
      <c r="HN97" s="403"/>
      <c r="HO97" s="403"/>
      <c r="HP97" s="403"/>
      <c r="HQ97" s="403"/>
      <c r="HR97" s="403"/>
      <c r="HS97" s="403"/>
      <c r="HT97" s="403"/>
      <c r="HU97" s="403"/>
      <c r="HV97" s="403"/>
      <c r="HW97" s="403"/>
      <c r="HX97" s="403"/>
      <c r="HY97" s="403"/>
      <c r="HZ97" s="403"/>
      <c r="IA97" s="403"/>
      <c r="IB97" s="403"/>
      <c r="IC97" s="403"/>
      <c r="ID97" s="403"/>
      <c r="IE97" s="403"/>
      <c r="IF97" s="403"/>
      <c r="IG97" s="403"/>
      <c r="IH97" s="403"/>
      <c r="II97" s="403"/>
      <c r="IJ97" s="403"/>
      <c r="IK97" s="403"/>
      <c r="IL97" s="403"/>
      <c r="IM97" s="403"/>
      <c r="IN97" s="403"/>
      <c r="IO97" s="403"/>
      <c r="IP97" s="403"/>
      <c r="IQ97" s="403"/>
      <c r="IR97" s="403"/>
    </row>
    <row r="98" spans="1:252">
      <c r="A98" s="447"/>
      <c r="B98" s="447"/>
      <c r="C98" s="447"/>
      <c r="D98" s="447"/>
      <c r="E98" s="447"/>
      <c r="F98" s="447"/>
      <c r="G98" s="447"/>
      <c r="H98" s="447"/>
    </row>
    <row r="99" spans="1:252">
      <c r="A99" s="751" t="s">
        <v>4</v>
      </c>
      <c r="H99" s="433" t="s">
        <v>4</v>
      </c>
    </row>
    <row r="100" spans="1:252">
      <c r="H100" s="433" t="s">
        <v>4</v>
      </c>
    </row>
    <row r="101" spans="1:252">
      <c r="H101" s="433" t="s">
        <v>4</v>
      </c>
    </row>
    <row r="102" spans="1:252">
      <c r="H102" s="433" t="s">
        <v>4</v>
      </c>
    </row>
    <row r="103" spans="1:252">
      <c r="H103" s="433" t="s">
        <v>4</v>
      </c>
    </row>
    <row r="104" spans="1:252">
      <c r="H104" s="433" t="s">
        <v>4</v>
      </c>
    </row>
    <row r="105" spans="1:252">
      <c r="H105" s="433" t="s">
        <v>4</v>
      </c>
    </row>
    <row r="106" spans="1:252">
      <c r="H106" s="433" t="s">
        <v>4</v>
      </c>
    </row>
    <row r="107" spans="1:252">
      <c r="H107" s="433" t="s">
        <v>4</v>
      </c>
    </row>
    <row r="108" spans="1:252">
      <c r="H108" s="433" t="s">
        <v>4</v>
      </c>
    </row>
    <row r="109" spans="1:252">
      <c r="B109" s="448" t="s">
        <v>4</v>
      </c>
      <c r="C109" s="448"/>
      <c r="H109" s="433" t="s">
        <v>4</v>
      </c>
    </row>
    <row r="110" spans="1:252">
      <c r="H110" s="433" t="s">
        <v>4</v>
      </c>
    </row>
    <row r="111" spans="1:252">
      <c r="H111" s="433" t="s">
        <v>4</v>
      </c>
    </row>
    <row r="112" spans="1:252">
      <c r="H112" s="433" t="s">
        <v>4</v>
      </c>
    </row>
    <row r="113" spans="8:8">
      <c r="H113" s="433" t="s">
        <v>4</v>
      </c>
    </row>
    <row r="114" spans="8:8">
      <c r="H114" s="433" t="s">
        <v>4</v>
      </c>
    </row>
    <row r="115" spans="8:8">
      <c r="H115" s="433" t="s">
        <v>4</v>
      </c>
    </row>
    <row r="116" spans="8:8">
      <c r="H116" s="433" t="s">
        <v>4</v>
      </c>
    </row>
    <row r="117" spans="8:8">
      <c r="H117" s="433" t="s">
        <v>4</v>
      </c>
    </row>
    <row r="118" spans="8:8">
      <c r="H118" s="433" t="s">
        <v>4</v>
      </c>
    </row>
    <row r="119" spans="8:8">
      <c r="H119" s="433" t="s">
        <v>4</v>
      </c>
    </row>
    <row r="120" spans="8:8">
      <c r="H120" s="433" t="s">
        <v>4</v>
      </c>
    </row>
    <row r="121" spans="8:8">
      <c r="H121" s="433" t="s">
        <v>4</v>
      </c>
    </row>
    <row r="122" spans="8:8">
      <c r="H122" s="433" t="s">
        <v>4</v>
      </c>
    </row>
    <row r="123" spans="8:8">
      <c r="H123" s="433" t="s">
        <v>4</v>
      </c>
    </row>
    <row r="124" spans="8:8">
      <c r="H124" s="433" t="s">
        <v>4</v>
      </c>
    </row>
    <row r="125" spans="8:8">
      <c r="H125" s="433" t="s">
        <v>4</v>
      </c>
    </row>
    <row r="126" spans="8:8">
      <c r="H126" s="433" t="s">
        <v>4</v>
      </c>
    </row>
    <row r="127" spans="8:8">
      <c r="H127" s="433" t="s">
        <v>4</v>
      </c>
    </row>
    <row r="128" spans="8:8">
      <c r="H128" s="433" t="s">
        <v>4</v>
      </c>
    </row>
    <row r="129" spans="8:8">
      <c r="H129" s="433" t="s">
        <v>4</v>
      </c>
    </row>
    <row r="130" spans="8:8">
      <c r="H130" s="433" t="s">
        <v>4</v>
      </c>
    </row>
    <row r="131" spans="8:8">
      <c r="H131" s="433" t="s">
        <v>4</v>
      </c>
    </row>
    <row r="132" spans="8:8">
      <c r="H132" s="433" t="s">
        <v>4</v>
      </c>
    </row>
    <row r="133" spans="8:8">
      <c r="H133" s="433" t="s">
        <v>4</v>
      </c>
    </row>
    <row r="134" spans="8:8">
      <c r="H134" s="433" t="s">
        <v>4</v>
      </c>
    </row>
    <row r="135" spans="8:8">
      <c r="H135" s="433" t="s">
        <v>4</v>
      </c>
    </row>
    <row r="136" spans="8:8">
      <c r="H136" s="433" t="s">
        <v>4</v>
      </c>
    </row>
    <row r="137" spans="8:8">
      <c r="H137" s="433" t="s">
        <v>4</v>
      </c>
    </row>
    <row r="138" spans="8:8">
      <c r="H138" s="433" t="s">
        <v>4</v>
      </c>
    </row>
    <row r="139" spans="8:8">
      <c r="H139" s="433" t="s">
        <v>4</v>
      </c>
    </row>
    <row r="140" spans="8:8">
      <c r="H140" s="433" t="s">
        <v>4</v>
      </c>
    </row>
    <row r="141" spans="8:8">
      <c r="H141" s="433" t="s">
        <v>4</v>
      </c>
    </row>
    <row r="142" spans="8:8">
      <c r="H142" s="433" t="s">
        <v>4</v>
      </c>
    </row>
    <row r="143" spans="8:8">
      <c r="H143" s="433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2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I37" sqref="I37"/>
    </sheetView>
  </sheetViews>
  <sheetFormatPr defaultColWidth="12.5703125" defaultRowHeight="15"/>
  <cols>
    <col min="1" max="1" width="6" style="451" bestFit="1" customWidth="1"/>
    <col min="2" max="2" width="2" style="451" customWidth="1"/>
    <col min="3" max="3" width="57.140625" style="451" customWidth="1"/>
    <col min="4" max="4" width="20.140625" style="451" customWidth="1"/>
    <col min="5" max="8" width="21.42578125" style="451" customWidth="1"/>
    <col min="9" max="9" width="16.7109375" style="451" customWidth="1"/>
    <col min="10" max="10" width="12.5703125" style="451"/>
    <col min="11" max="11" width="16.7109375" style="451" customWidth="1"/>
    <col min="12" max="12" width="22.85546875" style="451" customWidth="1"/>
    <col min="13" max="256" width="12.5703125" style="451"/>
    <col min="257" max="257" width="5" style="451" customWidth="1"/>
    <col min="258" max="258" width="2" style="451" customWidth="1"/>
    <col min="259" max="259" width="57.140625" style="451" customWidth="1"/>
    <col min="260" max="260" width="20.140625" style="451" customWidth="1"/>
    <col min="261" max="264" width="21.42578125" style="451" customWidth="1"/>
    <col min="265" max="265" width="16.7109375" style="451" customWidth="1"/>
    <col min="266" max="266" width="12.5703125" style="451"/>
    <col min="267" max="267" width="16.7109375" style="451" customWidth="1"/>
    <col min="268" max="268" width="22.85546875" style="451" customWidth="1"/>
    <col min="269" max="512" width="12.5703125" style="451"/>
    <col min="513" max="513" width="5" style="451" customWidth="1"/>
    <col min="514" max="514" width="2" style="451" customWidth="1"/>
    <col min="515" max="515" width="57.140625" style="451" customWidth="1"/>
    <col min="516" max="516" width="20.140625" style="451" customWidth="1"/>
    <col min="517" max="520" width="21.42578125" style="451" customWidth="1"/>
    <col min="521" max="521" width="16.7109375" style="451" customWidth="1"/>
    <col min="522" max="522" width="12.5703125" style="451"/>
    <col min="523" max="523" width="16.7109375" style="451" customWidth="1"/>
    <col min="524" max="524" width="22.85546875" style="451" customWidth="1"/>
    <col min="525" max="768" width="12.5703125" style="451"/>
    <col min="769" max="769" width="5" style="451" customWidth="1"/>
    <col min="770" max="770" width="2" style="451" customWidth="1"/>
    <col min="771" max="771" width="57.140625" style="451" customWidth="1"/>
    <col min="772" max="772" width="20.140625" style="451" customWidth="1"/>
    <col min="773" max="776" width="21.42578125" style="451" customWidth="1"/>
    <col min="777" max="777" width="16.7109375" style="451" customWidth="1"/>
    <col min="778" max="778" width="12.5703125" style="451"/>
    <col min="779" max="779" width="16.7109375" style="451" customWidth="1"/>
    <col min="780" max="780" width="22.85546875" style="451" customWidth="1"/>
    <col min="781" max="1024" width="12.5703125" style="451"/>
    <col min="1025" max="1025" width="5" style="451" customWidth="1"/>
    <col min="1026" max="1026" width="2" style="451" customWidth="1"/>
    <col min="1027" max="1027" width="57.140625" style="451" customWidth="1"/>
    <col min="1028" max="1028" width="20.140625" style="451" customWidth="1"/>
    <col min="1029" max="1032" width="21.42578125" style="451" customWidth="1"/>
    <col min="1033" max="1033" width="16.7109375" style="451" customWidth="1"/>
    <col min="1034" max="1034" width="12.5703125" style="451"/>
    <col min="1035" max="1035" width="16.7109375" style="451" customWidth="1"/>
    <col min="1036" max="1036" width="22.85546875" style="451" customWidth="1"/>
    <col min="1037" max="1280" width="12.5703125" style="451"/>
    <col min="1281" max="1281" width="5" style="451" customWidth="1"/>
    <col min="1282" max="1282" width="2" style="451" customWidth="1"/>
    <col min="1283" max="1283" width="57.140625" style="451" customWidth="1"/>
    <col min="1284" max="1284" width="20.140625" style="451" customWidth="1"/>
    <col min="1285" max="1288" width="21.42578125" style="451" customWidth="1"/>
    <col min="1289" max="1289" width="16.7109375" style="451" customWidth="1"/>
    <col min="1290" max="1290" width="12.5703125" style="451"/>
    <col min="1291" max="1291" width="16.7109375" style="451" customWidth="1"/>
    <col min="1292" max="1292" width="22.85546875" style="451" customWidth="1"/>
    <col min="1293" max="1536" width="12.5703125" style="451"/>
    <col min="1537" max="1537" width="5" style="451" customWidth="1"/>
    <col min="1538" max="1538" width="2" style="451" customWidth="1"/>
    <col min="1539" max="1539" width="57.140625" style="451" customWidth="1"/>
    <col min="1540" max="1540" width="20.140625" style="451" customWidth="1"/>
    <col min="1541" max="1544" width="21.42578125" style="451" customWidth="1"/>
    <col min="1545" max="1545" width="16.7109375" style="451" customWidth="1"/>
    <col min="1546" max="1546" width="12.5703125" style="451"/>
    <col min="1547" max="1547" width="16.7109375" style="451" customWidth="1"/>
    <col min="1548" max="1548" width="22.85546875" style="451" customWidth="1"/>
    <col min="1549" max="1792" width="12.5703125" style="451"/>
    <col min="1793" max="1793" width="5" style="451" customWidth="1"/>
    <col min="1794" max="1794" width="2" style="451" customWidth="1"/>
    <col min="1795" max="1795" width="57.140625" style="451" customWidth="1"/>
    <col min="1796" max="1796" width="20.140625" style="451" customWidth="1"/>
    <col min="1797" max="1800" width="21.42578125" style="451" customWidth="1"/>
    <col min="1801" max="1801" width="16.7109375" style="451" customWidth="1"/>
    <col min="1802" max="1802" width="12.5703125" style="451"/>
    <col min="1803" max="1803" width="16.7109375" style="451" customWidth="1"/>
    <col min="1804" max="1804" width="22.85546875" style="451" customWidth="1"/>
    <col min="1805" max="2048" width="12.5703125" style="451"/>
    <col min="2049" max="2049" width="5" style="451" customWidth="1"/>
    <col min="2050" max="2050" width="2" style="451" customWidth="1"/>
    <col min="2051" max="2051" width="57.140625" style="451" customWidth="1"/>
    <col min="2052" max="2052" width="20.140625" style="451" customWidth="1"/>
    <col min="2053" max="2056" width="21.42578125" style="451" customWidth="1"/>
    <col min="2057" max="2057" width="16.7109375" style="451" customWidth="1"/>
    <col min="2058" max="2058" width="12.5703125" style="451"/>
    <col min="2059" max="2059" width="16.7109375" style="451" customWidth="1"/>
    <col min="2060" max="2060" width="22.85546875" style="451" customWidth="1"/>
    <col min="2061" max="2304" width="12.5703125" style="451"/>
    <col min="2305" max="2305" width="5" style="451" customWidth="1"/>
    <col min="2306" max="2306" width="2" style="451" customWidth="1"/>
    <col min="2307" max="2307" width="57.140625" style="451" customWidth="1"/>
    <col min="2308" max="2308" width="20.140625" style="451" customWidth="1"/>
    <col min="2309" max="2312" width="21.42578125" style="451" customWidth="1"/>
    <col min="2313" max="2313" width="16.7109375" style="451" customWidth="1"/>
    <col min="2314" max="2314" width="12.5703125" style="451"/>
    <col min="2315" max="2315" width="16.7109375" style="451" customWidth="1"/>
    <col min="2316" max="2316" width="22.85546875" style="451" customWidth="1"/>
    <col min="2317" max="2560" width="12.5703125" style="451"/>
    <col min="2561" max="2561" width="5" style="451" customWidth="1"/>
    <col min="2562" max="2562" width="2" style="451" customWidth="1"/>
    <col min="2563" max="2563" width="57.140625" style="451" customWidth="1"/>
    <col min="2564" max="2564" width="20.140625" style="451" customWidth="1"/>
    <col min="2565" max="2568" width="21.42578125" style="451" customWidth="1"/>
    <col min="2569" max="2569" width="16.7109375" style="451" customWidth="1"/>
    <col min="2570" max="2570" width="12.5703125" style="451"/>
    <col min="2571" max="2571" width="16.7109375" style="451" customWidth="1"/>
    <col min="2572" max="2572" width="22.85546875" style="451" customWidth="1"/>
    <col min="2573" max="2816" width="12.5703125" style="451"/>
    <col min="2817" max="2817" width="5" style="451" customWidth="1"/>
    <col min="2818" max="2818" width="2" style="451" customWidth="1"/>
    <col min="2819" max="2819" width="57.140625" style="451" customWidth="1"/>
    <col min="2820" max="2820" width="20.140625" style="451" customWidth="1"/>
    <col min="2821" max="2824" width="21.42578125" style="451" customWidth="1"/>
    <col min="2825" max="2825" width="16.7109375" style="451" customWidth="1"/>
    <col min="2826" max="2826" width="12.5703125" style="451"/>
    <col min="2827" max="2827" width="16.7109375" style="451" customWidth="1"/>
    <col min="2828" max="2828" width="22.85546875" style="451" customWidth="1"/>
    <col min="2829" max="3072" width="12.5703125" style="451"/>
    <col min="3073" max="3073" width="5" style="451" customWidth="1"/>
    <col min="3074" max="3074" width="2" style="451" customWidth="1"/>
    <col min="3075" max="3075" width="57.140625" style="451" customWidth="1"/>
    <col min="3076" max="3076" width="20.140625" style="451" customWidth="1"/>
    <col min="3077" max="3080" width="21.42578125" style="451" customWidth="1"/>
    <col min="3081" max="3081" width="16.7109375" style="451" customWidth="1"/>
    <col min="3082" max="3082" width="12.5703125" style="451"/>
    <col min="3083" max="3083" width="16.7109375" style="451" customWidth="1"/>
    <col min="3084" max="3084" width="22.85546875" style="451" customWidth="1"/>
    <col min="3085" max="3328" width="12.5703125" style="451"/>
    <col min="3329" max="3329" width="5" style="451" customWidth="1"/>
    <col min="3330" max="3330" width="2" style="451" customWidth="1"/>
    <col min="3331" max="3331" width="57.140625" style="451" customWidth="1"/>
    <col min="3332" max="3332" width="20.140625" style="451" customWidth="1"/>
    <col min="3333" max="3336" width="21.42578125" style="451" customWidth="1"/>
    <col min="3337" max="3337" width="16.7109375" style="451" customWidth="1"/>
    <col min="3338" max="3338" width="12.5703125" style="451"/>
    <col min="3339" max="3339" width="16.7109375" style="451" customWidth="1"/>
    <col min="3340" max="3340" width="22.85546875" style="451" customWidth="1"/>
    <col min="3341" max="3584" width="12.5703125" style="451"/>
    <col min="3585" max="3585" width="5" style="451" customWidth="1"/>
    <col min="3586" max="3586" width="2" style="451" customWidth="1"/>
    <col min="3587" max="3587" width="57.140625" style="451" customWidth="1"/>
    <col min="3588" max="3588" width="20.140625" style="451" customWidth="1"/>
    <col min="3589" max="3592" width="21.42578125" style="451" customWidth="1"/>
    <col min="3593" max="3593" width="16.7109375" style="451" customWidth="1"/>
    <col min="3594" max="3594" width="12.5703125" style="451"/>
    <col min="3595" max="3595" width="16.7109375" style="451" customWidth="1"/>
    <col min="3596" max="3596" width="22.85546875" style="451" customWidth="1"/>
    <col min="3597" max="3840" width="12.5703125" style="451"/>
    <col min="3841" max="3841" width="5" style="451" customWidth="1"/>
    <col min="3842" max="3842" width="2" style="451" customWidth="1"/>
    <col min="3843" max="3843" width="57.140625" style="451" customWidth="1"/>
    <col min="3844" max="3844" width="20.140625" style="451" customWidth="1"/>
    <col min="3845" max="3848" width="21.42578125" style="451" customWidth="1"/>
    <col min="3849" max="3849" width="16.7109375" style="451" customWidth="1"/>
    <col min="3850" max="3850" width="12.5703125" style="451"/>
    <col min="3851" max="3851" width="16.7109375" style="451" customWidth="1"/>
    <col min="3852" max="3852" width="22.85546875" style="451" customWidth="1"/>
    <col min="3853" max="4096" width="12.5703125" style="451"/>
    <col min="4097" max="4097" width="5" style="451" customWidth="1"/>
    <col min="4098" max="4098" width="2" style="451" customWidth="1"/>
    <col min="4099" max="4099" width="57.140625" style="451" customWidth="1"/>
    <col min="4100" max="4100" width="20.140625" style="451" customWidth="1"/>
    <col min="4101" max="4104" width="21.42578125" style="451" customWidth="1"/>
    <col min="4105" max="4105" width="16.7109375" style="451" customWidth="1"/>
    <col min="4106" max="4106" width="12.5703125" style="451"/>
    <col min="4107" max="4107" width="16.7109375" style="451" customWidth="1"/>
    <col min="4108" max="4108" width="22.85546875" style="451" customWidth="1"/>
    <col min="4109" max="4352" width="12.5703125" style="451"/>
    <col min="4353" max="4353" width="5" style="451" customWidth="1"/>
    <col min="4354" max="4354" width="2" style="451" customWidth="1"/>
    <col min="4355" max="4355" width="57.140625" style="451" customWidth="1"/>
    <col min="4356" max="4356" width="20.140625" style="451" customWidth="1"/>
    <col min="4357" max="4360" width="21.42578125" style="451" customWidth="1"/>
    <col min="4361" max="4361" width="16.7109375" style="451" customWidth="1"/>
    <col min="4362" max="4362" width="12.5703125" style="451"/>
    <col min="4363" max="4363" width="16.7109375" style="451" customWidth="1"/>
    <col min="4364" max="4364" width="22.85546875" style="451" customWidth="1"/>
    <col min="4365" max="4608" width="12.5703125" style="451"/>
    <col min="4609" max="4609" width="5" style="451" customWidth="1"/>
    <col min="4610" max="4610" width="2" style="451" customWidth="1"/>
    <col min="4611" max="4611" width="57.140625" style="451" customWidth="1"/>
    <col min="4612" max="4612" width="20.140625" style="451" customWidth="1"/>
    <col min="4613" max="4616" width="21.42578125" style="451" customWidth="1"/>
    <col min="4617" max="4617" width="16.7109375" style="451" customWidth="1"/>
    <col min="4618" max="4618" width="12.5703125" style="451"/>
    <col min="4619" max="4619" width="16.7109375" style="451" customWidth="1"/>
    <col min="4620" max="4620" width="22.85546875" style="451" customWidth="1"/>
    <col min="4621" max="4864" width="12.5703125" style="451"/>
    <col min="4865" max="4865" width="5" style="451" customWidth="1"/>
    <col min="4866" max="4866" width="2" style="451" customWidth="1"/>
    <col min="4867" max="4867" width="57.140625" style="451" customWidth="1"/>
    <col min="4868" max="4868" width="20.140625" style="451" customWidth="1"/>
    <col min="4869" max="4872" width="21.42578125" style="451" customWidth="1"/>
    <col min="4873" max="4873" width="16.7109375" style="451" customWidth="1"/>
    <col min="4874" max="4874" width="12.5703125" style="451"/>
    <col min="4875" max="4875" width="16.7109375" style="451" customWidth="1"/>
    <col min="4876" max="4876" width="22.85546875" style="451" customWidth="1"/>
    <col min="4877" max="5120" width="12.5703125" style="451"/>
    <col min="5121" max="5121" width="5" style="451" customWidth="1"/>
    <col min="5122" max="5122" width="2" style="451" customWidth="1"/>
    <col min="5123" max="5123" width="57.140625" style="451" customWidth="1"/>
    <col min="5124" max="5124" width="20.140625" style="451" customWidth="1"/>
    <col min="5125" max="5128" width="21.42578125" style="451" customWidth="1"/>
    <col min="5129" max="5129" width="16.7109375" style="451" customWidth="1"/>
    <col min="5130" max="5130" width="12.5703125" style="451"/>
    <col min="5131" max="5131" width="16.7109375" style="451" customWidth="1"/>
    <col min="5132" max="5132" width="22.85546875" style="451" customWidth="1"/>
    <col min="5133" max="5376" width="12.5703125" style="451"/>
    <col min="5377" max="5377" width="5" style="451" customWidth="1"/>
    <col min="5378" max="5378" width="2" style="451" customWidth="1"/>
    <col min="5379" max="5379" width="57.140625" style="451" customWidth="1"/>
    <col min="5380" max="5380" width="20.140625" style="451" customWidth="1"/>
    <col min="5381" max="5384" width="21.42578125" style="451" customWidth="1"/>
    <col min="5385" max="5385" width="16.7109375" style="451" customWidth="1"/>
    <col min="5386" max="5386" width="12.5703125" style="451"/>
    <col min="5387" max="5387" width="16.7109375" style="451" customWidth="1"/>
    <col min="5388" max="5388" width="22.85546875" style="451" customWidth="1"/>
    <col min="5389" max="5632" width="12.5703125" style="451"/>
    <col min="5633" max="5633" width="5" style="451" customWidth="1"/>
    <col min="5634" max="5634" width="2" style="451" customWidth="1"/>
    <col min="5635" max="5635" width="57.140625" style="451" customWidth="1"/>
    <col min="5636" max="5636" width="20.140625" style="451" customWidth="1"/>
    <col min="5637" max="5640" width="21.42578125" style="451" customWidth="1"/>
    <col min="5641" max="5641" width="16.7109375" style="451" customWidth="1"/>
    <col min="5642" max="5642" width="12.5703125" style="451"/>
    <col min="5643" max="5643" width="16.7109375" style="451" customWidth="1"/>
    <col min="5644" max="5644" width="22.85546875" style="451" customWidth="1"/>
    <col min="5645" max="5888" width="12.5703125" style="451"/>
    <col min="5889" max="5889" width="5" style="451" customWidth="1"/>
    <col min="5890" max="5890" width="2" style="451" customWidth="1"/>
    <col min="5891" max="5891" width="57.140625" style="451" customWidth="1"/>
    <col min="5892" max="5892" width="20.140625" style="451" customWidth="1"/>
    <col min="5893" max="5896" width="21.42578125" style="451" customWidth="1"/>
    <col min="5897" max="5897" width="16.7109375" style="451" customWidth="1"/>
    <col min="5898" max="5898" width="12.5703125" style="451"/>
    <col min="5899" max="5899" width="16.7109375" style="451" customWidth="1"/>
    <col min="5900" max="5900" width="22.85546875" style="451" customWidth="1"/>
    <col min="5901" max="6144" width="12.5703125" style="451"/>
    <col min="6145" max="6145" width="5" style="451" customWidth="1"/>
    <col min="6146" max="6146" width="2" style="451" customWidth="1"/>
    <col min="6147" max="6147" width="57.140625" style="451" customWidth="1"/>
    <col min="6148" max="6148" width="20.140625" style="451" customWidth="1"/>
    <col min="6149" max="6152" width="21.42578125" style="451" customWidth="1"/>
    <col min="6153" max="6153" width="16.7109375" style="451" customWidth="1"/>
    <col min="6154" max="6154" width="12.5703125" style="451"/>
    <col min="6155" max="6155" width="16.7109375" style="451" customWidth="1"/>
    <col min="6156" max="6156" width="22.85546875" style="451" customWidth="1"/>
    <col min="6157" max="6400" width="12.5703125" style="451"/>
    <col min="6401" max="6401" width="5" style="451" customWidth="1"/>
    <col min="6402" max="6402" width="2" style="451" customWidth="1"/>
    <col min="6403" max="6403" width="57.140625" style="451" customWidth="1"/>
    <col min="6404" max="6404" width="20.140625" style="451" customWidth="1"/>
    <col min="6405" max="6408" width="21.42578125" style="451" customWidth="1"/>
    <col min="6409" max="6409" width="16.7109375" style="451" customWidth="1"/>
    <col min="6410" max="6410" width="12.5703125" style="451"/>
    <col min="6411" max="6411" width="16.7109375" style="451" customWidth="1"/>
    <col min="6412" max="6412" width="22.85546875" style="451" customWidth="1"/>
    <col min="6413" max="6656" width="12.5703125" style="451"/>
    <col min="6657" max="6657" width="5" style="451" customWidth="1"/>
    <col min="6658" max="6658" width="2" style="451" customWidth="1"/>
    <col min="6659" max="6659" width="57.140625" style="451" customWidth="1"/>
    <col min="6660" max="6660" width="20.140625" style="451" customWidth="1"/>
    <col min="6661" max="6664" width="21.42578125" style="451" customWidth="1"/>
    <col min="6665" max="6665" width="16.7109375" style="451" customWidth="1"/>
    <col min="6666" max="6666" width="12.5703125" style="451"/>
    <col min="6667" max="6667" width="16.7109375" style="451" customWidth="1"/>
    <col min="6668" max="6668" width="22.85546875" style="451" customWidth="1"/>
    <col min="6669" max="6912" width="12.5703125" style="451"/>
    <col min="6913" max="6913" width="5" style="451" customWidth="1"/>
    <col min="6914" max="6914" width="2" style="451" customWidth="1"/>
    <col min="6915" max="6915" width="57.140625" style="451" customWidth="1"/>
    <col min="6916" max="6916" width="20.140625" style="451" customWidth="1"/>
    <col min="6917" max="6920" width="21.42578125" style="451" customWidth="1"/>
    <col min="6921" max="6921" width="16.7109375" style="451" customWidth="1"/>
    <col min="6922" max="6922" width="12.5703125" style="451"/>
    <col min="6923" max="6923" width="16.7109375" style="451" customWidth="1"/>
    <col min="6924" max="6924" width="22.85546875" style="451" customWidth="1"/>
    <col min="6925" max="7168" width="12.5703125" style="451"/>
    <col min="7169" max="7169" width="5" style="451" customWidth="1"/>
    <col min="7170" max="7170" width="2" style="451" customWidth="1"/>
    <col min="7171" max="7171" width="57.140625" style="451" customWidth="1"/>
    <col min="7172" max="7172" width="20.140625" style="451" customWidth="1"/>
    <col min="7173" max="7176" width="21.42578125" style="451" customWidth="1"/>
    <col min="7177" max="7177" width="16.7109375" style="451" customWidth="1"/>
    <col min="7178" max="7178" width="12.5703125" style="451"/>
    <col min="7179" max="7179" width="16.7109375" style="451" customWidth="1"/>
    <col min="7180" max="7180" width="22.85546875" style="451" customWidth="1"/>
    <col min="7181" max="7424" width="12.5703125" style="451"/>
    <col min="7425" max="7425" width="5" style="451" customWidth="1"/>
    <col min="7426" max="7426" width="2" style="451" customWidth="1"/>
    <col min="7427" max="7427" width="57.140625" style="451" customWidth="1"/>
    <col min="7428" max="7428" width="20.140625" style="451" customWidth="1"/>
    <col min="7429" max="7432" width="21.42578125" style="451" customWidth="1"/>
    <col min="7433" max="7433" width="16.7109375" style="451" customWidth="1"/>
    <col min="7434" max="7434" width="12.5703125" style="451"/>
    <col min="7435" max="7435" width="16.7109375" style="451" customWidth="1"/>
    <col min="7436" max="7436" width="22.85546875" style="451" customWidth="1"/>
    <col min="7437" max="7680" width="12.5703125" style="451"/>
    <col min="7681" max="7681" width="5" style="451" customWidth="1"/>
    <col min="7682" max="7682" width="2" style="451" customWidth="1"/>
    <col min="7683" max="7683" width="57.140625" style="451" customWidth="1"/>
    <col min="7684" max="7684" width="20.140625" style="451" customWidth="1"/>
    <col min="7685" max="7688" width="21.42578125" style="451" customWidth="1"/>
    <col min="7689" max="7689" width="16.7109375" style="451" customWidth="1"/>
    <col min="7690" max="7690" width="12.5703125" style="451"/>
    <col min="7691" max="7691" width="16.7109375" style="451" customWidth="1"/>
    <col min="7692" max="7692" width="22.85546875" style="451" customWidth="1"/>
    <col min="7693" max="7936" width="12.5703125" style="451"/>
    <col min="7937" max="7937" width="5" style="451" customWidth="1"/>
    <col min="7938" max="7938" width="2" style="451" customWidth="1"/>
    <col min="7939" max="7939" width="57.140625" style="451" customWidth="1"/>
    <col min="7940" max="7940" width="20.140625" style="451" customWidth="1"/>
    <col min="7941" max="7944" width="21.42578125" style="451" customWidth="1"/>
    <col min="7945" max="7945" width="16.7109375" style="451" customWidth="1"/>
    <col min="7946" max="7946" width="12.5703125" style="451"/>
    <col min="7947" max="7947" width="16.7109375" style="451" customWidth="1"/>
    <col min="7948" max="7948" width="22.85546875" style="451" customWidth="1"/>
    <col min="7949" max="8192" width="12.5703125" style="451"/>
    <col min="8193" max="8193" width="5" style="451" customWidth="1"/>
    <col min="8194" max="8194" width="2" style="451" customWidth="1"/>
    <col min="8195" max="8195" width="57.140625" style="451" customWidth="1"/>
    <col min="8196" max="8196" width="20.140625" style="451" customWidth="1"/>
    <col min="8197" max="8200" width="21.42578125" style="451" customWidth="1"/>
    <col min="8201" max="8201" width="16.7109375" style="451" customWidth="1"/>
    <col min="8202" max="8202" width="12.5703125" style="451"/>
    <col min="8203" max="8203" width="16.7109375" style="451" customWidth="1"/>
    <col min="8204" max="8204" width="22.85546875" style="451" customWidth="1"/>
    <col min="8205" max="8448" width="12.5703125" style="451"/>
    <col min="8449" max="8449" width="5" style="451" customWidth="1"/>
    <col min="8450" max="8450" width="2" style="451" customWidth="1"/>
    <col min="8451" max="8451" width="57.140625" style="451" customWidth="1"/>
    <col min="8452" max="8452" width="20.140625" style="451" customWidth="1"/>
    <col min="8453" max="8456" width="21.42578125" style="451" customWidth="1"/>
    <col min="8457" max="8457" width="16.7109375" style="451" customWidth="1"/>
    <col min="8458" max="8458" width="12.5703125" style="451"/>
    <col min="8459" max="8459" width="16.7109375" style="451" customWidth="1"/>
    <col min="8460" max="8460" width="22.85546875" style="451" customWidth="1"/>
    <col min="8461" max="8704" width="12.5703125" style="451"/>
    <col min="8705" max="8705" width="5" style="451" customWidth="1"/>
    <col min="8706" max="8706" width="2" style="451" customWidth="1"/>
    <col min="8707" max="8707" width="57.140625" style="451" customWidth="1"/>
    <col min="8708" max="8708" width="20.140625" style="451" customWidth="1"/>
    <col min="8709" max="8712" width="21.42578125" style="451" customWidth="1"/>
    <col min="8713" max="8713" width="16.7109375" style="451" customWidth="1"/>
    <col min="8714" max="8714" width="12.5703125" style="451"/>
    <col min="8715" max="8715" width="16.7109375" style="451" customWidth="1"/>
    <col min="8716" max="8716" width="22.85546875" style="451" customWidth="1"/>
    <col min="8717" max="8960" width="12.5703125" style="451"/>
    <col min="8961" max="8961" width="5" style="451" customWidth="1"/>
    <col min="8962" max="8962" width="2" style="451" customWidth="1"/>
    <col min="8963" max="8963" width="57.140625" style="451" customWidth="1"/>
    <col min="8964" max="8964" width="20.140625" style="451" customWidth="1"/>
    <col min="8965" max="8968" width="21.42578125" style="451" customWidth="1"/>
    <col min="8969" max="8969" width="16.7109375" style="451" customWidth="1"/>
    <col min="8970" max="8970" width="12.5703125" style="451"/>
    <col min="8971" max="8971" width="16.7109375" style="451" customWidth="1"/>
    <col min="8972" max="8972" width="22.85546875" style="451" customWidth="1"/>
    <col min="8973" max="9216" width="12.5703125" style="451"/>
    <col min="9217" max="9217" width="5" style="451" customWidth="1"/>
    <col min="9218" max="9218" width="2" style="451" customWidth="1"/>
    <col min="9219" max="9219" width="57.140625" style="451" customWidth="1"/>
    <col min="9220" max="9220" width="20.140625" style="451" customWidth="1"/>
    <col min="9221" max="9224" width="21.42578125" style="451" customWidth="1"/>
    <col min="9225" max="9225" width="16.7109375" style="451" customWidth="1"/>
    <col min="9226" max="9226" width="12.5703125" style="451"/>
    <col min="9227" max="9227" width="16.7109375" style="451" customWidth="1"/>
    <col min="9228" max="9228" width="22.85546875" style="451" customWidth="1"/>
    <col min="9229" max="9472" width="12.5703125" style="451"/>
    <col min="9473" max="9473" width="5" style="451" customWidth="1"/>
    <col min="9474" max="9474" width="2" style="451" customWidth="1"/>
    <col min="9475" max="9475" width="57.140625" style="451" customWidth="1"/>
    <col min="9476" max="9476" width="20.140625" style="451" customWidth="1"/>
    <col min="9477" max="9480" width="21.42578125" style="451" customWidth="1"/>
    <col min="9481" max="9481" width="16.7109375" style="451" customWidth="1"/>
    <col min="9482" max="9482" width="12.5703125" style="451"/>
    <col min="9483" max="9483" width="16.7109375" style="451" customWidth="1"/>
    <col min="9484" max="9484" width="22.85546875" style="451" customWidth="1"/>
    <col min="9485" max="9728" width="12.5703125" style="451"/>
    <col min="9729" max="9729" width="5" style="451" customWidth="1"/>
    <col min="9730" max="9730" width="2" style="451" customWidth="1"/>
    <col min="9731" max="9731" width="57.140625" style="451" customWidth="1"/>
    <col min="9732" max="9732" width="20.140625" style="451" customWidth="1"/>
    <col min="9733" max="9736" width="21.42578125" style="451" customWidth="1"/>
    <col min="9737" max="9737" width="16.7109375" style="451" customWidth="1"/>
    <col min="9738" max="9738" width="12.5703125" style="451"/>
    <col min="9739" max="9739" width="16.7109375" style="451" customWidth="1"/>
    <col min="9740" max="9740" width="22.85546875" style="451" customWidth="1"/>
    <col min="9741" max="9984" width="12.5703125" style="451"/>
    <col min="9985" max="9985" width="5" style="451" customWidth="1"/>
    <col min="9986" max="9986" width="2" style="451" customWidth="1"/>
    <col min="9987" max="9987" width="57.140625" style="451" customWidth="1"/>
    <col min="9988" max="9988" width="20.140625" style="451" customWidth="1"/>
    <col min="9989" max="9992" width="21.42578125" style="451" customWidth="1"/>
    <col min="9993" max="9993" width="16.7109375" style="451" customWidth="1"/>
    <col min="9994" max="9994" width="12.5703125" style="451"/>
    <col min="9995" max="9995" width="16.7109375" style="451" customWidth="1"/>
    <col min="9996" max="9996" width="22.85546875" style="451" customWidth="1"/>
    <col min="9997" max="10240" width="12.5703125" style="451"/>
    <col min="10241" max="10241" width="5" style="451" customWidth="1"/>
    <col min="10242" max="10242" width="2" style="451" customWidth="1"/>
    <col min="10243" max="10243" width="57.140625" style="451" customWidth="1"/>
    <col min="10244" max="10244" width="20.140625" style="451" customWidth="1"/>
    <col min="10245" max="10248" width="21.42578125" style="451" customWidth="1"/>
    <col min="10249" max="10249" width="16.7109375" style="451" customWidth="1"/>
    <col min="10250" max="10250" width="12.5703125" style="451"/>
    <col min="10251" max="10251" width="16.7109375" style="451" customWidth="1"/>
    <col min="10252" max="10252" width="22.85546875" style="451" customWidth="1"/>
    <col min="10253" max="10496" width="12.5703125" style="451"/>
    <col min="10497" max="10497" width="5" style="451" customWidth="1"/>
    <col min="10498" max="10498" width="2" style="451" customWidth="1"/>
    <col min="10499" max="10499" width="57.140625" style="451" customWidth="1"/>
    <col min="10500" max="10500" width="20.140625" style="451" customWidth="1"/>
    <col min="10501" max="10504" width="21.42578125" style="451" customWidth="1"/>
    <col min="10505" max="10505" width="16.7109375" style="451" customWidth="1"/>
    <col min="10506" max="10506" width="12.5703125" style="451"/>
    <col min="10507" max="10507" width="16.7109375" style="451" customWidth="1"/>
    <col min="10508" max="10508" width="22.85546875" style="451" customWidth="1"/>
    <col min="10509" max="10752" width="12.5703125" style="451"/>
    <col min="10753" max="10753" width="5" style="451" customWidth="1"/>
    <col min="10754" max="10754" width="2" style="451" customWidth="1"/>
    <col min="10755" max="10755" width="57.140625" style="451" customWidth="1"/>
    <col min="10756" max="10756" width="20.140625" style="451" customWidth="1"/>
    <col min="10757" max="10760" width="21.42578125" style="451" customWidth="1"/>
    <col min="10761" max="10761" width="16.7109375" style="451" customWidth="1"/>
    <col min="10762" max="10762" width="12.5703125" style="451"/>
    <col min="10763" max="10763" width="16.7109375" style="451" customWidth="1"/>
    <col min="10764" max="10764" width="22.85546875" style="451" customWidth="1"/>
    <col min="10765" max="11008" width="12.5703125" style="451"/>
    <col min="11009" max="11009" width="5" style="451" customWidth="1"/>
    <col min="11010" max="11010" width="2" style="451" customWidth="1"/>
    <col min="11011" max="11011" width="57.140625" style="451" customWidth="1"/>
    <col min="11012" max="11012" width="20.140625" style="451" customWidth="1"/>
    <col min="11013" max="11016" width="21.42578125" style="451" customWidth="1"/>
    <col min="11017" max="11017" width="16.7109375" style="451" customWidth="1"/>
    <col min="11018" max="11018" width="12.5703125" style="451"/>
    <col min="11019" max="11019" width="16.7109375" style="451" customWidth="1"/>
    <col min="11020" max="11020" width="22.85546875" style="451" customWidth="1"/>
    <col min="11021" max="11264" width="12.5703125" style="451"/>
    <col min="11265" max="11265" width="5" style="451" customWidth="1"/>
    <col min="11266" max="11266" width="2" style="451" customWidth="1"/>
    <col min="11267" max="11267" width="57.140625" style="451" customWidth="1"/>
    <col min="11268" max="11268" width="20.140625" style="451" customWidth="1"/>
    <col min="11269" max="11272" width="21.42578125" style="451" customWidth="1"/>
    <col min="11273" max="11273" width="16.7109375" style="451" customWidth="1"/>
    <col min="11274" max="11274" width="12.5703125" style="451"/>
    <col min="11275" max="11275" width="16.7109375" style="451" customWidth="1"/>
    <col min="11276" max="11276" width="22.85546875" style="451" customWidth="1"/>
    <col min="11277" max="11520" width="12.5703125" style="451"/>
    <col min="11521" max="11521" width="5" style="451" customWidth="1"/>
    <col min="11522" max="11522" width="2" style="451" customWidth="1"/>
    <col min="11523" max="11523" width="57.140625" style="451" customWidth="1"/>
    <col min="11524" max="11524" width="20.140625" style="451" customWidth="1"/>
    <col min="11525" max="11528" width="21.42578125" style="451" customWidth="1"/>
    <col min="11529" max="11529" width="16.7109375" style="451" customWidth="1"/>
    <col min="11530" max="11530" width="12.5703125" style="451"/>
    <col min="11531" max="11531" width="16.7109375" style="451" customWidth="1"/>
    <col min="11532" max="11532" width="22.85546875" style="451" customWidth="1"/>
    <col min="11533" max="11776" width="12.5703125" style="451"/>
    <col min="11777" max="11777" width="5" style="451" customWidth="1"/>
    <col min="11778" max="11778" width="2" style="451" customWidth="1"/>
    <col min="11779" max="11779" width="57.140625" style="451" customWidth="1"/>
    <col min="11780" max="11780" width="20.140625" style="451" customWidth="1"/>
    <col min="11781" max="11784" width="21.42578125" style="451" customWidth="1"/>
    <col min="11785" max="11785" width="16.7109375" style="451" customWidth="1"/>
    <col min="11786" max="11786" width="12.5703125" style="451"/>
    <col min="11787" max="11787" width="16.7109375" style="451" customWidth="1"/>
    <col min="11788" max="11788" width="22.85546875" style="451" customWidth="1"/>
    <col min="11789" max="12032" width="12.5703125" style="451"/>
    <col min="12033" max="12033" width="5" style="451" customWidth="1"/>
    <col min="12034" max="12034" width="2" style="451" customWidth="1"/>
    <col min="12035" max="12035" width="57.140625" style="451" customWidth="1"/>
    <col min="12036" max="12036" width="20.140625" style="451" customWidth="1"/>
    <col min="12037" max="12040" width="21.42578125" style="451" customWidth="1"/>
    <col min="12041" max="12041" width="16.7109375" style="451" customWidth="1"/>
    <col min="12042" max="12042" width="12.5703125" style="451"/>
    <col min="12043" max="12043" width="16.7109375" style="451" customWidth="1"/>
    <col min="12044" max="12044" width="22.85546875" style="451" customWidth="1"/>
    <col min="12045" max="12288" width="12.5703125" style="451"/>
    <col min="12289" max="12289" width="5" style="451" customWidth="1"/>
    <col min="12290" max="12290" width="2" style="451" customWidth="1"/>
    <col min="12291" max="12291" width="57.140625" style="451" customWidth="1"/>
    <col min="12292" max="12292" width="20.140625" style="451" customWidth="1"/>
    <col min="12293" max="12296" width="21.42578125" style="451" customWidth="1"/>
    <col min="12297" max="12297" width="16.7109375" style="451" customWidth="1"/>
    <col min="12298" max="12298" width="12.5703125" style="451"/>
    <col min="12299" max="12299" width="16.7109375" style="451" customWidth="1"/>
    <col min="12300" max="12300" width="22.85546875" style="451" customWidth="1"/>
    <col min="12301" max="12544" width="12.5703125" style="451"/>
    <col min="12545" max="12545" width="5" style="451" customWidth="1"/>
    <col min="12546" max="12546" width="2" style="451" customWidth="1"/>
    <col min="12547" max="12547" width="57.140625" style="451" customWidth="1"/>
    <col min="12548" max="12548" width="20.140625" style="451" customWidth="1"/>
    <col min="12549" max="12552" width="21.42578125" style="451" customWidth="1"/>
    <col min="12553" max="12553" width="16.7109375" style="451" customWidth="1"/>
    <col min="12554" max="12554" width="12.5703125" style="451"/>
    <col min="12555" max="12555" width="16.7109375" style="451" customWidth="1"/>
    <col min="12556" max="12556" width="22.85546875" style="451" customWidth="1"/>
    <col min="12557" max="12800" width="12.5703125" style="451"/>
    <col min="12801" max="12801" width="5" style="451" customWidth="1"/>
    <col min="12802" max="12802" width="2" style="451" customWidth="1"/>
    <col min="12803" max="12803" width="57.140625" style="451" customWidth="1"/>
    <col min="12804" max="12804" width="20.140625" style="451" customWidth="1"/>
    <col min="12805" max="12808" width="21.42578125" style="451" customWidth="1"/>
    <col min="12809" max="12809" width="16.7109375" style="451" customWidth="1"/>
    <col min="12810" max="12810" width="12.5703125" style="451"/>
    <col min="12811" max="12811" width="16.7109375" style="451" customWidth="1"/>
    <col min="12812" max="12812" width="22.85546875" style="451" customWidth="1"/>
    <col min="12813" max="13056" width="12.5703125" style="451"/>
    <col min="13057" max="13057" width="5" style="451" customWidth="1"/>
    <col min="13058" max="13058" width="2" style="451" customWidth="1"/>
    <col min="13059" max="13059" width="57.140625" style="451" customWidth="1"/>
    <col min="13060" max="13060" width="20.140625" style="451" customWidth="1"/>
    <col min="13061" max="13064" width="21.42578125" style="451" customWidth="1"/>
    <col min="13065" max="13065" width="16.7109375" style="451" customWidth="1"/>
    <col min="13066" max="13066" width="12.5703125" style="451"/>
    <col min="13067" max="13067" width="16.7109375" style="451" customWidth="1"/>
    <col min="13068" max="13068" width="22.85546875" style="451" customWidth="1"/>
    <col min="13069" max="13312" width="12.5703125" style="451"/>
    <col min="13313" max="13313" width="5" style="451" customWidth="1"/>
    <col min="13314" max="13314" width="2" style="451" customWidth="1"/>
    <col min="13315" max="13315" width="57.140625" style="451" customWidth="1"/>
    <col min="13316" max="13316" width="20.140625" style="451" customWidth="1"/>
    <col min="13317" max="13320" width="21.42578125" style="451" customWidth="1"/>
    <col min="13321" max="13321" width="16.7109375" style="451" customWidth="1"/>
    <col min="13322" max="13322" width="12.5703125" style="451"/>
    <col min="13323" max="13323" width="16.7109375" style="451" customWidth="1"/>
    <col min="13324" max="13324" width="22.85546875" style="451" customWidth="1"/>
    <col min="13325" max="13568" width="12.5703125" style="451"/>
    <col min="13569" max="13569" width="5" style="451" customWidth="1"/>
    <col min="13570" max="13570" width="2" style="451" customWidth="1"/>
    <col min="13571" max="13571" width="57.140625" style="451" customWidth="1"/>
    <col min="13572" max="13572" width="20.140625" style="451" customWidth="1"/>
    <col min="13573" max="13576" width="21.42578125" style="451" customWidth="1"/>
    <col min="13577" max="13577" width="16.7109375" style="451" customWidth="1"/>
    <col min="13578" max="13578" width="12.5703125" style="451"/>
    <col min="13579" max="13579" width="16.7109375" style="451" customWidth="1"/>
    <col min="13580" max="13580" width="22.85546875" style="451" customWidth="1"/>
    <col min="13581" max="13824" width="12.5703125" style="451"/>
    <col min="13825" max="13825" width="5" style="451" customWidth="1"/>
    <col min="13826" max="13826" width="2" style="451" customWidth="1"/>
    <col min="13827" max="13827" width="57.140625" style="451" customWidth="1"/>
    <col min="13828" max="13828" width="20.140625" style="451" customWidth="1"/>
    <col min="13829" max="13832" width="21.42578125" style="451" customWidth="1"/>
    <col min="13833" max="13833" width="16.7109375" style="451" customWidth="1"/>
    <col min="13834" max="13834" width="12.5703125" style="451"/>
    <col min="13835" max="13835" width="16.7109375" style="451" customWidth="1"/>
    <col min="13836" max="13836" width="22.85546875" style="451" customWidth="1"/>
    <col min="13837" max="14080" width="12.5703125" style="451"/>
    <col min="14081" max="14081" width="5" style="451" customWidth="1"/>
    <col min="14082" max="14082" width="2" style="451" customWidth="1"/>
    <col min="14083" max="14083" width="57.140625" style="451" customWidth="1"/>
    <col min="14084" max="14084" width="20.140625" style="451" customWidth="1"/>
    <col min="14085" max="14088" width="21.42578125" style="451" customWidth="1"/>
    <col min="14089" max="14089" width="16.7109375" style="451" customWidth="1"/>
    <col min="14090" max="14090" width="12.5703125" style="451"/>
    <col min="14091" max="14091" width="16.7109375" style="451" customWidth="1"/>
    <col min="14092" max="14092" width="22.85546875" style="451" customWidth="1"/>
    <col min="14093" max="14336" width="12.5703125" style="451"/>
    <col min="14337" max="14337" width="5" style="451" customWidth="1"/>
    <col min="14338" max="14338" width="2" style="451" customWidth="1"/>
    <col min="14339" max="14339" width="57.140625" style="451" customWidth="1"/>
    <col min="14340" max="14340" width="20.140625" style="451" customWidth="1"/>
    <col min="14341" max="14344" width="21.42578125" style="451" customWidth="1"/>
    <col min="14345" max="14345" width="16.7109375" style="451" customWidth="1"/>
    <col min="14346" max="14346" width="12.5703125" style="451"/>
    <col min="14347" max="14347" width="16.7109375" style="451" customWidth="1"/>
    <col min="14348" max="14348" width="22.85546875" style="451" customWidth="1"/>
    <col min="14349" max="14592" width="12.5703125" style="451"/>
    <col min="14593" max="14593" width="5" style="451" customWidth="1"/>
    <col min="14594" max="14594" width="2" style="451" customWidth="1"/>
    <col min="14595" max="14595" width="57.140625" style="451" customWidth="1"/>
    <col min="14596" max="14596" width="20.140625" style="451" customWidth="1"/>
    <col min="14597" max="14600" width="21.42578125" style="451" customWidth="1"/>
    <col min="14601" max="14601" width="16.7109375" style="451" customWidth="1"/>
    <col min="14602" max="14602" width="12.5703125" style="451"/>
    <col min="14603" max="14603" width="16.7109375" style="451" customWidth="1"/>
    <col min="14604" max="14604" width="22.85546875" style="451" customWidth="1"/>
    <col min="14605" max="14848" width="12.5703125" style="451"/>
    <col min="14849" max="14849" width="5" style="451" customWidth="1"/>
    <col min="14850" max="14850" width="2" style="451" customWidth="1"/>
    <col min="14851" max="14851" width="57.140625" style="451" customWidth="1"/>
    <col min="14852" max="14852" width="20.140625" style="451" customWidth="1"/>
    <col min="14853" max="14856" width="21.42578125" style="451" customWidth="1"/>
    <col min="14857" max="14857" width="16.7109375" style="451" customWidth="1"/>
    <col min="14858" max="14858" width="12.5703125" style="451"/>
    <col min="14859" max="14859" width="16.7109375" style="451" customWidth="1"/>
    <col min="14860" max="14860" width="22.85546875" style="451" customWidth="1"/>
    <col min="14861" max="15104" width="12.5703125" style="451"/>
    <col min="15105" max="15105" width="5" style="451" customWidth="1"/>
    <col min="15106" max="15106" width="2" style="451" customWidth="1"/>
    <col min="15107" max="15107" width="57.140625" style="451" customWidth="1"/>
    <col min="15108" max="15108" width="20.140625" style="451" customWidth="1"/>
    <col min="15109" max="15112" width="21.42578125" style="451" customWidth="1"/>
    <col min="15113" max="15113" width="16.7109375" style="451" customWidth="1"/>
    <col min="15114" max="15114" width="12.5703125" style="451"/>
    <col min="15115" max="15115" width="16.7109375" style="451" customWidth="1"/>
    <col min="15116" max="15116" width="22.85546875" style="451" customWidth="1"/>
    <col min="15117" max="15360" width="12.5703125" style="451"/>
    <col min="15361" max="15361" width="5" style="451" customWidth="1"/>
    <col min="15362" max="15362" width="2" style="451" customWidth="1"/>
    <col min="15363" max="15363" width="57.140625" style="451" customWidth="1"/>
    <col min="15364" max="15364" width="20.140625" style="451" customWidth="1"/>
    <col min="15365" max="15368" width="21.42578125" style="451" customWidth="1"/>
    <col min="15369" max="15369" width="16.7109375" style="451" customWidth="1"/>
    <col min="15370" max="15370" width="12.5703125" style="451"/>
    <col min="15371" max="15371" width="16.7109375" style="451" customWidth="1"/>
    <col min="15372" max="15372" width="22.85546875" style="451" customWidth="1"/>
    <col min="15373" max="15616" width="12.5703125" style="451"/>
    <col min="15617" max="15617" width="5" style="451" customWidth="1"/>
    <col min="15618" max="15618" width="2" style="451" customWidth="1"/>
    <col min="15619" max="15619" width="57.140625" style="451" customWidth="1"/>
    <col min="15620" max="15620" width="20.140625" style="451" customWidth="1"/>
    <col min="15621" max="15624" width="21.42578125" style="451" customWidth="1"/>
    <col min="15625" max="15625" width="16.7109375" style="451" customWidth="1"/>
    <col min="15626" max="15626" width="12.5703125" style="451"/>
    <col min="15627" max="15627" width="16.7109375" style="451" customWidth="1"/>
    <col min="15628" max="15628" width="22.85546875" style="451" customWidth="1"/>
    <col min="15629" max="15872" width="12.5703125" style="451"/>
    <col min="15873" max="15873" width="5" style="451" customWidth="1"/>
    <col min="15874" max="15874" width="2" style="451" customWidth="1"/>
    <col min="15875" max="15875" width="57.140625" style="451" customWidth="1"/>
    <col min="15876" max="15876" width="20.140625" style="451" customWidth="1"/>
    <col min="15877" max="15880" width="21.42578125" style="451" customWidth="1"/>
    <col min="15881" max="15881" width="16.7109375" style="451" customWidth="1"/>
    <col min="15882" max="15882" width="12.5703125" style="451"/>
    <col min="15883" max="15883" width="16.7109375" style="451" customWidth="1"/>
    <col min="15884" max="15884" width="22.85546875" style="451" customWidth="1"/>
    <col min="15885" max="16128" width="12.5703125" style="451"/>
    <col min="16129" max="16129" width="5" style="451" customWidth="1"/>
    <col min="16130" max="16130" width="2" style="451" customWidth="1"/>
    <col min="16131" max="16131" width="57.140625" style="451" customWidth="1"/>
    <col min="16132" max="16132" width="20.140625" style="451" customWidth="1"/>
    <col min="16133" max="16136" width="21.42578125" style="451" customWidth="1"/>
    <col min="16137" max="16137" width="16.7109375" style="451" customWidth="1"/>
    <col min="16138" max="16138" width="12.5703125" style="451"/>
    <col min="16139" max="16139" width="16.7109375" style="451" customWidth="1"/>
    <col min="16140" max="16140" width="22.85546875" style="451" customWidth="1"/>
    <col min="16141" max="16384" width="12.5703125" style="451"/>
  </cols>
  <sheetData>
    <row r="1" spans="1:65" ht="15.75" customHeight="1">
      <c r="A1" s="1727" t="s">
        <v>598</v>
      </c>
      <c r="B1" s="1727"/>
      <c r="C1" s="1727"/>
      <c r="D1" s="449"/>
      <c r="E1" s="449"/>
      <c r="F1" s="449"/>
      <c r="G1" s="450"/>
      <c r="H1" s="450"/>
    </row>
    <row r="2" spans="1:65" ht="26.25" customHeight="1">
      <c r="A2" s="1728" t="s">
        <v>599</v>
      </c>
      <c r="B2" s="1728"/>
      <c r="C2" s="1728"/>
      <c r="D2" s="1728"/>
      <c r="E2" s="1728"/>
      <c r="F2" s="1728"/>
      <c r="G2" s="1728"/>
      <c r="H2" s="1728"/>
    </row>
    <row r="3" spans="1:65" ht="12" customHeight="1">
      <c r="A3" s="449"/>
      <c r="B3" s="449"/>
      <c r="C3" s="452"/>
      <c r="D3" s="453"/>
      <c r="E3" s="453"/>
      <c r="F3" s="453"/>
      <c r="G3" s="454"/>
      <c r="H3" s="454"/>
    </row>
    <row r="4" spans="1:65" ht="15" customHeight="1">
      <c r="A4" s="455"/>
      <c r="B4" s="455"/>
      <c r="C4" s="452"/>
      <c r="D4" s="453"/>
      <c r="E4" s="453"/>
      <c r="F4" s="453"/>
      <c r="G4" s="454"/>
      <c r="H4" s="456" t="s">
        <v>2</v>
      </c>
    </row>
    <row r="5" spans="1:65" ht="16.5" customHeight="1">
      <c r="A5" s="457"/>
      <c r="B5" s="450"/>
      <c r="C5" s="458"/>
      <c r="D5" s="1729" t="s">
        <v>562</v>
      </c>
      <c r="E5" s="1730"/>
      <c r="F5" s="1731"/>
      <c r="G5" s="1732" t="s">
        <v>563</v>
      </c>
      <c r="H5" s="1733"/>
    </row>
    <row r="6" spans="1:65" ht="15" customHeight="1">
      <c r="A6" s="459"/>
      <c r="B6" s="450"/>
      <c r="C6" s="460"/>
      <c r="D6" s="1734" t="s">
        <v>767</v>
      </c>
      <c r="E6" s="1735"/>
      <c r="F6" s="1736"/>
      <c r="G6" s="1715" t="s">
        <v>767</v>
      </c>
      <c r="H6" s="1717"/>
    </row>
    <row r="7" spans="1:65" ht="15.75">
      <c r="A7" s="459"/>
      <c r="B7" s="450"/>
      <c r="C7" s="461" t="s">
        <v>3</v>
      </c>
      <c r="D7" s="462"/>
      <c r="E7" s="463" t="s">
        <v>564</v>
      </c>
      <c r="F7" s="464"/>
      <c r="G7" s="465" t="s">
        <v>4</v>
      </c>
      <c r="H7" s="466" t="s">
        <v>4</v>
      </c>
    </row>
    <row r="8" spans="1:65" ht="14.25" customHeight="1">
      <c r="A8" s="459"/>
      <c r="B8" s="450"/>
      <c r="C8" s="467"/>
      <c r="D8" s="468"/>
      <c r="E8" s="469"/>
      <c r="F8" s="470" t="s">
        <v>564</v>
      </c>
      <c r="G8" s="471" t="s">
        <v>565</v>
      </c>
      <c r="H8" s="466" t="s">
        <v>566</v>
      </c>
    </row>
    <row r="9" spans="1:65" ht="14.25" customHeight="1">
      <c r="A9" s="459"/>
      <c r="B9" s="450"/>
      <c r="C9" s="472"/>
      <c r="D9" s="473" t="s">
        <v>567</v>
      </c>
      <c r="E9" s="474" t="s">
        <v>568</v>
      </c>
      <c r="F9" s="475" t="s">
        <v>569</v>
      </c>
      <c r="G9" s="471" t="s">
        <v>570</v>
      </c>
      <c r="H9" s="466" t="s">
        <v>571</v>
      </c>
    </row>
    <row r="10" spans="1:65" ht="14.25" customHeight="1">
      <c r="A10" s="476"/>
      <c r="B10" s="455"/>
      <c r="C10" s="477"/>
      <c r="D10" s="478"/>
      <c r="E10" s="479"/>
      <c r="F10" s="475" t="s">
        <v>572</v>
      </c>
      <c r="G10" s="480" t="s">
        <v>573</v>
      </c>
      <c r="H10" s="481"/>
    </row>
    <row r="11" spans="1:65" ht="9.9499999999999993" customHeight="1">
      <c r="A11" s="482"/>
      <c r="B11" s="483"/>
      <c r="C11" s="484" t="s">
        <v>439</v>
      </c>
      <c r="D11" s="485">
        <v>2</v>
      </c>
      <c r="E11" s="486">
        <v>3</v>
      </c>
      <c r="F11" s="486">
        <v>4</v>
      </c>
      <c r="G11" s="487">
        <v>5</v>
      </c>
      <c r="H11" s="488">
        <v>6</v>
      </c>
    </row>
    <row r="12" spans="1:65" ht="15.75" customHeight="1">
      <c r="A12" s="457"/>
      <c r="B12" s="489"/>
      <c r="C12" s="490" t="s">
        <v>4</v>
      </c>
      <c r="D12" s="752" t="s">
        <v>4</v>
      </c>
      <c r="E12" s="753" t="s">
        <v>124</v>
      </c>
      <c r="F12" s="754"/>
      <c r="G12" s="755" t="s">
        <v>4</v>
      </c>
      <c r="H12" s="756" t="s">
        <v>124</v>
      </c>
    </row>
    <row r="13" spans="1:65" ht="15.75">
      <c r="A13" s="1723" t="s">
        <v>40</v>
      </c>
      <c r="B13" s="1724"/>
      <c r="C13" s="1725"/>
      <c r="D13" s="829">
        <v>140832136.67000011</v>
      </c>
      <c r="E13" s="830">
        <v>967338.24</v>
      </c>
      <c r="F13" s="830">
        <v>299.48</v>
      </c>
      <c r="G13" s="831">
        <v>939475.24</v>
      </c>
      <c r="H13" s="832">
        <v>27863</v>
      </c>
      <c r="K13" s="1124"/>
    </row>
    <row r="14" spans="1:65" s="491" customFormat="1" ht="24" customHeight="1">
      <c r="A14" s="757" t="s">
        <v>350</v>
      </c>
      <c r="B14" s="758" t="s">
        <v>47</v>
      </c>
      <c r="C14" s="759" t="s">
        <v>351</v>
      </c>
      <c r="D14" s="833">
        <v>79240240.39000009</v>
      </c>
      <c r="E14" s="834">
        <v>967038.76</v>
      </c>
      <c r="F14" s="834">
        <v>0</v>
      </c>
      <c r="G14" s="835">
        <v>939175.76</v>
      </c>
      <c r="H14" s="836">
        <v>27863</v>
      </c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1"/>
      <c r="V14" s="451"/>
      <c r="W14" s="451"/>
      <c r="X14" s="451"/>
      <c r="Y14" s="451"/>
      <c r="Z14" s="451"/>
      <c r="AA14" s="451"/>
      <c r="AB14" s="451"/>
      <c r="AC14" s="451"/>
      <c r="AD14" s="451"/>
      <c r="AE14" s="451"/>
      <c r="AF14" s="451"/>
      <c r="AG14" s="451"/>
      <c r="AH14" s="451"/>
      <c r="AI14" s="451"/>
      <c r="AJ14" s="451"/>
      <c r="AK14" s="451"/>
      <c r="AL14" s="451"/>
      <c r="AM14" s="451"/>
      <c r="AN14" s="451"/>
      <c r="AO14" s="451"/>
      <c r="AP14" s="451"/>
      <c r="AQ14" s="451"/>
      <c r="AR14" s="451"/>
      <c r="AS14" s="451"/>
      <c r="AT14" s="451"/>
      <c r="AU14" s="451"/>
      <c r="AV14" s="451"/>
      <c r="AW14" s="451"/>
      <c r="AX14" s="451"/>
      <c r="AY14" s="451"/>
      <c r="AZ14" s="451"/>
      <c r="BA14" s="451"/>
      <c r="BB14" s="451"/>
      <c r="BC14" s="451"/>
      <c r="BD14" s="451"/>
      <c r="BE14" s="451"/>
      <c r="BF14" s="451"/>
      <c r="BG14" s="451"/>
      <c r="BH14" s="451"/>
      <c r="BI14" s="451"/>
      <c r="BJ14" s="451"/>
      <c r="BK14" s="451"/>
      <c r="BL14" s="451"/>
      <c r="BM14" s="451"/>
    </row>
    <row r="15" spans="1:65" s="491" customFormat="1" ht="15.75" hidden="1" customHeight="1">
      <c r="A15" s="757" t="s">
        <v>352</v>
      </c>
      <c r="B15" s="758" t="s">
        <v>47</v>
      </c>
      <c r="C15" s="759" t="s">
        <v>353</v>
      </c>
      <c r="D15" s="833">
        <v>0</v>
      </c>
      <c r="E15" s="834">
        <v>0</v>
      </c>
      <c r="F15" s="834">
        <v>0</v>
      </c>
      <c r="G15" s="837">
        <v>0</v>
      </c>
      <c r="H15" s="836">
        <v>0</v>
      </c>
      <c r="I15" s="451"/>
      <c r="J15" s="451"/>
      <c r="K15" s="902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1"/>
      <c r="AB15" s="451"/>
      <c r="AC15" s="451"/>
      <c r="AD15" s="451"/>
      <c r="AE15" s="451"/>
      <c r="AF15" s="451"/>
      <c r="AG15" s="451"/>
      <c r="AH15" s="451"/>
      <c r="AI15" s="451"/>
      <c r="AJ15" s="451"/>
      <c r="AK15" s="451"/>
      <c r="AL15" s="451"/>
      <c r="AM15" s="451"/>
      <c r="AN15" s="451"/>
      <c r="AO15" s="451"/>
      <c r="AP15" s="451"/>
      <c r="AQ15" s="451"/>
      <c r="AR15" s="451"/>
      <c r="AS15" s="451"/>
      <c r="AT15" s="451"/>
      <c r="AU15" s="451"/>
      <c r="AV15" s="451"/>
      <c r="AW15" s="451"/>
      <c r="AX15" s="451"/>
      <c r="AY15" s="451"/>
      <c r="AZ15" s="451"/>
      <c r="BA15" s="451"/>
      <c r="BB15" s="451"/>
      <c r="BC15" s="451"/>
      <c r="BD15" s="451"/>
      <c r="BE15" s="451"/>
      <c r="BF15" s="451"/>
      <c r="BG15" s="451"/>
      <c r="BH15" s="451"/>
      <c r="BI15" s="451"/>
      <c r="BJ15" s="451"/>
      <c r="BK15" s="451"/>
      <c r="BL15" s="451"/>
      <c r="BM15" s="451"/>
    </row>
    <row r="16" spans="1:65" s="491" customFormat="1" ht="24" customHeight="1">
      <c r="A16" s="757" t="s">
        <v>354</v>
      </c>
      <c r="B16" s="758" t="s">
        <v>47</v>
      </c>
      <c r="C16" s="759" t="s">
        <v>355</v>
      </c>
      <c r="D16" s="833">
        <v>409425.89000000007</v>
      </c>
      <c r="E16" s="834">
        <v>0</v>
      </c>
      <c r="F16" s="834">
        <v>0</v>
      </c>
      <c r="G16" s="837">
        <v>0</v>
      </c>
      <c r="H16" s="836">
        <v>0</v>
      </c>
      <c r="I16" s="451"/>
      <c r="J16" s="451"/>
      <c r="K16" s="902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1"/>
      <c r="AL16" s="451"/>
      <c r="AM16" s="451"/>
      <c r="AN16" s="451"/>
      <c r="AO16" s="451"/>
      <c r="AP16" s="451"/>
      <c r="AQ16" s="451"/>
      <c r="AR16" s="451"/>
      <c r="AS16" s="451"/>
      <c r="AT16" s="451"/>
      <c r="AU16" s="451"/>
      <c r="AV16" s="451"/>
      <c r="AW16" s="451"/>
      <c r="AX16" s="451"/>
      <c r="AY16" s="451"/>
      <c r="AZ16" s="451"/>
      <c r="BA16" s="451"/>
      <c r="BB16" s="451"/>
      <c r="BC16" s="451"/>
      <c r="BD16" s="451"/>
      <c r="BE16" s="451"/>
      <c r="BF16" s="451"/>
      <c r="BG16" s="451"/>
      <c r="BH16" s="451"/>
      <c r="BI16" s="451"/>
      <c r="BJ16" s="451"/>
      <c r="BK16" s="451"/>
      <c r="BL16" s="451"/>
      <c r="BM16" s="451"/>
    </row>
    <row r="17" spans="1:65" s="903" customFormat="1" ht="30.75" hidden="1" customHeight="1">
      <c r="A17" s="891" t="s">
        <v>360</v>
      </c>
      <c r="B17" s="887" t="s">
        <v>47</v>
      </c>
      <c r="C17" s="889" t="s">
        <v>724</v>
      </c>
      <c r="D17" s="833">
        <v>0</v>
      </c>
      <c r="E17" s="834">
        <v>0</v>
      </c>
      <c r="F17" s="834">
        <v>0</v>
      </c>
      <c r="G17" s="837">
        <v>0</v>
      </c>
      <c r="H17" s="836">
        <v>0</v>
      </c>
      <c r="I17" s="902"/>
      <c r="J17" s="902"/>
      <c r="K17" s="902"/>
      <c r="L17" s="902"/>
      <c r="M17" s="902"/>
      <c r="N17" s="902"/>
      <c r="O17" s="902"/>
      <c r="P17" s="902"/>
      <c r="Q17" s="902"/>
      <c r="R17" s="902"/>
      <c r="S17" s="902"/>
      <c r="T17" s="902"/>
      <c r="U17" s="902"/>
      <c r="V17" s="902"/>
      <c r="W17" s="902"/>
      <c r="X17" s="902"/>
      <c r="Y17" s="902"/>
      <c r="Z17" s="902"/>
      <c r="AA17" s="902"/>
      <c r="AB17" s="902"/>
      <c r="AC17" s="902"/>
      <c r="AD17" s="902"/>
      <c r="AE17" s="902"/>
      <c r="AF17" s="902"/>
      <c r="AG17" s="902"/>
      <c r="AH17" s="902"/>
      <c r="AI17" s="902"/>
      <c r="AJ17" s="902"/>
      <c r="AK17" s="902"/>
      <c r="AL17" s="902"/>
      <c r="AM17" s="902"/>
      <c r="AN17" s="902"/>
      <c r="AO17" s="902"/>
      <c r="AP17" s="902"/>
      <c r="AQ17" s="902"/>
      <c r="AR17" s="902"/>
      <c r="AS17" s="902"/>
      <c r="AT17" s="902"/>
      <c r="AU17" s="902"/>
      <c r="AV17" s="902"/>
      <c r="AW17" s="902"/>
      <c r="AX17" s="902"/>
      <c r="AY17" s="902"/>
      <c r="AZ17" s="902"/>
      <c r="BA17" s="902"/>
      <c r="BB17" s="902"/>
      <c r="BC17" s="902"/>
      <c r="BD17" s="902"/>
      <c r="BE17" s="902"/>
      <c r="BF17" s="902"/>
      <c r="BG17" s="902"/>
      <c r="BH17" s="902"/>
      <c r="BI17" s="902"/>
      <c r="BJ17" s="902"/>
      <c r="BK17" s="902"/>
      <c r="BL17" s="902"/>
      <c r="BM17" s="902"/>
    </row>
    <row r="18" spans="1:65" s="491" customFormat="1" ht="24" customHeight="1">
      <c r="A18" s="757" t="s">
        <v>363</v>
      </c>
      <c r="B18" s="758" t="s">
        <v>47</v>
      </c>
      <c r="C18" s="759" t="s">
        <v>364</v>
      </c>
      <c r="D18" s="833">
        <v>670571.16</v>
      </c>
      <c r="E18" s="834">
        <v>0</v>
      </c>
      <c r="F18" s="834">
        <v>0</v>
      </c>
      <c r="G18" s="837">
        <v>0</v>
      </c>
      <c r="H18" s="836">
        <v>0</v>
      </c>
      <c r="I18" s="451"/>
      <c r="J18" s="451"/>
      <c r="K18" s="902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  <c r="AF18" s="451"/>
      <c r="AG18" s="451"/>
      <c r="AH18" s="451"/>
      <c r="AI18" s="451"/>
      <c r="AJ18" s="451"/>
      <c r="AK18" s="451"/>
      <c r="AL18" s="451"/>
      <c r="AM18" s="451"/>
      <c r="AN18" s="451"/>
      <c r="AO18" s="451"/>
      <c r="AP18" s="451"/>
      <c r="AQ18" s="451"/>
      <c r="AR18" s="451"/>
      <c r="AS18" s="451"/>
      <c r="AT18" s="451"/>
      <c r="AU18" s="451"/>
      <c r="AV18" s="451"/>
      <c r="AW18" s="451"/>
      <c r="AX18" s="451"/>
      <c r="AY18" s="451"/>
      <c r="AZ18" s="451"/>
      <c r="BA18" s="451"/>
      <c r="BB18" s="451"/>
      <c r="BC18" s="451"/>
      <c r="BD18" s="451"/>
      <c r="BE18" s="451"/>
      <c r="BF18" s="451"/>
      <c r="BG18" s="451"/>
      <c r="BH18" s="451"/>
      <c r="BI18" s="451"/>
      <c r="BJ18" s="451"/>
      <c r="BK18" s="451"/>
      <c r="BL18" s="451"/>
      <c r="BM18" s="451"/>
    </row>
    <row r="19" spans="1:65" s="491" customFormat="1" ht="24" customHeight="1">
      <c r="A19" s="757" t="s">
        <v>367</v>
      </c>
      <c r="B19" s="758" t="s">
        <v>47</v>
      </c>
      <c r="C19" s="759" t="s">
        <v>368</v>
      </c>
      <c r="D19" s="833">
        <v>5368321.6499999985</v>
      </c>
      <c r="E19" s="834">
        <v>0</v>
      </c>
      <c r="F19" s="834">
        <v>0</v>
      </c>
      <c r="G19" s="837">
        <v>0</v>
      </c>
      <c r="H19" s="836">
        <v>0</v>
      </c>
      <c r="I19" s="451"/>
      <c r="J19" s="451"/>
      <c r="K19" s="902"/>
      <c r="L19" s="451"/>
      <c r="M19" s="451"/>
      <c r="N19" s="451"/>
      <c r="O19" s="451"/>
      <c r="P19" s="451"/>
      <c r="Q19" s="451"/>
      <c r="R19" s="451"/>
      <c r="S19" s="451"/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  <c r="AG19" s="451"/>
      <c r="AH19" s="451"/>
      <c r="AI19" s="451"/>
      <c r="AJ19" s="451"/>
      <c r="AK19" s="451"/>
      <c r="AL19" s="451"/>
      <c r="AM19" s="451"/>
      <c r="AN19" s="451"/>
      <c r="AO19" s="451"/>
      <c r="AP19" s="451"/>
      <c r="AQ19" s="451"/>
      <c r="AR19" s="451"/>
      <c r="AS19" s="451"/>
      <c r="AT19" s="451"/>
      <c r="AU19" s="451"/>
      <c r="AV19" s="451"/>
      <c r="AW19" s="451"/>
      <c r="AX19" s="451"/>
      <c r="AY19" s="451"/>
      <c r="AZ19" s="451"/>
      <c r="BA19" s="451"/>
      <c r="BB19" s="451"/>
      <c r="BC19" s="451"/>
      <c r="BD19" s="451"/>
      <c r="BE19" s="451"/>
      <c r="BF19" s="451"/>
      <c r="BG19" s="451"/>
      <c r="BH19" s="451"/>
      <c r="BI19" s="451"/>
      <c r="BJ19" s="451"/>
      <c r="BK19" s="451"/>
      <c r="BL19" s="451"/>
      <c r="BM19" s="451"/>
    </row>
    <row r="20" spans="1:65" s="493" customFormat="1" ht="15.75" hidden="1" customHeight="1">
      <c r="A20" s="760" t="s">
        <v>369</v>
      </c>
      <c r="B20" s="761" t="s">
        <v>47</v>
      </c>
      <c r="C20" s="762" t="s">
        <v>132</v>
      </c>
      <c r="D20" s="833">
        <v>0</v>
      </c>
      <c r="E20" s="834">
        <v>0</v>
      </c>
      <c r="F20" s="834">
        <v>0</v>
      </c>
      <c r="G20" s="838">
        <v>0</v>
      </c>
      <c r="H20" s="836">
        <v>0</v>
      </c>
      <c r="I20" s="492"/>
      <c r="J20" s="492"/>
      <c r="K20" s="902"/>
      <c r="L20" s="492"/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492"/>
      <c r="AN20" s="492"/>
      <c r="AO20" s="492"/>
      <c r="AP20" s="492"/>
      <c r="AQ20" s="492"/>
      <c r="AR20" s="492"/>
      <c r="AS20" s="492"/>
      <c r="AT20" s="492"/>
      <c r="AU20" s="492"/>
      <c r="AV20" s="492"/>
      <c r="AW20" s="492"/>
      <c r="AX20" s="492"/>
      <c r="AY20" s="492"/>
      <c r="AZ20" s="492"/>
      <c r="BA20" s="492"/>
      <c r="BB20" s="492"/>
      <c r="BC20" s="492"/>
      <c r="BD20" s="492"/>
      <c r="BE20" s="492"/>
      <c r="BF20" s="492"/>
      <c r="BG20" s="492"/>
      <c r="BH20" s="492"/>
      <c r="BI20" s="492"/>
      <c r="BJ20" s="492"/>
      <c r="BK20" s="492"/>
      <c r="BL20" s="492"/>
      <c r="BM20" s="492"/>
    </row>
    <row r="21" spans="1:65" s="493" customFormat="1" ht="24" customHeight="1">
      <c r="A21" s="760" t="s">
        <v>370</v>
      </c>
      <c r="B21" s="763" t="s">
        <v>47</v>
      </c>
      <c r="C21" s="762" t="s">
        <v>371</v>
      </c>
      <c r="D21" s="833">
        <v>7595157.0999999996</v>
      </c>
      <c r="E21" s="834">
        <v>0</v>
      </c>
      <c r="F21" s="834">
        <v>0</v>
      </c>
      <c r="G21" s="838">
        <v>0</v>
      </c>
      <c r="H21" s="836">
        <v>0</v>
      </c>
      <c r="I21" s="492"/>
      <c r="J21" s="492"/>
      <c r="K21" s="902"/>
      <c r="L21" s="492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492"/>
      <c r="AG21" s="492"/>
      <c r="AH21" s="492"/>
      <c r="AI21" s="492"/>
      <c r="AJ21" s="492"/>
      <c r="AK21" s="492"/>
      <c r="AL21" s="492"/>
      <c r="AM21" s="492"/>
      <c r="AN21" s="492"/>
      <c r="AO21" s="492"/>
      <c r="AP21" s="492"/>
      <c r="AQ21" s="492"/>
      <c r="AR21" s="492"/>
      <c r="AS21" s="492"/>
      <c r="AT21" s="492"/>
      <c r="AU21" s="492"/>
      <c r="AV21" s="492"/>
      <c r="AW21" s="492"/>
      <c r="AX21" s="492"/>
      <c r="AY21" s="492"/>
      <c r="AZ21" s="492"/>
      <c r="BA21" s="492"/>
      <c r="BB21" s="492"/>
      <c r="BC21" s="492"/>
      <c r="BD21" s="492"/>
      <c r="BE21" s="492"/>
      <c r="BF21" s="492"/>
      <c r="BG21" s="492"/>
      <c r="BH21" s="492"/>
      <c r="BI21" s="492"/>
      <c r="BJ21" s="492"/>
      <c r="BK21" s="492"/>
      <c r="BL21" s="492"/>
      <c r="BM21" s="492"/>
    </row>
    <row r="22" spans="1:65" s="493" customFormat="1" ht="24" customHeight="1">
      <c r="A22" s="760" t="s">
        <v>372</v>
      </c>
      <c r="B22" s="763" t="s">
        <v>47</v>
      </c>
      <c r="C22" s="762" t="s">
        <v>373</v>
      </c>
      <c r="D22" s="833">
        <v>674831.10999999975</v>
      </c>
      <c r="E22" s="834">
        <v>0</v>
      </c>
      <c r="F22" s="834">
        <v>0</v>
      </c>
      <c r="G22" s="838">
        <v>0</v>
      </c>
      <c r="H22" s="836">
        <v>0</v>
      </c>
      <c r="I22" s="492"/>
      <c r="J22" s="492"/>
      <c r="K22" s="902"/>
      <c r="L22" s="492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92"/>
      <c r="Z22" s="492"/>
      <c r="AA22" s="492"/>
      <c r="AB22" s="492"/>
      <c r="AC22" s="492"/>
      <c r="AD22" s="492"/>
      <c r="AE22" s="492"/>
      <c r="AF22" s="492"/>
      <c r="AG22" s="492"/>
      <c r="AH22" s="492"/>
      <c r="AI22" s="492"/>
      <c r="AJ22" s="492"/>
      <c r="AK22" s="492"/>
      <c r="AL22" s="492"/>
      <c r="AM22" s="492"/>
      <c r="AN22" s="492"/>
      <c r="AO22" s="492"/>
      <c r="AP22" s="492"/>
      <c r="AQ22" s="492"/>
      <c r="AR22" s="492"/>
      <c r="AS22" s="492"/>
      <c r="AT22" s="492"/>
      <c r="AU22" s="492"/>
      <c r="AV22" s="492"/>
      <c r="AW22" s="492"/>
      <c r="AX22" s="492"/>
      <c r="AY22" s="492"/>
      <c r="AZ22" s="492"/>
      <c r="BA22" s="492"/>
      <c r="BB22" s="492"/>
      <c r="BC22" s="492"/>
      <c r="BD22" s="492"/>
      <c r="BE22" s="492"/>
      <c r="BF22" s="492"/>
      <c r="BG22" s="492"/>
      <c r="BH22" s="492"/>
      <c r="BI22" s="492"/>
      <c r="BJ22" s="492"/>
      <c r="BK22" s="492"/>
      <c r="BL22" s="492"/>
      <c r="BM22" s="492"/>
    </row>
    <row r="23" spans="1:65" s="492" customFormat="1" ht="24" hidden="1" customHeight="1">
      <c r="A23" s="760" t="s">
        <v>374</v>
      </c>
      <c r="B23" s="763" t="s">
        <v>47</v>
      </c>
      <c r="C23" s="762" t="s">
        <v>375</v>
      </c>
      <c r="D23" s="833">
        <v>0</v>
      </c>
      <c r="E23" s="834">
        <v>0</v>
      </c>
      <c r="F23" s="834">
        <v>0</v>
      </c>
      <c r="G23" s="838">
        <v>0</v>
      </c>
      <c r="H23" s="836">
        <v>0</v>
      </c>
      <c r="K23" s="902"/>
    </row>
    <row r="24" spans="1:65" s="493" customFormat="1" ht="24" customHeight="1">
      <c r="A24" s="760" t="s">
        <v>377</v>
      </c>
      <c r="B24" s="763" t="s">
        <v>47</v>
      </c>
      <c r="C24" s="762" t="s">
        <v>83</v>
      </c>
      <c r="D24" s="833">
        <v>22893371.649999995</v>
      </c>
      <c r="E24" s="834">
        <v>299.48</v>
      </c>
      <c r="F24" s="834">
        <v>299.48</v>
      </c>
      <c r="G24" s="838">
        <v>299.48</v>
      </c>
      <c r="H24" s="836">
        <v>0</v>
      </c>
      <c r="I24" s="492"/>
      <c r="J24" s="492"/>
      <c r="K24" s="90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492"/>
      <c r="Z24" s="492"/>
      <c r="AA24" s="492"/>
      <c r="AB24" s="492"/>
      <c r="AC24" s="492"/>
      <c r="AD24" s="492"/>
      <c r="AE24" s="492"/>
      <c r="AF24" s="492"/>
      <c r="AG24" s="492"/>
      <c r="AH24" s="492"/>
      <c r="AI24" s="492"/>
      <c r="AJ24" s="492"/>
      <c r="AK24" s="492"/>
      <c r="AL24" s="492"/>
      <c r="AM24" s="492"/>
      <c r="AN24" s="492"/>
      <c r="AO24" s="492"/>
      <c r="AP24" s="492"/>
      <c r="AQ24" s="492"/>
      <c r="AR24" s="492"/>
      <c r="AS24" s="492"/>
      <c r="AT24" s="492"/>
      <c r="AU24" s="492"/>
      <c r="AV24" s="492"/>
      <c r="AW24" s="492"/>
      <c r="AX24" s="492"/>
      <c r="AY24" s="492"/>
      <c r="AZ24" s="492"/>
      <c r="BA24" s="492"/>
      <c r="BB24" s="492"/>
      <c r="BC24" s="492"/>
      <c r="BD24" s="492"/>
      <c r="BE24" s="492"/>
      <c r="BF24" s="492"/>
      <c r="BG24" s="492"/>
      <c r="BH24" s="492"/>
      <c r="BI24" s="492"/>
      <c r="BJ24" s="492"/>
      <c r="BK24" s="492"/>
      <c r="BL24" s="492"/>
      <c r="BM24" s="492"/>
    </row>
    <row r="25" spans="1:65" s="494" customFormat="1" ht="24" customHeight="1">
      <c r="A25" s="760" t="s">
        <v>383</v>
      </c>
      <c r="B25" s="763" t="s">
        <v>47</v>
      </c>
      <c r="C25" s="762" t="s">
        <v>113</v>
      </c>
      <c r="D25" s="833">
        <v>14252.43</v>
      </c>
      <c r="E25" s="834">
        <v>0</v>
      </c>
      <c r="F25" s="834">
        <v>0</v>
      </c>
      <c r="G25" s="838">
        <v>0</v>
      </c>
      <c r="H25" s="836">
        <v>0</v>
      </c>
      <c r="I25" s="492"/>
      <c r="J25" s="492"/>
      <c r="K25" s="90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492"/>
      <c r="AC25" s="492"/>
      <c r="AD25" s="492"/>
      <c r="AE25" s="492"/>
      <c r="AF25" s="492"/>
      <c r="AG25" s="492"/>
      <c r="AH25" s="492"/>
      <c r="AI25" s="492"/>
      <c r="AJ25" s="492"/>
      <c r="AK25" s="492"/>
      <c r="AL25" s="492"/>
      <c r="AM25" s="492"/>
      <c r="AN25" s="492"/>
      <c r="AO25" s="492"/>
      <c r="AP25" s="492"/>
      <c r="AQ25" s="492"/>
      <c r="AR25" s="492"/>
      <c r="AS25" s="492"/>
      <c r="AT25" s="492"/>
      <c r="AU25" s="492"/>
      <c r="AV25" s="492"/>
      <c r="AW25" s="492"/>
      <c r="AX25" s="492"/>
      <c r="AY25" s="492"/>
      <c r="AZ25" s="492"/>
      <c r="BA25" s="492"/>
      <c r="BB25" s="492"/>
      <c r="BC25" s="492"/>
      <c r="BD25" s="492"/>
      <c r="BE25" s="492"/>
      <c r="BF25" s="492"/>
      <c r="BG25" s="492"/>
      <c r="BH25" s="492"/>
      <c r="BI25" s="492"/>
      <c r="BJ25" s="492"/>
      <c r="BK25" s="492"/>
      <c r="BL25" s="492"/>
      <c r="BM25" s="492"/>
    </row>
    <row r="26" spans="1:65" s="495" customFormat="1" ht="24" customHeight="1">
      <c r="A26" s="760" t="s">
        <v>387</v>
      </c>
      <c r="B26" s="763" t="s">
        <v>47</v>
      </c>
      <c r="C26" s="762" t="s">
        <v>579</v>
      </c>
      <c r="D26" s="833">
        <v>2048366.5800000003</v>
      </c>
      <c r="E26" s="834">
        <v>0</v>
      </c>
      <c r="F26" s="834">
        <v>0</v>
      </c>
      <c r="G26" s="838">
        <v>0</v>
      </c>
      <c r="H26" s="836">
        <v>0</v>
      </c>
      <c r="I26" s="492"/>
      <c r="J26" s="492"/>
      <c r="K26" s="90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2"/>
      <c r="AA26" s="492"/>
      <c r="AB26" s="492"/>
      <c r="AC26" s="492"/>
      <c r="AD26" s="492"/>
      <c r="AE26" s="492"/>
      <c r="AF26" s="492"/>
      <c r="AG26" s="492"/>
      <c r="AH26" s="492"/>
      <c r="AI26" s="492"/>
      <c r="AJ26" s="492"/>
      <c r="AK26" s="492"/>
      <c r="AL26" s="492"/>
      <c r="AM26" s="492"/>
      <c r="AN26" s="492"/>
      <c r="AO26" s="492"/>
      <c r="AP26" s="492"/>
      <c r="AQ26" s="492"/>
      <c r="AR26" s="492"/>
      <c r="AS26" s="492"/>
      <c r="AT26" s="492"/>
      <c r="AU26" s="492"/>
      <c r="AV26" s="492"/>
      <c r="AW26" s="492"/>
      <c r="AX26" s="492"/>
      <c r="AY26" s="492"/>
      <c r="AZ26" s="492"/>
      <c r="BA26" s="492"/>
      <c r="BB26" s="492"/>
      <c r="BC26" s="492"/>
      <c r="BD26" s="492"/>
      <c r="BE26" s="492"/>
      <c r="BF26" s="492"/>
      <c r="BG26" s="492"/>
      <c r="BH26" s="492"/>
      <c r="BI26" s="492"/>
      <c r="BJ26" s="492"/>
      <c r="BK26" s="492"/>
      <c r="BL26" s="492"/>
      <c r="BM26" s="492"/>
    </row>
    <row r="27" spans="1:65" s="496" customFormat="1" ht="15" hidden="1" customHeight="1">
      <c r="A27" s="757" t="s">
        <v>400</v>
      </c>
      <c r="B27" s="758" t="s">
        <v>47</v>
      </c>
      <c r="C27" s="759" t="s">
        <v>401</v>
      </c>
      <c r="D27" s="833">
        <v>0</v>
      </c>
      <c r="E27" s="834">
        <v>0</v>
      </c>
      <c r="F27" s="834">
        <v>0</v>
      </c>
      <c r="G27" s="837">
        <v>0</v>
      </c>
      <c r="H27" s="836">
        <v>0</v>
      </c>
      <c r="I27" s="451"/>
      <c r="J27" s="451"/>
      <c r="K27" s="902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1"/>
      <c r="AX27" s="451"/>
      <c r="AY27" s="451"/>
      <c r="AZ27" s="451"/>
      <c r="BA27" s="451"/>
      <c r="BB27" s="451"/>
      <c r="BC27" s="451"/>
      <c r="BD27" s="451"/>
      <c r="BE27" s="451"/>
      <c r="BF27" s="451"/>
      <c r="BG27" s="451"/>
      <c r="BH27" s="451"/>
      <c r="BI27" s="451"/>
      <c r="BJ27" s="451"/>
      <c r="BK27" s="451"/>
      <c r="BL27" s="451"/>
      <c r="BM27" s="451"/>
    </row>
    <row r="28" spans="1:65" s="496" customFormat="1" ht="24" customHeight="1">
      <c r="A28" s="757" t="s">
        <v>402</v>
      </c>
      <c r="B28" s="758" t="s">
        <v>47</v>
      </c>
      <c r="C28" s="759" t="s">
        <v>115</v>
      </c>
      <c r="D28" s="833">
        <v>2725068.7899999986</v>
      </c>
      <c r="E28" s="834">
        <v>0</v>
      </c>
      <c r="F28" s="834">
        <v>0</v>
      </c>
      <c r="G28" s="837">
        <v>0</v>
      </c>
      <c r="H28" s="836">
        <v>0</v>
      </c>
      <c r="I28" s="451"/>
      <c r="J28" s="451"/>
      <c r="K28" s="902"/>
      <c r="L28" s="451"/>
      <c r="M28" s="451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  <c r="AG28" s="451"/>
      <c r="AH28" s="451"/>
      <c r="AI28" s="451"/>
      <c r="AJ28" s="451"/>
      <c r="AK28" s="451"/>
      <c r="AL28" s="451"/>
      <c r="AM28" s="451"/>
      <c r="AN28" s="451"/>
      <c r="AO28" s="451"/>
      <c r="AP28" s="451"/>
      <c r="AQ28" s="451"/>
      <c r="AR28" s="451"/>
      <c r="AS28" s="451"/>
      <c r="AT28" s="451"/>
      <c r="AU28" s="451"/>
      <c r="AV28" s="451"/>
      <c r="AW28" s="451"/>
      <c r="AX28" s="451"/>
      <c r="AY28" s="451"/>
      <c r="AZ28" s="451"/>
      <c r="BA28" s="451"/>
      <c r="BB28" s="451"/>
      <c r="BC28" s="451"/>
      <c r="BD28" s="451"/>
      <c r="BE28" s="451"/>
      <c r="BF28" s="451"/>
      <c r="BG28" s="451"/>
      <c r="BH28" s="451"/>
      <c r="BI28" s="451"/>
      <c r="BJ28" s="451"/>
      <c r="BK28" s="451"/>
      <c r="BL28" s="451"/>
      <c r="BM28" s="451"/>
    </row>
    <row r="29" spans="1:65" s="497" customFormat="1" ht="24" customHeight="1">
      <c r="A29" s="757" t="s">
        <v>403</v>
      </c>
      <c r="B29" s="758" t="s">
        <v>47</v>
      </c>
      <c r="C29" s="759" t="s">
        <v>404</v>
      </c>
      <c r="D29" s="833">
        <v>14913409.730000008</v>
      </c>
      <c r="E29" s="834">
        <v>0</v>
      </c>
      <c r="F29" s="834">
        <v>0</v>
      </c>
      <c r="G29" s="837">
        <v>0</v>
      </c>
      <c r="H29" s="836">
        <v>0</v>
      </c>
      <c r="I29" s="451"/>
      <c r="J29" s="451"/>
      <c r="K29" s="902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1"/>
      <c r="AH29" s="451"/>
      <c r="AI29" s="451"/>
      <c r="AJ29" s="451"/>
      <c r="AK29" s="451"/>
      <c r="AL29" s="451"/>
      <c r="AM29" s="451"/>
      <c r="AN29" s="451"/>
      <c r="AO29" s="451"/>
      <c r="AP29" s="451"/>
      <c r="AQ29" s="451"/>
      <c r="AR29" s="451"/>
      <c r="AS29" s="451"/>
      <c r="AT29" s="451"/>
      <c r="AU29" s="451"/>
      <c r="AV29" s="451"/>
      <c r="AW29" s="451"/>
      <c r="AX29" s="451"/>
      <c r="AY29" s="451"/>
      <c r="AZ29" s="451"/>
      <c r="BA29" s="451"/>
      <c r="BB29" s="451"/>
      <c r="BC29" s="451"/>
      <c r="BD29" s="451"/>
      <c r="BE29" s="451"/>
      <c r="BF29" s="451"/>
      <c r="BG29" s="451"/>
      <c r="BH29" s="451"/>
      <c r="BI29" s="451"/>
      <c r="BJ29" s="451"/>
      <c r="BK29" s="451"/>
      <c r="BL29" s="451"/>
      <c r="BM29" s="451"/>
    </row>
    <row r="30" spans="1:65" s="496" customFormat="1" ht="24" customHeight="1">
      <c r="A30" s="757" t="s">
        <v>405</v>
      </c>
      <c r="B30" s="758" t="s">
        <v>47</v>
      </c>
      <c r="C30" s="759" t="s">
        <v>406</v>
      </c>
      <c r="D30" s="833">
        <v>174707.06</v>
      </c>
      <c r="E30" s="834">
        <v>0</v>
      </c>
      <c r="F30" s="834">
        <v>0</v>
      </c>
      <c r="G30" s="837">
        <v>0</v>
      </c>
      <c r="H30" s="836">
        <v>0</v>
      </c>
      <c r="I30" s="451"/>
      <c r="J30" s="451"/>
      <c r="K30" s="902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  <c r="AH30" s="451"/>
      <c r="AI30" s="451"/>
      <c r="AJ30" s="451"/>
      <c r="AK30" s="451"/>
      <c r="AL30" s="451"/>
      <c r="AM30" s="451"/>
      <c r="AN30" s="451"/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  <c r="AZ30" s="451"/>
      <c r="BA30" s="451"/>
      <c r="BB30" s="451"/>
      <c r="BC30" s="451"/>
      <c r="BD30" s="451"/>
      <c r="BE30" s="451"/>
      <c r="BF30" s="451"/>
      <c r="BG30" s="451"/>
      <c r="BH30" s="451"/>
      <c r="BI30" s="451"/>
      <c r="BJ30" s="451"/>
      <c r="BK30" s="451"/>
      <c r="BL30" s="451"/>
      <c r="BM30" s="451"/>
    </row>
    <row r="31" spans="1:65" s="496" customFormat="1" ht="24" customHeight="1">
      <c r="A31" s="757" t="s">
        <v>407</v>
      </c>
      <c r="B31" s="758" t="s">
        <v>47</v>
      </c>
      <c r="C31" s="759" t="s">
        <v>582</v>
      </c>
      <c r="D31" s="833">
        <v>216947.11000000002</v>
      </c>
      <c r="E31" s="834">
        <v>0</v>
      </c>
      <c r="F31" s="834">
        <v>0</v>
      </c>
      <c r="G31" s="837">
        <v>0</v>
      </c>
      <c r="H31" s="836">
        <v>0</v>
      </c>
      <c r="K31" s="902"/>
    </row>
    <row r="32" spans="1:65" s="491" customFormat="1" ht="24" customHeight="1">
      <c r="A32" s="757" t="s">
        <v>410</v>
      </c>
      <c r="B32" s="758" t="s">
        <v>47</v>
      </c>
      <c r="C32" s="759" t="s">
        <v>583</v>
      </c>
      <c r="D32" s="833">
        <v>3600</v>
      </c>
      <c r="E32" s="834">
        <v>0</v>
      </c>
      <c r="F32" s="834">
        <v>0</v>
      </c>
      <c r="G32" s="837">
        <v>0</v>
      </c>
      <c r="H32" s="836">
        <v>0</v>
      </c>
      <c r="K32" s="902"/>
    </row>
    <row r="33" spans="1:11" s="491" customFormat="1" ht="24" customHeight="1">
      <c r="A33" s="757" t="s">
        <v>426</v>
      </c>
      <c r="B33" s="758" t="s">
        <v>47</v>
      </c>
      <c r="C33" s="759" t="s">
        <v>178</v>
      </c>
      <c r="D33" s="833">
        <v>816128.31000000017</v>
      </c>
      <c r="E33" s="834">
        <v>0</v>
      </c>
      <c r="F33" s="834">
        <v>0</v>
      </c>
      <c r="G33" s="837">
        <v>0</v>
      </c>
      <c r="H33" s="836">
        <v>0</v>
      </c>
      <c r="K33" s="902"/>
    </row>
    <row r="34" spans="1:11" s="491" customFormat="1" ht="24" customHeight="1">
      <c r="A34" s="757" t="s">
        <v>413</v>
      </c>
      <c r="B34" s="758" t="s">
        <v>47</v>
      </c>
      <c r="C34" s="759" t="s">
        <v>584</v>
      </c>
      <c r="D34" s="833">
        <v>2349922.1599999992</v>
      </c>
      <c r="E34" s="834">
        <v>0</v>
      </c>
      <c r="F34" s="834">
        <v>0</v>
      </c>
      <c r="G34" s="837">
        <v>0</v>
      </c>
      <c r="H34" s="836">
        <v>0</v>
      </c>
      <c r="K34" s="902"/>
    </row>
    <row r="35" spans="1:11" s="491" customFormat="1" ht="24" customHeight="1">
      <c r="A35" s="757" t="s">
        <v>416</v>
      </c>
      <c r="B35" s="498" t="s">
        <v>47</v>
      </c>
      <c r="C35" s="759" t="s">
        <v>585</v>
      </c>
      <c r="D35" s="833">
        <v>717815.55000000028</v>
      </c>
      <c r="E35" s="834">
        <v>0</v>
      </c>
      <c r="F35" s="834">
        <v>0</v>
      </c>
      <c r="G35" s="837">
        <v>0</v>
      </c>
      <c r="H35" s="836">
        <v>0</v>
      </c>
      <c r="K35" s="902"/>
    </row>
    <row r="36" spans="1:11" s="491" customFormat="1" ht="30.75" hidden="1" customHeight="1">
      <c r="A36" s="499" t="s">
        <v>419</v>
      </c>
      <c r="B36" s="500" t="s">
        <v>47</v>
      </c>
      <c r="C36" s="764" t="s">
        <v>586</v>
      </c>
      <c r="D36" s="833" t="e">
        <f>SUMIFS(#REF!,#REF!,"85",#REF!,A36)</f>
        <v>#REF!</v>
      </c>
      <c r="E36" s="834" t="e">
        <f>SUMIFS(#REF!,#REF!,A36,#REF!,"85")+SUMIFS(#REF!,#REF!,A36,#REF!,"85")</f>
        <v>#REF!</v>
      </c>
      <c r="F36" s="834" t="e">
        <f>SUMIFS(#REF!,#REF!,A36,#REF!,"85")</f>
        <v>#REF!</v>
      </c>
      <c r="G36" s="839" t="e">
        <f t="shared" ref="G36" si="0">E36-H36</f>
        <v>#REF!</v>
      </c>
      <c r="H36" s="836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902"/>
    </row>
    <row r="37" spans="1:11" s="491" customFormat="1" ht="19.5" customHeight="1">
      <c r="A37" s="501" t="s">
        <v>4</v>
      </c>
      <c r="B37" s="502"/>
      <c r="C37" s="501"/>
      <c r="D37" s="503" t="s">
        <v>4</v>
      </c>
      <c r="E37" s="503" t="s">
        <v>4</v>
      </c>
      <c r="F37" s="503" t="s">
        <v>4</v>
      </c>
      <c r="G37" s="504" t="s">
        <v>4</v>
      </c>
      <c r="H37" s="503" t="s">
        <v>4</v>
      </c>
    </row>
    <row r="38" spans="1:11" s="491" customFormat="1" ht="16.5" customHeight="1">
      <c r="A38" s="505"/>
      <c r="B38" s="498"/>
      <c r="C38" s="506"/>
      <c r="D38" s="507"/>
      <c r="E38" s="508"/>
      <c r="F38" s="508"/>
      <c r="G38" s="509"/>
      <c r="H38" s="510"/>
    </row>
    <row r="39" spans="1:11" s="491" customFormat="1" ht="18.75" customHeight="1"/>
    <row r="40" spans="1:11" ht="16.5" customHeight="1">
      <c r="A40" s="511" t="s">
        <v>4</v>
      </c>
      <c r="B40" s="512"/>
      <c r="C40" s="511"/>
      <c r="D40" s="451" t="s">
        <v>4</v>
      </c>
    </row>
    <row r="41" spans="1:11" ht="22.5" hidden="1" customHeight="1">
      <c r="B41" s="1726" t="s">
        <v>600</v>
      </c>
      <c r="C41" s="1726"/>
      <c r="D41" s="451">
        <v>0</v>
      </c>
    </row>
    <row r="42" spans="1:11">
      <c r="D42" s="451" t="s">
        <v>4</v>
      </c>
    </row>
    <row r="43" spans="1:11">
      <c r="D43" s="451" t="s">
        <v>4</v>
      </c>
    </row>
    <row r="44" spans="1:11">
      <c r="D44" s="451" t="s">
        <v>4</v>
      </c>
    </row>
    <row r="45" spans="1:11">
      <c r="D45" s="451" t="s">
        <v>4</v>
      </c>
    </row>
    <row r="46" spans="1:11">
      <c r="D46" s="451" t="s">
        <v>4</v>
      </c>
    </row>
    <row r="47" spans="1:11">
      <c r="D47" s="513" t="s">
        <v>4</v>
      </c>
    </row>
    <row r="48" spans="1:11">
      <c r="D48" s="451" t="s">
        <v>4</v>
      </c>
    </row>
    <row r="49" spans="4:4">
      <c r="D49" s="451" t="s">
        <v>4</v>
      </c>
    </row>
    <row r="50" spans="4:4">
      <c r="D50" s="451" t="s">
        <v>4</v>
      </c>
    </row>
    <row r="51" spans="4:4">
      <c r="D51" s="451" t="s">
        <v>4</v>
      </c>
    </row>
    <row r="52" spans="4:4">
      <c r="D52" s="451" t="s">
        <v>4</v>
      </c>
    </row>
    <row r="53" spans="4:4">
      <c r="D53" s="451" t="s">
        <v>4</v>
      </c>
    </row>
    <row r="54" spans="4:4">
      <c r="D54" s="451" t="s">
        <v>4</v>
      </c>
    </row>
    <row r="55" spans="4:4">
      <c r="D55" s="514" t="s">
        <v>4</v>
      </c>
    </row>
    <row r="56" spans="4:4">
      <c r="D56" s="514" t="s">
        <v>4</v>
      </c>
    </row>
    <row r="57" spans="4:4">
      <c r="D57" s="514" t="s">
        <v>4</v>
      </c>
    </row>
    <row r="58" spans="4:4">
      <c r="D58" s="514" t="s">
        <v>4</v>
      </c>
    </row>
    <row r="59" spans="4:4">
      <c r="D59" s="514" t="s">
        <v>4</v>
      </c>
    </row>
    <row r="60" spans="4:4">
      <c r="D60" s="514" t="s">
        <v>4</v>
      </c>
    </row>
    <row r="61" spans="4:4">
      <c r="D61" s="514" t="s">
        <v>4</v>
      </c>
    </row>
    <row r="62" spans="4:4">
      <c r="D62" s="514" t="s">
        <v>4</v>
      </c>
    </row>
    <row r="63" spans="4:4">
      <c r="D63" s="514" t="s">
        <v>4</v>
      </c>
    </row>
    <row r="64" spans="4:4">
      <c r="D64" s="514" t="s">
        <v>4</v>
      </c>
    </row>
    <row r="65" spans="4:4">
      <c r="D65" s="514" t="s">
        <v>4</v>
      </c>
    </row>
    <row r="66" spans="4:4">
      <c r="D66" s="514" t="s">
        <v>4</v>
      </c>
    </row>
    <row r="67" spans="4:4">
      <c r="D67" s="514" t="s">
        <v>4</v>
      </c>
    </row>
    <row r="68" spans="4:4">
      <c r="D68" s="514" t="s">
        <v>4</v>
      </c>
    </row>
    <row r="69" spans="4:4">
      <c r="D69" s="514" t="s">
        <v>4</v>
      </c>
    </row>
    <row r="70" spans="4:4">
      <c r="D70" s="514" t="s">
        <v>4</v>
      </c>
    </row>
    <row r="71" spans="4:4">
      <c r="D71" s="514" t="s">
        <v>4</v>
      </c>
    </row>
    <row r="72" spans="4:4">
      <c r="D72" s="514" t="s">
        <v>4</v>
      </c>
    </row>
    <row r="73" spans="4:4">
      <c r="D73" s="514" t="s">
        <v>4</v>
      </c>
    </row>
    <row r="74" spans="4:4">
      <c r="D74" s="514" t="s">
        <v>4</v>
      </c>
    </row>
    <row r="75" spans="4:4">
      <c r="D75" s="514" t="s">
        <v>4</v>
      </c>
    </row>
    <row r="76" spans="4:4">
      <c r="D76" s="514" t="s">
        <v>4</v>
      </c>
    </row>
    <row r="77" spans="4:4">
      <c r="D77" s="514" t="s">
        <v>4</v>
      </c>
    </row>
    <row r="78" spans="4:4">
      <c r="D78" s="514" t="s">
        <v>4</v>
      </c>
    </row>
    <row r="79" spans="4:4">
      <c r="D79" s="514" t="s">
        <v>4</v>
      </c>
    </row>
    <row r="80" spans="4:4">
      <c r="D80" s="514" t="s">
        <v>4</v>
      </c>
    </row>
    <row r="81" spans="4:4">
      <c r="D81" s="514" t="s">
        <v>4</v>
      </c>
    </row>
    <row r="82" spans="4:4">
      <c r="D82" s="514" t="s">
        <v>4</v>
      </c>
    </row>
    <row r="83" spans="4:4">
      <c r="D83" s="514" t="s">
        <v>4</v>
      </c>
    </row>
    <row r="84" spans="4:4">
      <c r="D84" s="514" t="s">
        <v>4</v>
      </c>
    </row>
    <row r="85" spans="4:4">
      <c r="D85" s="514" t="s">
        <v>4</v>
      </c>
    </row>
    <row r="86" spans="4:4">
      <c r="D86" s="514" t="s">
        <v>4</v>
      </c>
    </row>
    <row r="87" spans="4:4">
      <c r="D87" s="514" t="s">
        <v>4</v>
      </c>
    </row>
    <row r="88" spans="4:4">
      <c r="D88" s="514" t="s">
        <v>4</v>
      </c>
    </row>
    <row r="89" spans="4:4">
      <c r="D89" s="514" t="s">
        <v>4</v>
      </c>
    </row>
    <row r="90" spans="4:4">
      <c r="D90" s="514" t="s">
        <v>4</v>
      </c>
    </row>
    <row r="91" spans="4:4">
      <c r="D91" s="514" t="s">
        <v>4</v>
      </c>
    </row>
    <row r="92" spans="4:4">
      <c r="D92" s="514" t="s">
        <v>4</v>
      </c>
    </row>
    <row r="93" spans="4:4">
      <c r="D93" s="514" t="s">
        <v>4</v>
      </c>
    </row>
    <row r="94" spans="4:4">
      <c r="D94" s="514" t="s">
        <v>4</v>
      </c>
    </row>
    <row r="95" spans="4:4">
      <c r="D95" s="514" t="s">
        <v>4</v>
      </c>
    </row>
    <row r="96" spans="4:4">
      <c r="D96" s="514" t="s">
        <v>4</v>
      </c>
    </row>
    <row r="97" spans="4:4">
      <c r="D97" s="514" t="s">
        <v>4</v>
      </c>
    </row>
    <row r="98" spans="4:4">
      <c r="D98" s="514" t="s">
        <v>4</v>
      </c>
    </row>
    <row r="99" spans="4:4">
      <c r="D99" s="514" t="s">
        <v>4</v>
      </c>
    </row>
    <row r="100" spans="4:4">
      <c r="D100" s="514" t="s">
        <v>4</v>
      </c>
    </row>
    <row r="101" spans="4:4">
      <c r="D101" s="514" t="s">
        <v>4</v>
      </c>
    </row>
    <row r="102" spans="4:4">
      <c r="D102" s="514" t="s">
        <v>4</v>
      </c>
    </row>
    <row r="103" spans="4:4">
      <c r="D103" s="514" t="s">
        <v>4</v>
      </c>
    </row>
    <row r="104" spans="4:4">
      <c r="D104" s="514" t="s">
        <v>4</v>
      </c>
    </row>
    <row r="105" spans="4:4">
      <c r="D105" s="514" t="s">
        <v>4</v>
      </c>
    </row>
    <row r="106" spans="4:4">
      <c r="D106" s="514" t="s">
        <v>4</v>
      </c>
    </row>
    <row r="107" spans="4:4">
      <c r="D107" s="514" t="s">
        <v>4</v>
      </c>
    </row>
    <row r="108" spans="4:4">
      <c r="D108" s="514" t="s">
        <v>4</v>
      </c>
    </row>
    <row r="109" spans="4:4">
      <c r="D109" s="514" t="s">
        <v>4</v>
      </c>
    </row>
    <row r="110" spans="4:4">
      <c r="D110" s="514" t="s">
        <v>4</v>
      </c>
    </row>
    <row r="111" spans="4:4">
      <c r="D111" s="514" t="s">
        <v>4</v>
      </c>
    </row>
    <row r="112" spans="4:4">
      <c r="D112" s="514" t="s">
        <v>4</v>
      </c>
    </row>
    <row r="113" spans="4:4">
      <c r="D113" s="514" t="s">
        <v>4</v>
      </c>
    </row>
    <row r="114" spans="4:4">
      <c r="D114" s="514" t="s">
        <v>4</v>
      </c>
    </row>
    <row r="115" spans="4:4">
      <c r="D115" s="514" t="s">
        <v>4</v>
      </c>
    </row>
    <row r="116" spans="4:4">
      <c r="D116" s="514" t="s">
        <v>4</v>
      </c>
    </row>
    <row r="117" spans="4:4">
      <c r="D117" s="514" t="s">
        <v>4</v>
      </c>
    </row>
    <row r="118" spans="4:4">
      <c r="D118" s="514" t="s">
        <v>4</v>
      </c>
    </row>
    <row r="119" spans="4:4">
      <c r="D119" s="514" t="s">
        <v>4</v>
      </c>
    </row>
    <row r="120" spans="4:4">
      <c r="D120" s="514" t="s">
        <v>4</v>
      </c>
    </row>
    <row r="121" spans="4:4">
      <c r="D121" s="514" t="s">
        <v>4</v>
      </c>
    </row>
    <row r="122" spans="4:4">
      <c r="D122" s="514" t="s">
        <v>4</v>
      </c>
    </row>
    <row r="123" spans="4:4">
      <c r="D123" s="514" t="s">
        <v>4</v>
      </c>
    </row>
    <row r="124" spans="4:4">
      <c r="D124" s="514" t="s">
        <v>4</v>
      </c>
    </row>
    <row r="125" spans="4:4">
      <c r="D125" s="514" t="s">
        <v>4</v>
      </c>
    </row>
    <row r="126" spans="4:4">
      <c r="D126" s="514" t="s">
        <v>4</v>
      </c>
    </row>
    <row r="127" spans="4:4">
      <c r="D127" s="514" t="s">
        <v>4</v>
      </c>
    </row>
    <row r="128" spans="4:4">
      <c r="D128" s="514" t="s">
        <v>4</v>
      </c>
    </row>
    <row r="129" spans="4:4">
      <c r="D129" s="514" t="s">
        <v>4</v>
      </c>
    </row>
    <row r="130" spans="4:4">
      <c r="D130" s="514" t="s">
        <v>4</v>
      </c>
    </row>
    <row r="131" spans="4:4">
      <c r="D131" s="514" t="s">
        <v>4</v>
      </c>
    </row>
    <row r="132" spans="4:4">
      <c r="D132" s="514" t="s">
        <v>4</v>
      </c>
    </row>
    <row r="133" spans="4:4">
      <c r="D133" s="514" t="s">
        <v>4</v>
      </c>
    </row>
    <row r="134" spans="4:4">
      <c r="D134" s="514" t="s">
        <v>4</v>
      </c>
    </row>
    <row r="135" spans="4:4">
      <c r="D135" s="514" t="s">
        <v>4</v>
      </c>
    </row>
    <row r="136" spans="4:4">
      <c r="D136" s="514" t="s">
        <v>4</v>
      </c>
    </row>
    <row r="137" spans="4:4">
      <c r="D137" s="514" t="s">
        <v>4</v>
      </c>
    </row>
    <row r="138" spans="4:4">
      <c r="D138" s="514" t="s">
        <v>4</v>
      </c>
    </row>
    <row r="139" spans="4:4">
      <c r="D139" s="514" t="s">
        <v>4</v>
      </c>
    </row>
    <row r="140" spans="4:4">
      <c r="D140" s="514" t="s">
        <v>4</v>
      </c>
    </row>
    <row r="141" spans="4:4">
      <c r="D141" s="514" t="s">
        <v>4</v>
      </c>
    </row>
    <row r="142" spans="4:4">
      <c r="D142" s="514" t="s">
        <v>4</v>
      </c>
    </row>
    <row r="143" spans="4:4">
      <c r="D143" s="514" t="s">
        <v>4</v>
      </c>
    </row>
    <row r="144" spans="4:4">
      <c r="D144" s="514" t="s">
        <v>4</v>
      </c>
    </row>
    <row r="145" spans="4:4">
      <c r="D145" s="514" t="s">
        <v>4</v>
      </c>
    </row>
    <row r="146" spans="4:4">
      <c r="D146" s="514" t="s">
        <v>4</v>
      </c>
    </row>
    <row r="147" spans="4:4">
      <c r="D147" s="514" t="s">
        <v>4</v>
      </c>
    </row>
    <row r="148" spans="4:4">
      <c r="D148" s="514" t="s">
        <v>4</v>
      </c>
    </row>
    <row r="149" spans="4:4">
      <c r="D149" s="514" t="s">
        <v>4</v>
      </c>
    </row>
    <row r="150" spans="4:4">
      <c r="D150" s="514" t="s">
        <v>4</v>
      </c>
    </row>
    <row r="151" spans="4:4">
      <c r="D151" s="514" t="s">
        <v>4</v>
      </c>
    </row>
    <row r="152" spans="4:4">
      <c r="D152" s="514" t="s">
        <v>4</v>
      </c>
    </row>
    <row r="153" spans="4:4">
      <c r="D153" s="514" t="s">
        <v>4</v>
      </c>
    </row>
    <row r="154" spans="4:4">
      <c r="D154" s="514" t="s">
        <v>4</v>
      </c>
    </row>
    <row r="155" spans="4:4">
      <c r="D155" s="514" t="s">
        <v>4</v>
      </c>
    </row>
    <row r="156" spans="4:4">
      <c r="D156" s="514" t="s">
        <v>4</v>
      </c>
    </row>
    <row r="157" spans="4:4">
      <c r="D157" s="514" t="s">
        <v>4</v>
      </c>
    </row>
    <row r="158" spans="4:4">
      <c r="D158" s="514" t="s">
        <v>4</v>
      </c>
    </row>
    <row r="159" spans="4:4">
      <c r="D159" s="514" t="s">
        <v>4</v>
      </c>
    </row>
    <row r="160" spans="4:4">
      <c r="D160" s="514" t="s">
        <v>4</v>
      </c>
    </row>
    <row r="161" spans="4:4">
      <c r="D161" s="514" t="s">
        <v>4</v>
      </c>
    </row>
    <row r="162" spans="4:4">
      <c r="D162" s="514" t="s">
        <v>4</v>
      </c>
    </row>
    <row r="163" spans="4:4">
      <c r="D163" s="514" t="s">
        <v>4</v>
      </c>
    </row>
    <row r="164" spans="4:4">
      <c r="D164" s="514" t="s">
        <v>4</v>
      </c>
    </row>
    <row r="165" spans="4:4">
      <c r="D165" s="514" t="s">
        <v>4</v>
      </c>
    </row>
    <row r="166" spans="4:4">
      <c r="D166" s="514" t="s">
        <v>4</v>
      </c>
    </row>
    <row r="167" spans="4:4">
      <c r="D167" s="514" t="s">
        <v>4</v>
      </c>
    </row>
    <row r="168" spans="4:4">
      <c r="D168" s="514" t="s">
        <v>4</v>
      </c>
    </row>
    <row r="169" spans="4:4">
      <c r="D169" s="514" t="s">
        <v>4</v>
      </c>
    </row>
    <row r="170" spans="4:4">
      <c r="D170" s="514" t="s">
        <v>4</v>
      </c>
    </row>
    <row r="171" spans="4:4">
      <c r="D171" s="514" t="s">
        <v>4</v>
      </c>
    </row>
    <row r="172" spans="4:4">
      <c r="D172" s="514" t="s">
        <v>4</v>
      </c>
    </row>
    <row r="173" spans="4:4">
      <c r="D173" s="514" t="s">
        <v>4</v>
      </c>
    </row>
    <row r="174" spans="4:4">
      <c r="D174" s="514" t="s">
        <v>4</v>
      </c>
    </row>
    <row r="175" spans="4:4">
      <c r="D175" s="514" t="s">
        <v>4</v>
      </c>
    </row>
    <row r="176" spans="4:4">
      <c r="D176" s="514" t="s">
        <v>4</v>
      </c>
    </row>
    <row r="177" spans="4:4">
      <c r="D177" s="514" t="s">
        <v>4</v>
      </c>
    </row>
    <row r="178" spans="4:4">
      <c r="D178" s="514" t="s">
        <v>4</v>
      </c>
    </row>
    <row r="179" spans="4:4">
      <c r="D179" s="514" t="s">
        <v>4</v>
      </c>
    </row>
    <row r="180" spans="4:4">
      <c r="D180" s="514" t="s">
        <v>4</v>
      </c>
    </row>
    <row r="181" spans="4:4">
      <c r="D181" s="514" t="s">
        <v>4</v>
      </c>
    </row>
    <row r="182" spans="4:4">
      <c r="D182" s="514" t="s">
        <v>4</v>
      </c>
    </row>
    <row r="183" spans="4:4">
      <c r="D183" s="514" t="s">
        <v>4</v>
      </c>
    </row>
    <row r="184" spans="4:4">
      <c r="D184" s="514" t="s">
        <v>4</v>
      </c>
    </row>
    <row r="185" spans="4:4">
      <c r="D185" s="514" t="s">
        <v>4</v>
      </c>
    </row>
    <row r="186" spans="4:4">
      <c r="D186" s="514" t="s">
        <v>4</v>
      </c>
    </row>
    <row r="187" spans="4:4">
      <c r="D187" s="514" t="s">
        <v>4</v>
      </c>
    </row>
    <row r="188" spans="4:4">
      <c r="D188" s="514" t="s">
        <v>4</v>
      </c>
    </row>
    <row r="189" spans="4:4">
      <c r="D189" s="514" t="s">
        <v>4</v>
      </c>
    </row>
    <row r="190" spans="4:4">
      <c r="D190" s="514" t="s">
        <v>4</v>
      </c>
    </row>
    <row r="191" spans="4:4">
      <c r="D191" s="514" t="s">
        <v>4</v>
      </c>
    </row>
    <row r="192" spans="4:4">
      <c r="D192" s="514" t="s">
        <v>4</v>
      </c>
    </row>
    <row r="193" spans="4:4">
      <c r="D193" s="514" t="s">
        <v>4</v>
      </c>
    </row>
    <row r="194" spans="4:4">
      <c r="D194" s="514" t="s">
        <v>4</v>
      </c>
    </row>
    <row r="195" spans="4:4">
      <c r="D195" s="514" t="s">
        <v>4</v>
      </c>
    </row>
    <row r="196" spans="4:4">
      <c r="D196" s="514" t="s">
        <v>4</v>
      </c>
    </row>
    <row r="197" spans="4:4">
      <c r="D197" s="514" t="s">
        <v>4</v>
      </c>
    </row>
    <row r="198" spans="4:4">
      <c r="D198" s="514" t="s">
        <v>4</v>
      </c>
    </row>
    <row r="199" spans="4:4">
      <c r="D199" s="514" t="s">
        <v>4</v>
      </c>
    </row>
    <row r="200" spans="4:4">
      <c r="D200" s="514" t="s">
        <v>4</v>
      </c>
    </row>
    <row r="201" spans="4:4">
      <c r="D201" s="514" t="s">
        <v>4</v>
      </c>
    </row>
    <row r="202" spans="4:4">
      <c r="D202" s="514" t="s">
        <v>4</v>
      </c>
    </row>
    <row r="203" spans="4:4">
      <c r="D203" s="514" t="s">
        <v>4</v>
      </c>
    </row>
    <row r="204" spans="4:4">
      <c r="D204" s="514" t="s">
        <v>4</v>
      </c>
    </row>
    <row r="205" spans="4:4">
      <c r="D205" s="514" t="s">
        <v>4</v>
      </c>
    </row>
    <row r="206" spans="4:4">
      <c r="D206" s="514" t="s">
        <v>4</v>
      </c>
    </row>
    <row r="207" spans="4:4">
      <c r="D207" s="514" t="s">
        <v>4</v>
      </c>
    </row>
    <row r="208" spans="4:4">
      <c r="D208" s="514" t="s">
        <v>4</v>
      </c>
    </row>
    <row r="209" spans="4:4">
      <c r="D209" s="514" t="s">
        <v>4</v>
      </c>
    </row>
    <row r="210" spans="4:4">
      <c r="D210" s="514" t="s">
        <v>4</v>
      </c>
    </row>
    <row r="211" spans="4:4">
      <c r="D211" s="514" t="s">
        <v>4</v>
      </c>
    </row>
    <row r="212" spans="4:4">
      <c r="D212" s="514" t="s">
        <v>4</v>
      </c>
    </row>
    <row r="213" spans="4:4">
      <c r="D213" s="514" t="s">
        <v>4</v>
      </c>
    </row>
    <row r="214" spans="4:4">
      <c r="D214" s="514" t="s">
        <v>4</v>
      </c>
    </row>
    <row r="215" spans="4:4">
      <c r="D215" s="514" t="s">
        <v>4</v>
      </c>
    </row>
    <row r="216" spans="4:4">
      <c r="D216" s="514" t="s">
        <v>4</v>
      </c>
    </row>
    <row r="217" spans="4:4">
      <c r="D217" s="514" t="s">
        <v>4</v>
      </c>
    </row>
    <row r="218" spans="4:4">
      <c r="D218" s="514" t="s">
        <v>4</v>
      </c>
    </row>
    <row r="219" spans="4:4">
      <c r="D219" s="514" t="s">
        <v>4</v>
      </c>
    </row>
    <row r="220" spans="4:4">
      <c r="D220" s="514" t="s">
        <v>4</v>
      </c>
    </row>
    <row r="221" spans="4:4">
      <c r="D221" s="514" t="s">
        <v>4</v>
      </c>
    </row>
    <row r="222" spans="4:4">
      <c r="D222" s="514" t="s">
        <v>4</v>
      </c>
    </row>
    <row r="223" spans="4:4">
      <c r="D223" s="514" t="s">
        <v>4</v>
      </c>
    </row>
    <row r="224" spans="4:4">
      <c r="D224" s="514" t="s">
        <v>4</v>
      </c>
    </row>
    <row r="225" spans="4:4">
      <c r="D225" s="514" t="s">
        <v>4</v>
      </c>
    </row>
    <row r="226" spans="4:4">
      <c r="D226" s="514" t="s">
        <v>4</v>
      </c>
    </row>
    <row r="227" spans="4:4">
      <c r="D227" s="514" t="s">
        <v>4</v>
      </c>
    </row>
    <row r="228" spans="4:4">
      <c r="D228" s="514" t="s">
        <v>4</v>
      </c>
    </row>
    <row r="229" spans="4:4">
      <c r="D229" s="514" t="s">
        <v>4</v>
      </c>
    </row>
    <row r="230" spans="4:4">
      <c r="D230" s="514" t="s">
        <v>4</v>
      </c>
    </row>
    <row r="231" spans="4:4">
      <c r="D231" s="514" t="s">
        <v>4</v>
      </c>
    </row>
    <row r="232" spans="4:4">
      <c r="D232" s="514" t="s">
        <v>4</v>
      </c>
    </row>
    <row r="233" spans="4:4">
      <c r="D233" s="514" t="s">
        <v>4</v>
      </c>
    </row>
    <row r="234" spans="4:4">
      <c r="D234" s="514" t="s">
        <v>4</v>
      </c>
    </row>
    <row r="235" spans="4:4">
      <c r="D235" s="514" t="s">
        <v>4</v>
      </c>
    </row>
    <row r="236" spans="4:4">
      <c r="D236" s="514" t="s">
        <v>4</v>
      </c>
    </row>
    <row r="237" spans="4:4">
      <c r="D237" s="514" t="s">
        <v>4</v>
      </c>
    </row>
    <row r="238" spans="4:4">
      <c r="D238" s="514" t="s">
        <v>4</v>
      </c>
    </row>
    <row r="239" spans="4:4">
      <c r="D239" s="514" t="s">
        <v>4</v>
      </c>
    </row>
    <row r="240" spans="4:4">
      <c r="D240" s="514" t="s">
        <v>4</v>
      </c>
    </row>
    <row r="241" spans="4:4">
      <c r="D241" s="514" t="s">
        <v>4</v>
      </c>
    </row>
    <row r="242" spans="4:4">
      <c r="D242" s="514" t="s">
        <v>4</v>
      </c>
    </row>
    <row r="243" spans="4:4">
      <c r="D243" s="514" t="s">
        <v>4</v>
      </c>
    </row>
    <row r="244" spans="4:4">
      <c r="D244" s="514" t="s">
        <v>4</v>
      </c>
    </row>
    <row r="245" spans="4:4">
      <c r="D245" s="514" t="s">
        <v>4</v>
      </c>
    </row>
    <row r="246" spans="4:4">
      <c r="D246" s="514" t="s">
        <v>4</v>
      </c>
    </row>
    <row r="247" spans="4:4">
      <c r="D247" s="514" t="s">
        <v>4</v>
      </c>
    </row>
    <row r="248" spans="4:4">
      <c r="D248" s="514" t="s">
        <v>4</v>
      </c>
    </row>
    <row r="249" spans="4:4">
      <c r="D249" s="514" t="s">
        <v>4</v>
      </c>
    </row>
    <row r="250" spans="4:4">
      <c r="D250" s="514" t="s">
        <v>4</v>
      </c>
    </row>
    <row r="251" spans="4:4">
      <c r="D251" s="514" t="s">
        <v>4</v>
      </c>
    </row>
    <row r="252" spans="4:4">
      <c r="D252" s="514" t="s">
        <v>4</v>
      </c>
    </row>
    <row r="253" spans="4:4">
      <c r="D253" s="514" t="s">
        <v>4</v>
      </c>
    </row>
    <row r="254" spans="4:4">
      <c r="D254" s="514" t="s">
        <v>4</v>
      </c>
    </row>
    <row r="255" spans="4:4">
      <c r="D255" s="514" t="s">
        <v>4</v>
      </c>
    </row>
    <row r="256" spans="4:4">
      <c r="D256" s="514" t="s">
        <v>4</v>
      </c>
    </row>
    <row r="257" spans="4:4">
      <c r="D257" s="514" t="s">
        <v>4</v>
      </c>
    </row>
    <row r="258" spans="4:4">
      <c r="D258" s="514" t="s">
        <v>4</v>
      </c>
    </row>
    <row r="259" spans="4:4">
      <c r="D259" s="514" t="s">
        <v>4</v>
      </c>
    </row>
    <row r="260" spans="4:4">
      <c r="D260" s="514" t="s">
        <v>4</v>
      </c>
    </row>
    <row r="261" spans="4:4">
      <c r="D261" s="514" t="s">
        <v>4</v>
      </c>
    </row>
    <row r="262" spans="4:4">
      <c r="D262" s="514" t="s">
        <v>4</v>
      </c>
    </row>
    <row r="263" spans="4:4">
      <c r="D263" s="514" t="s">
        <v>4</v>
      </c>
    </row>
    <row r="264" spans="4:4">
      <c r="D264" s="514" t="s">
        <v>4</v>
      </c>
    </row>
    <row r="265" spans="4:4">
      <c r="D265" s="514" t="s">
        <v>4</v>
      </c>
    </row>
    <row r="266" spans="4:4">
      <c r="D266" s="514" t="s">
        <v>4</v>
      </c>
    </row>
    <row r="267" spans="4:4">
      <c r="D267" s="514" t="s">
        <v>4</v>
      </c>
    </row>
    <row r="268" spans="4:4">
      <c r="D268" s="514" t="s">
        <v>4</v>
      </c>
    </row>
    <row r="269" spans="4:4">
      <c r="D269" s="514" t="s">
        <v>4</v>
      </c>
    </row>
    <row r="270" spans="4:4">
      <c r="D270" s="514" t="s">
        <v>4</v>
      </c>
    </row>
    <row r="271" spans="4:4">
      <c r="D271" s="514" t="s">
        <v>4</v>
      </c>
    </row>
    <row r="272" spans="4:4">
      <c r="D272" s="514" t="s">
        <v>4</v>
      </c>
    </row>
    <row r="273" spans="4:4">
      <c r="D273" s="514" t="s">
        <v>4</v>
      </c>
    </row>
    <row r="274" spans="4:4">
      <c r="D274" s="514" t="s">
        <v>4</v>
      </c>
    </row>
    <row r="275" spans="4:4">
      <c r="D275" s="514" t="s">
        <v>4</v>
      </c>
    </row>
    <row r="276" spans="4:4">
      <c r="D276" s="514" t="s">
        <v>4</v>
      </c>
    </row>
    <row r="277" spans="4:4">
      <c r="D277" s="514" t="s">
        <v>4</v>
      </c>
    </row>
    <row r="278" spans="4:4">
      <c r="D278" s="514" t="s">
        <v>4</v>
      </c>
    </row>
    <row r="279" spans="4:4">
      <c r="D279" s="514" t="s">
        <v>4</v>
      </c>
    </row>
    <row r="280" spans="4:4">
      <c r="D280" s="514" t="s">
        <v>4</v>
      </c>
    </row>
    <row r="281" spans="4:4">
      <c r="D281" s="514" t="s">
        <v>4</v>
      </c>
    </row>
    <row r="282" spans="4:4">
      <c r="D282" s="514" t="s">
        <v>4</v>
      </c>
    </row>
    <row r="283" spans="4:4">
      <c r="D283" s="514" t="s">
        <v>4</v>
      </c>
    </row>
    <row r="284" spans="4:4">
      <c r="D284" s="514" t="s">
        <v>4</v>
      </c>
    </row>
    <row r="285" spans="4:4">
      <c r="D285" s="514" t="s">
        <v>4</v>
      </c>
    </row>
    <row r="286" spans="4:4">
      <c r="D286" s="514" t="s">
        <v>4</v>
      </c>
    </row>
    <row r="287" spans="4:4">
      <c r="D287" s="514" t="s">
        <v>4</v>
      </c>
    </row>
    <row r="288" spans="4:4">
      <c r="D288" s="514" t="s">
        <v>4</v>
      </c>
    </row>
    <row r="289" spans="4:4">
      <c r="D289" s="514" t="s">
        <v>4</v>
      </c>
    </row>
    <row r="290" spans="4:4">
      <c r="D290" s="514" t="s">
        <v>4</v>
      </c>
    </row>
    <row r="291" spans="4:4">
      <c r="D291" s="514" t="s">
        <v>4</v>
      </c>
    </row>
    <row r="292" spans="4:4">
      <c r="D292" s="514" t="s">
        <v>4</v>
      </c>
    </row>
    <row r="293" spans="4:4">
      <c r="D293" s="514" t="s">
        <v>4</v>
      </c>
    </row>
    <row r="294" spans="4:4">
      <c r="D294" s="514" t="s">
        <v>4</v>
      </c>
    </row>
    <row r="295" spans="4:4">
      <c r="D295" s="514" t="s">
        <v>4</v>
      </c>
    </row>
    <row r="296" spans="4:4">
      <c r="D296" s="514" t="s">
        <v>4</v>
      </c>
    </row>
    <row r="297" spans="4:4">
      <c r="D297" s="514" t="s">
        <v>4</v>
      </c>
    </row>
    <row r="298" spans="4:4">
      <c r="D298" s="514" t="s">
        <v>4</v>
      </c>
    </row>
    <row r="299" spans="4:4">
      <c r="D299" s="514" t="s">
        <v>4</v>
      </c>
    </row>
    <row r="300" spans="4:4">
      <c r="D300" s="514" t="s">
        <v>4</v>
      </c>
    </row>
    <row r="301" spans="4:4">
      <c r="D301" s="514" t="s">
        <v>4</v>
      </c>
    </row>
    <row r="302" spans="4:4">
      <c r="D302" s="514" t="s">
        <v>4</v>
      </c>
    </row>
    <row r="303" spans="4:4">
      <c r="D303" s="514" t="s">
        <v>4</v>
      </c>
    </row>
    <row r="304" spans="4:4">
      <c r="D304" s="514" t="s">
        <v>4</v>
      </c>
    </row>
    <row r="305" spans="4:4">
      <c r="D305" s="514" t="s">
        <v>4</v>
      </c>
    </row>
    <row r="306" spans="4:4">
      <c r="D306" s="514" t="s">
        <v>4</v>
      </c>
    </row>
    <row r="307" spans="4:4">
      <c r="D307" s="514" t="s">
        <v>4</v>
      </c>
    </row>
    <row r="308" spans="4:4">
      <c r="D308" s="514" t="s">
        <v>4</v>
      </c>
    </row>
    <row r="309" spans="4:4">
      <c r="D309" s="514" t="s">
        <v>4</v>
      </c>
    </row>
    <row r="310" spans="4:4">
      <c r="D310" s="514" t="s">
        <v>4</v>
      </c>
    </row>
    <row r="311" spans="4:4">
      <c r="D311" s="514" t="s">
        <v>4</v>
      </c>
    </row>
    <row r="312" spans="4:4">
      <c r="D312" s="514" t="s">
        <v>4</v>
      </c>
    </row>
    <row r="313" spans="4:4">
      <c r="D313" s="514" t="s">
        <v>4</v>
      </c>
    </row>
    <row r="314" spans="4:4">
      <c r="D314" s="514" t="s">
        <v>4</v>
      </c>
    </row>
    <row r="315" spans="4:4">
      <c r="D315" s="514" t="s">
        <v>4</v>
      </c>
    </row>
    <row r="316" spans="4:4">
      <c r="D316" s="514" t="s">
        <v>4</v>
      </c>
    </row>
    <row r="317" spans="4:4">
      <c r="D317" s="514" t="s">
        <v>4</v>
      </c>
    </row>
    <row r="318" spans="4:4">
      <c r="D318" s="514" t="s">
        <v>4</v>
      </c>
    </row>
    <row r="319" spans="4:4">
      <c r="D319" s="514" t="s">
        <v>4</v>
      </c>
    </row>
    <row r="320" spans="4:4">
      <c r="D320" s="514" t="s">
        <v>4</v>
      </c>
    </row>
    <row r="321" spans="4:4">
      <c r="D321" s="514" t="s">
        <v>4</v>
      </c>
    </row>
    <row r="322" spans="4:4">
      <c r="D322" s="514" t="s">
        <v>4</v>
      </c>
    </row>
    <row r="323" spans="4:4">
      <c r="D323" s="514" t="s">
        <v>4</v>
      </c>
    </row>
    <row r="324" spans="4:4">
      <c r="D324" s="514" t="s">
        <v>4</v>
      </c>
    </row>
    <row r="325" spans="4:4">
      <c r="D325" s="514" t="s">
        <v>4</v>
      </c>
    </row>
    <row r="326" spans="4:4">
      <c r="D326" s="514" t="s">
        <v>4</v>
      </c>
    </row>
    <row r="327" spans="4:4">
      <c r="D327" s="514" t="s">
        <v>4</v>
      </c>
    </row>
    <row r="328" spans="4:4">
      <c r="D328" s="514" t="s">
        <v>4</v>
      </c>
    </row>
    <row r="329" spans="4:4">
      <c r="D329" s="514" t="s">
        <v>4</v>
      </c>
    </row>
    <row r="330" spans="4:4">
      <c r="D330" s="514" t="s">
        <v>4</v>
      </c>
    </row>
    <row r="331" spans="4:4">
      <c r="D331" s="514" t="s">
        <v>4</v>
      </c>
    </row>
    <row r="332" spans="4:4">
      <c r="D332" s="514" t="s">
        <v>4</v>
      </c>
    </row>
    <row r="333" spans="4:4">
      <c r="D333" s="514" t="s">
        <v>4</v>
      </c>
    </row>
    <row r="334" spans="4:4">
      <c r="D334" s="514" t="s">
        <v>4</v>
      </c>
    </row>
    <row r="335" spans="4:4">
      <c r="D335" s="514" t="s">
        <v>4</v>
      </c>
    </row>
    <row r="336" spans="4:4">
      <c r="D336" s="514" t="s">
        <v>4</v>
      </c>
    </row>
    <row r="337" spans="4:4">
      <c r="D337" s="514" t="s">
        <v>4</v>
      </c>
    </row>
    <row r="338" spans="4:4">
      <c r="D338" s="514" t="s">
        <v>4</v>
      </c>
    </row>
    <row r="339" spans="4:4">
      <c r="D339" s="514" t="s">
        <v>4</v>
      </c>
    </row>
    <row r="340" spans="4:4">
      <c r="D340" s="514" t="s">
        <v>4</v>
      </c>
    </row>
    <row r="341" spans="4:4">
      <c r="D341" s="514" t="s">
        <v>4</v>
      </c>
    </row>
    <row r="342" spans="4:4">
      <c r="D342" s="514" t="s">
        <v>4</v>
      </c>
    </row>
    <row r="343" spans="4:4">
      <c r="D343" s="514" t="s">
        <v>4</v>
      </c>
    </row>
    <row r="344" spans="4:4">
      <c r="D344" s="514" t="s">
        <v>4</v>
      </c>
    </row>
    <row r="345" spans="4:4">
      <c r="D345" s="514" t="s">
        <v>4</v>
      </c>
    </row>
    <row r="346" spans="4:4">
      <c r="D346" s="514" t="s">
        <v>4</v>
      </c>
    </row>
    <row r="347" spans="4:4">
      <c r="D347" s="514" t="s">
        <v>4</v>
      </c>
    </row>
    <row r="348" spans="4:4">
      <c r="D348" s="514" t="s">
        <v>4</v>
      </c>
    </row>
    <row r="349" spans="4:4">
      <c r="D349" s="514" t="s">
        <v>4</v>
      </c>
    </row>
    <row r="350" spans="4:4">
      <c r="D350" s="514" t="s">
        <v>4</v>
      </c>
    </row>
    <row r="351" spans="4:4">
      <c r="D351" s="514" t="s">
        <v>4</v>
      </c>
    </row>
    <row r="352" spans="4:4">
      <c r="D352" s="514" t="s">
        <v>4</v>
      </c>
    </row>
    <row r="353" spans="4:4">
      <c r="D353" s="514" t="s">
        <v>4</v>
      </c>
    </row>
    <row r="354" spans="4:4">
      <c r="D354" s="514" t="s">
        <v>4</v>
      </c>
    </row>
    <row r="355" spans="4:4">
      <c r="D355" s="514" t="s">
        <v>4</v>
      </c>
    </row>
    <row r="356" spans="4:4">
      <c r="D356" s="514" t="s">
        <v>4</v>
      </c>
    </row>
    <row r="357" spans="4:4">
      <c r="D357" s="514" t="s">
        <v>4</v>
      </c>
    </row>
    <row r="358" spans="4:4">
      <c r="D358" s="514" t="s">
        <v>4</v>
      </c>
    </row>
    <row r="359" spans="4:4">
      <c r="D359" s="514" t="s">
        <v>4</v>
      </c>
    </row>
    <row r="360" spans="4:4">
      <c r="D360" s="514" t="s">
        <v>4</v>
      </c>
    </row>
    <row r="361" spans="4:4">
      <c r="D361" s="514" t="s">
        <v>4</v>
      </c>
    </row>
    <row r="362" spans="4:4">
      <c r="D362" s="514" t="s">
        <v>4</v>
      </c>
    </row>
    <row r="363" spans="4:4">
      <c r="D363" s="514" t="s">
        <v>4</v>
      </c>
    </row>
    <row r="364" spans="4:4">
      <c r="D364" s="514" t="s">
        <v>4</v>
      </c>
    </row>
    <row r="365" spans="4:4">
      <c r="D365" s="514" t="s">
        <v>4</v>
      </c>
    </row>
    <row r="366" spans="4:4">
      <c r="D366" s="514" t="s">
        <v>4</v>
      </c>
    </row>
    <row r="367" spans="4:4">
      <c r="D367" s="514" t="s">
        <v>4</v>
      </c>
    </row>
    <row r="368" spans="4:4">
      <c r="D368" s="514" t="s">
        <v>4</v>
      </c>
    </row>
    <row r="369" spans="4:4">
      <c r="D369" s="514" t="s">
        <v>4</v>
      </c>
    </row>
    <row r="370" spans="4:4">
      <c r="D370" s="514" t="s">
        <v>4</v>
      </c>
    </row>
    <row r="371" spans="4:4">
      <c r="D371" s="514" t="s">
        <v>4</v>
      </c>
    </row>
    <row r="372" spans="4:4">
      <c r="D372" s="514" t="s">
        <v>4</v>
      </c>
    </row>
    <row r="373" spans="4:4">
      <c r="D373" s="514" t="s">
        <v>4</v>
      </c>
    </row>
    <row r="374" spans="4:4">
      <c r="D374" s="514" t="s">
        <v>4</v>
      </c>
    </row>
    <row r="375" spans="4:4">
      <c r="D375" s="514" t="s">
        <v>4</v>
      </c>
    </row>
    <row r="376" spans="4:4">
      <c r="D376" s="514" t="s">
        <v>4</v>
      </c>
    </row>
    <row r="377" spans="4:4">
      <c r="D377" s="514" t="s">
        <v>4</v>
      </c>
    </row>
    <row r="378" spans="4:4">
      <c r="D378" s="514" t="s">
        <v>4</v>
      </c>
    </row>
    <row r="379" spans="4:4">
      <c r="D379" s="514" t="s">
        <v>4</v>
      </c>
    </row>
    <row r="380" spans="4:4">
      <c r="D380" s="514" t="s">
        <v>4</v>
      </c>
    </row>
    <row r="381" spans="4:4">
      <c r="D381" s="514" t="s">
        <v>4</v>
      </c>
    </row>
    <row r="382" spans="4:4">
      <c r="D382" s="514" t="s">
        <v>4</v>
      </c>
    </row>
    <row r="383" spans="4:4">
      <c r="D383" s="514" t="s">
        <v>4</v>
      </c>
    </row>
    <row r="384" spans="4:4">
      <c r="D384" s="514" t="s">
        <v>4</v>
      </c>
    </row>
    <row r="385" spans="4:4">
      <c r="D385" s="514" t="s">
        <v>4</v>
      </c>
    </row>
    <row r="386" spans="4:4">
      <c r="D386" s="514" t="s">
        <v>4</v>
      </c>
    </row>
    <row r="387" spans="4:4">
      <c r="D387" s="514" t="s">
        <v>4</v>
      </c>
    </row>
    <row r="388" spans="4:4">
      <c r="D388" s="514" t="s">
        <v>4</v>
      </c>
    </row>
    <row r="389" spans="4:4">
      <c r="D389" s="514" t="s">
        <v>4</v>
      </c>
    </row>
    <row r="390" spans="4:4">
      <c r="D390" s="514" t="s">
        <v>4</v>
      </c>
    </row>
    <row r="391" spans="4:4">
      <c r="D391" s="514" t="s">
        <v>4</v>
      </c>
    </row>
    <row r="392" spans="4:4">
      <c r="D392" s="514" t="s">
        <v>4</v>
      </c>
    </row>
    <row r="393" spans="4:4">
      <c r="D393" s="514" t="s">
        <v>4</v>
      </c>
    </row>
    <row r="394" spans="4:4">
      <c r="D394" s="514" t="s">
        <v>4</v>
      </c>
    </row>
    <row r="395" spans="4:4">
      <c r="D395" s="514" t="s">
        <v>4</v>
      </c>
    </row>
    <row r="396" spans="4:4">
      <c r="D396" s="514" t="s">
        <v>4</v>
      </c>
    </row>
    <row r="397" spans="4:4">
      <c r="D397" s="514" t="s">
        <v>4</v>
      </c>
    </row>
    <row r="398" spans="4:4">
      <c r="D398" s="514" t="s">
        <v>4</v>
      </c>
    </row>
    <row r="399" spans="4:4">
      <c r="D399" s="514" t="s">
        <v>4</v>
      </c>
    </row>
    <row r="400" spans="4:4">
      <c r="D400" s="514" t="s">
        <v>4</v>
      </c>
    </row>
    <row r="401" spans="4:4">
      <c r="D401" s="514" t="s">
        <v>4</v>
      </c>
    </row>
    <row r="402" spans="4:4">
      <c r="D402" s="514" t="s">
        <v>4</v>
      </c>
    </row>
    <row r="403" spans="4:4">
      <c r="D403" s="514" t="s">
        <v>4</v>
      </c>
    </row>
    <row r="404" spans="4:4">
      <c r="D404" s="514" t="s">
        <v>4</v>
      </c>
    </row>
    <row r="405" spans="4:4">
      <c r="D405" s="514" t="s">
        <v>4</v>
      </c>
    </row>
    <row r="406" spans="4:4">
      <c r="D406" s="514" t="s">
        <v>4</v>
      </c>
    </row>
    <row r="407" spans="4:4">
      <c r="D407" s="514" t="s">
        <v>4</v>
      </c>
    </row>
    <row r="408" spans="4:4">
      <c r="D408" s="514" t="s">
        <v>4</v>
      </c>
    </row>
    <row r="409" spans="4:4">
      <c r="D409" s="514" t="s">
        <v>4</v>
      </c>
    </row>
    <row r="410" spans="4:4">
      <c r="D410" s="514" t="s">
        <v>4</v>
      </c>
    </row>
    <row r="411" spans="4:4">
      <c r="D411" s="514" t="s">
        <v>4</v>
      </c>
    </row>
    <row r="412" spans="4:4">
      <c r="D412" s="514" t="s">
        <v>4</v>
      </c>
    </row>
    <row r="413" spans="4:4">
      <c r="D413" s="514" t="s">
        <v>4</v>
      </c>
    </row>
    <row r="414" spans="4:4">
      <c r="D414" s="514" t="s">
        <v>4</v>
      </c>
    </row>
    <row r="415" spans="4:4">
      <c r="D415" s="514" t="s">
        <v>4</v>
      </c>
    </row>
    <row r="416" spans="4:4">
      <c r="D416" s="514" t="s">
        <v>4</v>
      </c>
    </row>
    <row r="417" spans="4:4">
      <c r="D417" s="514" t="s">
        <v>4</v>
      </c>
    </row>
    <row r="418" spans="4:4">
      <c r="D418" s="514" t="s">
        <v>4</v>
      </c>
    </row>
    <row r="419" spans="4:4">
      <c r="D419" s="514" t="s">
        <v>4</v>
      </c>
    </row>
    <row r="420" spans="4:4">
      <c r="D420" s="514" t="s">
        <v>4</v>
      </c>
    </row>
    <row r="421" spans="4:4">
      <c r="D421" s="514" t="s">
        <v>4</v>
      </c>
    </row>
    <row r="422" spans="4:4">
      <c r="D422" s="514" t="s">
        <v>4</v>
      </c>
    </row>
    <row r="423" spans="4:4">
      <c r="D423" s="514" t="s">
        <v>4</v>
      </c>
    </row>
    <row r="424" spans="4:4">
      <c r="D424" s="514" t="s">
        <v>4</v>
      </c>
    </row>
    <row r="425" spans="4:4">
      <c r="D425" s="514" t="s">
        <v>4</v>
      </c>
    </row>
    <row r="426" spans="4:4">
      <c r="D426" s="514" t="s">
        <v>4</v>
      </c>
    </row>
    <row r="427" spans="4:4">
      <c r="D427" s="514" t="s">
        <v>4</v>
      </c>
    </row>
    <row r="428" spans="4:4">
      <c r="D428" s="514" t="s">
        <v>4</v>
      </c>
    </row>
    <row r="429" spans="4:4">
      <c r="D429" s="514" t="s">
        <v>4</v>
      </c>
    </row>
    <row r="430" spans="4:4">
      <c r="D430" s="514" t="s">
        <v>4</v>
      </c>
    </row>
    <row r="431" spans="4:4">
      <c r="D431" s="514" t="s">
        <v>4</v>
      </c>
    </row>
    <row r="432" spans="4:4">
      <c r="D432" s="514" t="s">
        <v>4</v>
      </c>
    </row>
    <row r="433" spans="4:4">
      <c r="D433" s="514" t="s">
        <v>4</v>
      </c>
    </row>
    <row r="434" spans="4:4">
      <c r="D434" s="514" t="s">
        <v>4</v>
      </c>
    </row>
    <row r="435" spans="4:4">
      <c r="D435" s="514" t="s">
        <v>4</v>
      </c>
    </row>
    <row r="436" spans="4:4">
      <c r="D436" s="514" t="s">
        <v>4</v>
      </c>
    </row>
    <row r="437" spans="4:4">
      <c r="D437" s="514" t="s">
        <v>4</v>
      </c>
    </row>
    <row r="438" spans="4:4">
      <c r="D438" s="514" t="s">
        <v>4</v>
      </c>
    </row>
    <row r="439" spans="4:4">
      <c r="D439" s="514" t="s">
        <v>4</v>
      </c>
    </row>
    <row r="440" spans="4:4">
      <c r="D440" s="514" t="s">
        <v>4</v>
      </c>
    </row>
    <row r="441" spans="4:4">
      <c r="D441" s="514" t="s">
        <v>4</v>
      </c>
    </row>
    <row r="442" spans="4:4">
      <c r="D442" s="514" t="s">
        <v>4</v>
      </c>
    </row>
    <row r="443" spans="4:4">
      <c r="D443" s="514" t="s">
        <v>4</v>
      </c>
    </row>
    <row r="444" spans="4:4">
      <c r="D444" s="514" t="s">
        <v>4</v>
      </c>
    </row>
    <row r="445" spans="4:4">
      <c r="D445" s="514" t="s">
        <v>4</v>
      </c>
    </row>
    <row r="446" spans="4:4">
      <c r="D446" s="514" t="s">
        <v>4</v>
      </c>
    </row>
    <row r="447" spans="4:4">
      <c r="D447" s="514" t="s">
        <v>4</v>
      </c>
    </row>
    <row r="448" spans="4:4">
      <c r="D448" s="514" t="s">
        <v>4</v>
      </c>
    </row>
    <row r="449" spans="4:4">
      <c r="D449" s="514" t="s">
        <v>4</v>
      </c>
    </row>
    <row r="450" spans="4:4">
      <c r="D450" s="514" t="s">
        <v>4</v>
      </c>
    </row>
    <row r="451" spans="4:4">
      <c r="D451" s="514" t="s">
        <v>4</v>
      </c>
    </row>
    <row r="452" spans="4:4">
      <c r="D452" s="514" t="s">
        <v>4</v>
      </c>
    </row>
    <row r="453" spans="4:4">
      <c r="D453" s="514" t="s">
        <v>4</v>
      </c>
    </row>
    <row r="454" spans="4:4">
      <c r="D454" s="514" t="s">
        <v>4</v>
      </c>
    </row>
    <row r="455" spans="4:4">
      <c r="D455" s="514" t="s">
        <v>4</v>
      </c>
    </row>
    <row r="456" spans="4:4">
      <c r="D456" s="514" t="s">
        <v>4</v>
      </c>
    </row>
    <row r="457" spans="4:4">
      <c r="D457" s="514" t="s">
        <v>4</v>
      </c>
    </row>
    <row r="458" spans="4:4">
      <c r="D458" s="514" t="s">
        <v>4</v>
      </c>
    </row>
    <row r="459" spans="4:4">
      <c r="D459" s="514" t="s">
        <v>4</v>
      </c>
    </row>
    <row r="460" spans="4:4">
      <c r="D460" s="514" t="s">
        <v>4</v>
      </c>
    </row>
    <row r="461" spans="4:4">
      <c r="D461" s="514" t="s">
        <v>4</v>
      </c>
    </row>
    <row r="462" spans="4:4">
      <c r="D462" s="514" t="s">
        <v>4</v>
      </c>
    </row>
    <row r="463" spans="4:4">
      <c r="D463" s="514" t="s">
        <v>4</v>
      </c>
    </row>
    <row r="464" spans="4:4">
      <c r="D464" s="514" t="s">
        <v>4</v>
      </c>
    </row>
    <row r="465" spans="4:4">
      <c r="D465" s="514" t="s">
        <v>4</v>
      </c>
    </row>
    <row r="466" spans="4:4">
      <c r="D466" s="514" t="s">
        <v>4</v>
      </c>
    </row>
    <row r="467" spans="4:4">
      <c r="D467" s="514" t="s">
        <v>4</v>
      </c>
    </row>
    <row r="468" spans="4:4">
      <c r="D468" s="514" t="s">
        <v>4</v>
      </c>
    </row>
    <row r="469" spans="4:4">
      <c r="D469" s="514" t="s">
        <v>4</v>
      </c>
    </row>
    <row r="470" spans="4:4">
      <c r="D470" s="514" t="s">
        <v>4</v>
      </c>
    </row>
    <row r="471" spans="4:4">
      <c r="D471" s="514" t="s">
        <v>4</v>
      </c>
    </row>
    <row r="472" spans="4:4">
      <c r="D472" s="514" t="s">
        <v>4</v>
      </c>
    </row>
    <row r="473" spans="4:4">
      <c r="D473" s="514" t="s">
        <v>4</v>
      </c>
    </row>
    <row r="474" spans="4:4">
      <c r="D474" s="514" t="s">
        <v>4</v>
      </c>
    </row>
    <row r="475" spans="4:4">
      <c r="D475" s="514" t="s">
        <v>4</v>
      </c>
    </row>
    <row r="476" spans="4:4">
      <c r="D476" s="514" t="s">
        <v>4</v>
      </c>
    </row>
    <row r="477" spans="4:4">
      <c r="D477" s="514" t="s">
        <v>4</v>
      </c>
    </row>
    <row r="478" spans="4:4">
      <c r="D478" s="514" t="s">
        <v>4</v>
      </c>
    </row>
    <row r="479" spans="4:4">
      <c r="D479" s="514" t="s">
        <v>4</v>
      </c>
    </row>
    <row r="480" spans="4:4">
      <c r="D480" s="514" t="s">
        <v>4</v>
      </c>
    </row>
    <row r="481" spans="4:4">
      <c r="D481" s="514" t="s">
        <v>4</v>
      </c>
    </row>
    <row r="482" spans="4:4">
      <c r="D482" s="514" t="s">
        <v>4</v>
      </c>
    </row>
    <row r="483" spans="4:4">
      <c r="D483" s="514" t="s">
        <v>4</v>
      </c>
    </row>
    <row r="484" spans="4:4">
      <c r="D484" s="514" t="s">
        <v>4</v>
      </c>
    </row>
    <row r="485" spans="4:4">
      <c r="D485" s="514" t="s">
        <v>4</v>
      </c>
    </row>
    <row r="486" spans="4:4">
      <c r="D486" s="514" t="s">
        <v>4</v>
      </c>
    </row>
    <row r="487" spans="4:4">
      <c r="D487" s="514" t="s">
        <v>4</v>
      </c>
    </row>
    <row r="488" spans="4:4">
      <c r="D488" s="514" t="s">
        <v>4</v>
      </c>
    </row>
    <row r="489" spans="4:4">
      <c r="D489" s="514" t="s">
        <v>4</v>
      </c>
    </row>
    <row r="490" spans="4:4">
      <c r="D490" s="514" t="s">
        <v>4</v>
      </c>
    </row>
    <row r="491" spans="4:4">
      <c r="D491" s="514" t="s">
        <v>4</v>
      </c>
    </row>
    <row r="492" spans="4:4">
      <c r="D492" s="514" t="s">
        <v>4</v>
      </c>
    </row>
    <row r="493" spans="4:4">
      <c r="D493" s="514" t="s">
        <v>4</v>
      </c>
    </row>
    <row r="494" spans="4:4">
      <c r="D494" s="514" t="s">
        <v>4</v>
      </c>
    </row>
    <row r="495" spans="4:4">
      <c r="D495" s="514" t="s">
        <v>4</v>
      </c>
    </row>
    <row r="496" spans="4:4">
      <c r="D496" s="514" t="s">
        <v>4</v>
      </c>
    </row>
    <row r="497" spans="4:4">
      <c r="D497" s="514" t="s">
        <v>4</v>
      </c>
    </row>
    <row r="498" spans="4:4">
      <c r="D498" s="514" t="s">
        <v>4</v>
      </c>
    </row>
    <row r="499" spans="4:4">
      <c r="D499" s="514" t="s">
        <v>4</v>
      </c>
    </row>
    <row r="500" spans="4:4">
      <c r="D500" s="514" t="s">
        <v>4</v>
      </c>
    </row>
    <row r="501" spans="4:4">
      <c r="D501" s="514" t="s">
        <v>4</v>
      </c>
    </row>
    <row r="502" spans="4:4">
      <c r="D502" s="514" t="s">
        <v>4</v>
      </c>
    </row>
    <row r="503" spans="4:4">
      <c r="D503" s="514" t="s">
        <v>4</v>
      </c>
    </row>
    <row r="504" spans="4:4">
      <c r="D504" s="514" t="s">
        <v>4</v>
      </c>
    </row>
    <row r="505" spans="4:4">
      <c r="D505" s="514" t="s">
        <v>4</v>
      </c>
    </row>
    <row r="506" spans="4:4">
      <c r="D506" s="514" t="s">
        <v>4</v>
      </c>
    </row>
    <row r="507" spans="4:4">
      <c r="D507" s="514" t="s">
        <v>4</v>
      </c>
    </row>
    <row r="508" spans="4:4">
      <c r="D508" s="514" t="s">
        <v>4</v>
      </c>
    </row>
    <row r="509" spans="4:4">
      <c r="D509" s="514" t="s">
        <v>4</v>
      </c>
    </row>
    <row r="510" spans="4:4">
      <c r="D510" s="514" t="s">
        <v>4</v>
      </c>
    </row>
    <row r="511" spans="4:4">
      <c r="D511" s="514" t="s">
        <v>4</v>
      </c>
    </row>
    <row r="512" spans="4:4">
      <c r="D512" s="514" t="s">
        <v>4</v>
      </c>
    </row>
    <row r="513" spans="4:4">
      <c r="D513" s="514" t="s">
        <v>4</v>
      </c>
    </row>
    <row r="514" spans="4:4">
      <c r="D514" s="514" t="s">
        <v>4</v>
      </c>
    </row>
    <row r="515" spans="4:4">
      <c r="D515" s="514" t="s">
        <v>4</v>
      </c>
    </row>
    <row r="516" spans="4:4">
      <c r="D516" s="514" t="s">
        <v>4</v>
      </c>
    </row>
    <row r="517" spans="4:4">
      <c r="D517" s="514" t="s">
        <v>4</v>
      </c>
    </row>
    <row r="518" spans="4:4">
      <c r="D518" s="514" t="s">
        <v>4</v>
      </c>
    </row>
    <row r="519" spans="4:4">
      <c r="D519" s="514" t="s">
        <v>4</v>
      </c>
    </row>
    <row r="520" spans="4:4">
      <c r="D520" s="514" t="s">
        <v>4</v>
      </c>
    </row>
    <row r="521" spans="4:4">
      <c r="D521" s="514" t="s">
        <v>4</v>
      </c>
    </row>
    <row r="522" spans="4:4">
      <c r="D522" s="514" t="s">
        <v>4</v>
      </c>
    </row>
    <row r="523" spans="4:4">
      <c r="D523" s="514" t="s">
        <v>4</v>
      </c>
    </row>
    <row r="524" spans="4:4">
      <c r="D524" s="514" t="s">
        <v>4</v>
      </c>
    </row>
    <row r="525" spans="4:4">
      <c r="D525" s="514" t="s">
        <v>4</v>
      </c>
    </row>
    <row r="526" spans="4:4">
      <c r="D526" s="514" t="s">
        <v>4</v>
      </c>
    </row>
    <row r="527" spans="4:4">
      <c r="D527" s="514" t="s">
        <v>4</v>
      </c>
    </row>
    <row r="528" spans="4:4">
      <c r="D528" s="514" t="s">
        <v>4</v>
      </c>
    </row>
    <row r="529" spans="4:4">
      <c r="D529" s="514" t="s">
        <v>4</v>
      </c>
    </row>
    <row r="530" spans="4:4">
      <c r="D530" s="514" t="s">
        <v>4</v>
      </c>
    </row>
    <row r="531" spans="4:4">
      <c r="D531" s="514" t="s">
        <v>4</v>
      </c>
    </row>
    <row r="532" spans="4:4">
      <c r="D532" s="514" t="s">
        <v>4</v>
      </c>
    </row>
    <row r="533" spans="4:4">
      <c r="D533" s="514" t="s">
        <v>4</v>
      </c>
    </row>
    <row r="534" spans="4:4">
      <c r="D534" s="514" t="s">
        <v>4</v>
      </c>
    </row>
    <row r="535" spans="4:4">
      <c r="D535" s="514" t="s">
        <v>4</v>
      </c>
    </row>
    <row r="536" spans="4:4">
      <c r="D536" s="514" t="s">
        <v>4</v>
      </c>
    </row>
    <row r="537" spans="4:4">
      <c r="D537" s="514" t="s">
        <v>4</v>
      </c>
    </row>
    <row r="538" spans="4:4">
      <c r="D538" s="514" t="s">
        <v>4</v>
      </c>
    </row>
    <row r="539" spans="4:4">
      <c r="D539" s="514" t="s">
        <v>4</v>
      </c>
    </row>
    <row r="540" spans="4:4">
      <c r="D540" s="514" t="s">
        <v>4</v>
      </c>
    </row>
    <row r="541" spans="4:4">
      <c r="D541" s="514" t="s">
        <v>4</v>
      </c>
    </row>
    <row r="542" spans="4:4">
      <c r="D542" s="514" t="s">
        <v>4</v>
      </c>
    </row>
    <row r="543" spans="4:4">
      <c r="D543" s="514" t="s">
        <v>4</v>
      </c>
    </row>
    <row r="544" spans="4:4">
      <c r="D544" s="514" t="s">
        <v>4</v>
      </c>
    </row>
    <row r="545" spans="4:4">
      <c r="D545" s="514" t="s">
        <v>4</v>
      </c>
    </row>
    <row r="546" spans="4:4">
      <c r="D546" s="514" t="s">
        <v>4</v>
      </c>
    </row>
    <row r="547" spans="4:4">
      <c r="D547" s="514" t="s">
        <v>4</v>
      </c>
    </row>
    <row r="548" spans="4:4">
      <c r="D548" s="514" t="s">
        <v>4</v>
      </c>
    </row>
    <row r="549" spans="4:4">
      <c r="D549" s="514" t="s">
        <v>4</v>
      </c>
    </row>
    <row r="550" spans="4:4">
      <c r="D550" s="514" t="s">
        <v>4</v>
      </c>
    </row>
    <row r="551" spans="4:4">
      <c r="D551" s="514" t="s">
        <v>4</v>
      </c>
    </row>
    <row r="552" spans="4:4">
      <c r="D552" s="514" t="s">
        <v>4</v>
      </c>
    </row>
    <row r="553" spans="4:4">
      <c r="D553" s="514" t="s">
        <v>4</v>
      </c>
    </row>
    <row r="554" spans="4:4">
      <c r="D554" s="514" t="s">
        <v>4</v>
      </c>
    </row>
    <row r="555" spans="4:4">
      <c r="D555" s="514" t="s">
        <v>4</v>
      </c>
    </row>
    <row r="556" spans="4:4">
      <c r="D556" s="514" t="s">
        <v>4</v>
      </c>
    </row>
    <row r="557" spans="4:4">
      <c r="D557" s="514" t="s">
        <v>4</v>
      </c>
    </row>
    <row r="558" spans="4:4">
      <c r="D558" s="514" t="s">
        <v>4</v>
      </c>
    </row>
    <row r="559" spans="4:4">
      <c r="D559" s="514" t="s">
        <v>4</v>
      </c>
    </row>
    <row r="560" spans="4:4">
      <c r="D560" s="514" t="s">
        <v>4</v>
      </c>
    </row>
    <row r="561" spans="4:4">
      <c r="D561" s="514" t="s">
        <v>4</v>
      </c>
    </row>
    <row r="562" spans="4:4">
      <c r="D562" s="514" t="s">
        <v>4</v>
      </c>
    </row>
    <row r="563" spans="4:4">
      <c r="D563" s="514" t="s">
        <v>4</v>
      </c>
    </row>
    <row r="564" spans="4:4">
      <c r="D564" s="514" t="s">
        <v>4</v>
      </c>
    </row>
    <row r="565" spans="4:4">
      <c r="D565" s="514" t="s">
        <v>4</v>
      </c>
    </row>
    <row r="566" spans="4:4">
      <c r="D566" s="514" t="s">
        <v>4</v>
      </c>
    </row>
    <row r="567" spans="4:4">
      <c r="D567" s="514" t="s">
        <v>4</v>
      </c>
    </row>
    <row r="568" spans="4:4">
      <c r="D568" s="514" t="s">
        <v>4</v>
      </c>
    </row>
    <row r="569" spans="4:4">
      <c r="D569" s="514" t="s">
        <v>4</v>
      </c>
    </row>
    <row r="570" spans="4:4">
      <c r="D570" s="514" t="s">
        <v>4</v>
      </c>
    </row>
    <row r="571" spans="4:4">
      <c r="D571" s="514" t="s">
        <v>4</v>
      </c>
    </row>
    <row r="572" spans="4:4">
      <c r="D572" s="514" t="s">
        <v>4</v>
      </c>
    </row>
    <row r="573" spans="4:4">
      <c r="D573" s="514" t="s">
        <v>4</v>
      </c>
    </row>
    <row r="574" spans="4:4">
      <c r="D574" s="514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5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I37" sqref="I37"/>
    </sheetView>
  </sheetViews>
  <sheetFormatPr defaultColWidth="12.5703125" defaultRowHeight="15"/>
  <cols>
    <col min="1" max="1" width="4.85546875" style="517" customWidth="1"/>
    <col min="2" max="2" width="1.7109375" style="517" customWidth="1"/>
    <col min="3" max="3" width="55" style="517" customWidth="1"/>
    <col min="4" max="4" width="20.140625" style="517" customWidth="1"/>
    <col min="5" max="8" width="21.42578125" style="517" customWidth="1"/>
    <col min="9" max="256" width="12.5703125" style="517"/>
    <col min="257" max="257" width="4.85546875" style="517" customWidth="1"/>
    <col min="258" max="258" width="1.7109375" style="517" customWidth="1"/>
    <col min="259" max="259" width="55" style="517" customWidth="1"/>
    <col min="260" max="260" width="20.140625" style="517" customWidth="1"/>
    <col min="261" max="264" width="21.42578125" style="517" customWidth="1"/>
    <col min="265" max="512" width="12.5703125" style="517"/>
    <col min="513" max="513" width="4.85546875" style="517" customWidth="1"/>
    <col min="514" max="514" width="1.7109375" style="517" customWidth="1"/>
    <col min="515" max="515" width="55" style="517" customWidth="1"/>
    <col min="516" max="516" width="20.140625" style="517" customWidth="1"/>
    <col min="517" max="520" width="21.42578125" style="517" customWidth="1"/>
    <col min="521" max="768" width="12.5703125" style="517"/>
    <col min="769" max="769" width="4.85546875" style="517" customWidth="1"/>
    <col min="770" max="770" width="1.7109375" style="517" customWidth="1"/>
    <col min="771" max="771" width="55" style="517" customWidth="1"/>
    <col min="772" max="772" width="20.140625" style="517" customWidth="1"/>
    <col min="773" max="776" width="21.42578125" style="517" customWidth="1"/>
    <col min="777" max="1024" width="12.5703125" style="517"/>
    <col min="1025" max="1025" width="4.85546875" style="517" customWidth="1"/>
    <col min="1026" max="1026" width="1.7109375" style="517" customWidth="1"/>
    <col min="1027" max="1027" width="55" style="517" customWidth="1"/>
    <col min="1028" max="1028" width="20.140625" style="517" customWidth="1"/>
    <col min="1029" max="1032" width="21.42578125" style="517" customWidth="1"/>
    <col min="1033" max="1280" width="12.5703125" style="517"/>
    <col min="1281" max="1281" width="4.85546875" style="517" customWidth="1"/>
    <col min="1282" max="1282" width="1.7109375" style="517" customWidth="1"/>
    <col min="1283" max="1283" width="55" style="517" customWidth="1"/>
    <col min="1284" max="1284" width="20.140625" style="517" customWidth="1"/>
    <col min="1285" max="1288" width="21.42578125" style="517" customWidth="1"/>
    <col min="1289" max="1536" width="12.5703125" style="517"/>
    <col min="1537" max="1537" width="4.85546875" style="517" customWidth="1"/>
    <col min="1538" max="1538" width="1.7109375" style="517" customWidth="1"/>
    <col min="1539" max="1539" width="55" style="517" customWidth="1"/>
    <col min="1540" max="1540" width="20.140625" style="517" customWidth="1"/>
    <col min="1541" max="1544" width="21.42578125" style="517" customWidth="1"/>
    <col min="1545" max="1792" width="12.5703125" style="517"/>
    <col min="1793" max="1793" width="4.85546875" style="517" customWidth="1"/>
    <col min="1794" max="1794" width="1.7109375" style="517" customWidth="1"/>
    <col min="1795" max="1795" width="55" style="517" customWidth="1"/>
    <col min="1796" max="1796" width="20.140625" style="517" customWidth="1"/>
    <col min="1797" max="1800" width="21.42578125" style="517" customWidth="1"/>
    <col min="1801" max="2048" width="12.5703125" style="517"/>
    <col min="2049" max="2049" width="4.85546875" style="517" customWidth="1"/>
    <col min="2050" max="2050" width="1.7109375" style="517" customWidth="1"/>
    <col min="2051" max="2051" width="55" style="517" customWidth="1"/>
    <col min="2052" max="2052" width="20.140625" style="517" customWidth="1"/>
    <col min="2053" max="2056" width="21.42578125" style="517" customWidth="1"/>
    <col min="2057" max="2304" width="12.5703125" style="517"/>
    <col min="2305" max="2305" width="4.85546875" style="517" customWidth="1"/>
    <col min="2306" max="2306" width="1.7109375" style="517" customWidth="1"/>
    <col min="2307" max="2307" width="55" style="517" customWidth="1"/>
    <col min="2308" max="2308" width="20.140625" style="517" customWidth="1"/>
    <col min="2309" max="2312" width="21.42578125" style="517" customWidth="1"/>
    <col min="2313" max="2560" width="12.5703125" style="517"/>
    <col min="2561" max="2561" width="4.85546875" style="517" customWidth="1"/>
    <col min="2562" max="2562" width="1.7109375" style="517" customWidth="1"/>
    <col min="2563" max="2563" width="55" style="517" customWidth="1"/>
    <col min="2564" max="2564" width="20.140625" style="517" customWidth="1"/>
    <col min="2565" max="2568" width="21.42578125" style="517" customWidth="1"/>
    <col min="2569" max="2816" width="12.5703125" style="517"/>
    <col min="2817" max="2817" width="4.85546875" style="517" customWidth="1"/>
    <col min="2818" max="2818" width="1.7109375" style="517" customWidth="1"/>
    <col min="2819" max="2819" width="55" style="517" customWidth="1"/>
    <col min="2820" max="2820" width="20.140625" style="517" customWidth="1"/>
    <col min="2821" max="2824" width="21.42578125" style="517" customWidth="1"/>
    <col min="2825" max="3072" width="12.5703125" style="517"/>
    <col min="3073" max="3073" width="4.85546875" style="517" customWidth="1"/>
    <col min="3074" max="3074" width="1.7109375" style="517" customWidth="1"/>
    <col min="3075" max="3075" width="55" style="517" customWidth="1"/>
    <col min="3076" max="3076" width="20.140625" style="517" customWidth="1"/>
    <col min="3077" max="3080" width="21.42578125" style="517" customWidth="1"/>
    <col min="3081" max="3328" width="12.5703125" style="517"/>
    <col min="3329" max="3329" width="4.85546875" style="517" customWidth="1"/>
    <col min="3330" max="3330" width="1.7109375" style="517" customWidth="1"/>
    <col min="3331" max="3331" width="55" style="517" customWidth="1"/>
    <col min="3332" max="3332" width="20.140625" style="517" customWidth="1"/>
    <col min="3333" max="3336" width="21.42578125" style="517" customWidth="1"/>
    <col min="3337" max="3584" width="12.5703125" style="517"/>
    <col min="3585" max="3585" width="4.85546875" style="517" customWidth="1"/>
    <col min="3586" max="3586" width="1.7109375" style="517" customWidth="1"/>
    <col min="3587" max="3587" width="55" style="517" customWidth="1"/>
    <col min="3588" max="3588" width="20.140625" style="517" customWidth="1"/>
    <col min="3589" max="3592" width="21.42578125" style="517" customWidth="1"/>
    <col min="3593" max="3840" width="12.5703125" style="517"/>
    <col min="3841" max="3841" width="4.85546875" style="517" customWidth="1"/>
    <col min="3842" max="3842" width="1.7109375" style="517" customWidth="1"/>
    <col min="3843" max="3843" width="55" style="517" customWidth="1"/>
    <col min="3844" max="3844" width="20.140625" style="517" customWidth="1"/>
    <col min="3845" max="3848" width="21.42578125" style="517" customWidth="1"/>
    <col min="3849" max="4096" width="12.5703125" style="517"/>
    <col min="4097" max="4097" width="4.85546875" style="517" customWidth="1"/>
    <col min="4098" max="4098" width="1.7109375" style="517" customWidth="1"/>
    <col min="4099" max="4099" width="55" style="517" customWidth="1"/>
    <col min="4100" max="4100" width="20.140625" style="517" customWidth="1"/>
    <col min="4101" max="4104" width="21.42578125" style="517" customWidth="1"/>
    <col min="4105" max="4352" width="12.5703125" style="517"/>
    <col min="4353" max="4353" width="4.85546875" style="517" customWidth="1"/>
    <col min="4354" max="4354" width="1.7109375" style="517" customWidth="1"/>
    <col min="4355" max="4355" width="55" style="517" customWidth="1"/>
    <col min="4356" max="4356" width="20.140625" style="517" customWidth="1"/>
    <col min="4357" max="4360" width="21.42578125" style="517" customWidth="1"/>
    <col min="4361" max="4608" width="12.5703125" style="517"/>
    <col min="4609" max="4609" width="4.85546875" style="517" customWidth="1"/>
    <col min="4610" max="4610" width="1.7109375" style="517" customWidth="1"/>
    <col min="4611" max="4611" width="55" style="517" customWidth="1"/>
    <col min="4612" max="4612" width="20.140625" style="517" customWidth="1"/>
    <col min="4613" max="4616" width="21.42578125" style="517" customWidth="1"/>
    <col min="4617" max="4864" width="12.5703125" style="517"/>
    <col min="4865" max="4865" width="4.85546875" style="517" customWidth="1"/>
    <col min="4866" max="4866" width="1.7109375" style="517" customWidth="1"/>
    <col min="4867" max="4867" width="55" style="517" customWidth="1"/>
    <col min="4868" max="4868" width="20.140625" style="517" customWidth="1"/>
    <col min="4869" max="4872" width="21.42578125" style="517" customWidth="1"/>
    <col min="4873" max="5120" width="12.5703125" style="517"/>
    <col min="5121" max="5121" width="4.85546875" style="517" customWidth="1"/>
    <col min="5122" max="5122" width="1.7109375" style="517" customWidth="1"/>
    <col min="5123" max="5123" width="55" style="517" customWidth="1"/>
    <col min="5124" max="5124" width="20.140625" style="517" customWidth="1"/>
    <col min="5125" max="5128" width="21.42578125" style="517" customWidth="1"/>
    <col min="5129" max="5376" width="12.5703125" style="517"/>
    <col min="5377" max="5377" width="4.85546875" style="517" customWidth="1"/>
    <col min="5378" max="5378" width="1.7109375" style="517" customWidth="1"/>
    <col min="5379" max="5379" width="55" style="517" customWidth="1"/>
    <col min="5380" max="5380" width="20.140625" style="517" customWidth="1"/>
    <col min="5381" max="5384" width="21.42578125" style="517" customWidth="1"/>
    <col min="5385" max="5632" width="12.5703125" style="517"/>
    <col min="5633" max="5633" width="4.85546875" style="517" customWidth="1"/>
    <col min="5634" max="5634" width="1.7109375" style="517" customWidth="1"/>
    <col min="5635" max="5635" width="55" style="517" customWidth="1"/>
    <col min="5636" max="5636" width="20.140625" style="517" customWidth="1"/>
    <col min="5637" max="5640" width="21.42578125" style="517" customWidth="1"/>
    <col min="5641" max="5888" width="12.5703125" style="517"/>
    <col min="5889" max="5889" width="4.85546875" style="517" customWidth="1"/>
    <col min="5890" max="5890" width="1.7109375" style="517" customWidth="1"/>
    <col min="5891" max="5891" width="55" style="517" customWidth="1"/>
    <col min="5892" max="5892" width="20.140625" style="517" customWidth="1"/>
    <col min="5893" max="5896" width="21.42578125" style="517" customWidth="1"/>
    <col min="5897" max="6144" width="12.5703125" style="517"/>
    <col min="6145" max="6145" width="4.85546875" style="517" customWidth="1"/>
    <col min="6146" max="6146" width="1.7109375" style="517" customWidth="1"/>
    <col min="6147" max="6147" width="55" style="517" customWidth="1"/>
    <col min="6148" max="6148" width="20.140625" style="517" customWidth="1"/>
    <col min="6149" max="6152" width="21.42578125" style="517" customWidth="1"/>
    <col min="6153" max="6400" width="12.5703125" style="517"/>
    <col min="6401" max="6401" width="4.85546875" style="517" customWidth="1"/>
    <col min="6402" max="6402" width="1.7109375" style="517" customWidth="1"/>
    <col min="6403" max="6403" width="55" style="517" customWidth="1"/>
    <col min="6404" max="6404" width="20.140625" style="517" customWidth="1"/>
    <col min="6405" max="6408" width="21.42578125" style="517" customWidth="1"/>
    <col min="6409" max="6656" width="12.5703125" style="517"/>
    <col min="6657" max="6657" width="4.85546875" style="517" customWidth="1"/>
    <col min="6658" max="6658" width="1.7109375" style="517" customWidth="1"/>
    <col min="6659" max="6659" width="55" style="517" customWidth="1"/>
    <col min="6660" max="6660" width="20.140625" style="517" customWidth="1"/>
    <col min="6661" max="6664" width="21.42578125" style="517" customWidth="1"/>
    <col min="6665" max="6912" width="12.5703125" style="517"/>
    <col min="6913" max="6913" width="4.85546875" style="517" customWidth="1"/>
    <col min="6914" max="6914" width="1.7109375" style="517" customWidth="1"/>
    <col min="6915" max="6915" width="55" style="517" customWidth="1"/>
    <col min="6916" max="6916" width="20.140625" style="517" customWidth="1"/>
    <col min="6917" max="6920" width="21.42578125" style="517" customWidth="1"/>
    <col min="6921" max="7168" width="12.5703125" style="517"/>
    <col min="7169" max="7169" width="4.85546875" style="517" customWidth="1"/>
    <col min="7170" max="7170" width="1.7109375" style="517" customWidth="1"/>
    <col min="7171" max="7171" width="55" style="517" customWidth="1"/>
    <col min="7172" max="7172" width="20.140625" style="517" customWidth="1"/>
    <col min="7173" max="7176" width="21.42578125" style="517" customWidth="1"/>
    <col min="7177" max="7424" width="12.5703125" style="517"/>
    <col min="7425" max="7425" width="4.85546875" style="517" customWidth="1"/>
    <col min="7426" max="7426" width="1.7109375" style="517" customWidth="1"/>
    <col min="7427" max="7427" width="55" style="517" customWidth="1"/>
    <col min="7428" max="7428" width="20.140625" style="517" customWidth="1"/>
    <col min="7429" max="7432" width="21.42578125" style="517" customWidth="1"/>
    <col min="7433" max="7680" width="12.5703125" style="517"/>
    <col min="7681" max="7681" width="4.85546875" style="517" customWidth="1"/>
    <col min="7682" max="7682" width="1.7109375" style="517" customWidth="1"/>
    <col min="7683" max="7683" width="55" style="517" customWidth="1"/>
    <col min="7684" max="7684" width="20.140625" style="517" customWidth="1"/>
    <col min="7685" max="7688" width="21.42578125" style="517" customWidth="1"/>
    <col min="7689" max="7936" width="12.5703125" style="517"/>
    <col min="7937" max="7937" width="4.85546875" style="517" customWidth="1"/>
    <col min="7938" max="7938" width="1.7109375" style="517" customWidth="1"/>
    <col min="7939" max="7939" width="55" style="517" customWidth="1"/>
    <col min="7940" max="7940" width="20.140625" style="517" customWidth="1"/>
    <col min="7941" max="7944" width="21.42578125" style="517" customWidth="1"/>
    <col min="7945" max="8192" width="12.5703125" style="517"/>
    <col min="8193" max="8193" width="4.85546875" style="517" customWidth="1"/>
    <col min="8194" max="8194" width="1.7109375" style="517" customWidth="1"/>
    <col min="8195" max="8195" width="55" style="517" customWidth="1"/>
    <col min="8196" max="8196" width="20.140625" style="517" customWidth="1"/>
    <col min="8197" max="8200" width="21.42578125" style="517" customWidth="1"/>
    <col min="8201" max="8448" width="12.5703125" style="517"/>
    <col min="8449" max="8449" width="4.85546875" style="517" customWidth="1"/>
    <col min="8450" max="8450" width="1.7109375" style="517" customWidth="1"/>
    <col min="8451" max="8451" width="55" style="517" customWidth="1"/>
    <col min="8452" max="8452" width="20.140625" style="517" customWidth="1"/>
    <col min="8453" max="8456" width="21.42578125" style="517" customWidth="1"/>
    <col min="8457" max="8704" width="12.5703125" style="517"/>
    <col min="8705" max="8705" width="4.85546875" style="517" customWidth="1"/>
    <col min="8706" max="8706" width="1.7109375" style="517" customWidth="1"/>
    <col min="8707" max="8707" width="55" style="517" customWidth="1"/>
    <col min="8708" max="8708" width="20.140625" style="517" customWidth="1"/>
    <col min="8709" max="8712" width="21.42578125" style="517" customWidth="1"/>
    <col min="8713" max="8960" width="12.5703125" style="517"/>
    <col min="8961" max="8961" width="4.85546875" style="517" customWidth="1"/>
    <col min="8962" max="8962" width="1.7109375" style="517" customWidth="1"/>
    <col min="8963" max="8963" width="55" style="517" customWidth="1"/>
    <col min="8964" max="8964" width="20.140625" style="517" customWidth="1"/>
    <col min="8965" max="8968" width="21.42578125" style="517" customWidth="1"/>
    <col min="8969" max="9216" width="12.5703125" style="517"/>
    <col min="9217" max="9217" width="4.85546875" style="517" customWidth="1"/>
    <col min="9218" max="9218" width="1.7109375" style="517" customWidth="1"/>
    <col min="9219" max="9219" width="55" style="517" customWidth="1"/>
    <col min="9220" max="9220" width="20.140625" style="517" customWidth="1"/>
    <col min="9221" max="9224" width="21.42578125" style="517" customWidth="1"/>
    <col min="9225" max="9472" width="12.5703125" style="517"/>
    <col min="9473" max="9473" width="4.85546875" style="517" customWidth="1"/>
    <col min="9474" max="9474" width="1.7109375" style="517" customWidth="1"/>
    <col min="9475" max="9475" width="55" style="517" customWidth="1"/>
    <col min="9476" max="9476" width="20.140625" style="517" customWidth="1"/>
    <col min="9477" max="9480" width="21.42578125" style="517" customWidth="1"/>
    <col min="9481" max="9728" width="12.5703125" style="517"/>
    <col min="9729" max="9729" width="4.85546875" style="517" customWidth="1"/>
    <col min="9730" max="9730" width="1.7109375" style="517" customWidth="1"/>
    <col min="9731" max="9731" width="55" style="517" customWidth="1"/>
    <col min="9732" max="9732" width="20.140625" style="517" customWidth="1"/>
    <col min="9733" max="9736" width="21.42578125" style="517" customWidth="1"/>
    <col min="9737" max="9984" width="12.5703125" style="517"/>
    <col min="9985" max="9985" width="4.85546875" style="517" customWidth="1"/>
    <col min="9986" max="9986" width="1.7109375" style="517" customWidth="1"/>
    <col min="9987" max="9987" width="55" style="517" customWidth="1"/>
    <col min="9988" max="9988" width="20.140625" style="517" customWidth="1"/>
    <col min="9989" max="9992" width="21.42578125" style="517" customWidth="1"/>
    <col min="9993" max="10240" width="12.5703125" style="517"/>
    <col min="10241" max="10241" width="4.85546875" style="517" customWidth="1"/>
    <col min="10242" max="10242" width="1.7109375" style="517" customWidth="1"/>
    <col min="10243" max="10243" width="55" style="517" customWidth="1"/>
    <col min="10244" max="10244" width="20.140625" style="517" customWidth="1"/>
    <col min="10245" max="10248" width="21.42578125" style="517" customWidth="1"/>
    <col min="10249" max="10496" width="12.5703125" style="517"/>
    <col min="10497" max="10497" width="4.85546875" style="517" customWidth="1"/>
    <col min="10498" max="10498" width="1.7109375" style="517" customWidth="1"/>
    <col min="10499" max="10499" width="55" style="517" customWidth="1"/>
    <col min="10500" max="10500" width="20.140625" style="517" customWidth="1"/>
    <col min="10501" max="10504" width="21.42578125" style="517" customWidth="1"/>
    <col min="10505" max="10752" width="12.5703125" style="517"/>
    <col min="10753" max="10753" width="4.85546875" style="517" customWidth="1"/>
    <col min="10754" max="10754" width="1.7109375" style="517" customWidth="1"/>
    <col min="10755" max="10755" width="55" style="517" customWidth="1"/>
    <col min="10756" max="10756" width="20.140625" style="517" customWidth="1"/>
    <col min="10757" max="10760" width="21.42578125" style="517" customWidth="1"/>
    <col min="10761" max="11008" width="12.5703125" style="517"/>
    <col min="11009" max="11009" width="4.85546875" style="517" customWidth="1"/>
    <col min="11010" max="11010" width="1.7109375" style="517" customWidth="1"/>
    <col min="11011" max="11011" width="55" style="517" customWidth="1"/>
    <col min="11012" max="11012" width="20.140625" style="517" customWidth="1"/>
    <col min="11013" max="11016" width="21.42578125" style="517" customWidth="1"/>
    <col min="11017" max="11264" width="12.5703125" style="517"/>
    <col min="11265" max="11265" width="4.85546875" style="517" customWidth="1"/>
    <col min="11266" max="11266" width="1.7109375" style="517" customWidth="1"/>
    <col min="11267" max="11267" width="55" style="517" customWidth="1"/>
    <col min="11268" max="11268" width="20.140625" style="517" customWidth="1"/>
    <col min="11269" max="11272" width="21.42578125" style="517" customWidth="1"/>
    <col min="11273" max="11520" width="12.5703125" style="517"/>
    <col min="11521" max="11521" width="4.85546875" style="517" customWidth="1"/>
    <col min="11522" max="11522" width="1.7109375" style="517" customWidth="1"/>
    <col min="11523" max="11523" width="55" style="517" customWidth="1"/>
    <col min="11524" max="11524" width="20.140625" style="517" customWidth="1"/>
    <col min="11525" max="11528" width="21.42578125" style="517" customWidth="1"/>
    <col min="11529" max="11776" width="12.5703125" style="517"/>
    <col min="11777" max="11777" width="4.85546875" style="517" customWidth="1"/>
    <col min="11778" max="11778" width="1.7109375" style="517" customWidth="1"/>
    <col min="11779" max="11779" width="55" style="517" customWidth="1"/>
    <col min="11780" max="11780" width="20.140625" style="517" customWidth="1"/>
    <col min="11781" max="11784" width="21.42578125" style="517" customWidth="1"/>
    <col min="11785" max="12032" width="12.5703125" style="517"/>
    <col min="12033" max="12033" width="4.85546875" style="517" customWidth="1"/>
    <col min="12034" max="12034" width="1.7109375" style="517" customWidth="1"/>
    <col min="12035" max="12035" width="55" style="517" customWidth="1"/>
    <col min="12036" max="12036" width="20.140625" style="517" customWidth="1"/>
    <col min="12037" max="12040" width="21.42578125" style="517" customWidth="1"/>
    <col min="12041" max="12288" width="12.5703125" style="517"/>
    <col min="12289" max="12289" width="4.85546875" style="517" customWidth="1"/>
    <col min="12290" max="12290" width="1.7109375" style="517" customWidth="1"/>
    <col min="12291" max="12291" width="55" style="517" customWidth="1"/>
    <col min="12292" max="12292" width="20.140625" style="517" customWidth="1"/>
    <col min="12293" max="12296" width="21.42578125" style="517" customWidth="1"/>
    <col min="12297" max="12544" width="12.5703125" style="517"/>
    <col min="12545" max="12545" width="4.85546875" style="517" customWidth="1"/>
    <col min="12546" max="12546" width="1.7109375" style="517" customWidth="1"/>
    <col min="12547" max="12547" width="55" style="517" customWidth="1"/>
    <col min="12548" max="12548" width="20.140625" style="517" customWidth="1"/>
    <col min="12549" max="12552" width="21.42578125" style="517" customWidth="1"/>
    <col min="12553" max="12800" width="12.5703125" style="517"/>
    <col min="12801" max="12801" width="4.85546875" style="517" customWidth="1"/>
    <col min="12802" max="12802" width="1.7109375" style="517" customWidth="1"/>
    <col min="12803" max="12803" width="55" style="517" customWidth="1"/>
    <col min="12804" max="12804" width="20.140625" style="517" customWidth="1"/>
    <col min="12805" max="12808" width="21.42578125" style="517" customWidth="1"/>
    <col min="12809" max="13056" width="12.5703125" style="517"/>
    <col min="13057" max="13057" width="4.85546875" style="517" customWidth="1"/>
    <col min="13058" max="13058" width="1.7109375" style="517" customWidth="1"/>
    <col min="13059" max="13059" width="55" style="517" customWidth="1"/>
    <col min="13060" max="13060" width="20.140625" style="517" customWidth="1"/>
    <col min="13061" max="13064" width="21.42578125" style="517" customWidth="1"/>
    <col min="13065" max="13312" width="12.5703125" style="517"/>
    <col min="13313" max="13313" width="4.85546875" style="517" customWidth="1"/>
    <col min="13314" max="13314" width="1.7109375" style="517" customWidth="1"/>
    <col min="13315" max="13315" width="55" style="517" customWidth="1"/>
    <col min="13316" max="13316" width="20.140625" style="517" customWidth="1"/>
    <col min="13317" max="13320" width="21.42578125" style="517" customWidth="1"/>
    <col min="13321" max="13568" width="12.5703125" style="517"/>
    <col min="13569" max="13569" width="4.85546875" style="517" customWidth="1"/>
    <col min="13570" max="13570" width="1.7109375" style="517" customWidth="1"/>
    <col min="13571" max="13571" width="55" style="517" customWidth="1"/>
    <col min="13572" max="13572" width="20.140625" style="517" customWidth="1"/>
    <col min="13573" max="13576" width="21.42578125" style="517" customWidth="1"/>
    <col min="13577" max="13824" width="12.5703125" style="517"/>
    <col min="13825" max="13825" width="4.85546875" style="517" customWidth="1"/>
    <col min="13826" max="13826" width="1.7109375" style="517" customWidth="1"/>
    <col min="13827" max="13827" width="55" style="517" customWidth="1"/>
    <col min="13828" max="13828" width="20.140625" style="517" customWidth="1"/>
    <col min="13829" max="13832" width="21.42578125" style="517" customWidth="1"/>
    <col min="13833" max="14080" width="12.5703125" style="517"/>
    <col min="14081" max="14081" width="4.85546875" style="517" customWidth="1"/>
    <col min="14082" max="14082" width="1.7109375" style="517" customWidth="1"/>
    <col min="14083" max="14083" width="55" style="517" customWidth="1"/>
    <col min="14084" max="14084" width="20.140625" style="517" customWidth="1"/>
    <col min="14085" max="14088" width="21.42578125" style="517" customWidth="1"/>
    <col min="14089" max="14336" width="12.5703125" style="517"/>
    <col min="14337" max="14337" width="4.85546875" style="517" customWidth="1"/>
    <col min="14338" max="14338" width="1.7109375" style="517" customWidth="1"/>
    <col min="14339" max="14339" width="55" style="517" customWidth="1"/>
    <col min="14340" max="14340" width="20.140625" style="517" customWidth="1"/>
    <col min="14341" max="14344" width="21.42578125" style="517" customWidth="1"/>
    <col min="14345" max="14592" width="12.5703125" style="517"/>
    <col min="14593" max="14593" width="4.85546875" style="517" customWidth="1"/>
    <col min="14594" max="14594" width="1.7109375" style="517" customWidth="1"/>
    <col min="14595" max="14595" width="55" style="517" customWidth="1"/>
    <col min="14596" max="14596" width="20.140625" style="517" customWidth="1"/>
    <col min="14597" max="14600" width="21.42578125" style="517" customWidth="1"/>
    <col min="14601" max="14848" width="12.5703125" style="517"/>
    <col min="14849" max="14849" width="4.85546875" style="517" customWidth="1"/>
    <col min="14850" max="14850" width="1.7109375" style="517" customWidth="1"/>
    <col min="14851" max="14851" width="55" style="517" customWidth="1"/>
    <col min="14852" max="14852" width="20.140625" style="517" customWidth="1"/>
    <col min="14853" max="14856" width="21.42578125" style="517" customWidth="1"/>
    <col min="14857" max="15104" width="12.5703125" style="517"/>
    <col min="15105" max="15105" width="4.85546875" style="517" customWidth="1"/>
    <col min="15106" max="15106" width="1.7109375" style="517" customWidth="1"/>
    <col min="15107" max="15107" width="55" style="517" customWidth="1"/>
    <col min="15108" max="15108" width="20.140625" style="517" customWidth="1"/>
    <col min="15109" max="15112" width="21.42578125" style="517" customWidth="1"/>
    <col min="15113" max="15360" width="12.5703125" style="517"/>
    <col min="15361" max="15361" width="4.85546875" style="517" customWidth="1"/>
    <col min="15362" max="15362" width="1.7109375" style="517" customWidth="1"/>
    <col min="15363" max="15363" width="55" style="517" customWidth="1"/>
    <col min="15364" max="15364" width="20.140625" style="517" customWidth="1"/>
    <col min="15365" max="15368" width="21.42578125" style="517" customWidth="1"/>
    <col min="15369" max="15616" width="12.5703125" style="517"/>
    <col min="15617" max="15617" width="4.85546875" style="517" customWidth="1"/>
    <col min="15618" max="15618" width="1.7109375" style="517" customWidth="1"/>
    <col min="15619" max="15619" width="55" style="517" customWidth="1"/>
    <col min="15620" max="15620" width="20.140625" style="517" customWidth="1"/>
    <col min="15621" max="15624" width="21.42578125" style="517" customWidth="1"/>
    <col min="15625" max="15872" width="12.5703125" style="517"/>
    <col min="15873" max="15873" width="4.85546875" style="517" customWidth="1"/>
    <col min="15874" max="15874" width="1.7109375" style="517" customWidth="1"/>
    <col min="15875" max="15875" width="55" style="517" customWidth="1"/>
    <col min="15876" max="15876" width="20.140625" style="517" customWidth="1"/>
    <col min="15877" max="15880" width="21.42578125" style="517" customWidth="1"/>
    <col min="15881" max="16128" width="12.5703125" style="517"/>
    <col min="16129" max="16129" width="4.85546875" style="517" customWidth="1"/>
    <col min="16130" max="16130" width="1.7109375" style="517" customWidth="1"/>
    <col min="16131" max="16131" width="55" style="517" customWidth="1"/>
    <col min="16132" max="16132" width="20.140625" style="517" customWidth="1"/>
    <col min="16133" max="16136" width="21.42578125" style="517" customWidth="1"/>
    <col min="16137" max="16384" width="12.5703125" style="517"/>
  </cols>
  <sheetData>
    <row r="1" spans="1:30" ht="16.5" customHeight="1">
      <c r="A1" s="1741" t="s">
        <v>601</v>
      </c>
      <c r="B1" s="1741"/>
      <c r="C1" s="1741"/>
      <c r="D1" s="515"/>
      <c r="E1" s="515"/>
      <c r="F1" s="515"/>
      <c r="G1" s="516"/>
      <c r="H1" s="516"/>
    </row>
    <row r="2" spans="1:30" ht="15.75" customHeight="1">
      <c r="A2" s="1742" t="s">
        <v>602</v>
      </c>
      <c r="B2" s="1742"/>
      <c r="C2" s="1742"/>
      <c r="D2" s="1742"/>
      <c r="E2" s="1742"/>
      <c r="F2" s="1742"/>
      <c r="G2" s="1742"/>
      <c r="H2" s="1742"/>
    </row>
    <row r="3" spans="1:30" ht="12" customHeight="1">
      <c r="A3" s="515"/>
      <c r="B3" s="515"/>
      <c r="C3" s="518"/>
      <c r="D3" s="519"/>
      <c r="E3" s="519"/>
      <c r="F3" s="519"/>
      <c r="G3" s="520"/>
      <c r="H3" s="520"/>
    </row>
    <row r="4" spans="1:30" ht="15" customHeight="1">
      <c r="A4" s="521"/>
      <c r="B4" s="521"/>
      <c r="C4" s="518"/>
      <c r="D4" s="519"/>
      <c r="E4" s="519"/>
      <c r="F4" s="519"/>
      <c r="G4" s="520"/>
      <c r="H4" s="522" t="s">
        <v>2</v>
      </c>
    </row>
    <row r="5" spans="1:30" ht="16.5" customHeight="1">
      <c r="A5" s="523"/>
      <c r="B5" s="516"/>
      <c r="C5" s="524"/>
      <c r="D5" s="1743" t="s">
        <v>562</v>
      </c>
      <c r="E5" s="1744"/>
      <c r="F5" s="1745"/>
      <c r="G5" s="1746" t="s">
        <v>563</v>
      </c>
      <c r="H5" s="1747"/>
    </row>
    <row r="6" spans="1:30" ht="15" customHeight="1">
      <c r="A6" s="525"/>
      <c r="B6" s="516"/>
      <c r="C6" s="526"/>
      <c r="D6" s="1734" t="s">
        <v>767</v>
      </c>
      <c r="E6" s="1735"/>
      <c r="F6" s="1736"/>
      <c r="G6" s="1715" t="s">
        <v>767</v>
      </c>
      <c r="H6" s="1717"/>
      <c r="K6" s="527" t="s">
        <v>4</v>
      </c>
      <c r="L6" s="527" t="s">
        <v>4</v>
      </c>
      <c r="M6" s="527" t="s">
        <v>4</v>
      </c>
      <c r="N6" s="527" t="s">
        <v>4</v>
      </c>
      <c r="W6" s="527" t="s">
        <v>4</v>
      </c>
      <c r="X6" s="527" t="s">
        <v>4</v>
      </c>
      <c r="Y6" s="527" t="s">
        <v>4</v>
      </c>
      <c r="Z6" s="527" t="s">
        <v>4</v>
      </c>
    </row>
    <row r="7" spans="1:30" ht="15.75">
      <c r="A7" s="525"/>
      <c r="B7" s="516"/>
      <c r="C7" s="528" t="s">
        <v>3</v>
      </c>
      <c r="D7" s="529"/>
      <c r="E7" s="530" t="s">
        <v>564</v>
      </c>
      <c r="F7" s="531"/>
      <c r="G7" s="532" t="s">
        <v>4</v>
      </c>
      <c r="H7" s="533" t="s">
        <v>4</v>
      </c>
    </row>
    <row r="8" spans="1:30" ht="14.25" customHeight="1">
      <c r="A8" s="525"/>
      <c r="B8" s="516"/>
      <c r="C8" s="534"/>
      <c r="D8" s="535"/>
      <c r="E8" s="536"/>
      <c r="F8" s="537" t="s">
        <v>564</v>
      </c>
      <c r="G8" s="538" t="s">
        <v>565</v>
      </c>
      <c r="H8" s="533" t="s">
        <v>566</v>
      </c>
      <c r="K8" s="527" t="s">
        <v>4</v>
      </c>
      <c r="L8" s="527" t="s">
        <v>4</v>
      </c>
      <c r="M8" s="527" t="s">
        <v>4</v>
      </c>
      <c r="N8" s="527" t="s">
        <v>4</v>
      </c>
      <c r="W8" s="527" t="s">
        <v>4</v>
      </c>
      <c r="X8" s="527" t="s">
        <v>4</v>
      </c>
      <c r="Y8" s="527" t="s">
        <v>4</v>
      </c>
      <c r="Z8" s="527" t="s">
        <v>4</v>
      </c>
    </row>
    <row r="9" spans="1:30" ht="14.25" customHeight="1">
      <c r="A9" s="525"/>
      <c r="B9" s="516"/>
      <c r="C9" s="539"/>
      <c r="D9" s="540" t="s">
        <v>567</v>
      </c>
      <c r="E9" s="541" t="s">
        <v>568</v>
      </c>
      <c r="F9" s="542" t="s">
        <v>569</v>
      </c>
      <c r="G9" s="538" t="s">
        <v>570</v>
      </c>
      <c r="H9" s="533" t="s">
        <v>571</v>
      </c>
    </row>
    <row r="10" spans="1:30" ht="14.25" customHeight="1">
      <c r="A10" s="543"/>
      <c r="B10" s="521"/>
      <c r="C10" s="544"/>
      <c r="D10" s="545"/>
      <c r="E10" s="546"/>
      <c r="F10" s="542" t="s">
        <v>572</v>
      </c>
      <c r="G10" s="547" t="s">
        <v>573</v>
      </c>
      <c r="H10" s="548"/>
      <c r="K10" s="527" t="s">
        <v>4</v>
      </c>
      <c r="L10" s="527" t="s">
        <v>4</v>
      </c>
      <c r="M10" s="527" t="s">
        <v>4</v>
      </c>
      <c r="N10" s="527" t="s">
        <v>4</v>
      </c>
      <c r="W10" s="527" t="s">
        <v>4</v>
      </c>
      <c r="X10" s="527" t="s">
        <v>4</v>
      </c>
      <c r="Y10" s="527" t="s">
        <v>4</v>
      </c>
      <c r="Z10" s="527" t="s">
        <v>4</v>
      </c>
    </row>
    <row r="11" spans="1:30" ht="9.9499999999999993" customHeight="1">
      <c r="A11" s="549"/>
      <c r="B11" s="550"/>
      <c r="C11" s="551" t="s">
        <v>439</v>
      </c>
      <c r="D11" s="552">
        <v>2</v>
      </c>
      <c r="E11" s="553">
        <v>3</v>
      </c>
      <c r="F11" s="553">
        <v>4</v>
      </c>
      <c r="G11" s="554">
        <v>5</v>
      </c>
      <c r="H11" s="555">
        <v>6</v>
      </c>
    </row>
    <row r="12" spans="1:30" ht="15.75" customHeight="1">
      <c r="A12" s="523"/>
      <c r="B12" s="556"/>
      <c r="C12" s="557" t="s">
        <v>4</v>
      </c>
      <c r="D12" s="558" t="s">
        <v>4</v>
      </c>
      <c r="E12" s="559" t="s">
        <v>124</v>
      </c>
      <c r="F12" s="560"/>
      <c r="G12" s="561" t="s">
        <v>4</v>
      </c>
      <c r="H12" s="562" t="s">
        <v>124</v>
      </c>
      <c r="K12" s="527" t="s">
        <v>4</v>
      </c>
      <c r="L12" s="527" t="s">
        <v>4</v>
      </c>
      <c r="M12" s="527" t="s">
        <v>4</v>
      </c>
      <c r="N12" s="527" t="s">
        <v>4</v>
      </c>
      <c r="W12" s="527" t="s">
        <v>4</v>
      </c>
      <c r="X12" s="527" t="s">
        <v>4</v>
      </c>
      <c r="Y12" s="527" t="s">
        <v>4</v>
      </c>
      <c r="Z12" s="527" t="s">
        <v>4</v>
      </c>
    </row>
    <row r="13" spans="1:30" ht="15.75">
      <c r="A13" s="1737" t="s">
        <v>40</v>
      </c>
      <c r="B13" s="1738"/>
      <c r="C13" s="1739"/>
      <c r="D13" s="841">
        <v>140832136.67000005</v>
      </c>
      <c r="E13" s="842">
        <v>967338.24</v>
      </c>
      <c r="F13" s="842">
        <v>299.48</v>
      </c>
      <c r="G13" s="843">
        <v>939475.24</v>
      </c>
      <c r="H13" s="844">
        <v>27863</v>
      </c>
    </row>
    <row r="14" spans="1:30" s="565" customFormat="1" ht="24" customHeight="1">
      <c r="A14" s="840">
        <v>2</v>
      </c>
      <c r="B14" s="563" t="s">
        <v>47</v>
      </c>
      <c r="C14" s="564" t="s">
        <v>603</v>
      </c>
      <c r="D14" s="845">
        <v>16812372.259999998</v>
      </c>
      <c r="E14" s="846">
        <v>0</v>
      </c>
      <c r="F14" s="846">
        <v>0</v>
      </c>
      <c r="G14" s="847">
        <v>0</v>
      </c>
      <c r="H14" s="848">
        <v>0</v>
      </c>
      <c r="I14" s="517"/>
      <c r="J14" s="517"/>
      <c r="K14" s="527" t="s">
        <v>4</v>
      </c>
      <c r="L14" s="527" t="s">
        <v>4</v>
      </c>
      <c r="M14" s="527" t="s">
        <v>4</v>
      </c>
      <c r="N14" s="527" t="s">
        <v>4</v>
      </c>
      <c r="O14" s="517"/>
      <c r="P14" s="517"/>
      <c r="Q14" s="517"/>
      <c r="R14" s="517"/>
      <c r="S14" s="517"/>
      <c r="T14" s="517"/>
      <c r="U14" s="517"/>
      <c r="V14" s="517"/>
      <c r="W14" s="527" t="s">
        <v>4</v>
      </c>
      <c r="X14" s="527" t="s">
        <v>4</v>
      </c>
      <c r="Y14" s="527" t="s">
        <v>4</v>
      </c>
      <c r="Z14" s="527" t="s">
        <v>4</v>
      </c>
      <c r="AA14" s="517"/>
      <c r="AB14" s="517"/>
      <c r="AC14" s="517"/>
      <c r="AD14" s="517"/>
    </row>
    <row r="15" spans="1:30" s="565" customFormat="1" ht="24" customHeight="1">
      <c r="A15" s="840">
        <v>4</v>
      </c>
      <c r="B15" s="563" t="s">
        <v>47</v>
      </c>
      <c r="C15" s="564" t="s">
        <v>604</v>
      </c>
      <c r="D15" s="845">
        <v>11904162.290000005</v>
      </c>
      <c r="E15" s="846">
        <v>0</v>
      </c>
      <c r="F15" s="846">
        <v>0</v>
      </c>
      <c r="G15" s="847">
        <v>0</v>
      </c>
      <c r="H15" s="848">
        <v>0</v>
      </c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517"/>
      <c r="W15" s="517"/>
      <c r="X15" s="517"/>
      <c r="Y15" s="517"/>
      <c r="Z15" s="517"/>
      <c r="AA15" s="517"/>
      <c r="AB15" s="517"/>
      <c r="AC15" s="517"/>
      <c r="AD15" s="517"/>
    </row>
    <row r="16" spans="1:30" s="565" customFormat="1" ht="24" customHeight="1">
      <c r="A16" s="840">
        <v>6</v>
      </c>
      <c r="B16" s="563" t="s">
        <v>47</v>
      </c>
      <c r="C16" s="564" t="s">
        <v>605</v>
      </c>
      <c r="D16" s="845">
        <v>6224702.8999999957</v>
      </c>
      <c r="E16" s="846">
        <v>299.48</v>
      </c>
      <c r="F16" s="846">
        <v>299.48</v>
      </c>
      <c r="G16" s="847">
        <v>299.48</v>
      </c>
      <c r="H16" s="848">
        <v>0</v>
      </c>
      <c r="I16" s="517"/>
      <c r="J16" s="517"/>
      <c r="K16" s="527" t="s">
        <v>4</v>
      </c>
      <c r="L16" s="527" t="s">
        <v>4</v>
      </c>
      <c r="M16" s="527" t="s">
        <v>4</v>
      </c>
      <c r="N16" s="527" t="s">
        <v>4</v>
      </c>
      <c r="O16" s="517"/>
      <c r="P16" s="517"/>
      <c r="Q16" s="517"/>
      <c r="R16" s="517"/>
      <c r="S16" s="517"/>
      <c r="T16" s="517"/>
      <c r="U16" s="517"/>
      <c r="V16" s="517"/>
      <c r="W16" s="527" t="s">
        <v>4</v>
      </c>
      <c r="X16" s="527" t="s">
        <v>4</v>
      </c>
      <c r="Y16" s="527" t="s">
        <v>4</v>
      </c>
      <c r="Z16" s="527" t="s">
        <v>4</v>
      </c>
      <c r="AA16" s="517"/>
      <c r="AB16" s="517"/>
      <c r="AC16" s="517"/>
      <c r="AD16" s="517"/>
    </row>
    <row r="17" spans="1:30" s="565" customFormat="1" ht="24" customHeight="1">
      <c r="A17" s="840">
        <v>8</v>
      </c>
      <c r="B17" s="563" t="s">
        <v>47</v>
      </c>
      <c r="C17" s="564" t="s">
        <v>606</v>
      </c>
      <c r="D17" s="845">
        <v>1286879.49</v>
      </c>
      <c r="E17" s="846">
        <v>0</v>
      </c>
      <c r="F17" s="846">
        <v>0</v>
      </c>
      <c r="G17" s="847">
        <v>0</v>
      </c>
      <c r="H17" s="848">
        <v>0</v>
      </c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7"/>
      <c r="Y17" s="517"/>
      <c r="Z17" s="517"/>
      <c r="AA17" s="517"/>
      <c r="AB17" s="517"/>
      <c r="AC17" s="517"/>
      <c r="AD17" s="517"/>
    </row>
    <row r="18" spans="1:30" s="565" customFormat="1" ht="24" customHeight="1">
      <c r="A18" s="840">
        <v>10</v>
      </c>
      <c r="B18" s="563" t="s">
        <v>47</v>
      </c>
      <c r="C18" s="564" t="s">
        <v>607</v>
      </c>
      <c r="D18" s="845">
        <v>5419897.5300000031</v>
      </c>
      <c r="E18" s="846">
        <v>0</v>
      </c>
      <c r="F18" s="846">
        <v>0</v>
      </c>
      <c r="G18" s="847">
        <v>0</v>
      </c>
      <c r="H18" s="848">
        <v>0</v>
      </c>
      <c r="I18" s="517"/>
      <c r="J18" s="517"/>
      <c r="K18" s="527" t="s">
        <v>4</v>
      </c>
      <c r="L18" s="527" t="s">
        <v>4</v>
      </c>
      <c r="M18" s="527" t="s">
        <v>4</v>
      </c>
      <c r="N18" s="527" t="s">
        <v>4</v>
      </c>
      <c r="O18" s="517"/>
      <c r="P18" s="517"/>
      <c r="Q18" s="517"/>
      <c r="R18" s="517"/>
      <c r="S18" s="517"/>
      <c r="T18" s="517"/>
      <c r="U18" s="517"/>
      <c r="V18" s="517"/>
      <c r="W18" s="527" t="s">
        <v>4</v>
      </c>
      <c r="X18" s="527" t="s">
        <v>4</v>
      </c>
      <c r="Y18" s="527" t="s">
        <v>4</v>
      </c>
      <c r="Z18" s="527" t="s">
        <v>4</v>
      </c>
      <c r="AA18" s="517"/>
      <c r="AB18" s="517"/>
      <c r="AC18" s="517"/>
      <c r="AD18" s="517"/>
    </row>
    <row r="19" spans="1:30" s="565" customFormat="1" ht="24" customHeight="1">
      <c r="A19" s="840">
        <v>12</v>
      </c>
      <c r="B19" s="563" t="s">
        <v>47</v>
      </c>
      <c r="C19" s="564" t="s">
        <v>608</v>
      </c>
      <c r="D19" s="845">
        <v>21615638.450000022</v>
      </c>
      <c r="E19" s="846">
        <v>0</v>
      </c>
      <c r="F19" s="846">
        <v>0</v>
      </c>
      <c r="G19" s="847">
        <v>0</v>
      </c>
      <c r="H19" s="848">
        <v>0</v>
      </c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</row>
    <row r="20" spans="1:30" s="565" customFormat="1" ht="24" customHeight="1">
      <c r="A20" s="840">
        <v>14</v>
      </c>
      <c r="B20" s="563" t="s">
        <v>47</v>
      </c>
      <c r="C20" s="564" t="s">
        <v>609</v>
      </c>
      <c r="D20" s="845">
        <v>14338954.070000004</v>
      </c>
      <c r="E20" s="846">
        <v>808711</v>
      </c>
      <c r="F20" s="846">
        <v>0</v>
      </c>
      <c r="G20" s="847">
        <v>808711</v>
      </c>
      <c r="H20" s="848">
        <v>0</v>
      </c>
      <c r="I20" s="517"/>
      <c r="J20" s="517"/>
      <c r="K20" s="527" t="s">
        <v>4</v>
      </c>
      <c r="L20" s="527" t="s">
        <v>4</v>
      </c>
      <c r="M20" s="527" t="s">
        <v>4</v>
      </c>
      <c r="N20" s="527" t="s">
        <v>4</v>
      </c>
      <c r="O20" s="517"/>
      <c r="P20" s="517"/>
      <c r="Q20" s="517"/>
      <c r="R20" s="517"/>
      <c r="S20" s="517"/>
      <c r="T20" s="517"/>
      <c r="U20" s="517"/>
      <c r="V20" s="517"/>
      <c r="W20" s="527" t="s">
        <v>4</v>
      </c>
      <c r="X20" s="527" t="s">
        <v>4</v>
      </c>
      <c r="Y20" s="527" t="s">
        <v>4</v>
      </c>
      <c r="Z20" s="527" t="s">
        <v>4</v>
      </c>
      <c r="AA20" s="517"/>
      <c r="AB20" s="517"/>
      <c r="AC20" s="517"/>
      <c r="AD20" s="517"/>
    </row>
    <row r="21" spans="1:30" s="565" customFormat="1" ht="24" customHeight="1">
      <c r="A21" s="840">
        <v>16</v>
      </c>
      <c r="B21" s="563" t="s">
        <v>47</v>
      </c>
      <c r="C21" s="564" t="s">
        <v>610</v>
      </c>
      <c r="D21" s="845">
        <v>4344274.7500000047</v>
      </c>
      <c r="E21" s="846">
        <v>0</v>
      </c>
      <c r="F21" s="846">
        <v>0</v>
      </c>
      <c r="G21" s="847">
        <v>0</v>
      </c>
      <c r="H21" s="848">
        <v>0</v>
      </c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</row>
    <row r="22" spans="1:30" s="565" customFormat="1" ht="24" customHeight="1">
      <c r="A22" s="840">
        <v>18</v>
      </c>
      <c r="B22" s="563" t="s">
        <v>47</v>
      </c>
      <c r="C22" s="564" t="s">
        <v>611</v>
      </c>
      <c r="D22" s="845">
        <v>8141888.4900000039</v>
      </c>
      <c r="E22" s="846">
        <v>0</v>
      </c>
      <c r="F22" s="846">
        <v>0</v>
      </c>
      <c r="G22" s="847">
        <v>0</v>
      </c>
      <c r="H22" s="848">
        <v>0</v>
      </c>
      <c r="I22" s="517"/>
      <c r="J22" s="517"/>
      <c r="K22" s="527" t="s">
        <v>4</v>
      </c>
      <c r="L22" s="527" t="s">
        <v>4</v>
      </c>
      <c r="M22" s="527" t="s">
        <v>4</v>
      </c>
      <c r="N22" s="527" t="s">
        <v>4</v>
      </c>
      <c r="O22" s="517"/>
      <c r="P22" s="517"/>
      <c r="Q22" s="517"/>
      <c r="R22" s="517"/>
      <c r="S22" s="517"/>
      <c r="T22" s="517"/>
      <c r="U22" s="517"/>
      <c r="V22" s="517"/>
      <c r="W22" s="527" t="s">
        <v>4</v>
      </c>
      <c r="X22" s="527" t="s">
        <v>4</v>
      </c>
      <c r="Y22" s="527" t="s">
        <v>4</v>
      </c>
      <c r="Z22" s="527" t="s">
        <v>4</v>
      </c>
      <c r="AA22" s="517"/>
      <c r="AB22" s="517"/>
      <c r="AC22" s="517"/>
      <c r="AD22" s="517"/>
    </row>
    <row r="23" spans="1:30" s="565" customFormat="1" ht="24" customHeight="1">
      <c r="A23" s="840">
        <v>20</v>
      </c>
      <c r="B23" s="563" t="s">
        <v>47</v>
      </c>
      <c r="C23" s="564" t="s">
        <v>612</v>
      </c>
      <c r="D23" s="845">
        <v>5693845.9700000025</v>
      </c>
      <c r="E23" s="846">
        <v>158327.76</v>
      </c>
      <c r="F23" s="846">
        <v>0</v>
      </c>
      <c r="G23" s="847">
        <v>130464.76000000001</v>
      </c>
      <c r="H23" s="848">
        <v>27863</v>
      </c>
      <c r="I23" s="517"/>
      <c r="J23" s="517"/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517"/>
      <c r="V23" s="517"/>
      <c r="W23" s="517"/>
      <c r="X23" s="517"/>
      <c r="Y23" s="517"/>
      <c r="Z23" s="517"/>
      <c r="AA23" s="517"/>
      <c r="AB23" s="517"/>
      <c r="AC23" s="517"/>
      <c r="AD23" s="517"/>
    </row>
    <row r="24" spans="1:30" ht="24" customHeight="1">
      <c r="A24" s="840">
        <v>22</v>
      </c>
      <c r="B24" s="563" t="s">
        <v>47</v>
      </c>
      <c r="C24" s="564" t="s">
        <v>613</v>
      </c>
      <c r="D24" s="845">
        <v>6608288.5599999977</v>
      </c>
      <c r="E24" s="846">
        <v>0</v>
      </c>
      <c r="F24" s="846">
        <v>0</v>
      </c>
      <c r="G24" s="847">
        <v>0</v>
      </c>
      <c r="H24" s="848">
        <v>0</v>
      </c>
      <c r="K24" s="527" t="s">
        <v>4</v>
      </c>
      <c r="L24" s="527" t="s">
        <v>4</v>
      </c>
      <c r="M24" s="527" t="s">
        <v>4</v>
      </c>
      <c r="N24" s="527" t="s">
        <v>4</v>
      </c>
      <c r="W24" s="527" t="s">
        <v>4</v>
      </c>
      <c r="X24" s="527" t="s">
        <v>4</v>
      </c>
      <c r="Y24" s="527" t="s">
        <v>4</v>
      </c>
      <c r="Z24" s="527" t="s">
        <v>4</v>
      </c>
    </row>
    <row r="25" spans="1:30" s="565" customFormat="1" ht="24" customHeight="1">
      <c r="A25" s="840">
        <v>24</v>
      </c>
      <c r="B25" s="563" t="s">
        <v>47</v>
      </c>
      <c r="C25" s="564" t="s">
        <v>614</v>
      </c>
      <c r="D25" s="845">
        <v>3472068.5699999956</v>
      </c>
      <c r="E25" s="846">
        <v>0</v>
      </c>
      <c r="F25" s="846">
        <v>0</v>
      </c>
      <c r="G25" s="847">
        <v>0</v>
      </c>
      <c r="H25" s="848">
        <v>0</v>
      </c>
      <c r="I25" s="517"/>
      <c r="J25" s="517"/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7"/>
      <c r="V25" s="517"/>
      <c r="W25" s="517"/>
      <c r="X25" s="517"/>
      <c r="Y25" s="517"/>
      <c r="Z25" s="517"/>
      <c r="AA25" s="517"/>
      <c r="AB25" s="517"/>
      <c r="AC25" s="517"/>
      <c r="AD25" s="517"/>
    </row>
    <row r="26" spans="1:30" s="566" customFormat="1" ht="24" customHeight="1">
      <c r="A26" s="840">
        <v>26</v>
      </c>
      <c r="B26" s="563" t="s">
        <v>47</v>
      </c>
      <c r="C26" s="564" t="s">
        <v>615</v>
      </c>
      <c r="D26" s="845">
        <v>2313996.5500000012</v>
      </c>
      <c r="E26" s="846">
        <v>0</v>
      </c>
      <c r="F26" s="846">
        <v>0</v>
      </c>
      <c r="G26" s="847">
        <v>0</v>
      </c>
      <c r="H26" s="848">
        <v>0</v>
      </c>
      <c r="I26" s="517"/>
      <c r="J26" s="517"/>
      <c r="K26" s="527" t="s">
        <v>4</v>
      </c>
      <c r="L26" s="527" t="s">
        <v>4</v>
      </c>
      <c r="M26" s="527" t="s">
        <v>4</v>
      </c>
      <c r="N26" s="527" t="s">
        <v>4</v>
      </c>
      <c r="O26" s="517"/>
      <c r="P26" s="517"/>
      <c r="Q26" s="517"/>
      <c r="R26" s="517"/>
      <c r="S26" s="517"/>
      <c r="T26" s="517"/>
      <c r="U26" s="517"/>
      <c r="V26" s="517"/>
      <c r="W26" s="527" t="s">
        <v>4</v>
      </c>
      <c r="X26" s="527" t="s">
        <v>4</v>
      </c>
      <c r="Y26" s="527" t="s">
        <v>4</v>
      </c>
      <c r="Z26" s="527" t="s">
        <v>4</v>
      </c>
      <c r="AA26" s="517"/>
      <c r="AB26" s="517"/>
      <c r="AC26" s="517"/>
      <c r="AD26" s="517"/>
    </row>
    <row r="27" spans="1:30" s="567" customFormat="1" ht="24" customHeight="1">
      <c r="A27" s="840">
        <v>28</v>
      </c>
      <c r="B27" s="563" t="s">
        <v>47</v>
      </c>
      <c r="C27" s="564" t="s">
        <v>616</v>
      </c>
      <c r="D27" s="845">
        <v>4669477.58</v>
      </c>
      <c r="E27" s="846">
        <v>0</v>
      </c>
      <c r="F27" s="846">
        <v>0</v>
      </c>
      <c r="G27" s="847">
        <v>0</v>
      </c>
      <c r="H27" s="848">
        <v>0</v>
      </c>
      <c r="I27" s="517"/>
      <c r="J27" s="517"/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7"/>
      <c r="Y27" s="517"/>
      <c r="Z27" s="517"/>
      <c r="AA27" s="517"/>
      <c r="AB27" s="517"/>
      <c r="AC27" s="517"/>
      <c r="AD27" s="517"/>
    </row>
    <row r="28" spans="1:30" s="567" customFormat="1" ht="24" customHeight="1">
      <c r="A28" s="840">
        <v>30</v>
      </c>
      <c r="B28" s="563" t="s">
        <v>47</v>
      </c>
      <c r="C28" s="564" t="s">
        <v>617</v>
      </c>
      <c r="D28" s="845">
        <v>26665778.620000016</v>
      </c>
      <c r="E28" s="846">
        <v>0</v>
      </c>
      <c r="F28" s="846">
        <v>0</v>
      </c>
      <c r="G28" s="847">
        <v>0</v>
      </c>
      <c r="H28" s="848">
        <v>0</v>
      </c>
      <c r="I28" s="517"/>
      <c r="J28" s="517"/>
      <c r="K28" s="527" t="s">
        <v>4</v>
      </c>
      <c r="L28" s="527" t="s">
        <v>4</v>
      </c>
      <c r="M28" s="527" t="s">
        <v>4</v>
      </c>
      <c r="N28" s="527" t="s">
        <v>4</v>
      </c>
      <c r="O28" s="517"/>
      <c r="P28" s="517"/>
      <c r="Q28" s="517"/>
      <c r="R28" s="517"/>
      <c r="S28" s="517"/>
      <c r="T28" s="517"/>
      <c r="U28" s="517"/>
      <c r="V28" s="517"/>
      <c r="W28" s="527" t="s">
        <v>4</v>
      </c>
      <c r="X28" s="527" t="s">
        <v>4</v>
      </c>
      <c r="Y28" s="527" t="s">
        <v>4</v>
      </c>
      <c r="Z28" s="527" t="s">
        <v>4</v>
      </c>
      <c r="AA28" s="517"/>
      <c r="AB28" s="517"/>
      <c r="AC28" s="517"/>
      <c r="AD28" s="517"/>
    </row>
    <row r="29" spans="1:30" s="567" customFormat="1" ht="24" customHeight="1">
      <c r="A29" s="840">
        <v>32</v>
      </c>
      <c r="B29" s="563" t="s">
        <v>47</v>
      </c>
      <c r="C29" s="564" t="s">
        <v>618</v>
      </c>
      <c r="D29" s="845">
        <v>1319910.5899999999</v>
      </c>
      <c r="E29" s="846">
        <v>0</v>
      </c>
      <c r="F29" s="846">
        <v>0</v>
      </c>
      <c r="G29" s="847">
        <v>0</v>
      </c>
      <c r="H29" s="848">
        <v>0</v>
      </c>
      <c r="I29" s="517"/>
      <c r="J29" s="517"/>
      <c r="K29" s="517"/>
      <c r="L29" s="517"/>
      <c r="M29" s="517"/>
      <c r="N29" s="517"/>
      <c r="O29" s="517"/>
      <c r="P29" s="517"/>
      <c r="Q29" s="517"/>
      <c r="R29" s="517"/>
      <c r="S29" s="517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</row>
    <row r="30" spans="1:30" s="565" customFormat="1" ht="19.5" customHeight="1">
      <c r="A30" s="568" t="s">
        <v>4</v>
      </c>
      <c r="B30" s="569"/>
      <c r="C30" s="568"/>
      <c r="D30" s="570" t="s">
        <v>4</v>
      </c>
      <c r="E30" s="570" t="s">
        <v>4</v>
      </c>
      <c r="F30" s="570" t="s">
        <v>4</v>
      </c>
      <c r="G30" s="571" t="s">
        <v>4</v>
      </c>
      <c r="H30" s="570" t="s">
        <v>4</v>
      </c>
      <c r="I30" s="517"/>
      <c r="J30" s="517"/>
      <c r="K30" s="527" t="s">
        <v>4</v>
      </c>
      <c r="L30" s="527" t="s">
        <v>4</v>
      </c>
      <c r="M30" s="527" t="s">
        <v>4</v>
      </c>
      <c r="N30" s="527" t="s">
        <v>4</v>
      </c>
      <c r="O30" s="517"/>
      <c r="P30" s="517"/>
      <c r="Q30" s="517"/>
      <c r="R30" s="517"/>
      <c r="S30" s="517"/>
      <c r="T30" s="517"/>
      <c r="U30" s="517"/>
      <c r="V30" s="517"/>
      <c r="W30" s="527" t="s">
        <v>4</v>
      </c>
      <c r="X30" s="527" t="s">
        <v>4</v>
      </c>
      <c r="Y30" s="527" t="s">
        <v>4</v>
      </c>
      <c r="Z30" s="527" t="s">
        <v>4</v>
      </c>
      <c r="AA30" s="517"/>
      <c r="AB30" s="517"/>
      <c r="AC30" s="517"/>
      <c r="AD30" s="517"/>
    </row>
    <row r="31" spans="1:30" ht="27" customHeight="1">
      <c r="A31" s="515"/>
      <c r="B31" s="1740" t="s">
        <v>4</v>
      </c>
      <c r="C31" s="1740"/>
      <c r="D31" s="515"/>
      <c r="E31" s="515"/>
      <c r="F31" s="515"/>
      <c r="G31" s="515"/>
      <c r="H31" s="515"/>
    </row>
    <row r="32" spans="1:30">
      <c r="A32" s="515"/>
      <c r="B32" s="515"/>
      <c r="C32" s="515"/>
      <c r="D32" s="515"/>
      <c r="E32" s="515"/>
      <c r="F32" s="515"/>
      <c r="G32" s="515"/>
      <c r="H32" s="515"/>
    </row>
    <row r="33" spans="1:8">
      <c r="A33" s="515"/>
      <c r="B33" s="515"/>
      <c r="C33" s="515"/>
      <c r="D33" s="515"/>
      <c r="E33" s="515"/>
      <c r="F33" s="515"/>
      <c r="G33" s="515"/>
      <c r="H33" s="515"/>
    </row>
    <row r="34" spans="1:8">
      <c r="A34" s="515"/>
      <c r="B34" s="515"/>
      <c r="C34" s="515"/>
      <c r="D34" s="515"/>
      <c r="E34" s="515"/>
      <c r="F34" s="515"/>
      <c r="G34" s="515"/>
      <c r="H34" s="515"/>
    </row>
    <row r="37" spans="1:8">
      <c r="D37" s="572" t="s">
        <v>4</v>
      </c>
    </row>
    <row r="45" spans="1:8">
      <c r="D45" s="573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I37" sqref="I37"/>
    </sheetView>
  </sheetViews>
  <sheetFormatPr defaultColWidth="27.140625" defaultRowHeight="14.25"/>
  <cols>
    <col min="1" max="1" width="5.85546875" style="291" customWidth="1"/>
    <col min="2" max="2" width="53" style="291" customWidth="1"/>
    <col min="3" max="3" width="22.5703125" style="291" customWidth="1"/>
    <col min="4" max="5" width="22.7109375" style="291" customWidth="1"/>
    <col min="6" max="7" width="23.140625" style="291" customWidth="1"/>
    <col min="8" max="16384" width="27.140625" style="291"/>
  </cols>
  <sheetData>
    <row r="1" spans="1:9" ht="15.75">
      <c r="A1" s="1748" t="s">
        <v>514</v>
      </c>
      <c r="B1" s="1748"/>
      <c r="C1" s="1748"/>
      <c r="D1" s="290"/>
    </row>
    <row r="4" spans="1:9" ht="15.75">
      <c r="A4" s="1749" t="s">
        <v>515</v>
      </c>
      <c r="B4" s="1749"/>
      <c r="C4" s="1749"/>
      <c r="D4" s="1749"/>
      <c r="E4" s="1749"/>
      <c r="F4" s="1749"/>
      <c r="G4" s="774"/>
    </row>
    <row r="5" spans="1:9" ht="15">
      <c r="B5" s="292"/>
      <c r="C5" s="293"/>
      <c r="D5" s="293"/>
      <c r="E5" s="293"/>
      <c r="F5" s="293"/>
      <c r="G5" s="293"/>
    </row>
    <row r="6" spans="1:9" ht="15">
      <c r="F6" s="331" t="s">
        <v>2</v>
      </c>
      <c r="G6" s="331"/>
    </row>
    <row r="7" spans="1:9" ht="15">
      <c r="A7" s="294"/>
      <c r="B7" s="295"/>
      <c r="C7" s="296" t="s">
        <v>227</v>
      </c>
      <c r="D7" s="330" t="s">
        <v>518</v>
      </c>
      <c r="E7" s="327" t="s">
        <v>517</v>
      </c>
      <c r="F7" s="297" t="s">
        <v>516</v>
      </c>
      <c r="G7" s="849"/>
    </row>
    <row r="8" spans="1:9" ht="15">
      <c r="A8" s="298"/>
      <c r="B8" s="299" t="s">
        <v>3</v>
      </c>
      <c r="C8" s="300" t="s">
        <v>228</v>
      </c>
      <c r="D8" s="326" t="s">
        <v>519</v>
      </c>
      <c r="E8" s="328" t="s">
        <v>520</v>
      </c>
      <c r="F8" s="300" t="s">
        <v>519</v>
      </c>
      <c r="G8" s="849"/>
    </row>
    <row r="9" spans="1:9" ht="15">
      <c r="A9" s="301"/>
      <c r="B9" s="302"/>
      <c r="C9" s="300" t="s">
        <v>748</v>
      </c>
      <c r="D9" s="326"/>
      <c r="E9" s="328" t="s">
        <v>773</v>
      </c>
      <c r="F9" s="300" t="s">
        <v>521</v>
      </c>
      <c r="G9" s="326"/>
    </row>
    <row r="10" spans="1:9" s="305" customFormat="1" ht="11.25">
      <c r="A10" s="1750" t="s">
        <v>439</v>
      </c>
      <c r="B10" s="1751"/>
      <c r="C10" s="303">
        <v>2</v>
      </c>
      <c r="D10" s="325">
        <v>3</v>
      </c>
      <c r="E10" s="303">
        <v>4</v>
      </c>
      <c r="F10" s="304">
        <v>5</v>
      </c>
      <c r="G10" s="850"/>
    </row>
    <row r="11" spans="1:9" ht="24" customHeight="1">
      <c r="A11" s="1752" t="s">
        <v>522</v>
      </c>
      <c r="B11" s="1753"/>
      <c r="C11" s="696">
        <v>500000000</v>
      </c>
      <c r="D11" s="697">
        <v>500000000</v>
      </c>
      <c r="E11" s="1594">
        <v>64045617.710000008</v>
      </c>
      <c r="F11" s="1594">
        <v>435954382.28999996</v>
      </c>
      <c r="G11" s="851"/>
    </row>
    <row r="12" spans="1:9" ht="24" customHeight="1">
      <c r="A12" s="1754" t="s">
        <v>523</v>
      </c>
      <c r="B12" s="1755"/>
      <c r="C12" s="696">
        <v>31880988000</v>
      </c>
      <c r="D12" s="697">
        <v>31880988000</v>
      </c>
      <c r="E12" s="1594">
        <v>9613294300.5200005</v>
      </c>
      <c r="F12" s="1594">
        <v>22267693699.48</v>
      </c>
      <c r="G12" s="697"/>
      <c r="H12" s="1163"/>
      <c r="I12" s="1163"/>
    </row>
    <row r="13" spans="1:9" ht="18" customHeight="1">
      <c r="A13" s="1758" t="s">
        <v>524</v>
      </c>
      <c r="B13" s="1759"/>
      <c r="C13" s="1141"/>
      <c r="D13" s="1163"/>
      <c r="E13" s="1141"/>
      <c r="F13" s="1141"/>
      <c r="G13" s="851"/>
      <c r="H13" s="1163"/>
      <c r="I13" s="1163"/>
    </row>
    <row r="14" spans="1:9" ht="15.75" customHeight="1">
      <c r="A14" s="1758" t="s">
        <v>525</v>
      </c>
      <c r="B14" s="1759"/>
      <c r="C14" s="698">
        <v>15883878000</v>
      </c>
      <c r="D14" s="699">
        <v>15883878000</v>
      </c>
      <c r="E14" s="1595">
        <v>8172330564.7700005</v>
      </c>
      <c r="F14" s="1595">
        <v>7711547435.2299995</v>
      </c>
      <c r="G14" s="699"/>
      <c r="H14" s="1163"/>
      <c r="I14" s="1163"/>
    </row>
    <row r="15" spans="1:9" ht="15.75" customHeight="1">
      <c r="A15" s="1758" t="s">
        <v>526</v>
      </c>
      <c r="B15" s="1759"/>
      <c r="C15" s="698">
        <v>1287083000</v>
      </c>
      <c r="D15" s="699">
        <v>1287083000</v>
      </c>
      <c r="E15" s="1595">
        <v>40750800</v>
      </c>
      <c r="F15" s="1595">
        <v>1246332200</v>
      </c>
      <c r="G15" s="852"/>
      <c r="H15" s="1163"/>
      <c r="I15" s="1163"/>
    </row>
    <row r="16" spans="1:9" ht="15.75" customHeight="1">
      <c r="A16" s="1758" t="s">
        <v>527</v>
      </c>
      <c r="B16" s="1759"/>
      <c r="C16" s="698">
        <v>5162784000</v>
      </c>
      <c r="D16" s="699">
        <v>5162784000</v>
      </c>
      <c r="E16" s="1595">
        <v>804428368.10000002</v>
      </c>
      <c r="F16" s="1595">
        <v>4358355631.8999996</v>
      </c>
      <c r="G16" s="699"/>
      <c r="H16" s="1163"/>
      <c r="I16" s="1163"/>
    </row>
    <row r="17" spans="1:10" ht="15.75" customHeight="1">
      <c r="A17" s="1758" t="s">
        <v>528</v>
      </c>
      <c r="B17" s="1759"/>
      <c r="C17" s="698">
        <v>1746718000</v>
      </c>
      <c r="D17" s="699">
        <v>1746718000</v>
      </c>
      <c r="E17" s="1595">
        <v>388065794.38999999</v>
      </c>
      <c r="F17" s="1595">
        <v>1358652205.6100001</v>
      </c>
      <c r="G17" s="699"/>
      <c r="H17" s="1163"/>
      <c r="I17" s="1163"/>
    </row>
    <row r="18" spans="1:10" ht="15.75" customHeight="1">
      <c r="A18" s="1758" t="s">
        <v>705</v>
      </c>
      <c r="B18" s="1759"/>
      <c r="C18" s="698">
        <v>2300000000</v>
      </c>
      <c r="D18" s="699">
        <v>2300000000</v>
      </c>
      <c r="E18" s="1595">
        <v>0</v>
      </c>
      <c r="F18" s="1595">
        <v>2300000000</v>
      </c>
      <c r="G18" s="852"/>
      <c r="H18" s="1163"/>
      <c r="I18" s="1163"/>
    </row>
    <row r="19" spans="1:10" ht="15.75" customHeight="1">
      <c r="A19" s="1758" t="s">
        <v>529</v>
      </c>
      <c r="B19" s="1759"/>
      <c r="C19" s="1141"/>
      <c r="D19" s="1163"/>
      <c r="E19" s="1141"/>
      <c r="F19" s="1141"/>
      <c r="G19" s="852"/>
      <c r="H19" s="1163"/>
      <c r="I19" s="1163"/>
    </row>
    <row r="20" spans="1:10" ht="15.75" customHeight="1">
      <c r="A20" s="306" t="s">
        <v>530</v>
      </c>
      <c r="B20" s="307"/>
      <c r="C20" s="698">
        <v>5500525000</v>
      </c>
      <c r="D20" s="699">
        <v>5500525000</v>
      </c>
      <c r="E20" s="1595">
        <v>207718773.26000002</v>
      </c>
      <c r="F20" s="1595">
        <v>5292806226.7399998</v>
      </c>
      <c r="G20" s="699"/>
      <c r="H20" s="1163"/>
      <c r="I20" s="1163"/>
    </row>
    <row r="21" spans="1:10" ht="12.75" customHeight="1">
      <c r="A21" s="1756" t="s">
        <v>4</v>
      </c>
      <c r="B21" s="1757"/>
      <c r="C21" s="308"/>
      <c r="D21" s="309"/>
      <c r="E21" s="329"/>
      <c r="F21" s="310"/>
      <c r="G21" s="853"/>
      <c r="I21" s="1163"/>
    </row>
    <row r="22" spans="1:10" s="324" customFormat="1" ht="22.5" customHeight="1">
      <c r="A22" s="661"/>
      <c r="B22" s="654"/>
      <c r="C22" s="654"/>
      <c r="D22" s="654"/>
      <c r="E22" s="654"/>
      <c r="F22" s="654"/>
      <c r="G22" s="654"/>
      <c r="H22" s="323"/>
      <c r="I22" s="323"/>
      <c r="J22" s="323"/>
    </row>
    <row r="23" spans="1:10" ht="16.5" customHeight="1">
      <c r="A23" s="661"/>
    </row>
    <row r="24" spans="1:10" ht="15.75" customHeight="1">
      <c r="A24" s="314"/>
      <c r="B24" s="311"/>
      <c r="C24" s="312"/>
      <c r="D24" s="312"/>
      <c r="E24" s="313"/>
      <c r="F24" s="312"/>
      <c r="G24" s="312"/>
    </row>
    <row r="25" spans="1:10" ht="15.75" customHeight="1">
      <c r="A25" s="314"/>
      <c r="B25" s="311"/>
      <c r="C25" s="312"/>
      <c r="D25" s="312"/>
      <c r="E25" s="313"/>
      <c r="F25" s="312"/>
      <c r="G25" s="312"/>
    </row>
    <row r="26" spans="1:10" ht="17.25" customHeight="1"/>
    <row r="30" spans="1:10" ht="15">
      <c r="D30" s="281"/>
      <c r="E30" s="282"/>
    </row>
    <row r="36" spans="3:7" ht="15">
      <c r="C36" s="55"/>
      <c r="D36" s="55"/>
      <c r="E36" s="55"/>
      <c r="F36" s="55"/>
      <c r="G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7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5" zoomScaleNormal="75" workbookViewId="0">
      <selection activeCell="I37" sqref="I37"/>
    </sheetView>
  </sheetViews>
  <sheetFormatPr defaultRowHeight="12.75"/>
  <cols>
    <col min="1" max="1" width="4.5703125" style="184" customWidth="1"/>
    <col min="2" max="2" width="87.28515625" style="184" customWidth="1"/>
    <col min="3" max="3" width="21.85546875" style="184" customWidth="1"/>
    <col min="4" max="4" width="20.7109375" style="184" customWidth="1"/>
    <col min="5" max="5" width="1.7109375" style="184" customWidth="1"/>
    <col min="6" max="6" width="16.7109375" style="184" customWidth="1"/>
    <col min="7" max="7" width="49.5703125" style="184" customWidth="1"/>
    <col min="8" max="8" width="9.140625" style="184"/>
    <col min="9" max="9" width="16.28515625" style="184" bestFit="1" customWidth="1"/>
    <col min="10" max="10" width="16.85546875" style="184" bestFit="1" customWidth="1"/>
    <col min="11" max="11" width="18.5703125" style="184" bestFit="1" customWidth="1"/>
    <col min="12" max="12" width="25.42578125" style="184" customWidth="1"/>
    <col min="13" max="252" width="9.140625" style="184"/>
    <col min="253" max="253" width="4.5703125" style="184" customWidth="1"/>
    <col min="254" max="254" width="87.28515625" style="184" customWidth="1"/>
    <col min="255" max="256" width="20.7109375" style="184" customWidth="1"/>
    <col min="257" max="257" width="16.7109375" style="184" customWidth="1"/>
    <col min="258" max="258" width="3.85546875" style="184" customWidth="1"/>
    <col min="259" max="265" width="9.140625" style="184"/>
    <col min="266" max="266" width="19.28515625" style="184" customWidth="1"/>
    <col min="267" max="267" width="9.140625" style="184"/>
    <col min="268" max="268" width="25.42578125" style="184" customWidth="1"/>
    <col min="269" max="508" width="9.140625" style="184"/>
    <col min="509" max="509" width="4.5703125" style="184" customWidth="1"/>
    <col min="510" max="510" width="87.28515625" style="184" customWidth="1"/>
    <col min="511" max="512" width="20.7109375" style="184" customWidth="1"/>
    <col min="513" max="513" width="16.7109375" style="184" customWidth="1"/>
    <col min="514" max="514" width="3.85546875" style="184" customWidth="1"/>
    <col min="515" max="521" width="9.140625" style="184"/>
    <col min="522" max="522" width="19.28515625" style="184" customWidth="1"/>
    <col min="523" max="523" width="9.140625" style="184"/>
    <col min="524" max="524" width="25.42578125" style="184" customWidth="1"/>
    <col min="525" max="764" width="9.140625" style="184"/>
    <col min="765" max="765" width="4.5703125" style="184" customWidth="1"/>
    <col min="766" max="766" width="87.28515625" style="184" customWidth="1"/>
    <col min="767" max="768" width="20.7109375" style="184" customWidth="1"/>
    <col min="769" max="769" width="16.7109375" style="184" customWidth="1"/>
    <col min="770" max="770" width="3.85546875" style="184" customWidth="1"/>
    <col min="771" max="777" width="9.140625" style="184"/>
    <col min="778" max="778" width="19.28515625" style="184" customWidth="1"/>
    <col min="779" max="779" width="9.140625" style="184"/>
    <col min="780" max="780" width="25.42578125" style="184" customWidth="1"/>
    <col min="781" max="1020" width="9.140625" style="184"/>
    <col min="1021" max="1021" width="4.5703125" style="184" customWidth="1"/>
    <col min="1022" max="1022" width="87.28515625" style="184" customWidth="1"/>
    <col min="1023" max="1024" width="20.7109375" style="184" customWidth="1"/>
    <col min="1025" max="1025" width="16.7109375" style="184" customWidth="1"/>
    <col min="1026" max="1026" width="3.85546875" style="184" customWidth="1"/>
    <col min="1027" max="1033" width="9.140625" style="184"/>
    <col min="1034" max="1034" width="19.28515625" style="184" customWidth="1"/>
    <col min="1035" max="1035" width="9.140625" style="184"/>
    <col min="1036" max="1036" width="25.42578125" style="184" customWidth="1"/>
    <col min="1037" max="1276" width="9.140625" style="184"/>
    <col min="1277" max="1277" width="4.5703125" style="184" customWidth="1"/>
    <col min="1278" max="1278" width="87.28515625" style="184" customWidth="1"/>
    <col min="1279" max="1280" width="20.7109375" style="184" customWidth="1"/>
    <col min="1281" max="1281" width="16.7109375" style="184" customWidth="1"/>
    <col min="1282" max="1282" width="3.85546875" style="184" customWidth="1"/>
    <col min="1283" max="1289" width="9.140625" style="184"/>
    <col min="1290" max="1290" width="19.28515625" style="184" customWidth="1"/>
    <col min="1291" max="1291" width="9.140625" style="184"/>
    <col min="1292" max="1292" width="25.42578125" style="184" customWidth="1"/>
    <col min="1293" max="1532" width="9.140625" style="184"/>
    <col min="1533" max="1533" width="4.5703125" style="184" customWidth="1"/>
    <col min="1534" max="1534" width="87.28515625" style="184" customWidth="1"/>
    <col min="1535" max="1536" width="20.7109375" style="184" customWidth="1"/>
    <col min="1537" max="1537" width="16.7109375" style="184" customWidth="1"/>
    <col min="1538" max="1538" width="3.85546875" style="184" customWidth="1"/>
    <col min="1539" max="1545" width="9.140625" style="184"/>
    <col min="1546" max="1546" width="19.28515625" style="184" customWidth="1"/>
    <col min="1547" max="1547" width="9.140625" style="184"/>
    <col min="1548" max="1548" width="25.42578125" style="184" customWidth="1"/>
    <col min="1549" max="1788" width="9.140625" style="184"/>
    <col min="1789" max="1789" width="4.5703125" style="184" customWidth="1"/>
    <col min="1790" max="1790" width="87.28515625" style="184" customWidth="1"/>
    <col min="1791" max="1792" width="20.7109375" style="184" customWidth="1"/>
    <col min="1793" max="1793" width="16.7109375" style="184" customWidth="1"/>
    <col min="1794" max="1794" width="3.85546875" style="184" customWidth="1"/>
    <col min="1795" max="1801" width="9.140625" style="184"/>
    <col min="1802" max="1802" width="19.28515625" style="184" customWidth="1"/>
    <col min="1803" max="1803" width="9.140625" style="184"/>
    <col min="1804" max="1804" width="25.42578125" style="184" customWidth="1"/>
    <col min="1805" max="2044" width="9.140625" style="184"/>
    <col min="2045" max="2045" width="4.5703125" style="184" customWidth="1"/>
    <col min="2046" max="2046" width="87.28515625" style="184" customWidth="1"/>
    <col min="2047" max="2048" width="20.7109375" style="184" customWidth="1"/>
    <col min="2049" max="2049" width="16.7109375" style="184" customWidth="1"/>
    <col min="2050" max="2050" width="3.85546875" style="184" customWidth="1"/>
    <col min="2051" max="2057" width="9.140625" style="184"/>
    <col min="2058" max="2058" width="19.28515625" style="184" customWidth="1"/>
    <col min="2059" max="2059" width="9.140625" style="184"/>
    <col min="2060" max="2060" width="25.42578125" style="184" customWidth="1"/>
    <col min="2061" max="2300" width="9.140625" style="184"/>
    <col min="2301" max="2301" width="4.5703125" style="184" customWidth="1"/>
    <col min="2302" max="2302" width="87.28515625" style="184" customWidth="1"/>
    <col min="2303" max="2304" width="20.7109375" style="184" customWidth="1"/>
    <col min="2305" max="2305" width="16.7109375" style="184" customWidth="1"/>
    <col min="2306" max="2306" width="3.85546875" style="184" customWidth="1"/>
    <col min="2307" max="2313" width="9.140625" style="184"/>
    <col min="2314" max="2314" width="19.28515625" style="184" customWidth="1"/>
    <col min="2315" max="2315" width="9.140625" style="184"/>
    <col min="2316" max="2316" width="25.42578125" style="184" customWidth="1"/>
    <col min="2317" max="2556" width="9.140625" style="184"/>
    <col min="2557" max="2557" width="4.5703125" style="184" customWidth="1"/>
    <col min="2558" max="2558" width="87.28515625" style="184" customWidth="1"/>
    <col min="2559" max="2560" width="20.7109375" style="184" customWidth="1"/>
    <col min="2561" max="2561" width="16.7109375" style="184" customWidth="1"/>
    <col min="2562" max="2562" width="3.85546875" style="184" customWidth="1"/>
    <col min="2563" max="2569" width="9.140625" style="184"/>
    <col min="2570" max="2570" width="19.28515625" style="184" customWidth="1"/>
    <col min="2571" max="2571" width="9.140625" style="184"/>
    <col min="2572" max="2572" width="25.42578125" style="184" customWidth="1"/>
    <col min="2573" max="2812" width="9.140625" style="184"/>
    <col min="2813" max="2813" width="4.5703125" style="184" customWidth="1"/>
    <col min="2814" max="2814" width="87.28515625" style="184" customWidth="1"/>
    <col min="2815" max="2816" width="20.7109375" style="184" customWidth="1"/>
    <col min="2817" max="2817" width="16.7109375" style="184" customWidth="1"/>
    <col min="2818" max="2818" width="3.85546875" style="184" customWidth="1"/>
    <col min="2819" max="2825" width="9.140625" style="184"/>
    <col min="2826" max="2826" width="19.28515625" style="184" customWidth="1"/>
    <col min="2827" max="2827" width="9.140625" style="184"/>
    <col min="2828" max="2828" width="25.42578125" style="184" customWidth="1"/>
    <col min="2829" max="3068" width="9.140625" style="184"/>
    <col min="3069" max="3069" width="4.5703125" style="184" customWidth="1"/>
    <col min="3070" max="3070" width="87.28515625" style="184" customWidth="1"/>
    <col min="3071" max="3072" width="20.7109375" style="184" customWidth="1"/>
    <col min="3073" max="3073" width="16.7109375" style="184" customWidth="1"/>
    <col min="3074" max="3074" width="3.85546875" style="184" customWidth="1"/>
    <col min="3075" max="3081" width="9.140625" style="184"/>
    <col min="3082" max="3082" width="19.28515625" style="184" customWidth="1"/>
    <col min="3083" max="3083" width="9.140625" style="184"/>
    <col min="3084" max="3084" width="25.42578125" style="184" customWidth="1"/>
    <col min="3085" max="3324" width="9.140625" style="184"/>
    <col min="3325" max="3325" width="4.5703125" style="184" customWidth="1"/>
    <col min="3326" max="3326" width="87.28515625" style="184" customWidth="1"/>
    <col min="3327" max="3328" width="20.7109375" style="184" customWidth="1"/>
    <col min="3329" max="3329" width="16.7109375" style="184" customWidth="1"/>
    <col min="3330" max="3330" width="3.85546875" style="184" customWidth="1"/>
    <col min="3331" max="3337" width="9.140625" style="184"/>
    <col min="3338" max="3338" width="19.28515625" style="184" customWidth="1"/>
    <col min="3339" max="3339" width="9.140625" style="184"/>
    <col min="3340" max="3340" width="25.42578125" style="184" customWidth="1"/>
    <col min="3341" max="3580" width="9.140625" style="184"/>
    <col min="3581" max="3581" width="4.5703125" style="184" customWidth="1"/>
    <col min="3582" max="3582" width="87.28515625" style="184" customWidth="1"/>
    <col min="3583" max="3584" width="20.7109375" style="184" customWidth="1"/>
    <col min="3585" max="3585" width="16.7109375" style="184" customWidth="1"/>
    <col min="3586" max="3586" width="3.85546875" style="184" customWidth="1"/>
    <col min="3587" max="3593" width="9.140625" style="184"/>
    <col min="3594" max="3594" width="19.28515625" style="184" customWidth="1"/>
    <col min="3595" max="3595" width="9.140625" style="184"/>
    <col min="3596" max="3596" width="25.42578125" style="184" customWidth="1"/>
    <col min="3597" max="3836" width="9.140625" style="184"/>
    <col min="3837" max="3837" width="4.5703125" style="184" customWidth="1"/>
    <col min="3838" max="3838" width="87.28515625" style="184" customWidth="1"/>
    <col min="3839" max="3840" width="20.7109375" style="184" customWidth="1"/>
    <col min="3841" max="3841" width="16.7109375" style="184" customWidth="1"/>
    <col min="3842" max="3842" width="3.85546875" style="184" customWidth="1"/>
    <col min="3843" max="3849" width="9.140625" style="184"/>
    <col min="3850" max="3850" width="19.28515625" style="184" customWidth="1"/>
    <col min="3851" max="3851" width="9.140625" style="184"/>
    <col min="3852" max="3852" width="25.42578125" style="184" customWidth="1"/>
    <col min="3853" max="4092" width="9.140625" style="184"/>
    <col min="4093" max="4093" width="4.5703125" style="184" customWidth="1"/>
    <col min="4094" max="4094" width="87.28515625" style="184" customWidth="1"/>
    <col min="4095" max="4096" width="20.7109375" style="184" customWidth="1"/>
    <col min="4097" max="4097" width="16.7109375" style="184" customWidth="1"/>
    <col min="4098" max="4098" width="3.85546875" style="184" customWidth="1"/>
    <col min="4099" max="4105" width="9.140625" style="184"/>
    <col min="4106" max="4106" width="19.28515625" style="184" customWidth="1"/>
    <col min="4107" max="4107" width="9.140625" style="184"/>
    <col min="4108" max="4108" width="25.42578125" style="184" customWidth="1"/>
    <col min="4109" max="4348" width="9.140625" style="184"/>
    <col min="4349" max="4349" width="4.5703125" style="184" customWidth="1"/>
    <col min="4350" max="4350" width="87.28515625" style="184" customWidth="1"/>
    <col min="4351" max="4352" width="20.7109375" style="184" customWidth="1"/>
    <col min="4353" max="4353" width="16.7109375" style="184" customWidth="1"/>
    <col min="4354" max="4354" width="3.85546875" style="184" customWidth="1"/>
    <col min="4355" max="4361" width="9.140625" style="184"/>
    <col min="4362" max="4362" width="19.28515625" style="184" customWidth="1"/>
    <col min="4363" max="4363" width="9.140625" style="184"/>
    <col min="4364" max="4364" width="25.42578125" style="184" customWidth="1"/>
    <col min="4365" max="4604" width="9.140625" style="184"/>
    <col min="4605" max="4605" width="4.5703125" style="184" customWidth="1"/>
    <col min="4606" max="4606" width="87.28515625" style="184" customWidth="1"/>
    <col min="4607" max="4608" width="20.7109375" style="184" customWidth="1"/>
    <col min="4609" max="4609" width="16.7109375" style="184" customWidth="1"/>
    <col min="4610" max="4610" width="3.85546875" style="184" customWidth="1"/>
    <col min="4611" max="4617" width="9.140625" style="184"/>
    <col min="4618" max="4618" width="19.28515625" style="184" customWidth="1"/>
    <col min="4619" max="4619" width="9.140625" style="184"/>
    <col min="4620" max="4620" width="25.42578125" style="184" customWidth="1"/>
    <col min="4621" max="4860" width="9.140625" style="184"/>
    <col min="4861" max="4861" width="4.5703125" style="184" customWidth="1"/>
    <col min="4862" max="4862" width="87.28515625" style="184" customWidth="1"/>
    <col min="4863" max="4864" width="20.7109375" style="184" customWidth="1"/>
    <col min="4865" max="4865" width="16.7109375" style="184" customWidth="1"/>
    <col min="4866" max="4866" width="3.85546875" style="184" customWidth="1"/>
    <col min="4867" max="4873" width="9.140625" style="184"/>
    <col min="4874" max="4874" width="19.28515625" style="184" customWidth="1"/>
    <col min="4875" max="4875" width="9.140625" style="184"/>
    <col min="4876" max="4876" width="25.42578125" style="184" customWidth="1"/>
    <col min="4877" max="5116" width="9.140625" style="184"/>
    <col min="5117" max="5117" width="4.5703125" style="184" customWidth="1"/>
    <col min="5118" max="5118" width="87.28515625" style="184" customWidth="1"/>
    <col min="5119" max="5120" width="20.7109375" style="184" customWidth="1"/>
    <col min="5121" max="5121" width="16.7109375" style="184" customWidth="1"/>
    <col min="5122" max="5122" width="3.85546875" style="184" customWidth="1"/>
    <col min="5123" max="5129" width="9.140625" style="184"/>
    <col min="5130" max="5130" width="19.28515625" style="184" customWidth="1"/>
    <col min="5131" max="5131" width="9.140625" style="184"/>
    <col min="5132" max="5132" width="25.42578125" style="184" customWidth="1"/>
    <col min="5133" max="5372" width="9.140625" style="184"/>
    <col min="5373" max="5373" width="4.5703125" style="184" customWidth="1"/>
    <col min="5374" max="5374" width="87.28515625" style="184" customWidth="1"/>
    <col min="5375" max="5376" width="20.7109375" style="184" customWidth="1"/>
    <col min="5377" max="5377" width="16.7109375" style="184" customWidth="1"/>
    <col min="5378" max="5378" width="3.85546875" style="184" customWidth="1"/>
    <col min="5379" max="5385" width="9.140625" style="184"/>
    <col min="5386" max="5386" width="19.28515625" style="184" customWidth="1"/>
    <col min="5387" max="5387" width="9.140625" style="184"/>
    <col min="5388" max="5388" width="25.42578125" style="184" customWidth="1"/>
    <col min="5389" max="5628" width="9.140625" style="184"/>
    <col min="5629" max="5629" width="4.5703125" style="184" customWidth="1"/>
    <col min="5630" max="5630" width="87.28515625" style="184" customWidth="1"/>
    <col min="5631" max="5632" width="20.7109375" style="184" customWidth="1"/>
    <col min="5633" max="5633" width="16.7109375" style="184" customWidth="1"/>
    <col min="5634" max="5634" width="3.85546875" style="184" customWidth="1"/>
    <col min="5635" max="5641" width="9.140625" style="184"/>
    <col min="5642" max="5642" width="19.28515625" style="184" customWidth="1"/>
    <col min="5643" max="5643" width="9.140625" style="184"/>
    <col min="5644" max="5644" width="25.42578125" style="184" customWidth="1"/>
    <col min="5645" max="5884" width="9.140625" style="184"/>
    <col min="5885" max="5885" width="4.5703125" style="184" customWidth="1"/>
    <col min="5886" max="5886" width="87.28515625" style="184" customWidth="1"/>
    <col min="5887" max="5888" width="20.7109375" style="184" customWidth="1"/>
    <col min="5889" max="5889" width="16.7109375" style="184" customWidth="1"/>
    <col min="5890" max="5890" width="3.85546875" style="184" customWidth="1"/>
    <col min="5891" max="5897" width="9.140625" style="184"/>
    <col min="5898" max="5898" width="19.28515625" style="184" customWidth="1"/>
    <col min="5899" max="5899" width="9.140625" style="184"/>
    <col min="5900" max="5900" width="25.42578125" style="184" customWidth="1"/>
    <col min="5901" max="6140" width="9.140625" style="184"/>
    <col min="6141" max="6141" width="4.5703125" style="184" customWidth="1"/>
    <col min="6142" max="6142" width="87.28515625" style="184" customWidth="1"/>
    <col min="6143" max="6144" width="20.7109375" style="184" customWidth="1"/>
    <col min="6145" max="6145" width="16.7109375" style="184" customWidth="1"/>
    <col min="6146" max="6146" width="3.85546875" style="184" customWidth="1"/>
    <col min="6147" max="6153" width="9.140625" style="184"/>
    <col min="6154" max="6154" width="19.28515625" style="184" customWidth="1"/>
    <col min="6155" max="6155" width="9.140625" style="184"/>
    <col min="6156" max="6156" width="25.42578125" style="184" customWidth="1"/>
    <col min="6157" max="6396" width="9.140625" style="184"/>
    <col min="6397" max="6397" width="4.5703125" style="184" customWidth="1"/>
    <col min="6398" max="6398" width="87.28515625" style="184" customWidth="1"/>
    <col min="6399" max="6400" width="20.7109375" style="184" customWidth="1"/>
    <col min="6401" max="6401" width="16.7109375" style="184" customWidth="1"/>
    <col min="6402" max="6402" width="3.85546875" style="184" customWidth="1"/>
    <col min="6403" max="6409" width="9.140625" style="184"/>
    <col min="6410" max="6410" width="19.28515625" style="184" customWidth="1"/>
    <col min="6411" max="6411" width="9.140625" style="184"/>
    <col min="6412" max="6412" width="25.42578125" style="184" customWidth="1"/>
    <col min="6413" max="6652" width="9.140625" style="184"/>
    <col min="6653" max="6653" width="4.5703125" style="184" customWidth="1"/>
    <col min="6654" max="6654" width="87.28515625" style="184" customWidth="1"/>
    <col min="6655" max="6656" width="20.7109375" style="184" customWidth="1"/>
    <col min="6657" max="6657" width="16.7109375" style="184" customWidth="1"/>
    <col min="6658" max="6658" width="3.85546875" style="184" customWidth="1"/>
    <col min="6659" max="6665" width="9.140625" style="184"/>
    <col min="6666" max="6666" width="19.28515625" style="184" customWidth="1"/>
    <col min="6667" max="6667" width="9.140625" style="184"/>
    <col min="6668" max="6668" width="25.42578125" style="184" customWidth="1"/>
    <col min="6669" max="6908" width="9.140625" style="184"/>
    <col min="6909" max="6909" width="4.5703125" style="184" customWidth="1"/>
    <col min="6910" max="6910" width="87.28515625" style="184" customWidth="1"/>
    <col min="6911" max="6912" width="20.7109375" style="184" customWidth="1"/>
    <col min="6913" max="6913" width="16.7109375" style="184" customWidth="1"/>
    <col min="6914" max="6914" width="3.85546875" style="184" customWidth="1"/>
    <col min="6915" max="6921" width="9.140625" style="184"/>
    <col min="6922" max="6922" width="19.28515625" style="184" customWidth="1"/>
    <col min="6923" max="6923" width="9.140625" style="184"/>
    <col min="6924" max="6924" width="25.42578125" style="184" customWidth="1"/>
    <col min="6925" max="7164" width="9.140625" style="184"/>
    <col min="7165" max="7165" width="4.5703125" style="184" customWidth="1"/>
    <col min="7166" max="7166" width="87.28515625" style="184" customWidth="1"/>
    <col min="7167" max="7168" width="20.7109375" style="184" customWidth="1"/>
    <col min="7169" max="7169" width="16.7109375" style="184" customWidth="1"/>
    <col min="7170" max="7170" width="3.85546875" style="184" customWidth="1"/>
    <col min="7171" max="7177" width="9.140625" style="184"/>
    <col min="7178" max="7178" width="19.28515625" style="184" customWidth="1"/>
    <col min="7179" max="7179" width="9.140625" style="184"/>
    <col min="7180" max="7180" width="25.42578125" style="184" customWidth="1"/>
    <col min="7181" max="7420" width="9.140625" style="184"/>
    <col min="7421" max="7421" width="4.5703125" style="184" customWidth="1"/>
    <col min="7422" max="7422" width="87.28515625" style="184" customWidth="1"/>
    <col min="7423" max="7424" width="20.7109375" style="184" customWidth="1"/>
    <col min="7425" max="7425" width="16.7109375" style="184" customWidth="1"/>
    <col min="7426" max="7426" width="3.85546875" style="184" customWidth="1"/>
    <col min="7427" max="7433" width="9.140625" style="184"/>
    <col min="7434" max="7434" width="19.28515625" style="184" customWidth="1"/>
    <col min="7435" max="7435" width="9.140625" style="184"/>
    <col min="7436" max="7436" width="25.42578125" style="184" customWidth="1"/>
    <col min="7437" max="7676" width="9.140625" style="184"/>
    <col min="7677" max="7677" width="4.5703125" style="184" customWidth="1"/>
    <col min="7678" max="7678" width="87.28515625" style="184" customWidth="1"/>
    <col min="7679" max="7680" width="20.7109375" style="184" customWidth="1"/>
    <col min="7681" max="7681" width="16.7109375" style="184" customWidth="1"/>
    <col min="7682" max="7682" width="3.85546875" style="184" customWidth="1"/>
    <col min="7683" max="7689" width="9.140625" style="184"/>
    <col min="7690" max="7690" width="19.28515625" style="184" customWidth="1"/>
    <col min="7691" max="7691" width="9.140625" style="184"/>
    <col min="7692" max="7692" width="25.42578125" style="184" customWidth="1"/>
    <col min="7693" max="7932" width="9.140625" style="184"/>
    <col min="7933" max="7933" width="4.5703125" style="184" customWidth="1"/>
    <col min="7934" max="7934" width="87.28515625" style="184" customWidth="1"/>
    <col min="7935" max="7936" width="20.7109375" style="184" customWidth="1"/>
    <col min="7937" max="7937" width="16.7109375" style="184" customWidth="1"/>
    <col min="7938" max="7938" width="3.85546875" style="184" customWidth="1"/>
    <col min="7939" max="7945" width="9.140625" style="184"/>
    <col min="7946" max="7946" width="19.28515625" style="184" customWidth="1"/>
    <col min="7947" max="7947" width="9.140625" style="184"/>
    <col min="7948" max="7948" width="25.42578125" style="184" customWidth="1"/>
    <col min="7949" max="8188" width="9.140625" style="184"/>
    <col min="8189" max="8189" width="4.5703125" style="184" customWidth="1"/>
    <col min="8190" max="8190" width="87.28515625" style="184" customWidth="1"/>
    <col min="8191" max="8192" width="20.7109375" style="184" customWidth="1"/>
    <col min="8193" max="8193" width="16.7109375" style="184" customWidth="1"/>
    <col min="8194" max="8194" width="3.85546875" style="184" customWidth="1"/>
    <col min="8195" max="8201" width="9.140625" style="184"/>
    <col min="8202" max="8202" width="19.28515625" style="184" customWidth="1"/>
    <col min="8203" max="8203" width="9.140625" style="184"/>
    <col min="8204" max="8204" width="25.42578125" style="184" customWidth="1"/>
    <col min="8205" max="8444" width="9.140625" style="184"/>
    <col min="8445" max="8445" width="4.5703125" style="184" customWidth="1"/>
    <col min="8446" max="8446" width="87.28515625" style="184" customWidth="1"/>
    <col min="8447" max="8448" width="20.7109375" style="184" customWidth="1"/>
    <col min="8449" max="8449" width="16.7109375" style="184" customWidth="1"/>
    <col min="8450" max="8450" width="3.85546875" style="184" customWidth="1"/>
    <col min="8451" max="8457" width="9.140625" style="184"/>
    <col min="8458" max="8458" width="19.28515625" style="184" customWidth="1"/>
    <col min="8459" max="8459" width="9.140625" style="184"/>
    <col min="8460" max="8460" width="25.42578125" style="184" customWidth="1"/>
    <col min="8461" max="8700" width="9.140625" style="184"/>
    <col min="8701" max="8701" width="4.5703125" style="184" customWidth="1"/>
    <col min="8702" max="8702" width="87.28515625" style="184" customWidth="1"/>
    <col min="8703" max="8704" width="20.7109375" style="184" customWidth="1"/>
    <col min="8705" max="8705" width="16.7109375" style="184" customWidth="1"/>
    <col min="8706" max="8706" width="3.85546875" style="184" customWidth="1"/>
    <col min="8707" max="8713" width="9.140625" style="184"/>
    <col min="8714" max="8714" width="19.28515625" style="184" customWidth="1"/>
    <col min="8715" max="8715" width="9.140625" style="184"/>
    <col min="8716" max="8716" width="25.42578125" style="184" customWidth="1"/>
    <col min="8717" max="8956" width="9.140625" style="184"/>
    <col min="8957" max="8957" width="4.5703125" style="184" customWidth="1"/>
    <col min="8958" max="8958" width="87.28515625" style="184" customWidth="1"/>
    <col min="8959" max="8960" width="20.7109375" style="184" customWidth="1"/>
    <col min="8961" max="8961" width="16.7109375" style="184" customWidth="1"/>
    <col min="8962" max="8962" width="3.85546875" style="184" customWidth="1"/>
    <col min="8963" max="8969" width="9.140625" style="184"/>
    <col min="8970" max="8970" width="19.28515625" style="184" customWidth="1"/>
    <col min="8971" max="8971" width="9.140625" style="184"/>
    <col min="8972" max="8972" width="25.42578125" style="184" customWidth="1"/>
    <col min="8973" max="9212" width="9.140625" style="184"/>
    <col min="9213" max="9213" width="4.5703125" style="184" customWidth="1"/>
    <col min="9214" max="9214" width="87.28515625" style="184" customWidth="1"/>
    <col min="9215" max="9216" width="20.7109375" style="184" customWidth="1"/>
    <col min="9217" max="9217" width="16.7109375" style="184" customWidth="1"/>
    <col min="9218" max="9218" width="3.85546875" style="184" customWidth="1"/>
    <col min="9219" max="9225" width="9.140625" style="184"/>
    <col min="9226" max="9226" width="19.28515625" style="184" customWidth="1"/>
    <col min="9227" max="9227" width="9.140625" style="184"/>
    <col min="9228" max="9228" width="25.42578125" style="184" customWidth="1"/>
    <col min="9229" max="9468" width="9.140625" style="184"/>
    <col min="9469" max="9469" width="4.5703125" style="184" customWidth="1"/>
    <col min="9470" max="9470" width="87.28515625" style="184" customWidth="1"/>
    <col min="9471" max="9472" width="20.7109375" style="184" customWidth="1"/>
    <col min="9473" max="9473" width="16.7109375" style="184" customWidth="1"/>
    <col min="9474" max="9474" width="3.85546875" style="184" customWidth="1"/>
    <col min="9475" max="9481" width="9.140625" style="184"/>
    <col min="9482" max="9482" width="19.28515625" style="184" customWidth="1"/>
    <col min="9483" max="9483" width="9.140625" style="184"/>
    <col min="9484" max="9484" width="25.42578125" style="184" customWidth="1"/>
    <col min="9485" max="9724" width="9.140625" style="184"/>
    <col min="9725" max="9725" width="4.5703125" style="184" customWidth="1"/>
    <col min="9726" max="9726" width="87.28515625" style="184" customWidth="1"/>
    <col min="9727" max="9728" width="20.7109375" style="184" customWidth="1"/>
    <col min="9729" max="9729" width="16.7109375" style="184" customWidth="1"/>
    <col min="9730" max="9730" width="3.85546875" style="184" customWidth="1"/>
    <col min="9731" max="9737" width="9.140625" style="184"/>
    <col min="9738" max="9738" width="19.28515625" style="184" customWidth="1"/>
    <col min="9739" max="9739" width="9.140625" style="184"/>
    <col min="9740" max="9740" width="25.42578125" style="184" customWidth="1"/>
    <col min="9741" max="9980" width="9.140625" style="184"/>
    <col min="9981" max="9981" width="4.5703125" style="184" customWidth="1"/>
    <col min="9982" max="9982" width="87.28515625" style="184" customWidth="1"/>
    <col min="9983" max="9984" width="20.7109375" style="184" customWidth="1"/>
    <col min="9985" max="9985" width="16.7109375" style="184" customWidth="1"/>
    <col min="9986" max="9986" width="3.85546875" style="184" customWidth="1"/>
    <col min="9987" max="9993" width="9.140625" style="184"/>
    <col min="9994" max="9994" width="19.28515625" style="184" customWidth="1"/>
    <col min="9995" max="9995" width="9.140625" style="184"/>
    <col min="9996" max="9996" width="25.42578125" style="184" customWidth="1"/>
    <col min="9997" max="10236" width="9.140625" style="184"/>
    <col min="10237" max="10237" width="4.5703125" style="184" customWidth="1"/>
    <col min="10238" max="10238" width="87.28515625" style="184" customWidth="1"/>
    <col min="10239" max="10240" width="20.7109375" style="184" customWidth="1"/>
    <col min="10241" max="10241" width="16.7109375" style="184" customWidth="1"/>
    <col min="10242" max="10242" width="3.85546875" style="184" customWidth="1"/>
    <col min="10243" max="10249" width="9.140625" style="184"/>
    <col min="10250" max="10250" width="19.28515625" style="184" customWidth="1"/>
    <col min="10251" max="10251" width="9.140625" style="184"/>
    <col min="10252" max="10252" width="25.42578125" style="184" customWidth="1"/>
    <col min="10253" max="10492" width="9.140625" style="184"/>
    <col min="10493" max="10493" width="4.5703125" style="184" customWidth="1"/>
    <col min="10494" max="10494" width="87.28515625" style="184" customWidth="1"/>
    <col min="10495" max="10496" width="20.7109375" style="184" customWidth="1"/>
    <col min="10497" max="10497" width="16.7109375" style="184" customWidth="1"/>
    <col min="10498" max="10498" width="3.85546875" style="184" customWidth="1"/>
    <col min="10499" max="10505" width="9.140625" style="184"/>
    <col min="10506" max="10506" width="19.28515625" style="184" customWidth="1"/>
    <col min="10507" max="10507" width="9.140625" style="184"/>
    <col min="10508" max="10508" width="25.42578125" style="184" customWidth="1"/>
    <col min="10509" max="10748" width="9.140625" style="184"/>
    <col min="10749" max="10749" width="4.5703125" style="184" customWidth="1"/>
    <col min="10750" max="10750" width="87.28515625" style="184" customWidth="1"/>
    <col min="10751" max="10752" width="20.7109375" style="184" customWidth="1"/>
    <col min="10753" max="10753" width="16.7109375" style="184" customWidth="1"/>
    <col min="10754" max="10754" width="3.85546875" style="184" customWidth="1"/>
    <col min="10755" max="10761" width="9.140625" style="184"/>
    <col min="10762" max="10762" width="19.28515625" style="184" customWidth="1"/>
    <col min="10763" max="10763" width="9.140625" style="184"/>
    <col min="10764" max="10764" width="25.42578125" style="184" customWidth="1"/>
    <col min="10765" max="11004" width="9.140625" style="184"/>
    <col min="11005" max="11005" width="4.5703125" style="184" customWidth="1"/>
    <col min="11006" max="11006" width="87.28515625" style="184" customWidth="1"/>
    <col min="11007" max="11008" width="20.7109375" style="184" customWidth="1"/>
    <col min="11009" max="11009" width="16.7109375" style="184" customWidth="1"/>
    <col min="11010" max="11010" width="3.85546875" style="184" customWidth="1"/>
    <col min="11011" max="11017" width="9.140625" style="184"/>
    <col min="11018" max="11018" width="19.28515625" style="184" customWidth="1"/>
    <col min="11019" max="11019" width="9.140625" style="184"/>
    <col min="11020" max="11020" width="25.42578125" style="184" customWidth="1"/>
    <col min="11021" max="11260" width="9.140625" style="184"/>
    <col min="11261" max="11261" width="4.5703125" style="184" customWidth="1"/>
    <col min="11262" max="11262" width="87.28515625" style="184" customWidth="1"/>
    <col min="11263" max="11264" width="20.7109375" style="184" customWidth="1"/>
    <col min="11265" max="11265" width="16.7109375" style="184" customWidth="1"/>
    <col min="11266" max="11266" width="3.85546875" style="184" customWidth="1"/>
    <col min="11267" max="11273" width="9.140625" style="184"/>
    <col min="11274" max="11274" width="19.28515625" style="184" customWidth="1"/>
    <col min="11275" max="11275" width="9.140625" style="184"/>
    <col min="11276" max="11276" width="25.42578125" style="184" customWidth="1"/>
    <col min="11277" max="11516" width="9.140625" style="184"/>
    <col min="11517" max="11517" width="4.5703125" style="184" customWidth="1"/>
    <col min="11518" max="11518" width="87.28515625" style="184" customWidth="1"/>
    <col min="11519" max="11520" width="20.7109375" style="184" customWidth="1"/>
    <col min="11521" max="11521" width="16.7109375" style="184" customWidth="1"/>
    <col min="11522" max="11522" width="3.85546875" style="184" customWidth="1"/>
    <col min="11523" max="11529" width="9.140625" style="184"/>
    <col min="11530" max="11530" width="19.28515625" style="184" customWidth="1"/>
    <col min="11531" max="11531" width="9.140625" style="184"/>
    <col min="11532" max="11532" width="25.42578125" style="184" customWidth="1"/>
    <col min="11533" max="11772" width="9.140625" style="184"/>
    <col min="11773" max="11773" width="4.5703125" style="184" customWidth="1"/>
    <col min="11774" max="11774" width="87.28515625" style="184" customWidth="1"/>
    <col min="11775" max="11776" width="20.7109375" style="184" customWidth="1"/>
    <col min="11777" max="11777" width="16.7109375" style="184" customWidth="1"/>
    <col min="11778" max="11778" width="3.85546875" style="184" customWidth="1"/>
    <col min="11779" max="11785" width="9.140625" style="184"/>
    <col min="11786" max="11786" width="19.28515625" style="184" customWidth="1"/>
    <col min="11787" max="11787" width="9.140625" style="184"/>
    <col min="11788" max="11788" width="25.42578125" style="184" customWidth="1"/>
    <col min="11789" max="12028" width="9.140625" style="184"/>
    <col min="12029" max="12029" width="4.5703125" style="184" customWidth="1"/>
    <col min="12030" max="12030" width="87.28515625" style="184" customWidth="1"/>
    <col min="12031" max="12032" width="20.7109375" style="184" customWidth="1"/>
    <col min="12033" max="12033" width="16.7109375" style="184" customWidth="1"/>
    <col min="12034" max="12034" width="3.85546875" style="184" customWidth="1"/>
    <col min="12035" max="12041" width="9.140625" style="184"/>
    <col min="12042" max="12042" width="19.28515625" style="184" customWidth="1"/>
    <col min="12043" max="12043" width="9.140625" style="184"/>
    <col min="12044" max="12044" width="25.42578125" style="184" customWidth="1"/>
    <col min="12045" max="12284" width="9.140625" style="184"/>
    <col min="12285" max="12285" width="4.5703125" style="184" customWidth="1"/>
    <col min="12286" max="12286" width="87.28515625" style="184" customWidth="1"/>
    <col min="12287" max="12288" width="20.7109375" style="184" customWidth="1"/>
    <col min="12289" max="12289" width="16.7109375" style="184" customWidth="1"/>
    <col min="12290" max="12290" width="3.85546875" style="184" customWidth="1"/>
    <col min="12291" max="12297" width="9.140625" style="184"/>
    <col min="12298" max="12298" width="19.28515625" style="184" customWidth="1"/>
    <col min="12299" max="12299" width="9.140625" style="184"/>
    <col min="12300" max="12300" width="25.42578125" style="184" customWidth="1"/>
    <col min="12301" max="12540" width="9.140625" style="184"/>
    <col min="12541" max="12541" width="4.5703125" style="184" customWidth="1"/>
    <col min="12542" max="12542" width="87.28515625" style="184" customWidth="1"/>
    <col min="12543" max="12544" width="20.7109375" style="184" customWidth="1"/>
    <col min="12545" max="12545" width="16.7109375" style="184" customWidth="1"/>
    <col min="12546" max="12546" width="3.85546875" style="184" customWidth="1"/>
    <col min="12547" max="12553" width="9.140625" style="184"/>
    <col min="12554" max="12554" width="19.28515625" style="184" customWidth="1"/>
    <col min="12555" max="12555" width="9.140625" style="184"/>
    <col min="12556" max="12556" width="25.42578125" style="184" customWidth="1"/>
    <col min="12557" max="12796" width="9.140625" style="184"/>
    <col min="12797" max="12797" width="4.5703125" style="184" customWidth="1"/>
    <col min="12798" max="12798" width="87.28515625" style="184" customWidth="1"/>
    <col min="12799" max="12800" width="20.7109375" style="184" customWidth="1"/>
    <col min="12801" max="12801" width="16.7109375" style="184" customWidth="1"/>
    <col min="12802" max="12802" width="3.85546875" style="184" customWidth="1"/>
    <col min="12803" max="12809" width="9.140625" style="184"/>
    <col min="12810" max="12810" width="19.28515625" style="184" customWidth="1"/>
    <col min="12811" max="12811" width="9.140625" style="184"/>
    <col min="12812" max="12812" width="25.42578125" style="184" customWidth="1"/>
    <col min="12813" max="13052" width="9.140625" style="184"/>
    <col min="13053" max="13053" width="4.5703125" style="184" customWidth="1"/>
    <col min="13054" max="13054" width="87.28515625" style="184" customWidth="1"/>
    <col min="13055" max="13056" width="20.7109375" style="184" customWidth="1"/>
    <col min="13057" max="13057" width="16.7109375" style="184" customWidth="1"/>
    <col min="13058" max="13058" width="3.85546875" style="184" customWidth="1"/>
    <col min="13059" max="13065" width="9.140625" style="184"/>
    <col min="13066" max="13066" width="19.28515625" style="184" customWidth="1"/>
    <col min="13067" max="13067" width="9.140625" style="184"/>
    <col min="13068" max="13068" width="25.42578125" style="184" customWidth="1"/>
    <col min="13069" max="13308" width="9.140625" style="184"/>
    <col min="13309" max="13309" width="4.5703125" style="184" customWidth="1"/>
    <col min="13310" max="13310" width="87.28515625" style="184" customWidth="1"/>
    <col min="13311" max="13312" width="20.7109375" style="184" customWidth="1"/>
    <col min="13313" max="13313" width="16.7109375" style="184" customWidth="1"/>
    <col min="13314" max="13314" width="3.85546875" style="184" customWidth="1"/>
    <col min="13315" max="13321" width="9.140625" style="184"/>
    <col min="13322" max="13322" width="19.28515625" style="184" customWidth="1"/>
    <col min="13323" max="13323" width="9.140625" style="184"/>
    <col min="13324" max="13324" width="25.42578125" style="184" customWidth="1"/>
    <col min="13325" max="13564" width="9.140625" style="184"/>
    <col min="13565" max="13565" width="4.5703125" style="184" customWidth="1"/>
    <col min="13566" max="13566" width="87.28515625" style="184" customWidth="1"/>
    <col min="13567" max="13568" width="20.7109375" style="184" customWidth="1"/>
    <col min="13569" max="13569" width="16.7109375" style="184" customWidth="1"/>
    <col min="13570" max="13570" width="3.85546875" style="184" customWidth="1"/>
    <col min="13571" max="13577" width="9.140625" style="184"/>
    <col min="13578" max="13578" width="19.28515625" style="184" customWidth="1"/>
    <col min="13579" max="13579" width="9.140625" style="184"/>
    <col min="13580" max="13580" width="25.42578125" style="184" customWidth="1"/>
    <col min="13581" max="13820" width="9.140625" style="184"/>
    <col min="13821" max="13821" width="4.5703125" style="184" customWidth="1"/>
    <col min="13822" max="13822" width="87.28515625" style="184" customWidth="1"/>
    <col min="13823" max="13824" width="20.7109375" style="184" customWidth="1"/>
    <col min="13825" max="13825" width="16.7109375" style="184" customWidth="1"/>
    <col min="13826" max="13826" width="3.85546875" style="184" customWidth="1"/>
    <col min="13827" max="13833" width="9.140625" style="184"/>
    <col min="13834" max="13834" width="19.28515625" style="184" customWidth="1"/>
    <col min="13835" max="13835" width="9.140625" style="184"/>
    <col min="13836" max="13836" width="25.42578125" style="184" customWidth="1"/>
    <col min="13837" max="14076" width="9.140625" style="184"/>
    <col min="14077" max="14077" width="4.5703125" style="184" customWidth="1"/>
    <col min="14078" max="14078" width="87.28515625" style="184" customWidth="1"/>
    <col min="14079" max="14080" width="20.7109375" style="184" customWidth="1"/>
    <col min="14081" max="14081" width="16.7109375" style="184" customWidth="1"/>
    <col min="14082" max="14082" width="3.85546875" style="184" customWidth="1"/>
    <col min="14083" max="14089" width="9.140625" style="184"/>
    <col min="14090" max="14090" width="19.28515625" style="184" customWidth="1"/>
    <col min="14091" max="14091" width="9.140625" style="184"/>
    <col min="14092" max="14092" width="25.42578125" style="184" customWidth="1"/>
    <col min="14093" max="14332" width="9.140625" style="184"/>
    <col min="14333" max="14333" width="4.5703125" style="184" customWidth="1"/>
    <col min="14334" max="14334" width="87.28515625" style="184" customWidth="1"/>
    <col min="14335" max="14336" width="20.7109375" style="184" customWidth="1"/>
    <col min="14337" max="14337" width="16.7109375" style="184" customWidth="1"/>
    <col min="14338" max="14338" width="3.85546875" style="184" customWidth="1"/>
    <col min="14339" max="14345" width="9.140625" style="184"/>
    <col min="14346" max="14346" width="19.28515625" style="184" customWidth="1"/>
    <col min="14347" max="14347" width="9.140625" style="184"/>
    <col min="14348" max="14348" width="25.42578125" style="184" customWidth="1"/>
    <col min="14349" max="14588" width="9.140625" style="184"/>
    <col min="14589" max="14589" width="4.5703125" style="184" customWidth="1"/>
    <col min="14590" max="14590" width="87.28515625" style="184" customWidth="1"/>
    <col min="14591" max="14592" width="20.7109375" style="184" customWidth="1"/>
    <col min="14593" max="14593" width="16.7109375" style="184" customWidth="1"/>
    <col min="14594" max="14594" width="3.85546875" style="184" customWidth="1"/>
    <col min="14595" max="14601" width="9.140625" style="184"/>
    <col min="14602" max="14602" width="19.28515625" style="184" customWidth="1"/>
    <col min="14603" max="14603" width="9.140625" style="184"/>
    <col min="14604" max="14604" width="25.42578125" style="184" customWidth="1"/>
    <col min="14605" max="14844" width="9.140625" style="184"/>
    <col min="14845" max="14845" width="4.5703125" style="184" customWidth="1"/>
    <col min="14846" max="14846" width="87.28515625" style="184" customWidth="1"/>
    <col min="14847" max="14848" width="20.7109375" style="184" customWidth="1"/>
    <col min="14849" max="14849" width="16.7109375" style="184" customWidth="1"/>
    <col min="14850" max="14850" width="3.85546875" style="184" customWidth="1"/>
    <col min="14851" max="14857" width="9.140625" style="184"/>
    <col min="14858" max="14858" width="19.28515625" style="184" customWidth="1"/>
    <col min="14859" max="14859" width="9.140625" style="184"/>
    <col min="14860" max="14860" width="25.42578125" style="184" customWidth="1"/>
    <col min="14861" max="15100" width="9.140625" style="184"/>
    <col min="15101" max="15101" width="4.5703125" style="184" customWidth="1"/>
    <col min="15102" max="15102" width="87.28515625" style="184" customWidth="1"/>
    <col min="15103" max="15104" width="20.7109375" style="184" customWidth="1"/>
    <col min="15105" max="15105" width="16.7109375" style="184" customWidth="1"/>
    <col min="15106" max="15106" width="3.85546875" style="184" customWidth="1"/>
    <col min="15107" max="15113" width="9.140625" style="184"/>
    <col min="15114" max="15114" width="19.28515625" style="184" customWidth="1"/>
    <col min="15115" max="15115" width="9.140625" style="184"/>
    <col min="15116" max="15116" width="25.42578125" style="184" customWidth="1"/>
    <col min="15117" max="15356" width="9.140625" style="184"/>
    <col min="15357" max="15357" width="4.5703125" style="184" customWidth="1"/>
    <col min="15358" max="15358" width="87.28515625" style="184" customWidth="1"/>
    <col min="15359" max="15360" width="20.7109375" style="184" customWidth="1"/>
    <col min="15361" max="15361" width="16.7109375" style="184" customWidth="1"/>
    <col min="15362" max="15362" width="3.85546875" style="184" customWidth="1"/>
    <col min="15363" max="15369" width="9.140625" style="184"/>
    <col min="15370" max="15370" width="19.28515625" style="184" customWidth="1"/>
    <col min="15371" max="15371" width="9.140625" style="184"/>
    <col min="15372" max="15372" width="25.42578125" style="184" customWidth="1"/>
    <col min="15373" max="15612" width="9.140625" style="184"/>
    <col min="15613" max="15613" width="4.5703125" style="184" customWidth="1"/>
    <col min="15614" max="15614" width="87.28515625" style="184" customWidth="1"/>
    <col min="15615" max="15616" width="20.7109375" style="184" customWidth="1"/>
    <col min="15617" max="15617" width="16.7109375" style="184" customWidth="1"/>
    <col min="15618" max="15618" width="3.85546875" style="184" customWidth="1"/>
    <col min="15619" max="15625" width="9.140625" style="184"/>
    <col min="15626" max="15626" width="19.28515625" style="184" customWidth="1"/>
    <col min="15627" max="15627" width="9.140625" style="184"/>
    <col min="15628" max="15628" width="25.42578125" style="184" customWidth="1"/>
    <col min="15629" max="15868" width="9.140625" style="184"/>
    <col min="15869" max="15869" width="4.5703125" style="184" customWidth="1"/>
    <col min="15870" max="15870" width="87.28515625" style="184" customWidth="1"/>
    <col min="15871" max="15872" width="20.7109375" style="184" customWidth="1"/>
    <col min="15873" max="15873" width="16.7109375" style="184" customWidth="1"/>
    <col min="15874" max="15874" width="3.85546875" style="184" customWidth="1"/>
    <col min="15875" max="15881" width="9.140625" style="184"/>
    <col min="15882" max="15882" width="19.28515625" style="184" customWidth="1"/>
    <col min="15883" max="15883" width="9.140625" style="184"/>
    <col min="15884" max="15884" width="25.42578125" style="184" customWidth="1"/>
    <col min="15885" max="16124" width="9.140625" style="184"/>
    <col min="16125" max="16125" width="4.5703125" style="184" customWidth="1"/>
    <col min="16126" max="16126" width="87.28515625" style="184" customWidth="1"/>
    <col min="16127" max="16128" width="20.7109375" style="184" customWidth="1"/>
    <col min="16129" max="16129" width="16.7109375" style="184" customWidth="1"/>
    <col min="16130" max="16130" width="3.85546875" style="184" customWidth="1"/>
    <col min="16131" max="16137" width="9.140625" style="184"/>
    <col min="16138" max="16138" width="19.28515625" style="184" customWidth="1"/>
    <col min="16139" max="16139" width="9.140625" style="184"/>
    <col min="16140" max="16140" width="25.42578125" style="184" customWidth="1"/>
    <col min="16141" max="16384" width="9.140625" style="184"/>
  </cols>
  <sheetData>
    <row r="1" spans="1:12" ht="15.75">
      <c r="A1" s="181" t="s">
        <v>498</v>
      </c>
      <c r="B1" s="574"/>
    </row>
    <row r="2" spans="1:12" ht="17.25" customHeight="1">
      <c r="A2" s="1760" t="s">
        <v>4</v>
      </c>
      <c r="B2" s="1760"/>
      <c r="C2" s="1760"/>
      <c r="D2" s="1760"/>
      <c r="E2" s="1760"/>
      <c r="F2" s="1760"/>
    </row>
    <row r="3" spans="1:12" ht="17.25" customHeight="1">
      <c r="A3" s="1760" t="s">
        <v>619</v>
      </c>
      <c r="B3" s="1760"/>
      <c r="C3" s="1760"/>
      <c r="D3" s="1760"/>
      <c r="E3" s="1760"/>
      <c r="F3" s="1760"/>
    </row>
    <row r="4" spans="1:12" ht="17.25" customHeight="1">
      <c r="B4" s="189"/>
      <c r="C4" s="189"/>
      <c r="D4" s="183"/>
      <c r="E4" s="183"/>
      <c r="F4" s="183"/>
    </row>
    <row r="5" spans="1:12" ht="20.25" customHeight="1">
      <c r="B5" s="189"/>
      <c r="C5" s="189"/>
      <c r="D5" s="190"/>
      <c r="E5" s="1143"/>
      <c r="F5" s="575" t="s">
        <v>620</v>
      </c>
    </row>
    <row r="6" spans="1:12" ht="17.25" customHeight="1">
      <c r="A6" s="576"/>
      <c r="B6" s="577"/>
      <c r="C6" s="1764" t="s">
        <v>756</v>
      </c>
      <c r="D6" s="1761" t="s">
        <v>229</v>
      </c>
      <c r="E6" s="1156"/>
      <c r="F6" s="578"/>
    </row>
    <row r="7" spans="1:12" ht="12.75" customHeight="1">
      <c r="A7" s="215" t="s">
        <v>621</v>
      </c>
      <c r="B7" s="579" t="s">
        <v>3</v>
      </c>
      <c r="C7" s="1765"/>
      <c r="D7" s="1762"/>
      <c r="E7" s="1144"/>
      <c r="F7" s="580" t="s">
        <v>230</v>
      </c>
    </row>
    <row r="8" spans="1:12" ht="26.25" customHeight="1">
      <c r="A8" s="581"/>
      <c r="B8" s="582"/>
      <c r="C8" s="1766"/>
      <c r="D8" s="1763"/>
      <c r="E8" s="1144"/>
      <c r="F8" s="1172" t="s">
        <v>531</v>
      </c>
      <c r="G8" s="205"/>
    </row>
    <row r="9" spans="1:12" s="209" customFormat="1" ht="9.75" customHeight="1">
      <c r="A9" s="207" t="s">
        <v>439</v>
      </c>
      <c r="B9" s="207">
        <v>2</v>
      </c>
      <c r="C9" s="1232">
        <v>3</v>
      </c>
      <c r="D9" s="1150">
        <v>4</v>
      </c>
      <c r="E9" s="208"/>
      <c r="F9" s="208">
        <v>5</v>
      </c>
    </row>
    <row r="10" spans="1:12" ht="30" customHeight="1">
      <c r="A10" s="583" t="s">
        <v>622</v>
      </c>
      <c r="B10" s="584" t="s">
        <v>623</v>
      </c>
      <c r="C10" s="1151">
        <v>404484028000</v>
      </c>
      <c r="D10" s="1151">
        <v>147066719092.41074</v>
      </c>
      <c r="E10" s="1145"/>
      <c r="F10" s="855">
        <v>0.36359091808789723</v>
      </c>
      <c r="L10" s="666"/>
    </row>
    <row r="11" spans="1:12" ht="12.75" customHeight="1">
      <c r="A11" s="585"/>
      <c r="B11" s="586" t="s">
        <v>624</v>
      </c>
      <c r="C11" s="1233"/>
      <c r="D11" s="1152"/>
      <c r="E11" s="1146"/>
      <c r="F11" s="856"/>
      <c r="L11" s="666"/>
    </row>
    <row r="12" spans="1:12" s="205" customFormat="1" ht="24" customHeight="1">
      <c r="A12" s="587"/>
      <c r="B12" s="588" t="s">
        <v>625</v>
      </c>
      <c r="C12" s="1233">
        <v>369140013000</v>
      </c>
      <c r="D12" s="1152">
        <v>132467393737.47002</v>
      </c>
      <c r="E12" s="1146"/>
      <c r="F12" s="856">
        <v>0.35885406369498613</v>
      </c>
      <c r="G12" s="1209"/>
      <c r="J12" s="854"/>
      <c r="L12" s="667"/>
    </row>
    <row r="13" spans="1:12" s="205" customFormat="1" ht="12.75" customHeight="1">
      <c r="A13" s="587"/>
      <c r="B13" s="586" t="s">
        <v>626</v>
      </c>
      <c r="C13" s="1234"/>
      <c r="D13" s="1152"/>
      <c r="E13" s="1146"/>
      <c r="F13" s="856"/>
      <c r="L13" s="667"/>
    </row>
    <row r="14" spans="1:12" ht="16.5" customHeight="1">
      <c r="A14" s="585"/>
      <c r="B14" s="216" t="s">
        <v>627</v>
      </c>
      <c r="C14" s="1153">
        <v>254912000000</v>
      </c>
      <c r="D14" s="1153">
        <v>92115114143.179993</v>
      </c>
      <c r="E14" s="1147"/>
      <c r="F14" s="857">
        <v>0.36136044651950472</v>
      </c>
      <c r="K14" s="666"/>
      <c r="L14" s="666"/>
    </row>
    <row r="15" spans="1:12" ht="17.100000000000001" customHeight="1">
      <c r="A15" s="585"/>
      <c r="B15" s="589" t="s">
        <v>628</v>
      </c>
      <c r="C15" s="1153">
        <v>71052000000</v>
      </c>
      <c r="D15" s="1153">
        <v>21491656743.990002</v>
      </c>
      <c r="E15" s="1147"/>
      <c r="F15" s="857">
        <v>0.30247785768155722</v>
      </c>
      <c r="J15" s="868"/>
      <c r="K15" s="868"/>
      <c r="L15" s="666"/>
    </row>
    <row r="16" spans="1:12" ht="16.5" customHeight="1">
      <c r="A16" s="585"/>
      <c r="B16" s="216" t="s">
        <v>629</v>
      </c>
      <c r="C16" s="1153">
        <v>37100000000</v>
      </c>
      <c r="D16" s="1153">
        <v>14521200314.040005</v>
      </c>
      <c r="E16" s="1147"/>
      <c r="F16" s="857">
        <v>0.39140701655094351</v>
      </c>
      <c r="L16" s="765"/>
    </row>
    <row r="17" spans="1:12" ht="16.5" customHeight="1">
      <c r="A17" s="585"/>
      <c r="B17" s="590" t="s">
        <v>630</v>
      </c>
      <c r="C17" s="1153">
        <v>69300000000</v>
      </c>
      <c r="D17" s="1153">
        <v>22563531913.730003</v>
      </c>
      <c r="E17" s="1147"/>
      <c r="F17" s="857">
        <v>0.32559209110721504</v>
      </c>
      <c r="L17" s="766"/>
    </row>
    <row r="18" spans="1:12" ht="16.5" customHeight="1">
      <c r="A18" s="585"/>
      <c r="B18" s="590" t="s">
        <v>631</v>
      </c>
      <c r="C18" s="1153">
        <v>4870000000</v>
      </c>
      <c r="D18" s="1153">
        <v>1701731520.9300001</v>
      </c>
      <c r="E18" s="1147"/>
      <c r="F18" s="857">
        <v>0.34943152380492815</v>
      </c>
      <c r="L18" s="766"/>
    </row>
    <row r="19" spans="1:12" s="205" customFormat="1" ht="16.5" customHeight="1">
      <c r="A19" s="587"/>
      <c r="B19" s="588" t="s">
        <v>632</v>
      </c>
      <c r="C19" s="1152">
        <v>32752862000</v>
      </c>
      <c r="D19" s="1152">
        <v>14465532608.820719</v>
      </c>
      <c r="E19" s="1157"/>
      <c r="F19" s="856">
        <v>0.44165705607103034</v>
      </c>
    </row>
    <row r="20" spans="1:12" ht="17.100000000000001" customHeight="1">
      <c r="A20" s="585"/>
      <c r="B20" s="590" t="s">
        <v>633</v>
      </c>
      <c r="C20" s="1153">
        <v>4428000000</v>
      </c>
      <c r="D20" s="1153">
        <v>1797393042.52</v>
      </c>
      <c r="E20" s="1147"/>
      <c r="F20" s="857">
        <v>0.40591532125564589</v>
      </c>
      <c r="L20" s="767"/>
    </row>
    <row r="21" spans="1:12" ht="24" customHeight="1">
      <c r="A21" s="585"/>
      <c r="B21" s="588" t="s">
        <v>634</v>
      </c>
      <c r="C21" s="1233">
        <v>2591153000</v>
      </c>
      <c r="D21" s="1152">
        <v>133792746.11999999</v>
      </c>
      <c r="E21" s="1146"/>
      <c r="F21" s="856">
        <v>5.1634444635264683E-2</v>
      </c>
      <c r="L21" s="767"/>
    </row>
    <row r="22" spans="1:12" ht="17.100000000000001" customHeight="1">
      <c r="A22" s="591" t="s">
        <v>4</v>
      </c>
      <c r="B22" s="590" t="s">
        <v>635</v>
      </c>
      <c r="C22" s="1234">
        <v>245405000</v>
      </c>
      <c r="D22" s="1153">
        <v>37394871.119999997</v>
      </c>
      <c r="E22" s="1147"/>
      <c r="F22" s="857">
        <v>0.15238023316558341</v>
      </c>
      <c r="G22" s="212"/>
    </row>
    <row r="23" spans="1:12" ht="17.100000000000001" customHeight="1">
      <c r="A23" s="215"/>
      <c r="B23" s="590" t="s">
        <v>636</v>
      </c>
      <c r="C23" s="1234">
        <v>2345748000</v>
      </c>
      <c r="D23" s="1154">
        <v>96397875</v>
      </c>
      <c r="E23" s="1148"/>
      <c r="F23" s="857">
        <v>4.1094727566643986E-2</v>
      </c>
      <c r="G23" s="212"/>
      <c r="I23" s="767"/>
    </row>
    <row r="24" spans="1:12" ht="24" customHeight="1">
      <c r="A24" s="591" t="s">
        <v>637</v>
      </c>
      <c r="B24" s="592" t="s">
        <v>638</v>
      </c>
      <c r="C24" s="1152">
        <v>486784028000</v>
      </c>
      <c r="D24" s="1152">
        <v>137907798186.25986</v>
      </c>
      <c r="E24" s="1146"/>
      <c r="F24" s="856">
        <v>0.28330386835588584</v>
      </c>
      <c r="G24" s="212"/>
      <c r="J24" s="184">
        <v>0</v>
      </c>
    </row>
    <row r="25" spans="1:12" ht="12.75" customHeight="1">
      <c r="A25" s="585"/>
      <c r="B25" s="586" t="s">
        <v>626</v>
      </c>
      <c r="C25" s="1230"/>
      <c r="D25" s="1152"/>
      <c r="E25" s="1146"/>
      <c r="F25" s="856"/>
      <c r="G25" s="212"/>
    </row>
    <row r="26" spans="1:12" ht="17.100000000000001" customHeight="1">
      <c r="A26" s="585"/>
      <c r="B26" s="216" t="s">
        <v>639</v>
      </c>
      <c r="C26" s="1153">
        <v>28000000000</v>
      </c>
      <c r="D26" s="1153">
        <v>9423137433.5100002</v>
      </c>
      <c r="E26" s="1147"/>
      <c r="F26" s="857">
        <v>0.33654062262535717</v>
      </c>
      <c r="G26" s="212"/>
    </row>
    <row r="27" spans="1:12" ht="17.100000000000001" customHeight="1">
      <c r="A27" s="585"/>
      <c r="B27" s="216" t="s">
        <v>640</v>
      </c>
      <c r="C27" s="1153">
        <v>26220043000</v>
      </c>
      <c r="D27" s="1153">
        <v>11118560395.940001</v>
      </c>
      <c r="E27" s="1147"/>
      <c r="F27" s="857">
        <v>0.42404813737109431</v>
      </c>
      <c r="G27" s="212"/>
    </row>
    <row r="28" spans="1:12" ht="17.100000000000001" customHeight="1">
      <c r="A28" s="585"/>
      <c r="B28" s="593" t="s">
        <v>641</v>
      </c>
      <c r="C28" s="1153">
        <v>18569122000</v>
      </c>
      <c r="D28" s="1153">
        <v>5905920457.04</v>
      </c>
      <c r="E28" s="1147"/>
      <c r="F28" s="857">
        <v>0.31805060341786756</v>
      </c>
      <c r="G28" s="212"/>
    </row>
    <row r="29" spans="1:12" ht="17.100000000000001" customHeight="1">
      <c r="A29" s="585"/>
      <c r="B29" s="594" t="s">
        <v>642</v>
      </c>
      <c r="C29" s="1231">
        <v>59490124000</v>
      </c>
      <c r="D29" s="1153">
        <v>1384527966.4200001</v>
      </c>
      <c r="E29" s="1147"/>
      <c r="F29" s="857">
        <v>2.3273240553675769E-2</v>
      </c>
      <c r="G29" s="212"/>
    </row>
    <row r="30" spans="1:12" ht="17.100000000000001" customHeight="1">
      <c r="A30" s="595"/>
      <c r="B30" s="596" t="s">
        <v>643</v>
      </c>
      <c r="C30" s="1155">
        <v>70128232000</v>
      </c>
      <c r="D30" s="1155">
        <v>29571013510</v>
      </c>
      <c r="E30" s="1149"/>
      <c r="F30" s="858">
        <v>0.42167059779861554</v>
      </c>
    </row>
    <row r="31" spans="1:12">
      <c r="C31" s="859"/>
      <c r="D31" s="859"/>
      <c r="E31" s="859"/>
    </row>
    <row r="32" spans="1:12" ht="15">
      <c r="A32" s="1142"/>
    </row>
    <row r="33" spans="1:7" ht="15">
      <c r="B33" s="1036"/>
    </row>
    <row r="34" spans="1:7" ht="15">
      <c r="A34" s="43"/>
      <c r="B34" s="1006"/>
      <c r="C34" s="43"/>
      <c r="D34" s="43"/>
      <c r="E34" s="43"/>
      <c r="F34" s="43"/>
      <c r="G34" s="597"/>
    </row>
    <row r="35" spans="1:7">
      <c r="A35" s="43"/>
      <c r="B35" s="43"/>
      <c r="C35" s="43"/>
      <c r="D35" s="43"/>
      <c r="E35" s="43"/>
      <c r="F35" s="43"/>
      <c r="G35" s="597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I37" sqref="I37"/>
    </sheetView>
  </sheetViews>
  <sheetFormatPr defaultColWidth="11.42578125" defaultRowHeight="15"/>
  <cols>
    <col min="1" max="1" width="17.5703125" style="256" customWidth="1"/>
    <col min="2" max="2" width="70.42578125" style="256" customWidth="1"/>
    <col min="3" max="3" width="16.28515625" style="256" customWidth="1"/>
    <col min="4" max="4" width="35.28515625" style="256" customWidth="1"/>
    <col min="5" max="5" width="16.5703125" style="256" customWidth="1"/>
    <col min="6" max="253" width="12.5703125" style="256" customWidth="1"/>
    <col min="254" max="256" width="11.42578125" style="256"/>
    <col min="257" max="257" width="17.5703125" style="256" customWidth="1"/>
    <col min="258" max="258" width="70.42578125" style="256" customWidth="1"/>
    <col min="259" max="259" width="16.28515625" style="256" customWidth="1"/>
    <col min="260" max="260" width="35.28515625" style="256" customWidth="1"/>
    <col min="261" max="261" width="16.5703125" style="256" customWidth="1"/>
    <col min="262" max="509" width="12.5703125" style="256" customWidth="1"/>
    <col min="510" max="512" width="11.42578125" style="256"/>
    <col min="513" max="513" width="17.5703125" style="256" customWidth="1"/>
    <col min="514" max="514" width="70.42578125" style="256" customWidth="1"/>
    <col min="515" max="515" width="16.28515625" style="256" customWidth="1"/>
    <col min="516" max="516" width="35.28515625" style="256" customWidth="1"/>
    <col min="517" max="517" width="16.5703125" style="256" customWidth="1"/>
    <col min="518" max="765" width="12.5703125" style="256" customWidth="1"/>
    <col min="766" max="768" width="11.42578125" style="256"/>
    <col min="769" max="769" width="17.5703125" style="256" customWidth="1"/>
    <col min="770" max="770" width="70.42578125" style="256" customWidth="1"/>
    <col min="771" max="771" width="16.28515625" style="256" customWidth="1"/>
    <col min="772" max="772" width="35.28515625" style="256" customWidth="1"/>
    <col min="773" max="773" width="16.5703125" style="256" customWidth="1"/>
    <col min="774" max="1021" width="12.5703125" style="256" customWidth="1"/>
    <col min="1022" max="1024" width="11.42578125" style="256"/>
    <col min="1025" max="1025" width="17.5703125" style="256" customWidth="1"/>
    <col min="1026" max="1026" width="70.42578125" style="256" customWidth="1"/>
    <col min="1027" max="1027" width="16.28515625" style="256" customWidth="1"/>
    <col min="1028" max="1028" width="35.28515625" style="256" customWidth="1"/>
    <col min="1029" max="1029" width="16.5703125" style="256" customWidth="1"/>
    <col min="1030" max="1277" width="12.5703125" style="256" customWidth="1"/>
    <col min="1278" max="1280" width="11.42578125" style="256"/>
    <col min="1281" max="1281" width="17.5703125" style="256" customWidth="1"/>
    <col min="1282" max="1282" width="70.42578125" style="256" customWidth="1"/>
    <col min="1283" max="1283" width="16.28515625" style="256" customWidth="1"/>
    <col min="1284" max="1284" width="35.28515625" style="256" customWidth="1"/>
    <col min="1285" max="1285" width="16.5703125" style="256" customWidth="1"/>
    <col min="1286" max="1533" width="12.5703125" style="256" customWidth="1"/>
    <col min="1534" max="1536" width="11.42578125" style="256"/>
    <col min="1537" max="1537" width="17.5703125" style="256" customWidth="1"/>
    <col min="1538" max="1538" width="70.42578125" style="256" customWidth="1"/>
    <col min="1539" max="1539" width="16.28515625" style="256" customWidth="1"/>
    <col min="1540" max="1540" width="35.28515625" style="256" customWidth="1"/>
    <col min="1541" max="1541" width="16.5703125" style="256" customWidth="1"/>
    <col min="1542" max="1789" width="12.5703125" style="256" customWidth="1"/>
    <col min="1790" max="1792" width="11.42578125" style="256"/>
    <col min="1793" max="1793" width="17.5703125" style="256" customWidth="1"/>
    <col min="1794" max="1794" width="70.42578125" style="256" customWidth="1"/>
    <col min="1795" max="1795" width="16.28515625" style="256" customWidth="1"/>
    <col min="1796" max="1796" width="35.28515625" style="256" customWidth="1"/>
    <col min="1797" max="1797" width="16.5703125" style="256" customWidth="1"/>
    <col min="1798" max="2045" width="12.5703125" style="256" customWidth="1"/>
    <col min="2046" max="2048" width="11.42578125" style="256"/>
    <col min="2049" max="2049" width="17.5703125" style="256" customWidth="1"/>
    <col min="2050" max="2050" width="70.42578125" style="256" customWidth="1"/>
    <col min="2051" max="2051" width="16.28515625" style="256" customWidth="1"/>
    <col min="2052" max="2052" width="35.28515625" style="256" customWidth="1"/>
    <col min="2053" max="2053" width="16.5703125" style="256" customWidth="1"/>
    <col min="2054" max="2301" width="12.5703125" style="256" customWidth="1"/>
    <col min="2302" max="2304" width="11.42578125" style="256"/>
    <col min="2305" max="2305" width="17.5703125" style="256" customWidth="1"/>
    <col min="2306" max="2306" width="70.42578125" style="256" customWidth="1"/>
    <col min="2307" max="2307" width="16.28515625" style="256" customWidth="1"/>
    <col min="2308" max="2308" width="35.28515625" style="256" customWidth="1"/>
    <col min="2309" max="2309" width="16.5703125" style="256" customWidth="1"/>
    <col min="2310" max="2557" width="12.5703125" style="256" customWidth="1"/>
    <col min="2558" max="2560" width="11.42578125" style="256"/>
    <col min="2561" max="2561" width="17.5703125" style="256" customWidth="1"/>
    <col min="2562" max="2562" width="70.42578125" style="256" customWidth="1"/>
    <col min="2563" max="2563" width="16.28515625" style="256" customWidth="1"/>
    <col min="2564" max="2564" width="35.28515625" style="256" customWidth="1"/>
    <col min="2565" max="2565" width="16.5703125" style="256" customWidth="1"/>
    <col min="2566" max="2813" width="12.5703125" style="256" customWidth="1"/>
    <col min="2814" max="2816" width="11.42578125" style="256"/>
    <col min="2817" max="2817" width="17.5703125" style="256" customWidth="1"/>
    <col min="2818" max="2818" width="70.42578125" style="256" customWidth="1"/>
    <col min="2819" max="2819" width="16.28515625" style="256" customWidth="1"/>
    <col min="2820" max="2820" width="35.28515625" style="256" customWidth="1"/>
    <col min="2821" max="2821" width="16.5703125" style="256" customWidth="1"/>
    <col min="2822" max="3069" width="12.5703125" style="256" customWidth="1"/>
    <col min="3070" max="3072" width="11.42578125" style="256"/>
    <col min="3073" max="3073" width="17.5703125" style="256" customWidth="1"/>
    <col min="3074" max="3074" width="70.42578125" style="256" customWidth="1"/>
    <col min="3075" max="3075" width="16.28515625" style="256" customWidth="1"/>
    <col min="3076" max="3076" width="35.28515625" style="256" customWidth="1"/>
    <col min="3077" max="3077" width="16.5703125" style="256" customWidth="1"/>
    <col min="3078" max="3325" width="12.5703125" style="256" customWidth="1"/>
    <col min="3326" max="3328" width="11.42578125" style="256"/>
    <col min="3329" max="3329" width="17.5703125" style="256" customWidth="1"/>
    <col min="3330" max="3330" width="70.42578125" style="256" customWidth="1"/>
    <col min="3331" max="3331" width="16.28515625" style="256" customWidth="1"/>
    <col min="3332" max="3332" width="35.28515625" style="256" customWidth="1"/>
    <col min="3333" max="3333" width="16.5703125" style="256" customWidth="1"/>
    <col min="3334" max="3581" width="12.5703125" style="256" customWidth="1"/>
    <col min="3582" max="3584" width="11.42578125" style="256"/>
    <col min="3585" max="3585" width="17.5703125" style="256" customWidth="1"/>
    <col min="3586" max="3586" width="70.42578125" style="256" customWidth="1"/>
    <col min="3587" max="3587" width="16.28515625" style="256" customWidth="1"/>
    <col min="3588" max="3588" width="35.28515625" style="256" customWidth="1"/>
    <col min="3589" max="3589" width="16.5703125" style="256" customWidth="1"/>
    <col min="3590" max="3837" width="12.5703125" style="256" customWidth="1"/>
    <col min="3838" max="3840" width="11.42578125" style="256"/>
    <col min="3841" max="3841" width="17.5703125" style="256" customWidth="1"/>
    <col min="3842" max="3842" width="70.42578125" style="256" customWidth="1"/>
    <col min="3843" max="3843" width="16.28515625" style="256" customWidth="1"/>
    <col min="3844" max="3844" width="35.28515625" style="256" customWidth="1"/>
    <col min="3845" max="3845" width="16.5703125" style="256" customWidth="1"/>
    <col min="3846" max="4093" width="12.5703125" style="256" customWidth="1"/>
    <col min="4094" max="4096" width="11.42578125" style="256"/>
    <col min="4097" max="4097" width="17.5703125" style="256" customWidth="1"/>
    <col min="4098" max="4098" width="70.42578125" style="256" customWidth="1"/>
    <col min="4099" max="4099" width="16.28515625" style="256" customWidth="1"/>
    <col min="4100" max="4100" width="35.28515625" style="256" customWidth="1"/>
    <col min="4101" max="4101" width="16.5703125" style="256" customWidth="1"/>
    <col min="4102" max="4349" width="12.5703125" style="256" customWidth="1"/>
    <col min="4350" max="4352" width="11.42578125" style="256"/>
    <col min="4353" max="4353" width="17.5703125" style="256" customWidth="1"/>
    <col min="4354" max="4354" width="70.42578125" style="256" customWidth="1"/>
    <col min="4355" max="4355" width="16.28515625" style="256" customWidth="1"/>
    <col min="4356" max="4356" width="35.28515625" style="256" customWidth="1"/>
    <col min="4357" max="4357" width="16.5703125" style="256" customWidth="1"/>
    <col min="4358" max="4605" width="12.5703125" style="256" customWidth="1"/>
    <col min="4606" max="4608" width="11.42578125" style="256"/>
    <col min="4609" max="4609" width="17.5703125" style="256" customWidth="1"/>
    <col min="4610" max="4610" width="70.42578125" style="256" customWidth="1"/>
    <col min="4611" max="4611" width="16.28515625" style="256" customWidth="1"/>
    <col min="4612" max="4612" width="35.28515625" style="256" customWidth="1"/>
    <col min="4613" max="4613" width="16.5703125" style="256" customWidth="1"/>
    <col min="4614" max="4861" width="12.5703125" style="256" customWidth="1"/>
    <col min="4862" max="4864" width="11.42578125" style="256"/>
    <col min="4865" max="4865" width="17.5703125" style="256" customWidth="1"/>
    <col min="4866" max="4866" width="70.42578125" style="256" customWidth="1"/>
    <col min="4867" max="4867" width="16.28515625" style="256" customWidth="1"/>
    <col min="4868" max="4868" width="35.28515625" style="256" customWidth="1"/>
    <col min="4869" max="4869" width="16.5703125" style="256" customWidth="1"/>
    <col min="4870" max="5117" width="12.5703125" style="256" customWidth="1"/>
    <col min="5118" max="5120" width="11.42578125" style="256"/>
    <col min="5121" max="5121" width="17.5703125" style="256" customWidth="1"/>
    <col min="5122" max="5122" width="70.42578125" style="256" customWidth="1"/>
    <col min="5123" max="5123" width="16.28515625" style="256" customWidth="1"/>
    <col min="5124" max="5124" width="35.28515625" style="256" customWidth="1"/>
    <col min="5125" max="5125" width="16.5703125" style="256" customWidth="1"/>
    <col min="5126" max="5373" width="12.5703125" style="256" customWidth="1"/>
    <col min="5374" max="5376" width="11.42578125" style="256"/>
    <col min="5377" max="5377" width="17.5703125" style="256" customWidth="1"/>
    <col min="5378" max="5378" width="70.42578125" style="256" customWidth="1"/>
    <col min="5379" max="5379" width="16.28515625" style="256" customWidth="1"/>
    <col min="5380" max="5380" width="35.28515625" style="256" customWidth="1"/>
    <col min="5381" max="5381" width="16.5703125" style="256" customWidth="1"/>
    <col min="5382" max="5629" width="12.5703125" style="256" customWidth="1"/>
    <col min="5630" max="5632" width="11.42578125" style="256"/>
    <col min="5633" max="5633" width="17.5703125" style="256" customWidth="1"/>
    <col min="5634" max="5634" width="70.42578125" style="256" customWidth="1"/>
    <col min="5635" max="5635" width="16.28515625" style="256" customWidth="1"/>
    <col min="5636" max="5636" width="35.28515625" style="256" customWidth="1"/>
    <col min="5637" max="5637" width="16.5703125" style="256" customWidth="1"/>
    <col min="5638" max="5885" width="12.5703125" style="256" customWidth="1"/>
    <col min="5886" max="5888" width="11.42578125" style="256"/>
    <col min="5889" max="5889" width="17.5703125" style="256" customWidth="1"/>
    <col min="5890" max="5890" width="70.42578125" style="256" customWidth="1"/>
    <col min="5891" max="5891" width="16.28515625" style="256" customWidth="1"/>
    <col min="5892" max="5892" width="35.28515625" style="256" customWidth="1"/>
    <col min="5893" max="5893" width="16.5703125" style="256" customWidth="1"/>
    <col min="5894" max="6141" width="12.5703125" style="256" customWidth="1"/>
    <col min="6142" max="6144" width="11.42578125" style="256"/>
    <col min="6145" max="6145" width="17.5703125" style="256" customWidth="1"/>
    <col min="6146" max="6146" width="70.42578125" style="256" customWidth="1"/>
    <col min="6147" max="6147" width="16.28515625" style="256" customWidth="1"/>
    <col min="6148" max="6148" width="35.28515625" style="256" customWidth="1"/>
    <col min="6149" max="6149" width="16.5703125" style="256" customWidth="1"/>
    <col min="6150" max="6397" width="12.5703125" style="256" customWidth="1"/>
    <col min="6398" max="6400" width="11.42578125" style="256"/>
    <col min="6401" max="6401" width="17.5703125" style="256" customWidth="1"/>
    <col min="6402" max="6402" width="70.42578125" style="256" customWidth="1"/>
    <col min="6403" max="6403" width="16.28515625" style="256" customWidth="1"/>
    <col min="6404" max="6404" width="35.28515625" style="256" customWidth="1"/>
    <col min="6405" max="6405" width="16.5703125" style="256" customWidth="1"/>
    <col min="6406" max="6653" width="12.5703125" style="256" customWidth="1"/>
    <col min="6654" max="6656" width="11.42578125" style="256"/>
    <col min="6657" max="6657" width="17.5703125" style="256" customWidth="1"/>
    <col min="6658" max="6658" width="70.42578125" style="256" customWidth="1"/>
    <col min="6659" max="6659" width="16.28515625" style="256" customWidth="1"/>
    <col min="6660" max="6660" width="35.28515625" style="256" customWidth="1"/>
    <col min="6661" max="6661" width="16.5703125" style="256" customWidth="1"/>
    <col min="6662" max="6909" width="12.5703125" style="256" customWidth="1"/>
    <col min="6910" max="6912" width="11.42578125" style="256"/>
    <col min="6913" max="6913" width="17.5703125" style="256" customWidth="1"/>
    <col min="6914" max="6914" width="70.42578125" style="256" customWidth="1"/>
    <col min="6915" max="6915" width="16.28515625" style="256" customWidth="1"/>
    <col min="6916" max="6916" width="35.28515625" style="256" customWidth="1"/>
    <col min="6917" max="6917" width="16.5703125" style="256" customWidth="1"/>
    <col min="6918" max="7165" width="12.5703125" style="256" customWidth="1"/>
    <col min="7166" max="7168" width="11.42578125" style="256"/>
    <col min="7169" max="7169" width="17.5703125" style="256" customWidth="1"/>
    <col min="7170" max="7170" width="70.42578125" style="256" customWidth="1"/>
    <col min="7171" max="7171" width="16.28515625" style="256" customWidth="1"/>
    <col min="7172" max="7172" width="35.28515625" style="256" customWidth="1"/>
    <col min="7173" max="7173" width="16.5703125" style="256" customWidth="1"/>
    <col min="7174" max="7421" width="12.5703125" style="256" customWidth="1"/>
    <col min="7422" max="7424" width="11.42578125" style="256"/>
    <col min="7425" max="7425" width="17.5703125" style="256" customWidth="1"/>
    <col min="7426" max="7426" width="70.42578125" style="256" customWidth="1"/>
    <col min="7427" max="7427" width="16.28515625" style="256" customWidth="1"/>
    <col min="7428" max="7428" width="35.28515625" style="256" customWidth="1"/>
    <col min="7429" max="7429" width="16.5703125" style="256" customWidth="1"/>
    <col min="7430" max="7677" width="12.5703125" style="256" customWidth="1"/>
    <col min="7678" max="7680" width="11.42578125" style="256"/>
    <col min="7681" max="7681" width="17.5703125" style="256" customWidth="1"/>
    <col min="7682" max="7682" width="70.42578125" style="256" customWidth="1"/>
    <col min="7683" max="7683" width="16.28515625" style="256" customWidth="1"/>
    <col min="7684" max="7684" width="35.28515625" style="256" customWidth="1"/>
    <col min="7685" max="7685" width="16.5703125" style="256" customWidth="1"/>
    <col min="7686" max="7933" width="12.5703125" style="256" customWidth="1"/>
    <col min="7934" max="7936" width="11.42578125" style="256"/>
    <col min="7937" max="7937" width="17.5703125" style="256" customWidth="1"/>
    <col min="7938" max="7938" width="70.42578125" style="256" customWidth="1"/>
    <col min="7939" max="7939" width="16.28515625" style="256" customWidth="1"/>
    <col min="7940" max="7940" width="35.28515625" style="256" customWidth="1"/>
    <col min="7941" max="7941" width="16.5703125" style="256" customWidth="1"/>
    <col min="7942" max="8189" width="12.5703125" style="256" customWidth="1"/>
    <col min="8190" max="8192" width="11.42578125" style="256"/>
    <col min="8193" max="8193" width="17.5703125" style="256" customWidth="1"/>
    <col min="8194" max="8194" width="70.42578125" style="256" customWidth="1"/>
    <col min="8195" max="8195" width="16.28515625" style="256" customWidth="1"/>
    <col min="8196" max="8196" width="35.28515625" style="256" customWidth="1"/>
    <col min="8197" max="8197" width="16.5703125" style="256" customWidth="1"/>
    <col min="8198" max="8445" width="12.5703125" style="256" customWidth="1"/>
    <col min="8446" max="8448" width="11.42578125" style="256"/>
    <col min="8449" max="8449" width="17.5703125" style="256" customWidth="1"/>
    <col min="8450" max="8450" width="70.42578125" style="256" customWidth="1"/>
    <col min="8451" max="8451" width="16.28515625" style="256" customWidth="1"/>
    <col min="8452" max="8452" width="35.28515625" style="256" customWidth="1"/>
    <col min="8453" max="8453" width="16.5703125" style="256" customWidth="1"/>
    <col min="8454" max="8701" width="12.5703125" style="256" customWidth="1"/>
    <col min="8702" max="8704" width="11.42578125" style="256"/>
    <col min="8705" max="8705" width="17.5703125" style="256" customWidth="1"/>
    <col min="8706" max="8706" width="70.42578125" style="256" customWidth="1"/>
    <col min="8707" max="8707" width="16.28515625" style="256" customWidth="1"/>
    <col min="8708" max="8708" width="35.28515625" style="256" customWidth="1"/>
    <col min="8709" max="8709" width="16.5703125" style="256" customWidth="1"/>
    <col min="8710" max="8957" width="12.5703125" style="256" customWidth="1"/>
    <col min="8958" max="8960" width="11.42578125" style="256"/>
    <col min="8961" max="8961" width="17.5703125" style="256" customWidth="1"/>
    <col min="8962" max="8962" width="70.42578125" style="256" customWidth="1"/>
    <col min="8963" max="8963" width="16.28515625" style="256" customWidth="1"/>
    <col min="8964" max="8964" width="35.28515625" style="256" customWidth="1"/>
    <col min="8965" max="8965" width="16.5703125" style="256" customWidth="1"/>
    <col min="8966" max="9213" width="12.5703125" style="256" customWidth="1"/>
    <col min="9214" max="9216" width="11.42578125" style="256"/>
    <col min="9217" max="9217" width="17.5703125" style="256" customWidth="1"/>
    <col min="9218" max="9218" width="70.42578125" style="256" customWidth="1"/>
    <col min="9219" max="9219" width="16.28515625" style="256" customWidth="1"/>
    <col min="9220" max="9220" width="35.28515625" style="256" customWidth="1"/>
    <col min="9221" max="9221" width="16.5703125" style="256" customWidth="1"/>
    <col min="9222" max="9469" width="12.5703125" style="256" customWidth="1"/>
    <col min="9470" max="9472" width="11.42578125" style="256"/>
    <col min="9473" max="9473" width="17.5703125" style="256" customWidth="1"/>
    <col min="9474" max="9474" width="70.42578125" style="256" customWidth="1"/>
    <col min="9475" max="9475" width="16.28515625" style="256" customWidth="1"/>
    <col min="9476" max="9476" width="35.28515625" style="256" customWidth="1"/>
    <col min="9477" max="9477" width="16.5703125" style="256" customWidth="1"/>
    <col min="9478" max="9725" width="12.5703125" style="256" customWidth="1"/>
    <col min="9726" max="9728" width="11.42578125" style="256"/>
    <col min="9729" max="9729" width="17.5703125" style="256" customWidth="1"/>
    <col min="9730" max="9730" width="70.42578125" style="256" customWidth="1"/>
    <col min="9731" max="9731" width="16.28515625" style="256" customWidth="1"/>
    <col min="9732" max="9732" width="35.28515625" style="256" customWidth="1"/>
    <col min="9733" max="9733" width="16.5703125" style="256" customWidth="1"/>
    <col min="9734" max="9981" width="12.5703125" style="256" customWidth="1"/>
    <col min="9982" max="9984" width="11.42578125" style="256"/>
    <col min="9985" max="9985" width="17.5703125" style="256" customWidth="1"/>
    <col min="9986" max="9986" width="70.42578125" style="256" customWidth="1"/>
    <col min="9987" max="9987" width="16.28515625" style="256" customWidth="1"/>
    <col min="9988" max="9988" width="35.28515625" style="256" customWidth="1"/>
    <col min="9989" max="9989" width="16.5703125" style="256" customWidth="1"/>
    <col min="9990" max="10237" width="12.5703125" style="256" customWidth="1"/>
    <col min="10238" max="10240" width="11.42578125" style="256"/>
    <col min="10241" max="10241" width="17.5703125" style="256" customWidth="1"/>
    <col min="10242" max="10242" width="70.42578125" style="256" customWidth="1"/>
    <col min="10243" max="10243" width="16.28515625" style="256" customWidth="1"/>
    <col min="10244" max="10244" width="35.28515625" style="256" customWidth="1"/>
    <col min="10245" max="10245" width="16.5703125" style="256" customWidth="1"/>
    <col min="10246" max="10493" width="12.5703125" style="256" customWidth="1"/>
    <col min="10494" max="10496" width="11.42578125" style="256"/>
    <col min="10497" max="10497" width="17.5703125" style="256" customWidth="1"/>
    <col min="10498" max="10498" width="70.42578125" style="256" customWidth="1"/>
    <col min="10499" max="10499" width="16.28515625" style="256" customWidth="1"/>
    <col min="10500" max="10500" width="35.28515625" style="256" customWidth="1"/>
    <col min="10501" max="10501" width="16.5703125" style="256" customWidth="1"/>
    <col min="10502" max="10749" width="12.5703125" style="256" customWidth="1"/>
    <col min="10750" max="10752" width="11.42578125" style="256"/>
    <col min="10753" max="10753" width="17.5703125" style="256" customWidth="1"/>
    <col min="10754" max="10754" width="70.42578125" style="256" customWidth="1"/>
    <col min="10755" max="10755" width="16.28515625" style="256" customWidth="1"/>
    <col min="10756" max="10756" width="35.28515625" style="256" customWidth="1"/>
    <col min="10757" max="10757" width="16.5703125" style="256" customWidth="1"/>
    <col min="10758" max="11005" width="12.5703125" style="256" customWidth="1"/>
    <col min="11006" max="11008" width="11.42578125" style="256"/>
    <col min="11009" max="11009" width="17.5703125" style="256" customWidth="1"/>
    <col min="11010" max="11010" width="70.42578125" style="256" customWidth="1"/>
    <col min="11011" max="11011" width="16.28515625" style="256" customWidth="1"/>
    <col min="11012" max="11012" width="35.28515625" style="256" customWidth="1"/>
    <col min="11013" max="11013" width="16.5703125" style="256" customWidth="1"/>
    <col min="11014" max="11261" width="12.5703125" style="256" customWidth="1"/>
    <col min="11262" max="11264" width="11.42578125" style="256"/>
    <col min="11265" max="11265" width="17.5703125" style="256" customWidth="1"/>
    <col min="11266" max="11266" width="70.42578125" style="256" customWidth="1"/>
    <col min="11267" max="11267" width="16.28515625" style="256" customWidth="1"/>
    <col min="11268" max="11268" width="35.28515625" style="256" customWidth="1"/>
    <col min="11269" max="11269" width="16.5703125" style="256" customWidth="1"/>
    <col min="11270" max="11517" width="12.5703125" style="256" customWidth="1"/>
    <col min="11518" max="11520" width="11.42578125" style="256"/>
    <col min="11521" max="11521" width="17.5703125" style="256" customWidth="1"/>
    <col min="11522" max="11522" width="70.42578125" style="256" customWidth="1"/>
    <col min="11523" max="11523" width="16.28515625" style="256" customWidth="1"/>
    <col min="11524" max="11524" width="35.28515625" style="256" customWidth="1"/>
    <col min="11525" max="11525" width="16.5703125" style="256" customWidth="1"/>
    <col min="11526" max="11773" width="12.5703125" style="256" customWidth="1"/>
    <col min="11774" max="11776" width="11.42578125" style="256"/>
    <col min="11777" max="11777" width="17.5703125" style="256" customWidth="1"/>
    <col min="11778" max="11778" width="70.42578125" style="256" customWidth="1"/>
    <col min="11779" max="11779" width="16.28515625" style="256" customWidth="1"/>
    <col min="11780" max="11780" width="35.28515625" style="256" customWidth="1"/>
    <col min="11781" max="11781" width="16.5703125" style="256" customWidth="1"/>
    <col min="11782" max="12029" width="12.5703125" style="256" customWidth="1"/>
    <col min="12030" max="12032" width="11.42578125" style="256"/>
    <col min="12033" max="12033" width="17.5703125" style="256" customWidth="1"/>
    <col min="12034" max="12034" width="70.42578125" style="256" customWidth="1"/>
    <col min="12035" max="12035" width="16.28515625" style="256" customWidth="1"/>
    <col min="12036" max="12036" width="35.28515625" style="256" customWidth="1"/>
    <col min="12037" max="12037" width="16.5703125" style="256" customWidth="1"/>
    <col min="12038" max="12285" width="12.5703125" style="256" customWidth="1"/>
    <col min="12286" max="12288" width="11.42578125" style="256"/>
    <col min="12289" max="12289" width="17.5703125" style="256" customWidth="1"/>
    <col min="12290" max="12290" width="70.42578125" style="256" customWidth="1"/>
    <col min="12291" max="12291" width="16.28515625" style="256" customWidth="1"/>
    <col min="12292" max="12292" width="35.28515625" style="256" customWidth="1"/>
    <col min="12293" max="12293" width="16.5703125" style="256" customWidth="1"/>
    <col min="12294" max="12541" width="12.5703125" style="256" customWidth="1"/>
    <col min="12542" max="12544" width="11.42578125" style="256"/>
    <col min="12545" max="12545" width="17.5703125" style="256" customWidth="1"/>
    <col min="12546" max="12546" width="70.42578125" style="256" customWidth="1"/>
    <col min="12547" max="12547" width="16.28515625" style="256" customWidth="1"/>
    <col min="12548" max="12548" width="35.28515625" style="256" customWidth="1"/>
    <col min="12549" max="12549" width="16.5703125" style="256" customWidth="1"/>
    <col min="12550" max="12797" width="12.5703125" style="256" customWidth="1"/>
    <col min="12798" max="12800" width="11.42578125" style="256"/>
    <col min="12801" max="12801" width="17.5703125" style="256" customWidth="1"/>
    <col min="12802" max="12802" width="70.42578125" style="256" customWidth="1"/>
    <col min="12803" max="12803" width="16.28515625" style="256" customWidth="1"/>
    <col min="12804" max="12804" width="35.28515625" style="256" customWidth="1"/>
    <col min="12805" max="12805" width="16.5703125" style="256" customWidth="1"/>
    <col min="12806" max="13053" width="12.5703125" style="256" customWidth="1"/>
    <col min="13054" max="13056" width="11.42578125" style="256"/>
    <col min="13057" max="13057" width="17.5703125" style="256" customWidth="1"/>
    <col min="13058" max="13058" width="70.42578125" style="256" customWidth="1"/>
    <col min="13059" max="13059" width="16.28515625" style="256" customWidth="1"/>
    <col min="13060" max="13060" width="35.28515625" style="256" customWidth="1"/>
    <col min="13061" max="13061" width="16.5703125" style="256" customWidth="1"/>
    <col min="13062" max="13309" width="12.5703125" style="256" customWidth="1"/>
    <col min="13310" max="13312" width="11.42578125" style="256"/>
    <col min="13313" max="13313" width="17.5703125" style="256" customWidth="1"/>
    <col min="13314" max="13314" width="70.42578125" style="256" customWidth="1"/>
    <col min="13315" max="13315" width="16.28515625" style="256" customWidth="1"/>
    <col min="13316" max="13316" width="35.28515625" style="256" customWidth="1"/>
    <col min="13317" max="13317" width="16.5703125" style="256" customWidth="1"/>
    <col min="13318" max="13565" width="12.5703125" style="256" customWidth="1"/>
    <col min="13566" max="13568" width="11.42578125" style="256"/>
    <col min="13569" max="13569" width="17.5703125" style="256" customWidth="1"/>
    <col min="13570" max="13570" width="70.42578125" style="256" customWidth="1"/>
    <col min="13571" max="13571" width="16.28515625" style="256" customWidth="1"/>
    <col min="13572" max="13572" width="35.28515625" style="256" customWidth="1"/>
    <col min="13573" max="13573" width="16.5703125" style="256" customWidth="1"/>
    <col min="13574" max="13821" width="12.5703125" style="256" customWidth="1"/>
    <col min="13822" max="13824" width="11.42578125" style="256"/>
    <col min="13825" max="13825" width="17.5703125" style="256" customWidth="1"/>
    <col min="13826" max="13826" width="70.42578125" style="256" customWidth="1"/>
    <col min="13827" max="13827" width="16.28515625" style="256" customWidth="1"/>
    <col min="13828" max="13828" width="35.28515625" style="256" customWidth="1"/>
    <col min="13829" max="13829" width="16.5703125" style="256" customWidth="1"/>
    <col min="13830" max="14077" width="12.5703125" style="256" customWidth="1"/>
    <col min="14078" max="14080" width="11.42578125" style="256"/>
    <col min="14081" max="14081" width="17.5703125" style="256" customWidth="1"/>
    <col min="14082" max="14082" width="70.42578125" style="256" customWidth="1"/>
    <col min="14083" max="14083" width="16.28515625" style="256" customWidth="1"/>
    <col min="14084" max="14084" width="35.28515625" style="256" customWidth="1"/>
    <col min="14085" max="14085" width="16.5703125" style="256" customWidth="1"/>
    <col min="14086" max="14333" width="12.5703125" style="256" customWidth="1"/>
    <col min="14334" max="14336" width="11.42578125" style="256"/>
    <col min="14337" max="14337" width="17.5703125" style="256" customWidth="1"/>
    <col min="14338" max="14338" width="70.42578125" style="256" customWidth="1"/>
    <col min="14339" max="14339" width="16.28515625" style="256" customWidth="1"/>
    <col min="14340" max="14340" width="35.28515625" style="256" customWidth="1"/>
    <col min="14341" max="14341" width="16.5703125" style="256" customWidth="1"/>
    <col min="14342" max="14589" width="12.5703125" style="256" customWidth="1"/>
    <col min="14590" max="14592" width="11.42578125" style="256"/>
    <col min="14593" max="14593" width="17.5703125" style="256" customWidth="1"/>
    <col min="14594" max="14594" width="70.42578125" style="256" customWidth="1"/>
    <col min="14595" max="14595" width="16.28515625" style="256" customWidth="1"/>
    <col min="14596" max="14596" width="35.28515625" style="256" customWidth="1"/>
    <col min="14597" max="14597" width="16.5703125" style="256" customWidth="1"/>
    <col min="14598" max="14845" width="12.5703125" style="256" customWidth="1"/>
    <col min="14846" max="14848" width="11.42578125" style="256"/>
    <col min="14849" max="14849" width="17.5703125" style="256" customWidth="1"/>
    <col min="14850" max="14850" width="70.42578125" style="256" customWidth="1"/>
    <col min="14851" max="14851" width="16.28515625" style="256" customWidth="1"/>
    <col min="14852" max="14852" width="35.28515625" style="256" customWidth="1"/>
    <col min="14853" max="14853" width="16.5703125" style="256" customWidth="1"/>
    <col min="14854" max="15101" width="12.5703125" style="256" customWidth="1"/>
    <col min="15102" max="15104" width="11.42578125" style="256"/>
    <col min="15105" max="15105" width="17.5703125" style="256" customWidth="1"/>
    <col min="15106" max="15106" width="70.42578125" style="256" customWidth="1"/>
    <col min="15107" max="15107" width="16.28515625" style="256" customWidth="1"/>
    <col min="15108" max="15108" width="35.28515625" style="256" customWidth="1"/>
    <col min="15109" max="15109" width="16.5703125" style="256" customWidth="1"/>
    <col min="15110" max="15357" width="12.5703125" style="256" customWidth="1"/>
    <col min="15358" max="15360" width="11.42578125" style="256"/>
    <col min="15361" max="15361" width="17.5703125" style="256" customWidth="1"/>
    <col min="15362" max="15362" width="70.42578125" style="256" customWidth="1"/>
    <col min="15363" max="15363" width="16.28515625" style="256" customWidth="1"/>
    <col min="15364" max="15364" width="35.28515625" style="256" customWidth="1"/>
    <col min="15365" max="15365" width="16.5703125" style="256" customWidth="1"/>
    <col min="15366" max="15613" width="12.5703125" style="256" customWidth="1"/>
    <col min="15614" max="15616" width="11.42578125" style="256"/>
    <col min="15617" max="15617" width="17.5703125" style="256" customWidth="1"/>
    <col min="15618" max="15618" width="70.42578125" style="256" customWidth="1"/>
    <col min="15619" max="15619" width="16.28515625" style="256" customWidth="1"/>
    <col min="15620" max="15620" width="35.28515625" style="256" customWidth="1"/>
    <col min="15621" max="15621" width="16.5703125" style="256" customWidth="1"/>
    <col min="15622" max="15869" width="12.5703125" style="256" customWidth="1"/>
    <col min="15870" max="15872" width="11.42578125" style="256"/>
    <col min="15873" max="15873" width="17.5703125" style="256" customWidth="1"/>
    <col min="15874" max="15874" width="70.42578125" style="256" customWidth="1"/>
    <col min="15875" max="15875" width="16.28515625" style="256" customWidth="1"/>
    <col min="15876" max="15876" width="35.28515625" style="256" customWidth="1"/>
    <col min="15877" max="15877" width="16.5703125" style="256" customWidth="1"/>
    <col min="15878" max="16125" width="12.5703125" style="256" customWidth="1"/>
    <col min="16126" max="16128" width="11.42578125" style="256"/>
    <col min="16129" max="16129" width="17.5703125" style="256" customWidth="1"/>
    <col min="16130" max="16130" width="70.42578125" style="256" customWidth="1"/>
    <col min="16131" max="16131" width="16.28515625" style="256" customWidth="1"/>
    <col min="16132" max="16132" width="35.28515625" style="256" customWidth="1"/>
    <col min="16133" max="16133" width="16.5703125" style="256" customWidth="1"/>
    <col min="16134" max="16381" width="12.5703125" style="256" customWidth="1"/>
    <col min="16382" max="16384" width="11.42578125" style="256"/>
  </cols>
  <sheetData>
    <row r="1" spans="1:10" ht="15.75" customHeight="1">
      <c r="A1" s="253" t="s">
        <v>4</v>
      </c>
      <c r="B1" s="1663" t="s">
        <v>467</v>
      </c>
      <c r="C1" s="1663"/>
      <c r="D1" s="1663"/>
      <c r="E1" s="254"/>
      <c r="F1" s="255"/>
      <c r="G1" s="255"/>
      <c r="H1" s="255"/>
      <c r="I1" s="255"/>
      <c r="J1" s="255"/>
    </row>
    <row r="2" spans="1:10" ht="15.75" customHeight="1">
      <c r="A2" s="253"/>
      <c r="B2" s="254"/>
      <c r="C2" s="254"/>
      <c r="D2" s="254"/>
      <c r="E2" s="254"/>
      <c r="F2" s="255"/>
      <c r="G2" s="255"/>
      <c r="H2" s="255"/>
      <c r="I2" s="255"/>
      <c r="J2" s="255"/>
    </row>
    <row r="3" spans="1:10" ht="15.75" customHeight="1">
      <c r="A3" s="254" t="s">
        <v>4</v>
      </c>
      <c r="B3" s="257" t="s">
        <v>4</v>
      </c>
      <c r="C3" s="254"/>
      <c r="D3" s="254"/>
      <c r="E3" s="258" t="s">
        <v>468</v>
      </c>
      <c r="F3" s="254"/>
    </row>
    <row r="4" spans="1:10" ht="15.75" customHeight="1">
      <c r="E4" s="259" t="s">
        <v>124</v>
      </c>
    </row>
    <row r="5" spans="1:10" ht="15.75" customHeight="1">
      <c r="A5" s="260" t="s">
        <v>469</v>
      </c>
      <c r="B5" s="261" t="s">
        <v>470</v>
      </c>
      <c r="E5" s="1210">
        <v>5</v>
      </c>
      <c r="F5" s="262"/>
    </row>
    <row r="6" spans="1:10" ht="15.75" customHeight="1">
      <c r="A6" s="260" t="s">
        <v>4</v>
      </c>
      <c r="B6" s="261" t="s">
        <v>4</v>
      </c>
      <c r="E6" s="1211" t="s">
        <v>4</v>
      </c>
      <c r="F6" s="263"/>
    </row>
    <row r="7" spans="1:10" ht="15.75" customHeight="1">
      <c r="A7" s="260" t="s">
        <v>471</v>
      </c>
      <c r="B7" s="261" t="s">
        <v>751</v>
      </c>
      <c r="E7" s="1210">
        <v>10</v>
      </c>
      <c r="F7" s="262"/>
    </row>
    <row r="8" spans="1:10" ht="15.75" customHeight="1">
      <c r="A8" s="264"/>
      <c r="B8" s="261" t="s">
        <v>4</v>
      </c>
      <c r="E8" s="1212" t="s">
        <v>4</v>
      </c>
      <c r="F8" s="72"/>
    </row>
    <row r="9" spans="1:10" ht="15.75" customHeight="1">
      <c r="A9" s="260" t="s">
        <v>472</v>
      </c>
      <c r="B9" s="261" t="s">
        <v>473</v>
      </c>
      <c r="E9" s="1210">
        <v>12</v>
      </c>
      <c r="F9" s="262"/>
    </row>
    <row r="10" spans="1:10" ht="15.75" customHeight="1">
      <c r="A10" s="264"/>
      <c r="E10" s="1212"/>
      <c r="F10" s="72"/>
    </row>
    <row r="11" spans="1:10" ht="15.75" customHeight="1">
      <c r="A11" s="260" t="s">
        <v>474</v>
      </c>
      <c r="B11" s="261" t="s">
        <v>475</v>
      </c>
      <c r="E11" s="1210">
        <v>15</v>
      </c>
      <c r="F11" s="262"/>
    </row>
    <row r="12" spans="1:10" ht="15.75" customHeight="1">
      <c r="A12" s="264"/>
      <c r="E12" s="1212"/>
      <c r="F12" s="72"/>
    </row>
    <row r="13" spans="1:10" ht="15.75" customHeight="1">
      <c r="A13" s="260" t="s">
        <v>476</v>
      </c>
      <c r="B13" s="261" t="s">
        <v>477</v>
      </c>
      <c r="E13" s="1210">
        <v>18</v>
      </c>
      <c r="F13" s="262"/>
    </row>
    <row r="14" spans="1:10" ht="15.75" customHeight="1">
      <c r="A14" s="264"/>
      <c r="E14" s="1212"/>
      <c r="F14" s="72"/>
    </row>
    <row r="15" spans="1:10" ht="15.75" customHeight="1">
      <c r="A15" s="260" t="s">
        <v>478</v>
      </c>
      <c r="B15" s="261" t="s">
        <v>479</v>
      </c>
      <c r="E15" s="1212">
        <v>20</v>
      </c>
      <c r="F15" s="72"/>
    </row>
    <row r="16" spans="1:10" ht="15.75" customHeight="1">
      <c r="A16" s="264"/>
      <c r="E16" s="1212"/>
      <c r="F16" s="72"/>
    </row>
    <row r="17" spans="1:6" ht="15.75" customHeight="1">
      <c r="A17" s="260" t="s">
        <v>480</v>
      </c>
      <c r="B17" s="261" t="s">
        <v>481</v>
      </c>
      <c r="E17" s="1210">
        <v>22</v>
      </c>
      <c r="F17" s="262"/>
    </row>
    <row r="18" spans="1:6" ht="15.75" customHeight="1">
      <c r="A18" s="264"/>
      <c r="E18" s="1212"/>
      <c r="F18" s="72"/>
    </row>
    <row r="19" spans="1:6" ht="15.75" customHeight="1">
      <c r="A19" s="260" t="s">
        <v>482</v>
      </c>
      <c r="B19" s="261" t="s">
        <v>483</v>
      </c>
      <c r="E19" s="1210">
        <v>28</v>
      </c>
      <c r="F19" s="262"/>
    </row>
    <row r="20" spans="1:6" ht="15.75" customHeight="1">
      <c r="A20" s="260"/>
      <c r="B20" s="261"/>
      <c r="E20" s="1210"/>
      <c r="F20" s="262"/>
    </row>
    <row r="21" spans="1:6" ht="15.75" customHeight="1">
      <c r="A21" s="260" t="s">
        <v>484</v>
      </c>
      <c r="B21" s="261" t="s">
        <v>485</v>
      </c>
      <c r="E21" s="1210">
        <v>42</v>
      </c>
      <c r="F21" s="262"/>
    </row>
    <row r="22" spans="1:6" ht="15.75" customHeight="1">
      <c r="A22" s="260"/>
      <c r="B22" s="261"/>
      <c r="E22" s="1210"/>
      <c r="F22" s="262"/>
    </row>
    <row r="23" spans="1:6" ht="15.75" customHeight="1">
      <c r="A23" s="260" t="s">
        <v>486</v>
      </c>
      <c r="B23" s="261" t="s">
        <v>487</v>
      </c>
      <c r="E23" s="1210">
        <v>47</v>
      </c>
      <c r="F23" s="262"/>
    </row>
    <row r="24" spans="1:6" ht="15.75" customHeight="1">
      <c r="B24" s="261"/>
      <c r="E24" s="1212"/>
      <c r="F24" s="72"/>
    </row>
    <row r="25" spans="1:6" ht="15.75">
      <c r="A25" s="265" t="s">
        <v>488</v>
      </c>
      <c r="B25" s="266" t="s">
        <v>489</v>
      </c>
      <c r="C25" s="267"/>
      <c r="D25" s="267"/>
      <c r="E25" s="1210">
        <v>50</v>
      </c>
      <c r="F25" s="268"/>
    </row>
    <row r="26" spans="1:6" ht="15.75">
      <c r="A26" s="269"/>
      <c r="B26" s="266"/>
      <c r="C26" s="267"/>
      <c r="D26" s="267"/>
      <c r="E26" s="1210"/>
      <c r="F26" s="268"/>
    </row>
    <row r="27" spans="1:6" ht="15.75">
      <c r="A27" s="265" t="s">
        <v>490</v>
      </c>
      <c r="B27" s="270" t="s">
        <v>491</v>
      </c>
      <c r="C27" s="267"/>
      <c r="D27" s="267"/>
      <c r="E27" s="1210">
        <v>52</v>
      </c>
      <c r="F27" s="268"/>
    </row>
    <row r="28" spans="1:6" ht="15.75">
      <c r="A28" s="269"/>
      <c r="B28" s="266"/>
      <c r="E28" s="1210"/>
      <c r="F28" s="268"/>
    </row>
    <row r="29" spans="1:6" ht="15.75">
      <c r="A29" s="265" t="s">
        <v>492</v>
      </c>
      <c r="B29" s="270" t="s">
        <v>493</v>
      </c>
      <c r="E29" s="1210">
        <v>55</v>
      </c>
      <c r="F29" s="268"/>
    </row>
    <row r="30" spans="1:6" ht="15.75">
      <c r="A30" s="269"/>
      <c r="B30" s="266"/>
      <c r="E30" s="1210"/>
      <c r="F30" s="268"/>
    </row>
    <row r="31" spans="1:6" ht="15.75">
      <c r="A31" s="269" t="s">
        <v>494</v>
      </c>
      <c r="B31" s="270" t="s">
        <v>495</v>
      </c>
      <c r="E31" s="1210">
        <v>56</v>
      </c>
      <c r="F31" s="268"/>
    </row>
    <row r="32" spans="1:6" ht="15.75">
      <c r="A32" s="269"/>
      <c r="B32" s="266"/>
      <c r="E32" s="1210" t="s">
        <v>4</v>
      </c>
      <c r="F32" s="268"/>
    </row>
    <row r="33" spans="1:6" ht="15.75">
      <c r="A33" s="269" t="s">
        <v>496</v>
      </c>
      <c r="B33" s="270" t="s">
        <v>497</v>
      </c>
      <c r="C33" s="267"/>
      <c r="D33" s="267"/>
      <c r="E33" s="1210">
        <v>57</v>
      </c>
      <c r="F33" s="268"/>
    </row>
    <row r="34" spans="1:6" ht="15.75">
      <c r="A34" s="265"/>
      <c r="B34" s="266"/>
      <c r="C34" s="267"/>
      <c r="D34" s="267"/>
      <c r="E34" s="1210"/>
      <c r="F34" s="268"/>
    </row>
    <row r="35" spans="1:6" ht="15.75">
      <c r="A35" s="269" t="s">
        <v>498</v>
      </c>
      <c r="B35" s="271" t="s">
        <v>499</v>
      </c>
      <c r="C35" s="267"/>
      <c r="D35" s="267"/>
      <c r="E35" s="1210">
        <v>59</v>
      </c>
      <c r="F35" s="268"/>
    </row>
    <row r="36" spans="1:6">
      <c r="E36" s="1210"/>
      <c r="F36" s="262"/>
    </row>
    <row r="37" spans="1:6" ht="15.75">
      <c r="A37" s="269" t="s">
        <v>500</v>
      </c>
      <c r="B37" s="261" t="s">
        <v>501</v>
      </c>
      <c r="C37" s="271"/>
      <c r="E37" s="1213">
        <v>60</v>
      </c>
      <c r="F37" s="272"/>
    </row>
    <row r="38" spans="1:6" ht="15.75">
      <c r="A38" s="273"/>
      <c r="E38" s="1210"/>
      <c r="F38" s="262"/>
    </row>
    <row r="39" spans="1:6" ht="15.75">
      <c r="A39" s="269" t="s">
        <v>502</v>
      </c>
      <c r="B39" s="261" t="s">
        <v>503</v>
      </c>
      <c r="E39" s="1213">
        <v>61</v>
      </c>
      <c r="F39" s="272"/>
    </row>
    <row r="40" spans="1:6" ht="15.75">
      <c r="A40" s="273"/>
      <c r="E40" s="1210"/>
      <c r="F40" s="262"/>
    </row>
    <row r="41" spans="1:6" ht="15.75">
      <c r="A41" s="269" t="s">
        <v>504</v>
      </c>
      <c r="B41" s="261" t="s">
        <v>505</v>
      </c>
      <c r="E41" s="1213">
        <v>63</v>
      </c>
      <c r="F41" s="272"/>
    </row>
    <row r="42" spans="1:6">
      <c r="E42" s="1213"/>
    </row>
    <row r="43" spans="1:6" ht="15.75">
      <c r="A43" s="269" t="s">
        <v>506</v>
      </c>
      <c r="B43" s="261" t="s">
        <v>507</v>
      </c>
      <c r="C43"/>
      <c r="E43" s="1213">
        <v>75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topLeftCell="A10" zoomScale="75" zoomScaleNormal="75" workbookViewId="0">
      <selection activeCell="I37" sqref="I37"/>
    </sheetView>
  </sheetViews>
  <sheetFormatPr defaultRowHeight="12.75"/>
  <sheetData>
    <row r="9" spans="1:3" ht="15">
      <c r="A9" s="250" t="s">
        <v>508</v>
      </c>
      <c r="B9" s="250"/>
      <c r="C9" s="250"/>
    </row>
    <row r="10" spans="1:3" ht="15">
      <c r="A10" s="250"/>
      <c r="B10" s="250"/>
      <c r="C10" s="250"/>
    </row>
    <row r="20" spans="2:13" ht="20.45" customHeight="1">
      <c r="B20" s="1660" t="s">
        <v>509</v>
      </c>
      <c r="C20" s="1660"/>
      <c r="D20" s="1660"/>
      <c r="E20" s="1660"/>
      <c r="F20" s="1660"/>
      <c r="G20" s="1660"/>
      <c r="H20" s="1660"/>
      <c r="I20" s="1660"/>
      <c r="J20" s="1660"/>
      <c r="K20" s="1660"/>
      <c r="L20" s="1660"/>
      <c r="M20" s="1660"/>
    </row>
    <row r="21" spans="2:13"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</row>
    <row r="22" spans="2:13" ht="20.45" customHeight="1">
      <c r="B22" s="1660"/>
      <c r="C22" s="1660"/>
      <c r="D22" s="1660"/>
      <c r="E22" s="1660"/>
      <c r="F22" s="1660"/>
      <c r="G22" s="1660"/>
      <c r="H22" s="1660"/>
      <c r="I22" s="1660"/>
      <c r="J22" s="1660"/>
      <c r="K22" s="1660"/>
      <c r="L22" s="1660"/>
      <c r="M22" s="1660"/>
    </row>
    <row r="38" spans="1:14" s="252" customFormat="1" ht="18">
      <c r="A38" s="1662"/>
      <c r="B38" s="1662"/>
      <c r="C38" s="1662"/>
      <c r="D38" s="1662"/>
      <c r="E38" s="1662"/>
      <c r="F38" s="1662"/>
      <c r="G38" s="1662"/>
      <c r="H38" s="1662"/>
      <c r="I38" s="1662"/>
      <c r="J38" s="1662"/>
      <c r="K38" s="1662"/>
      <c r="L38" s="1662"/>
      <c r="M38" s="1662"/>
      <c r="N38" s="1662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="70" zoomScaleNormal="70" zoomScaleSheetLayoutView="75" workbookViewId="0">
      <selection activeCell="I37" sqref="I37"/>
    </sheetView>
  </sheetViews>
  <sheetFormatPr defaultColWidth="9.28515625" defaultRowHeight="12.75"/>
  <cols>
    <col min="1" max="1" width="53.85546875" style="1237" bestFit="1" customWidth="1"/>
    <col min="2" max="2" width="18" style="1237" bestFit="1" customWidth="1"/>
    <col min="3" max="5" width="15.85546875" style="1237" customWidth="1"/>
    <col min="6" max="8" width="12.28515625" style="1237" customWidth="1"/>
    <col min="9" max="249" width="9.28515625" style="1237"/>
    <col min="250" max="250" width="53.85546875" style="1237" bestFit="1" customWidth="1"/>
    <col min="251" max="251" width="18" style="1237" bestFit="1" customWidth="1"/>
    <col min="252" max="254" width="15.85546875" style="1237" customWidth="1"/>
    <col min="255" max="257" width="12.28515625" style="1237" customWidth="1"/>
    <col min="258" max="259" width="9.28515625" style="1237"/>
    <col min="260" max="260" width="15" style="1237" customWidth="1"/>
    <col min="261" max="261" width="14.28515625" style="1237" customWidth="1"/>
    <col min="262" max="262" width="13.5703125" style="1237" customWidth="1"/>
    <col min="263" max="505" width="9.28515625" style="1237"/>
    <col min="506" max="506" width="53.85546875" style="1237" bestFit="1" customWidth="1"/>
    <col min="507" max="507" width="18" style="1237" bestFit="1" customWidth="1"/>
    <col min="508" max="510" width="15.85546875" style="1237" customWidth="1"/>
    <col min="511" max="513" width="12.28515625" style="1237" customWidth="1"/>
    <col min="514" max="515" width="9.28515625" style="1237"/>
    <col min="516" max="516" width="15" style="1237" customWidth="1"/>
    <col min="517" max="517" width="14.28515625" style="1237" customWidth="1"/>
    <col min="518" max="518" width="13.5703125" style="1237" customWidth="1"/>
    <col min="519" max="761" width="9.28515625" style="1237"/>
    <col min="762" max="762" width="53.85546875" style="1237" bestFit="1" customWidth="1"/>
    <col min="763" max="763" width="18" style="1237" bestFit="1" customWidth="1"/>
    <col min="764" max="766" width="15.85546875" style="1237" customWidth="1"/>
    <col min="767" max="769" width="12.28515625" style="1237" customWidth="1"/>
    <col min="770" max="771" width="9.28515625" style="1237"/>
    <col min="772" max="772" width="15" style="1237" customWidth="1"/>
    <col min="773" max="773" width="14.28515625" style="1237" customWidth="1"/>
    <col min="774" max="774" width="13.5703125" style="1237" customWidth="1"/>
    <col min="775" max="1017" width="9.28515625" style="1237"/>
    <col min="1018" max="1018" width="53.85546875" style="1237" bestFit="1" customWidth="1"/>
    <col min="1019" max="1019" width="18" style="1237" bestFit="1" customWidth="1"/>
    <col min="1020" max="1022" width="15.85546875" style="1237" customWidth="1"/>
    <col min="1023" max="1025" width="12.28515625" style="1237" customWidth="1"/>
    <col min="1026" max="1027" width="9.28515625" style="1237"/>
    <col min="1028" max="1028" width="15" style="1237" customWidth="1"/>
    <col min="1029" max="1029" width="14.28515625" style="1237" customWidth="1"/>
    <col min="1030" max="1030" width="13.5703125" style="1237" customWidth="1"/>
    <col min="1031" max="1273" width="9.28515625" style="1237"/>
    <col min="1274" max="1274" width="53.85546875" style="1237" bestFit="1" customWidth="1"/>
    <col min="1275" max="1275" width="18" style="1237" bestFit="1" customWidth="1"/>
    <col min="1276" max="1278" width="15.85546875" style="1237" customWidth="1"/>
    <col min="1279" max="1281" width="12.28515625" style="1237" customWidth="1"/>
    <col min="1282" max="1283" width="9.28515625" style="1237"/>
    <col min="1284" max="1284" width="15" style="1237" customWidth="1"/>
    <col min="1285" max="1285" width="14.28515625" style="1237" customWidth="1"/>
    <col min="1286" max="1286" width="13.5703125" style="1237" customWidth="1"/>
    <col min="1287" max="1529" width="9.28515625" style="1237"/>
    <col min="1530" max="1530" width="53.85546875" style="1237" bestFit="1" customWidth="1"/>
    <col min="1531" max="1531" width="18" style="1237" bestFit="1" customWidth="1"/>
    <col min="1532" max="1534" width="15.85546875" style="1237" customWidth="1"/>
    <col min="1535" max="1537" width="12.28515625" style="1237" customWidth="1"/>
    <col min="1538" max="1539" width="9.28515625" style="1237"/>
    <col min="1540" max="1540" width="15" style="1237" customWidth="1"/>
    <col min="1541" max="1541" width="14.28515625" style="1237" customWidth="1"/>
    <col min="1542" max="1542" width="13.5703125" style="1237" customWidth="1"/>
    <col min="1543" max="1785" width="9.28515625" style="1237"/>
    <col min="1786" max="1786" width="53.85546875" style="1237" bestFit="1" customWidth="1"/>
    <col min="1787" max="1787" width="18" style="1237" bestFit="1" customWidth="1"/>
    <col min="1788" max="1790" width="15.85546875" style="1237" customWidth="1"/>
    <col min="1791" max="1793" width="12.28515625" style="1237" customWidth="1"/>
    <col min="1794" max="1795" width="9.28515625" style="1237"/>
    <col min="1796" max="1796" width="15" style="1237" customWidth="1"/>
    <col min="1797" max="1797" width="14.28515625" style="1237" customWidth="1"/>
    <col min="1798" max="1798" width="13.5703125" style="1237" customWidth="1"/>
    <col min="1799" max="2041" width="9.28515625" style="1237"/>
    <col min="2042" max="2042" width="53.85546875" style="1237" bestFit="1" customWidth="1"/>
    <col min="2043" max="2043" width="18" style="1237" bestFit="1" customWidth="1"/>
    <col min="2044" max="2046" width="15.85546875" style="1237" customWidth="1"/>
    <col min="2047" max="2049" width="12.28515625" style="1237" customWidth="1"/>
    <col min="2050" max="2051" width="9.28515625" style="1237"/>
    <col min="2052" max="2052" width="15" style="1237" customWidth="1"/>
    <col min="2053" max="2053" width="14.28515625" style="1237" customWidth="1"/>
    <col min="2054" max="2054" width="13.5703125" style="1237" customWidth="1"/>
    <col min="2055" max="2297" width="9.28515625" style="1237"/>
    <col min="2298" max="2298" width="53.85546875" style="1237" bestFit="1" customWidth="1"/>
    <col min="2299" max="2299" width="18" style="1237" bestFit="1" customWidth="1"/>
    <col min="2300" max="2302" width="15.85546875" style="1237" customWidth="1"/>
    <col min="2303" max="2305" width="12.28515625" style="1237" customWidth="1"/>
    <col min="2306" max="2307" width="9.28515625" style="1237"/>
    <col min="2308" max="2308" width="15" style="1237" customWidth="1"/>
    <col min="2309" max="2309" width="14.28515625" style="1237" customWidth="1"/>
    <col min="2310" max="2310" width="13.5703125" style="1237" customWidth="1"/>
    <col min="2311" max="2553" width="9.28515625" style="1237"/>
    <col min="2554" max="2554" width="53.85546875" style="1237" bestFit="1" customWidth="1"/>
    <col min="2555" max="2555" width="18" style="1237" bestFit="1" customWidth="1"/>
    <col min="2556" max="2558" width="15.85546875" style="1237" customWidth="1"/>
    <col min="2559" max="2561" width="12.28515625" style="1237" customWidth="1"/>
    <col min="2562" max="2563" width="9.28515625" style="1237"/>
    <col min="2564" max="2564" width="15" style="1237" customWidth="1"/>
    <col min="2565" max="2565" width="14.28515625" style="1237" customWidth="1"/>
    <col min="2566" max="2566" width="13.5703125" style="1237" customWidth="1"/>
    <col min="2567" max="2809" width="9.28515625" style="1237"/>
    <col min="2810" max="2810" width="53.85546875" style="1237" bestFit="1" customWidth="1"/>
    <col min="2811" max="2811" width="18" style="1237" bestFit="1" customWidth="1"/>
    <col min="2812" max="2814" width="15.85546875" style="1237" customWidth="1"/>
    <col min="2815" max="2817" width="12.28515625" style="1237" customWidth="1"/>
    <col min="2818" max="2819" width="9.28515625" style="1237"/>
    <col min="2820" max="2820" width="15" style="1237" customWidth="1"/>
    <col min="2821" max="2821" width="14.28515625" style="1237" customWidth="1"/>
    <col min="2822" max="2822" width="13.5703125" style="1237" customWidth="1"/>
    <col min="2823" max="3065" width="9.28515625" style="1237"/>
    <col min="3066" max="3066" width="53.85546875" style="1237" bestFit="1" customWidth="1"/>
    <col min="3067" max="3067" width="18" style="1237" bestFit="1" customWidth="1"/>
    <col min="3068" max="3070" width="15.85546875" style="1237" customWidth="1"/>
    <col min="3071" max="3073" width="12.28515625" style="1237" customWidth="1"/>
    <col min="3074" max="3075" width="9.28515625" style="1237"/>
    <col min="3076" max="3076" width="15" style="1237" customWidth="1"/>
    <col min="3077" max="3077" width="14.28515625" style="1237" customWidth="1"/>
    <col min="3078" max="3078" width="13.5703125" style="1237" customWidth="1"/>
    <col min="3079" max="3321" width="9.28515625" style="1237"/>
    <col min="3322" max="3322" width="53.85546875" style="1237" bestFit="1" customWidth="1"/>
    <col min="3323" max="3323" width="18" style="1237" bestFit="1" customWidth="1"/>
    <col min="3324" max="3326" width="15.85546875" style="1237" customWidth="1"/>
    <col min="3327" max="3329" width="12.28515625" style="1237" customWidth="1"/>
    <col min="3330" max="3331" width="9.28515625" style="1237"/>
    <col min="3332" max="3332" width="15" style="1237" customWidth="1"/>
    <col min="3333" max="3333" width="14.28515625" style="1237" customWidth="1"/>
    <col min="3334" max="3334" width="13.5703125" style="1237" customWidth="1"/>
    <col min="3335" max="3577" width="9.28515625" style="1237"/>
    <col min="3578" max="3578" width="53.85546875" style="1237" bestFit="1" customWidth="1"/>
    <col min="3579" max="3579" width="18" style="1237" bestFit="1" customWidth="1"/>
    <col min="3580" max="3582" width="15.85546875" style="1237" customWidth="1"/>
    <col min="3583" max="3585" width="12.28515625" style="1237" customWidth="1"/>
    <col min="3586" max="3587" width="9.28515625" style="1237"/>
    <col min="3588" max="3588" width="15" style="1237" customWidth="1"/>
    <col min="3589" max="3589" width="14.28515625" style="1237" customWidth="1"/>
    <col min="3590" max="3590" width="13.5703125" style="1237" customWidth="1"/>
    <col min="3591" max="3833" width="9.28515625" style="1237"/>
    <col min="3834" max="3834" width="53.85546875" style="1237" bestFit="1" customWidth="1"/>
    <col min="3835" max="3835" width="18" style="1237" bestFit="1" customWidth="1"/>
    <col min="3836" max="3838" width="15.85546875" style="1237" customWidth="1"/>
    <col min="3839" max="3841" width="12.28515625" style="1237" customWidth="1"/>
    <col min="3842" max="3843" width="9.28515625" style="1237"/>
    <col min="3844" max="3844" width="15" style="1237" customWidth="1"/>
    <col min="3845" max="3845" width="14.28515625" style="1237" customWidth="1"/>
    <col min="3846" max="3846" width="13.5703125" style="1237" customWidth="1"/>
    <col min="3847" max="4089" width="9.28515625" style="1237"/>
    <col min="4090" max="4090" width="53.85546875" style="1237" bestFit="1" customWidth="1"/>
    <col min="4091" max="4091" width="18" style="1237" bestFit="1" customWidth="1"/>
    <col min="4092" max="4094" width="15.85546875" style="1237" customWidth="1"/>
    <col min="4095" max="4097" width="12.28515625" style="1237" customWidth="1"/>
    <col min="4098" max="4099" width="9.28515625" style="1237"/>
    <col min="4100" max="4100" width="15" style="1237" customWidth="1"/>
    <col min="4101" max="4101" width="14.28515625" style="1237" customWidth="1"/>
    <col min="4102" max="4102" width="13.5703125" style="1237" customWidth="1"/>
    <col min="4103" max="4345" width="9.28515625" style="1237"/>
    <col min="4346" max="4346" width="53.85546875" style="1237" bestFit="1" customWidth="1"/>
    <col min="4347" max="4347" width="18" style="1237" bestFit="1" customWidth="1"/>
    <col min="4348" max="4350" width="15.85546875" style="1237" customWidth="1"/>
    <col min="4351" max="4353" width="12.28515625" style="1237" customWidth="1"/>
    <col min="4354" max="4355" width="9.28515625" style="1237"/>
    <col min="4356" max="4356" width="15" style="1237" customWidth="1"/>
    <col min="4357" max="4357" width="14.28515625" style="1237" customWidth="1"/>
    <col min="4358" max="4358" width="13.5703125" style="1237" customWidth="1"/>
    <col min="4359" max="4601" width="9.28515625" style="1237"/>
    <col min="4602" max="4602" width="53.85546875" style="1237" bestFit="1" customWidth="1"/>
    <col min="4603" max="4603" width="18" style="1237" bestFit="1" customWidth="1"/>
    <col min="4604" max="4606" width="15.85546875" style="1237" customWidth="1"/>
    <col min="4607" max="4609" width="12.28515625" style="1237" customWidth="1"/>
    <col min="4610" max="4611" width="9.28515625" style="1237"/>
    <col min="4612" max="4612" width="15" style="1237" customWidth="1"/>
    <col min="4613" max="4613" width="14.28515625" style="1237" customWidth="1"/>
    <col min="4614" max="4614" width="13.5703125" style="1237" customWidth="1"/>
    <col min="4615" max="4857" width="9.28515625" style="1237"/>
    <col min="4858" max="4858" width="53.85546875" style="1237" bestFit="1" customWidth="1"/>
    <col min="4859" max="4859" width="18" style="1237" bestFit="1" customWidth="1"/>
    <col min="4860" max="4862" width="15.85546875" style="1237" customWidth="1"/>
    <col min="4863" max="4865" width="12.28515625" style="1237" customWidth="1"/>
    <col min="4866" max="4867" width="9.28515625" style="1237"/>
    <col min="4868" max="4868" width="15" style="1237" customWidth="1"/>
    <col min="4869" max="4869" width="14.28515625" style="1237" customWidth="1"/>
    <col min="4870" max="4870" width="13.5703125" style="1237" customWidth="1"/>
    <col min="4871" max="5113" width="9.28515625" style="1237"/>
    <col min="5114" max="5114" width="53.85546875" style="1237" bestFit="1" customWidth="1"/>
    <col min="5115" max="5115" width="18" style="1237" bestFit="1" customWidth="1"/>
    <col min="5116" max="5118" width="15.85546875" style="1237" customWidth="1"/>
    <col min="5119" max="5121" width="12.28515625" style="1237" customWidth="1"/>
    <col min="5122" max="5123" width="9.28515625" style="1237"/>
    <col min="5124" max="5124" width="15" style="1237" customWidth="1"/>
    <col min="5125" max="5125" width="14.28515625" style="1237" customWidth="1"/>
    <col min="5126" max="5126" width="13.5703125" style="1237" customWidth="1"/>
    <col min="5127" max="5369" width="9.28515625" style="1237"/>
    <col min="5370" max="5370" width="53.85546875" style="1237" bestFit="1" customWidth="1"/>
    <col min="5371" max="5371" width="18" style="1237" bestFit="1" customWidth="1"/>
    <col min="5372" max="5374" width="15.85546875" style="1237" customWidth="1"/>
    <col min="5375" max="5377" width="12.28515625" style="1237" customWidth="1"/>
    <col min="5378" max="5379" width="9.28515625" style="1237"/>
    <col min="5380" max="5380" width="15" style="1237" customWidth="1"/>
    <col min="5381" max="5381" width="14.28515625" style="1237" customWidth="1"/>
    <col min="5382" max="5382" width="13.5703125" style="1237" customWidth="1"/>
    <col min="5383" max="5625" width="9.28515625" style="1237"/>
    <col min="5626" max="5626" width="53.85546875" style="1237" bestFit="1" customWidth="1"/>
    <col min="5627" max="5627" width="18" style="1237" bestFit="1" customWidth="1"/>
    <col min="5628" max="5630" width="15.85546875" style="1237" customWidth="1"/>
    <col min="5631" max="5633" width="12.28515625" style="1237" customWidth="1"/>
    <col min="5634" max="5635" width="9.28515625" style="1237"/>
    <col min="5636" max="5636" width="15" style="1237" customWidth="1"/>
    <col min="5637" max="5637" width="14.28515625" style="1237" customWidth="1"/>
    <col min="5638" max="5638" width="13.5703125" style="1237" customWidth="1"/>
    <col min="5639" max="5881" width="9.28515625" style="1237"/>
    <col min="5882" max="5882" width="53.85546875" style="1237" bestFit="1" customWidth="1"/>
    <col min="5883" max="5883" width="18" style="1237" bestFit="1" customWidth="1"/>
    <col min="5884" max="5886" width="15.85546875" style="1237" customWidth="1"/>
    <col min="5887" max="5889" width="12.28515625" style="1237" customWidth="1"/>
    <col min="5890" max="5891" width="9.28515625" style="1237"/>
    <col min="5892" max="5892" width="15" style="1237" customWidth="1"/>
    <col min="5893" max="5893" width="14.28515625" style="1237" customWidth="1"/>
    <col min="5894" max="5894" width="13.5703125" style="1237" customWidth="1"/>
    <col min="5895" max="6137" width="9.28515625" style="1237"/>
    <col min="6138" max="6138" width="53.85546875" style="1237" bestFit="1" customWidth="1"/>
    <col min="6139" max="6139" width="18" style="1237" bestFit="1" customWidth="1"/>
    <col min="6140" max="6142" width="15.85546875" style="1237" customWidth="1"/>
    <col min="6143" max="6145" width="12.28515625" style="1237" customWidth="1"/>
    <col min="6146" max="6147" width="9.28515625" style="1237"/>
    <col min="6148" max="6148" width="15" style="1237" customWidth="1"/>
    <col min="6149" max="6149" width="14.28515625" style="1237" customWidth="1"/>
    <col min="6150" max="6150" width="13.5703125" style="1237" customWidth="1"/>
    <col min="6151" max="6393" width="9.28515625" style="1237"/>
    <col min="6394" max="6394" width="53.85546875" style="1237" bestFit="1" customWidth="1"/>
    <col min="6395" max="6395" width="18" style="1237" bestFit="1" customWidth="1"/>
    <col min="6396" max="6398" width="15.85546875" style="1237" customWidth="1"/>
    <col min="6399" max="6401" width="12.28515625" style="1237" customWidth="1"/>
    <col min="6402" max="6403" width="9.28515625" style="1237"/>
    <col min="6404" max="6404" width="15" style="1237" customWidth="1"/>
    <col min="6405" max="6405" width="14.28515625" style="1237" customWidth="1"/>
    <col min="6406" max="6406" width="13.5703125" style="1237" customWidth="1"/>
    <col min="6407" max="6649" width="9.28515625" style="1237"/>
    <col min="6650" max="6650" width="53.85546875" style="1237" bestFit="1" customWidth="1"/>
    <col min="6651" max="6651" width="18" style="1237" bestFit="1" customWidth="1"/>
    <col min="6652" max="6654" width="15.85546875" style="1237" customWidth="1"/>
    <col min="6655" max="6657" width="12.28515625" style="1237" customWidth="1"/>
    <col min="6658" max="6659" width="9.28515625" style="1237"/>
    <col min="6660" max="6660" width="15" style="1237" customWidth="1"/>
    <col min="6661" max="6661" width="14.28515625" style="1237" customWidth="1"/>
    <col min="6662" max="6662" width="13.5703125" style="1237" customWidth="1"/>
    <col min="6663" max="6905" width="9.28515625" style="1237"/>
    <col min="6906" max="6906" width="53.85546875" style="1237" bestFit="1" customWidth="1"/>
    <col min="6907" max="6907" width="18" style="1237" bestFit="1" customWidth="1"/>
    <col min="6908" max="6910" width="15.85546875" style="1237" customWidth="1"/>
    <col min="6911" max="6913" width="12.28515625" style="1237" customWidth="1"/>
    <col min="6914" max="6915" width="9.28515625" style="1237"/>
    <col min="6916" max="6916" width="15" style="1237" customWidth="1"/>
    <col min="6917" max="6917" width="14.28515625" style="1237" customWidth="1"/>
    <col min="6918" max="6918" width="13.5703125" style="1237" customWidth="1"/>
    <col min="6919" max="7161" width="9.28515625" style="1237"/>
    <col min="7162" max="7162" width="53.85546875" style="1237" bestFit="1" customWidth="1"/>
    <col min="7163" max="7163" width="18" style="1237" bestFit="1" customWidth="1"/>
    <col min="7164" max="7166" width="15.85546875" style="1237" customWidth="1"/>
    <col min="7167" max="7169" width="12.28515625" style="1237" customWidth="1"/>
    <col min="7170" max="7171" width="9.28515625" style="1237"/>
    <col min="7172" max="7172" width="15" style="1237" customWidth="1"/>
    <col min="7173" max="7173" width="14.28515625" style="1237" customWidth="1"/>
    <col min="7174" max="7174" width="13.5703125" style="1237" customWidth="1"/>
    <col min="7175" max="7417" width="9.28515625" style="1237"/>
    <col min="7418" max="7418" width="53.85546875" style="1237" bestFit="1" customWidth="1"/>
    <col min="7419" max="7419" width="18" style="1237" bestFit="1" customWidth="1"/>
    <col min="7420" max="7422" width="15.85546875" style="1237" customWidth="1"/>
    <col min="7423" max="7425" width="12.28515625" style="1237" customWidth="1"/>
    <col min="7426" max="7427" width="9.28515625" style="1237"/>
    <col min="7428" max="7428" width="15" style="1237" customWidth="1"/>
    <col min="7429" max="7429" width="14.28515625" style="1237" customWidth="1"/>
    <col min="7430" max="7430" width="13.5703125" style="1237" customWidth="1"/>
    <col min="7431" max="7673" width="9.28515625" style="1237"/>
    <col min="7674" max="7674" width="53.85546875" style="1237" bestFit="1" customWidth="1"/>
    <col min="7675" max="7675" width="18" style="1237" bestFit="1" customWidth="1"/>
    <col min="7676" max="7678" width="15.85546875" style="1237" customWidth="1"/>
    <col min="7679" max="7681" width="12.28515625" style="1237" customWidth="1"/>
    <col min="7682" max="7683" width="9.28515625" style="1237"/>
    <col min="7684" max="7684" width="15" style="1237" customWidth="1"/>
    <col min="7685" max="7685" width="14.28515625" style="1237" customWidth="1"/>
    <col min="7686" max="7686" width="13.5703125" style="1237" customWidth="1"/>
    <col min="7687" max="7929" width="9.28515625" style="1237"/>
    <col min="7930" max="7930" width="53.85546875" style="1237" bestFit="1" customWidth="1"/>
    <col min="7931" max="7931" width="18" style="1237" bestFit="1" customWidth="1"/>
    <col min="7932" max="7934" width="15.85546875" style="1237" customWidth="1"/>
    <col min="7935" max="7937" width="12.28515625" style="1237" customWidth="1"/>
    <col min="7938" max="7939" width="9.28515625" style="1237"/>
    <col min="7940" max="7940" width="15" style="1237" customWidth="1"/>
    <col min="7941" max="7941" width="14.28515625" style="1237" customWidth="1"/>
    <col min="7942" max="7942" width="13.5703125" style="1237" customWidth="1"/>
    <col min="7943" max="8185" width="9.28515625" style="1237"/>
    <col min="8186" max="8186" width="53.85546875" style="1237" bestFit="1" customWidth="1"/>
    <col min="8187" max="8187" width="18" style="1237" bestFit="1" customWidth="1"/>
    <col min="8188" max="8190" width="15.85546875" style="1237" customWidth="1"/>
    <col min="8191" max="8193" width="12.28515625" style="1237" customWidth="1"/>
    <col min="8194" max="8195" width="9.28515625" style="1237"/>
    <col min="8196" max="8196" width="15" style="1237" customWidth="1"/>
    <col min="8197" max="8197" width="14.28515625" style="1237" customWidth="1"/>
    <col min="8198" max="8198" width="13.5703125" style="1237" customWidth="1"/>
    <col min="8199" max="8441" width="9.28515625" style="1237"/>
    <col min="8442" max="8442" width="53.85546875" style="1237" bestFit="1" customWidth="1"/>
    <col min="8443" max="8443" width="18" style="1237" bestFit="1" customWidth="1"/>
    <col min="8444" max="8446" width="15.85546875" style="1237" customWidth="1"/>
    <col min="8447" max="8449" width="12.28515625" style="1237" customWidth="1"/>
    <col min="8450" max="8451" width="9.28515625" style="1237"/>
    <col min="8452" max="8452" width="15" style="1237" customWidth="1"/>
    <col min="8453" max="8453" width="14.28515625" style="1237" customWidth="1"/>
    <col min="8454" max="8454" width="13.5703125" style="1237" customWidth="1"/>
    <col min="8455" max="8697" width="9.28515625" style="1237"/>
    <col min="8698" max="8698" width="53.85546875" style="1237" bestFit="1" customWidth="1"/>
    <col min="8699" max="8699" width="18" style="1237" bestFit="1" customWidth="1"/>
    <col min="8700" max="8702" width="15.85546875" style="1237" customWidth="1"/>
    <col min="8703" max="8705" width="12.28515625" style="1237" customWidth="1"/>
    <col min="8706" max="8707" width="9.28515625" style="1237"/>
    <col min="8708" max="8708" width="15" style="1237" customWidth="1"/>
    <col min="8709" max="8709" width="14.28515625" style="1237" customWidth="1"/>
    <col min="8710" max="8710" width="13.5703125" style="1237" customWidth="1"/>
    <col min="8711" max="8953" width="9.28515625" style="1237"/>
    <col min="8954" max="8954" width="53.85546875" style="1237" bestFit="1" customWidth="1"/>
    <col min="8955" max="8955" width="18" style="1237" bestFit="1" customWidth="1"/>
    <col min="8956" max="8958" width="15.85546875" style="1237" customWidth="1"/>
    <col min="8959" max="8961" width="12.28515625" style="1237" customWidth="1"/>
    <col min="8962" max="8963" width="9.28515625" style="1237"/>
    <col min="8964" max="8964" width="15" style="1237" customWidth="1"/>
    <col min="8965" max="8965" width="14.28515625" style="1237" customWidth="1"/>
    <col min="8966" max="8966" width="13.5703125" style="1237" customWidth="1"/>
    <col min="8967" max="9209" width="9.28515625" style="1237"/>
    <col min="9210" max="9210" width="53.85546875" style="1237" bestFit="1" customWidth="1"/>
    <col min="9211" max="9211" width="18" style="1237" bestFit="1" customWidth="1"/>
    <col min="9212" max="9214" width="15.85546875" style="1237" customWidth="1"/>
    <col min="9215" max="9217" width="12.28515625" style="1237" customWidth="1"/>
    <col min="9218" max="9219" width="9.28515625" style="1237"/>
    <col min="9220" max="9220" width="15" style="1237" customWidth="1"/>
    <col min="9221" max="9221" width="14.28515625" style="1237" customWidth="1"/>
    <col min="9222" max="9222" width="13.5703125" style="1237" customWidth="1"/>
    <col min="9223" max="9465" width="9.28515625" style="1237"/>
    <col min="9466" max="9466" width="53.85546875" style="1237" bestFit="1" customWidth="1"/>
    <col min="9467" max="9467" width="18" style="1237" bestFit="1" customWidth="1"/>
    <col min="9468" max="9470" width="15.85546875" style="1237" customWidth="1"/>
    <col min="9471" max="9473" width="12.28515625" style="1237" customWidth="1"/>
    <col min="9474" max="9475" width="9.28515625" style="1237"/>
    <col min="9476" max="9476" width="15" style="1237" customWidth="1"/>
    <col min="9477" max="9477" width="14.28515625" style="1237" customWidth="1"/>
    <col min="9478" max="9478" width="13.5703125" style="1237" customWidth="1"/>
    <col min="9479" max="9721" width="9.28515625" style="1237"/>
    <col min="9722" max="9722" width="53.85546875" style="1237" bestFit="1" customWidth="1"/>
    <col min="9723" max="9723" width="18" style="1237" bestFit="1" customWidth="1"/>
    <col min="9724" max="9726" width="15.85546875" style="1237" customWidth="1"/>
    <col min="9727" max="9729" width="12.28515625" style="1237" customWidth="1"/>
    <col min="9730" max="9731" width="9.28515625" style="1237"/>
    <col min="9732" max="9732" width="15" style="1237" customWidth="1"/>
    <col min="9733" max="9733" width="14.28515625" style="1237" customWidth="1"/>
    <col min="9734" max="9734" width="13.5703125" style="1237" customWidth="1"/>
    <col min="9735" max="9977" width="9.28515625" style="1237"/>
    <col min="9978" max="9978" width="53.85546875" style="1237" bestFit="1" customWidth="1"/>
    <col min="9979" max="9979" width="18" style="1237" bestFit="1" customWidth="1"/>
    <col min="9980" max="9982" width="15.85546875" style="1237" customWidth="1"/>
    <col min="9983" max="9985" width="12.28515625" style="1237" customWidth="1"/>
    <col min="9986" max="9987" width="9.28515625" style="1237"/>
    <col min="9988" max="9988" width="15" style="1237" customWidth="1"/>
    <col min="9989" max="9989" width="14.28515625" style="1237" customWidth="1"/>
    <col min="9990" max="9990" width="13.5703125" style="1237" customWidth="1"/>
    <col min="9991" max="10233" width="9.28515625" style="1237"/>
    <col min="10234" max="10234" width="53.85546875" style="1237" bestFit="1" customWidth="1"/>
    <col min="10235" max="10235" width="18" style="1237" bestFit="1" customWidth="1"/>
    <col min="10236" max="10238" width="15.85546875" style="1237" customWidth="1"/>
    <col min="10239" max="10241" width="12.28515625" style="1237" customWidth="1"/>
    <col min="10242" max="10243" width="9.28515625" style="1237"/>
    <col min="10244" max="10244" width="15" style="1237" customWidth="1"/>
    <col min="10245" max="10245" width="14.28515625" style="1237" customWidth="1"/>
    <col min="10246" max="10246" width="13.5703125" style="1237" customWidth="1"/>
    <col min="10247" max="10489" width="9.28515625" style="1237"/>
    <col min="10490" max="10490" width="53.85546875" style="1237" bestFit="1" customWidth="1"/>
    <col min="10491" max="10491" width="18" style="1237" bestFit="1" customWidth="1"/>
    <col min="10492" max="10494" width="15.85546875" style="1237" customWidth="1"/>
    <col min="10495" max="10497" width="12.28515625" style="1237" customWidth="1"/>
    <col min="10498" max="10499" width="9.28515625" style="1237"/>
    <col min="10500" max="10500" width="15" style="1237" customWidth="1"/>
    <col min="10501" max="10501" width="14.28515625" style="1237" customWidth="1"/>
    <col min="10502" max="10502" width="13.5703125" style="1237" customWidth="1"/>
    <col min="10503" max="10745" width="9.28515625" style="1237"/>
    <col min="10746" max="10746" width="53.85546875" style="1237" bestFit="1" customWidth="1"/>
    <col min="10747" max="10747" width="18" style="1237" bestFit="1" customWidth="1"/>
    <col min="10748" max="10750" width="15.85546875" style="1237" customWidth="1"/>
    <col min="10751" max="10753" width="12.28515625" style="1237" customWidth="1"/>
    <col min="10754" max="10755" width="9.28515625" style="1237"/>
    <col min="10756" max="10756" width="15" style="1237" customWidth="1"/>
    <col min="10757" max="10757" width="14.28515625" style="1237" customWidth="1"/>
    <col min="10758" max="10758" width="13.5703125" style="1237" customWidth="1"/>
    <col min="10759" max="11001" width="9.28515625" style="1237"/>
    <col min="11002" max="11002" width="53.85546875" style="1237" bestFit="1" customWidth="1"/>
    <col min="11003" max="11003" width="18" style="1237" bestFit="1" customWidth="1"/>
    <col min="11004" max="11006" width="15.85546875" style="1237" customWidth="1"/>
    <col min="11007" max="11009" width="12.28515625" style="1237" customWidth="1"/>
    <col min="11010" max="11011" width="9.28515625" style="1237"/>
    <col min="11012" max="11012" width="15" style="1237" customWidth="1"/>
    <col min="11013" max="11013" width="14.28515625" style="1237" customWidth="1"/>
    <col min="11014" max="11014" width="13.5703125" style="1237" customWidth="1"/>
    <col min="11015" max="11257" width="9.28515625" style="1237"/>
    <col min="11258" max="11258" width="53.85546875" style="1237" bestFit="1" customWidth="1"/>
    <col min="11259" max="11259" width="18" style="1237" bestFit="1" customWidth="1"/>
    <col min="11260" max="11262" width="15.85546875" style="1237" customWidth="1"/>
    <col min="11263" max="11265" width="12.28515625" style="1237" customWidth="1"/>
    <col min="11266" max="11267" width="9.28515625" style="1237"/>
    <col min="11268" max="11268" width="15" style="1237" customWidth="1"/>
    <col min="11269" max="11269" width="14.28515625" style="1237" customWidth="1"/>
    <col min="11270" max="11270" width="13.5703125" style="1237" customWidth="1"/>
    <col min="11271" max="11513" width="9.28515625" style="1237"/>
    <col min="11514" max="11514" width="53.85546875" style="1237" bestFit="1" customWidth="1"/>
    <col min="11515" max="11515" width="18" style="1237" bestFit="1" customWidth="1"/>
    <col min="11516" max="11518" width="15.85546875" style="1237" customWidth="1"/>
    <col min="11519" max="11521" width="12.28515625" style="1237" customWidth="1"/>
    <col min="11522" max="11523" width="9.28515625" style="1237"/>
    <col min="11524" max="11524" width="15" style="1237" customWidth="1"/>
    <col min="11525" max="11525" width="14.28515625" style="1237" customWidth="1"/>
    <col min="11526" max="11526" width="13.5703125" style="1237" customWidth="1"/>
    <col min="11527" max="11769" width="9.28515625" style="1237"/>
    <col min="11770" max="11770" width="53.85546875" style="1237" bestFit="1" customWidth="1"/>
    <col min="11771" max="11771" width="18" style="1237" bestFit="1" customWidth="1"/>
    <col min="11772" max="11774" width="15.85546875" style="1237" customWidth="1"/>
    <col min="11775" max="11777" width="12.28515625" style="1237" customWidth="1"/>
    <col min="11778" max="11779" width="9.28515625" style="1237"/>
    <col min="11780" max="11780" width="15" style="1237" customWidth="1"/>
    <col min="11781" max="11781" width="14.28515625" style="1237" customWidth="1"/>
    <col min="11782" max="11782" width="13.5703125" style="1237" customWidth="1"/>
    <col min="11783" max="12025" width="9.28515625" style="1237"/>
    <col min="12026" max="12026" width="53.85546875" style="1237" bestFit="1" customWidth="1"/>
    <col min="12027" max="12027" width="18" style="1237" bestFit="1" customWidth="1"/>
    <col min="12028" max="12030" width="15.85546875" style="1237" customWidth="1"/>
    <col min="12031" max="12033" width="12.28515625" style="1237" customWidth="1"/>
    <col min="12034" max="12035" width="9.28515625" style="1237"/>
    <col min="12036" max="12036" width="15" style="1237" customWidth="1"/>
    <col min="12037" max="12037" width="14.28515625" style="1237" customWidth="1"/>
    <col min="12038" max="12038" width="13.5703125" style="1237" customWidth="1"/>
    <col min="12039" max="12281" width="9.28515625" style="1237"/>
    <col min="12282" max="12282" width="53.85546875" style="1237" bestFit="1" customWidth="1"/>
    <col min="12283" max="12283" width="18" style="1237" bestFit="1" customWidth="1"/>
    <col min="12284" max="12286" width="15.85546875" style="1237" customWidth="1"/>
    <col min="12287" max="12289" width="12.28515625" style="1237" customWidth="1"/>
    <col min="12290" max="12291" width="9.28515625" style="1237"/>
    <col min="12292" max="12292" width="15" style="1237" customWidth="1"/>
    <col min="12293" max="12293" width="14.28515625" style="1237" customWidth="1"/>
    <col min="12294" max="12294" width="13.5703125" style="1237" customWidth="1"/>
    <col min="12295" max="12537" width="9.28515625" style="1237"/>
    <col min="12538" max="12538" width="53.85546875" style="1237" bestFit="1" customWidth="1"/>
    <col min="12539" max="12539" width="18" style="1237" bestFit="1" customWidth="1"/>
    <col min="12540" max="12542" width="15.85546875" style="1237" customWidth="1"/>
    <col min="12543" max="12545" width="12.28515625" style="1237" customWidth="1"/>
    <col min="12546" max="12547" width="9.28515625" style="1237"/>
    <col min="12548" max="12548" width="15" style="1237" customWidth="1"/>
    <col min="12549" max="12549" width="14.28515625" style="1237" customWidth="1"/>
    <col min="12550" max="12550" width="13.5703125" style="1237" customWidth="1"/>
    <col min="12551" max="12793" width="9.28515625" style="1237"/>
    <col min="12794" max="12794" width="53.85546875" style="1237" bestFit="1" customWidth="1"/>
    <col min="12795" max="12795" width="18" style="1237" bestFit="1" customWidth="1"/>
    <col min="12796" max="12798" width="15.85546875" style="1237" customWidth="1"/>
    <col min="12799" max="12801" width="12.28515625" style="1237" customWidth="1"/>
    <col min="12802" max="12803" width="9.28515625" style="1237"/>
    <col min="12804" max="12804" width="15" style="1237" customWidth="1"/>
    <col min="12805" max="12805" width="14.28515625" style="1237" customWidth="1"/>
    <col min="12806" max="12806" width="13.5703125" style="1237" customWidth="1"/>
    <col min="12807" max="13049" width="9.28515625" style="1237"/>
    <col min="13050" max="13050" width="53.85546875" style="1237" bestFit="1" customWidth="1"/>
    <col min="13051" max="13051" width="18" style="1237" bestFit="1" customWidth="1"/>
    <col min="13052" max="13054" width="15.85546875" style="1237" customWidth="1"/>
    <col min="13055" max="13057" width="12.28515625" style="1237" customWidth="1"/>
    <col min="13058" max="13059" width="9.28515625" style="1237"/>
    <col min="13060" max="13060" width="15" style="1237" customWidth="1"/>
    <col min="13061" max="13061" width="14.28515625" style="1237" customWidth="1"/>
    <col min="13062" max="13062" width="13.5703125" style="1237" customWidth="1"/>
    <col min="13063" max="13305" width="9.28515625" style="1237"/>
    <col min="13306" max="13306" width="53.85546875" style="1237" bestFit="1" customWidth="1"/>
    <col min="13307" max="13307" width="18" style="1237" bestFit="1" customWidth="1"/>
    <col min="13308" max="13310" width="15.85546875" style="1237" customWidth="1"/>
    <col min="13311" max="13313" width="12.28515625" style="1237" customWidth="1"/>
    <col min="13314" max="13315" width="9.28515625" style="1237"/>
    <col min="13316" max="13316" width="15" style="1237" customWidth="1"/>
    <col min="13317" max="13317" width="14.28515625" style="1237" customWidth="1"/>
    <col min="13318" max="13318" width="13.5703125" style="1237" customWidth="1"/>
    <col min="13319" max="13561" width="9.28515625" style="1237"/>
    <col min="13562" max="13562" width="53.85546875" style="1237" bestFit="1" customWidth="1"/>
    <col min="13563" max="13563" width="18" style="1237" bestFit="1" customWidth="1"/>
    <col min="13564" max="13566" width="15.85546875" style="1237" customWidth="1"/>
    <col min="13567" max="13569" width="12.28515625" style="1237" customWidth="1"/>
    <col min="13570" max="13571" width="9.28515625" style="1237"/>
    <col min="13572" max="13572" width="15" style="1237" customWidth="1"/>
    <col min="13573" max="13573" width="14.28515625" style="1237" customWidth="1"/>
    <col min="13574" max="13574" width="13.5703125" style="1237" customWidth="1"/>
    <col min="13575" max="13817" width="9.28515625" style="1237"/>
    <col min="13818" max="13818" width="53.85546875" style="1237" bestFit="1" customWidth="1"/>
    <col min="13819" max="13819" width="18" style="1237" bestFit="1" customWidth="1"/>
    <col min="13820" max="13822" width="15.85546875" style="1237" customWidth="1"/>
    <col min="13823" max="13825" width="12.28515625" style="1237" customWidth="1"/>
    <col min="13826" max="13827" width="9.28515625" style="1237"/>
    <col min="13828" max="13828" width="15" style="1237" customWidth="1"/>
    <col min="13829" max="13829" width="14.28515625" style="1237" customWidth="1"/>
    <col min="13830" max="13830" width="13.5703125" style="1237" customWidth="1"/>
    <col min="13831" max="14073" width="9.28515625" style="1237"/>
    <col min="14074" max="14074" width="53.85546875" style="1237" bestFit="1" customWidth="1"/>
    <col min="14075" max="14075" width="18" style="1237" bestFit="1" customWidth="1"/>
    <col min="14076" max="14078" width="15.85546875" style="1237" customWidth="1"/>
    <col min="14079" max="14081" width="12.28515625" style="1237" customWidth="1"/>
    <col min="14082" max="14083" width="9.28515625" style="1237"/>
    <col min="14084" max="14084" width="15" style="1237" customWidth="1"/>
    <col min="14085" max="14085" width="14.28515625" style="1237" customWidth="1"/>
    <col min="14086" max="14086" width="13.5703125" style="1237" customWidth="1"/>
    <col min="14087" max="14329" width="9.28515625" style="1237"/>
    <col min="14330" max="14330" width="53.85546875" style="1237" bestFit="1" customWidth="1"/>
    <col min="14331" max="14331" width="18" style="1237" bestFit="1" customWidth="1"/>
    <col min="14332" max="14334" width="15.85546875" style="1237" customWidth="1"/>
    <col min="14335" max="14337" width="12.28515625" style="1237" customWidth="1"/>
    <col min="14338" max="14339" width="9.28515625" style="1237"/>
    <col min="14340" max="14340" width="15" style="1237" customWidth="1"/>
    <col min="14341" max="14341" width="14.28515625" style="1237" customWidth="1"/>
    <col min="14342" max="14342" width="13.5703125" style="1237" customWidth="1"/>
    <col min="14343" max="14585" width="9.28515625" style="1237"/>
    <col min="14586" max="14586" width="53.85546875" style="1237" bestFit="1" customWidth="1"/>
    <col min="14587" max="14587" width="18" style="1237" bestFit="1" customWidth="1"/>
    <col min="14588" max="14590" width="15.85546875" style="1237" customWidth="1"/>
    <col min="14591" max="14593" width="12.28515625" style="1237" customWidth="1"/>
    <col min="14594" max="14595" width="9.28515625" style="1237"/>
    <col min="14596" max="14596" width="15" style="1237" customWidth="1"/>
    <col min="14597" max="14597" width="14.28515625" style="1237" customWidth="1"/>
    <col min="14598" max="14598" width="13.5703125" style="1237" customWidth="1"/>
    <col min="14599" max="14841" width="9.28515625" style="1237"/>
    <col min="14842" max="14842" width="53.85546875" style="1237" bestFit="1" customWidth="1"/>
    <col min="14843" max="14843" width="18" style="1237" bestFit="1" customWidth="1"/>
    <col min="14844" max="14846" width="15.85546875" style="1237" customWidth="1"/>
    <col min="14847" max="14849" width="12.28515625" style="1237" customWidth="1"/>
    <col min="14850" max="14851" width="9.28515625" style="1237"/>
    <col min="14852" max="14852" width="15" style="1237" customWidth="1"/>
    <col min="14853" max="14853" width="14.28515625" style="1237" customWidth="1"/>
    <col min="14854" max="14854" width="13.5703125" style="1237" customWidth="1"/>
    <col min="14855" max="15097" width="9.28515625" style="1237"/>
    <col min="15098" max="15098" width="53.85546875" style="1237" bestFit="1" customWidth="1"/>
    <col min="15099" max="15099" width="18" style="1237" bestFit="1" customWidth="1"/>
    <col min="15100" max="15102" width="15.85546875" style="1237" customWidth="1"/>
    <col min="15103" max="15105" width="12.28515625" style="1237" customWidth="1"/>
    <col min="15106" max="15107" width="9.28515625" style="1237"/>
    <col min="15108" max="15108" width="15" style="1237" customWidth="1"/>
    <col min="15109" max="15109" width="14.28515625" style="1237" customWidth="1"/>
    <col min="15110" max="15110" width="13.5703125" style="1237" customWidth="1"/>
    <col min="15111" max="15353" width="9.28515625" style="1237"/>
    <col min="15354" max="15354" width="53.85546875" style="1237" bestFit="1" customWidth="1"/>
    <col min="15355" max="15355" width="18" style="1237" bestFit="1" customWidth="1"/>
    <col min="15356" max="15358" width="15.85546875" style="1237" customWidth="1"/>
    <col min="15359" max="15361" width="12.28515625" style="1237" customWidth="1"/>
    <col min="15362" max="15363" width="9.28515625" style="1237"/>
    <col min="15364" max="15364" width="15" style="1237" customWidth="1"/>
    <col min="15365" max="15365" width="14.28515625" style="1237" customWidth="1"/>
    <col min="15366" max="15366" width="13.5703125" style="1237" customWidth="1"/>
    <col min="15367" max="15609" width="9.28515625" style="1237"/>
    <col min="15610" max="15610" width="53.85546875" style="1237" bestFit="1" customWidth="1"/>
    <col min="15611" max="15611" width="18" style="1237" bestFit="1" customWidth="1"/>
    <col min="15612" max="15614" width="15.85546875" style="1237" customWidth="1"/>
    <col min="15615" max="15617" width="12.28515625" style="1237" customWidth="1"/>
    <col min="15618" max="15619" width="9.28515625" style="1237"/>
    <col min="15620" max="15620" width="15" style="1237" customWidth="1"/>
    <col min="15621" max="15621" width="14.28515625" style="1237" customWidth="1"/>
    <col min="15622" max="15622" width="13.5703125" style="1237" customWidth="1"/>
    <col min="15623" max="15865" width="9.28515625" style="1237"/>
    <col min="15866" max="15866" width="53.85546875" style="1237" bestFit="1" customWidth="1"/>
    <col min="15867" max="15867" width="18" style="1237" bestFit="1" customWidth="1"/>
    <col min="15868" max="15870" width="15.85546875" style="1237" customWidth="1"/>
    <col min="15871" max="15873" width="12.28515625" style="1237" customWidth="1"/>
    <col min="15874" max="15875" width="9.28515625" style="1237"/>
    <col min="15876" max="15876" width="15" style="1237" customWidth="1"/>
    <col min="15877" max="15877" width="14.28515625" style="1237" customWidth="1"/>
    <col min="15878" max="15878" width="13.5703125" style="1237" customWidth="1"/>
    <col min="15879" max="16121" width="9.28515625" style="1237"/>
    <col min="16122" max="16122" width="53.85546875" style="1237" bestFit="1" customWidth="1"/>
    <col min="16123" max="16123" width="18" style="1237" bestFit="1" customWidth="1"/>
    <col min="16124" max="16126" width="15.85546875" style="1237" customWidth="1"/>
    <col min="16127" max="16129" width="12.28515625" style="1237" customWidth="1"/>
    <col min="16130" max="16131" width="9.28515625" style="1237"/>
    <col min="16132" max="16132" width="15" style="1237" customWidth="1"/>
    <col min="16133" max="16133" width="14.28515625" style="1237" customWidth="1"/>
    <col min="16134" max="16134" width="13.5703125" style="1237" customWidth="1"/>
    <col min="16135" max="16384" width="9.28515625" style="1237"/>
  </cols>
  <sheetData>
    <row r="1" spans="1:9" ht="17.25" customHeight="1">
      <c r="A1" s="1235" t="s">
        <v>500</v>
      </c>
      <c r="B1" s="1235"/>
      <c r="C1" s="1236"/>
      <c r="D1" s="1236"/>
      <c r="E1" s="1236"/>
      <c r="F1" s="1236"/>
      <c r="G1" s="1236"/>
      <c r="H1" s="1236"/>
    </row>
    <row r="2" spans="1:9" ht="17.25" customHeight="1">
      <c r="A2" s="1238"/>
      <c r="B2" s="1238"/>
      <c r="C2" s="1236"/>
      <c r="D2" s="1236"/>
      <c r="E2" s="1236"/>
      <c r="F2" s="1236"/>
      <c r="G2" s="1236"/>
      <c r="H2" s="1236"/>
    </row>
    <row r="3" spans="1:9" ht="17.25" customHeight="1">
      <c r="A3" s="1239" t="s">
        <v>778</v>
      </c>
      <c r="B3" s="1240"/>
      <c r="C3" s="1241"/>
      <c r="D3" s="1241"/>
      <c r="E3" s="1241"/>
      <c r="F3" s="1241"/>
      <c r="G3" s="1241"/>
      <c r="H3" s="1241"/>
    </row>
    <row r="4" spans="1:9" ht="17.25" customHeight="1">
      <c r="A4" s="1239"/>
      <c r="B4" s="1240"/>
      <c r="C4" s="1241"/>
      <c r="D4" s="1241"/>
      <c r="E4" s="1241"/>
      <c r="F4" s="1241"/>
      <c r="G4" s="1241"/>
      <c r="H4" s="1241"/>
    </row>
    <row r="5" spans="1:9" ht="15" customHeight="1">
      <c r="A5" s="1242"/>
      <c r="B5" s="1242"/>
      <c r="C5" s="1243"/>
      <c r="D5" s="1244"/>
      <c r="E5" s="1244"/>
      <c r="F5" s="1244"/>
      <c r="G5" s="1245"/>
      <c r="H5" s="1246" t="s">
        <v>2</v>
      </c>
    </row>
    <row r="8" spans="1:9" ht="16.350000000000001" customHeight="1">
      <c r="A8" s="1247"/>
      <c r="B8" s="1248" t="s">
        <v>779</v>
      </c>
      <c r="C8" s="1249" t="s">
        <v>229</v>
      </c>
      <c r="D8" s="1250"/>
      <c r="E8" s="1250"/>
      <c r="F8" s="1251" t="s">
        <v>433</v>
      </c>
      <c r="G8" s="1252"/>
      <c r="H8" s="1253"/>
    </row>
    <row r="9" spans="1:9" ht="16.350000000000001" customHeight="1">
      <c r="A9" s="1254" t="s">
        <v>3</v>
      </c>
      <c r="B9" s="1255" t="s">
        <v>228</v>
      </c>
      <c r="C9" s="1256"/>
      <c r="D9" s="1256"/>
      <c r="E9" s="1256"/>
      <c r="F9" s="1256" t="s">
        <v>4</v>
      </c>
      <c r="G9" s="1256" t="s">
        <v>4</v>
      </c>
      <c r="H9" s="1257"/>
    </row>
    <row r="10" spans="1:9" ht="16.350000000000001" customHeight="1">
      <c r="A10" s="1258"/>
      <c r="B10" s="1259" t="s">
        <v>780</v>
      </c>
      <c r="C10" s="1256" t="s">
        <v>434</v>
      </c>
      <c r="D10" s="1256" t="s">
        <v>435</v>
      </c>
      <c r="E10" s="1256" t="s">
        <v>436</v>
      </c>
      <c r="F10" s="1260" t="s">
        <v>232</v>
      </c>
      <c r="G10" s="1260" t="s">
        <v>437</v>
      </c>
      <c r="H10" s="1261" t="s">
        <v>438</v>
      </c>
    </row>
    <row r="11" spans="1:9" s="1266" customFormat="1" ht="9.75" customHeight="1">
      <c r="A11" s="1262" t="s">
        <v>439</v>
      </c>
      <c r="B11" s="1263">
        <v>2</v>
      </c>
      <c r="C11" s="1264">
        <v>3</v>
      </c>
      <c r="D11" s="1264">
        <v>4</v>
      </c>
      <c r="E11" s="1264">
        <v>5</v>
      </c>
      <c r="F11" s="1264">
        <v>6</v>
      </c>
      <c r="G11" s="1264">
        <v>7</v>
      </c>
      <c r="H11" s="1265">
        <v>8</v>
      </c>
      <c r="I11" s="1237"/>
    </row>
    <row r="12" spans="1:9" ht="24" customHeight="1">
      <c r="A12" s="1267" t="s">
        <v>440</v>
      </c>
      <c r="B12" s="1268">
        <v>80475876</v>
      </c>
      <c r="C12" s="1002">
        <v>4006743</v>
      </c>
      <c r="D12" s="1002">
        <v>10199907</v>
      </c>
      <c r="E12" s="1002">
        <v>16031045</v>
      </c>
      <c r="F12" s="1269">
        <v>4.9788125325905118E-2</v>
      </c>
      <c r="G12" s="1269">
        <v>0.12674490178895351</v>
      </c>
      <c r="H12" s="1269">
        <v>0.19920311274399796</v>
      </c>
    </row>
    <row r="13" spans="1:9" ht="24" customHeight="1">
      <c r="A13" s="1270" t="s">
        <v>441</v>
      </c>
      <c r="B13" s="1268">
        <v>87340722</v>
      </c>
      <c r="C13" s="1002">
        <v>3925325</v>
      </c>
      <c r="D13" s="1002">
        <v>10137499</v>
      </c>
      <c r="E13" s="1002">
        <v>16107257</v>
      </c>
      <c r="F13" s="1271">
        <v>4.4942667178776013E-2</v>
      </c>
      <c r="G13" s="1272">
        <v>0.11606841308227335</v>
      </c>
      <c r="H13" s="1273">
        <v>0.1844186380781235</v>
      </c>
    </row>
    <row r="14" spans="1:9" ht="24" customHeight="1">
      <c r="A14" s="1258" t="s">
        <v>781</v>
      </c>
      <c r="B14" s="1274">
        <v>-6864846</v>
      </c>
      <c r="C14" s="1274">
        <v>81419</v>
      </c>
      <c r="D14" s="1274">
        <v>62408</v>
      </c>
      <c r="E14" s="1274">
        <v>-76212</v>
      </c>
      <c r="F14" s="1275"/>
      <c r="G14" s="1276"/>
      <c r="H14" s="1275">
        <v>1.1101778539533152E-2</v>
      </c>
    </row>
    <row r="17" spans="1:8">
      <c r="C17" s="1277"/>
    </row>
    <row r="20" spans="1:8" ht="15">
      <c r="A20" s="1247"/>
      <c r="B20" s="1248" t="s">
        <v>779</v>
      </c>
      <c r="C20" s="1249" t="s">
        <v>229</v>
      </c>
      <c r="D20" s="1250"/>
      <c r="E20" s="1250"/>
      <c r="F20" s="1251" t="s">
        <v>433</v>
      </c>
      <c r="G20" s="1252"/>
      <c r="H20" s="1253"/>
    </row>
    <row r="21" spans="1:8" ht="15">
      <c r="A21" s="1254" t="s">
        <v>3</v>
      </c>
      <c r="B21" s="1255" t="s">
        <v>228</v>
      </c>
      <c r="C21" s="1256"/>
      <c r="D21" s="1256"/>
      <c r="E21" s="1256"/>
      <c r="F21" s="1256" t="s">
        <v>4</v>
      </c>
      <c r="G21" s="1256" t="s">
        <v>4</v>
      </c>
      <c r="H21" s="1257"/>
    </row>
    <row r="22" spans="1:8" ht="17.25">
      <c r="A22" s="1258"/>
      <c r="B22" s="1259" t="s">
        <v>780</v>
      </c>
      <c r="C22" s="1256" t="s">
        <v>782</v>
      </c>
      <c r="D22" s="1256" t="s">
        <v>783</v>
      </c>
      <c r="E22" s="1256" t="s">
        <v>784</v>
      </c>
      <c r="F22" s="1260" t="s">
        <v>232</v>
      </c>
      <c r="G22" s="1260" t="s">
        <v>437</v>
      </c>
      <c r="H22" s="1261" t="s">
        <v>438</v>
      </c>
    </row>
    <row r="23" spans="1:8">
      <c r="A23" s="1262" t="s">
        <v>439</v>
      </c>
      <c r="B23" s="1263">
        <v>2</v>
      </c>
      <c r="C23" s="1264">
        <v>3</v>
      </c>
      <c r="D23" s="1264">
        <v>4</v>
      </c>
      <c r="E23" s="1264">
        <v>5</v>
      </c>
      <c r="F23" s="1264">
        <v>6</v>
      </c>
      <c r="G23" s="1264">
        <v>7</v>
      </c>
      <c r="H23" s="1265">
        <v>8</v>
      </c>
    </row>
    <row r="24" spans="1:8" ht="24" customHeight="1">
      <c r="A24" s="1267" t="s">
        <v>440</v>
      </c>
      <c r="B24" s="1268">
        <v>80475876</v>
      </c>
      <c r="C24" s="1002">
        <v>19589473</v>
      </c>
      <c r="D24" s="1002"/>
      <c r="E24" s="1002"/>
      <c r="F24" s="1269">
        <v>0.24342043819442238</v>
      </c>
      <c r="G24" s="1269"/>
      <c r="H24" s="1269"/>
    </row>
    <row r="25" spans="1:8" ht="24" customHeight="1">
      <c r="A25" s="1270" t="s">
        <v>441</v>
      </c>
      <c r="B25" s="1268">
        <v>87340722</v>
      </c>
      <c r="C25" s="1002">
        <v>19585692</v>
      </c>
      <c r="D25" s="1002"/>
      <c r="E25" s="1002"/>
      <c r="F25" s="1271">
        <v>0.22424467707056508</v>
      </c>
      <c r="G25" s="1272"/>
      <c r="H25" s="1273"/>
    </row>
    <row r="26" spans="1:8" ht="24" customHeight="1">
      <c r="A26" s="1258" t="s">
        <v>781</v>
      </c>
      <c r="B26" s="1274">
        <v>-6864846</v>
      </c>
      <c r="C26" s="1274">
        <v>3781</v>
      </c>
      <c r="D26" s="1274"/>
      <c r="E26" s="1274"/>
      <c r="F26" s="1275"/>
      <c r="G26" s="1276"/>
      <c r="H26" s="1275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0" firstPageNumber="60" orientation="landscape" useFirstPageNumber="1" r:id="rId1"/>
  <headerFooter alignWithMargins="0">
    <oddHeader>&amp;C&amp;"Arial CE,Pogrubiony"&amp;16-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6" zoomScaleNormal="76" zoomScaleSheetLayoutView="80" workbookViewId="0">
      <selection activeCell="I37" sqref="I37"/>
    </sheetView>
  </sheetViews>
  <sheetFormatPr defaultColWidth="9.28515625" defaultRowHeight="15"/>
  <cols>
    <col min="1" max="1" width="103.140625" style="1281" customWidth="1"/>
    <col min="2" max="2" width="20.5703125" style="1281" customWidth="1"/>
    <col min="3" max="3" width="19.42578125" style="1332" customWidth="1"/>
    <col min="4" max="4" width="16.7109375" style="1281" customWidth="1"/>
    <col min="5" max="5" width="9.28515625" style="1281"/>
    <col min="6" max="6" width="8.42578125" style="1281" customWidth="1"/>
    <col min="7" max="7" width="17.5703125" style="1281" bestFit="1" customWidth="1"/>
    <col min="8" max="8" width="21.7109375" style="1281" customWidth="1"/>
    <col min="9" max="9" width="21.28515625" style="1281" customWidth="1"/>
    <col min="10" max="245" width="9.28515625" style="1281"/>
    <col min="246" max="246" width="103.140625" style="1281" customWidth="1"/>
    <col min="247" max="247" width="20.5703125" style="1281" customWidth="1"/>
    <col min="248" max="248" width="19.42578125" style="1281" customWidth="1"/>
    <col min="249" max="249" width="16.7109375" style="1281" customWidth="1"/>
    <col min="250" max="250" width="12.85546875" style="1281" customWidth="1"/>
    <col min="251" max="251" width="11" style="1281" bestFit="1" customWidth="1"/>
    <col min="252" max="256" width="9.28515625" style="1281"/>
    <col min="257" max="257" width="103.140625" style="1281" customWidth="1"/>
    <col min="258" max="258" width="20.5703125" style="1281" customWidth="1"/>
    <col min="259" max="259" width="19.42578125" style="1281" customWidth="1"/>
    <col min="260" max="260" width="16.7109375" style="1281" customWidth="1"/>
    <col min="261" max="261" width="9.28515625" style="1281"/>
    <col min="262" max="262" width="8.42578125" style="1281" customWidth="1"/>
    <col min="263" max="263" width="17.5703125" style="1281" bestFit="1" customWidth="1"/>
    <col min="264" max="264" width="21.7109375" style="1281" customWidth="1"/>
    <col min="265" max="265" width="21.28515625" style="1281" customWidth="1"/>
    <col min="266" max="501" width="9.28515625" style="1281"/>
    <col min="502" max="502" width="103.140625" style="1281" customWidth="1"/>
    <col min="503" max="503" width="20.5703125" style="1281" customWidth="1"/>
    <col min="504" max="504" width="19.42578125" style="1281" customWidth="1"/>
    <col min="505" max="505" width="16.7109375" style="1281" customWidth="1"/>
    <col min="506" max="506" width="12.85546875" style="1281" customWidth="1"/>
    <col min="507" max="507" width="11" style="1281" bestFit="1" customWidth="1"/>
    <col min="508" max="512" width="9.28515625" style="1281"/>
    <col min="513" max="513" width="103.140625" style="1281" customWidth="1"/>
    <col min="514" max="514" width="20.5703125" style="1281" customWidth="1"/>
    <col min="515" max="515" width="19.42578125" style="1281" customWidth="1"/>
    <col min="516" max="516" width="16.7109375" style="1281" customWidth="1"/>
    <col min="517" max="517" width="9.28515625" style="1281"/>
    <col min="518" max="518" width="8.42578125" style="1281" customWidth="1"/>
    <col min="519" max="519" width="17.5703125" style="1281" bestFit="1" customWidth="1"/>
    <col min="520" max="520" width="21.7109375" style="1281" customWidth="1"/>
    <col min="521" max="521" width="21.28515625" style="1281" customWidth="1"/>
    <col min="522" max="757" width="9.28515625" style="1281"/>
    <col min="758" max="758" width="103.140625" style="1281" customWidth="1"/>
    <col min="759" max="759" width="20.5703125" style="1281" customWidth="1"/>
    <col min="760" max="760" width="19.42578125" style="1281" customWidth="1"/>
    <col min="761" max="761" width="16.7109375" style="1281" customWidth="1"/>
    <col min="762" max="762" width="12.85546875" style="1281" customWidth="1"/>
    <col min="763" max="763" width="11" style="1281" bestFit="1" customWidth="1"/>
    <col min="764" max="768" width="9.28515625" style="1281"/>
    <col min="769" max="769" width="103.140625" style="1281" customWidth="1"/>
    <col min="770" max="770" width="20.5703125" style="1281" customWidth="1"/>
    <col min="771" max="771" width="19.42578125" style="1281" customWidth="1"/>
    <col min="772" max="772" width="16.7109375" style="1281" customWidth="1"/>
    <col min="773" max="773" width="9.28515625" style="1281"/>
    <col min="774" max="774" width="8.42578125" style="1281" customWidth="1"/>
    <col min="775" max="775" width="17.5703125" style="1281" bestFit="1" customWidth="1"/>
    <col min="776" max="776" width="21.7109375" style="1281" customWidth="1"/>
    <col min="777" max="777" width="21.28515625" style="1281" customWidth="1"/>
    <col min="778" max="1013" width="9.28515625" style="1281"/>
    <col min="1014" max="1014" width="103.140625" style="1281" customWidth="1"/>
    <col min="1015" max="1015" width="20.5703125" style="1281" customWidth="1"/>
    <col min="1016" max="1016" width="19.42578125" style="1281" customWidth="1"/>
    <col min="1017" max="1017" width="16.7109375" style="1281" customWidth="1"/>
    <col min="1018" max="1018" width="12.85546875" style="1281" customWidth="1"/>
    <col min="1019" max="1019" width="11" style="1281" bestFit="1" customWidth="1"/>
    <col min="1020" max="1024" width="9.28515625" style="1281"/>
    <col min="1025" max="1025" width="103.140625" style="1281" customWidth="1"/>
    <col min="1026" max="1026" width="20.5703125" style="1281" customWidth="1"/>
    <col min="1027" max="1027" width="19.42578125" style="1281" customWidth="1"/>
    <col min="1028" max="1028" width="16.7109375" style="1281" customWidth="1"/>
    <col min="1029" max="1029" width="9.28515625" style="1281"/>
    <col min="1030" max="1030" width="8.42578125" style="1281" customWidth="1"/>
    <col min="1031" max="1031" width="17.5703125" style="1281" bestFit="1" customWidth="1"/>
    <col min="1032" max="1032" width="21.7109375" style="1281" customWidth="1"/>
    <col min="1033" max="1033" width="21.28515625" style="1281" customWidth="1"/>
    <col min="1034" max="1269" width="9.28515625" style="1281"/>
    <col min="1270" max="1270" width="103.140625" style="1281" customWidth="1"/>
    <col min="1271" max="1271" width="20.5703125" style="1281" customWidth="1"/>
    <col min="1272" max="1272" width="19.42578125" style="1281" customWidth="1"/>
    <col min="1273" max="1273" width="16.7109375" style="1281" customWidth="1"/>
    <col min="1274" max="1274" width="12.85546875" style="1281" customWidth="1"/>
    <col min="1275" max="1275" width="11" style="1281" bestFit="1" customWidth="1"/>
    <col min="1276" max="1280" width="9.28515625" style="1281"/>
    <col min="1281" max="1281" width="103.140625" style="1281" customWidth="1"/>
    <col min="1282" max="1282" width="20.5703125" style="1281" customWidth="1"/>
    <col min="1283" max="1283" width="19.42578125" style="1281" customWidth="1"/>
    <col min="1284" max="1284" width="16.7109375" style="1281" customWidth="1"/>
    <col min="1285" max="1285" width="9.28515625" style="1281"/>
    <col min="1286" max="1286" width="8.42578125" style="1281" customWidth="1"/>
    <col min="1287" max="1287" width="17.5703125" style="1281" bestFit="1" customWidth="1"/>
    <col min="1288" max="1288" width="21.7109375" style="1281" customWidth="1"/>
    <col min="1289" max="1289" width="21.28515625" style="1281" customWidth="1"/>
    <col min="1290" max="1525" width="9.28515625" style="1281"/>
    <col min="1526" max="1526" width="103.140625" style="1281" customWidth="1"/>
    <col min="1527" max="1527" width="20.5703125" style="1281" customWidth="1"/>
    <col min="1528" max="1528" width="19.42578125" style="1281" customWidth="1"/>
    <col min="1529" max="1529" width="16.7109375" style="1281" customWidth="1"/>
    <col min="1530" max="1530" width="12.85546875" style="1281" customWidth="1"/>
    <col min="1531" max="1531" width="11" style="1281" bestFit="1" customWidth="1"/>
    <col min="1532" max="1536" width="9.28515625" style="1281"/>
    <col min="1537" max="1537" width="103.140625" style="1281" customWidth="1"/>
    <col min="1538" max="1538" width="20.5703125" style="1281" customWidth="1"/>
    <col min="1539" max="1539" width="19.42578125" style="1281" customWidth="1"/>
    <col min="1540" max="1540" width="16.7109375" style="1281" customWidth="1"/>
    <col min="1541" max="1541" width="9.28515625" style="1281"/>
    <col min="1542" max="1542" width="8.42578125" style="1281" customWidth="1"/>
    <col min="1543" max="1543" width="17.5703125" style="1281" bestFit="1" customWidth="1"/>
    <col min="1544" max="1544" width="21.7109375" style="1281" customWidth="1"/>
    <col min="1545" max="1545" width="21.28515625" style="1281" customWidth="1"/>
    <col min="1546" max="1781" width="9.28515625" style="1281"/>
    <col min="1782" max="1782" width="103.140625" style="1281" customWidth="1"/>
    <col min="1783" max="1783" width="20.5703125" style="1281" customWidth="1"/>
    <col min="1784" max="1784" width="19.42578125" style="1281" customWidth="1"/>
    <col min="1785" max="1785" width="16.7109375" style="1281" customWidth="1"/>
    <col min="1786" max="1786" width="12.85546875" style="1281" customWidth="1"/>
    <col min="1787" max="1787" width="11" style="1281" bestFit="1" customWidth="1"/>
    <col min="1788" max="1792" width="9.28515625" style="1281"/>
    <col min="1793" max="1793" width="103.140625" style="1281" customWidth="1"/>
    <col min="1794" max="1794" width="20.5703125" style="1281" customWidth="1"/>
    <col min="1795" max="1795" width="19.42578125" style="1281" customWidth="1"/>
    <col min="1796" max="1796" width="16.7109375" style="1281" customWidth="1"/>
    <col min="1797" max="1797" width="9.28515625" style="1281"/>
    <col min="1798" max="1798" width="8.42578125" style="1281" customWidth="1"/>
    <col min="1799" max="1799" width="17.5703125" style="1281" bestFit="1" customWidth="1"/>
    <col min="1800" max="1800" width="21.7109375" style="1281" customWidth="1"/>
    <col min="1801" max="1801" width="21.28515625" style="1281" customWidth="1"/>
    <col min="1802" max="2037" width="9.28515625" style="1281"/>
    <col min="2038" max="2038" width="103.140625" style="1281" customWidth="1"/>
    <col min="2039" max="2039" width="20.5703125" style="1281" customWidth="1"/>
    <col min="2040" max="2040" width="19.42578125" style="1281" customWidth="1"/>
    <col min="2041" max="2041" width="16.7109375" style="1281" customWidth="1"/>
    <col min="2042" max="2042" width="12.85546875" style="1281" customWidth="1"/>
    <col min="2043" max="2043" width="11" style="1281" bestFit="1" customWidth="1"/>
    <col min="2044" max="2048" width="9.28515625" style="1281"/>
    <col min="2049" max="2049" width="103.140625" style="1281" customWidth="1"/>
    <col min="2050" max="2050" width="20.5703125" style="1281" customWidth="1"/>
    <col min="2051" max="2051" width="19.42578125" style="1281" customWidth="1"/>
    <col min="2052" max="2052" width="16.7109375" style="1281" customWidth="1"/>
    <col min="2053" max="2053" width="9.28515625" style="1281"/>
    <col min="2054" max="2054" width="8.42578125" style="1281" customWidth="1"/>
    <col min="2055" max="2055" width="17.5703125" style="1281" bestFit="1" customWidth="1"/>
    <col min="2056" max="2056" width="21.7109375" style="1281" customWidth="1"/>
    <col min="2057" max="2057" width="21.28515625" style="1281" customWidth="1"/>
    <col min="2058" max="2293" width="9.28515625" style="1281"/>
    <col min="2294" max="2294" width="103.140625" style="1281" customWidth="1"/>
    <col min="2295" max="2295" width="20.5703125" style="1281" customWidth="1"/>
    <col min="2296" max="2296" width="19.42578125" style="1281" customWidth="1"/>
    <col min="2297" max="2297" width="16.7109375" style="1281" customWidth="1"/>
    <col min="2298" max="2298" width="12.85546875" style="1281" customWidth="1"/>
    <col min="2299" max="2299" width="11" style="1281" bestFit="1" customWidth="1"/>
    <col min="2300" max="2304" width="9.28515625" style="1281"/>
    <col min="2305" max="2305" width="103.140625" style="1281" customWidth="1"/>
    <col min="2306" max="2306" width="20.5703125" style="1281" customWidth="1"/>
    <col min="2307" max="2307" width="19.42578125" style="1281" customWidth="1"/>
    <col min="2308" max="2308" width="16.7109375" style="1281" customWidth="1"/>
    <col min="2309" max="2309" width="9.28515625" style="1281"/>
    <col min="2310" max="2310" width="8.42578125" style="1281" customWidth="1"/>
    <col min="2311" max="2311" width="17.5703125" style="1281" bestFit="1" customWidth="1"/>
    <col min="2312" max="2312" width="21.7109375" style="1281" customWidth="1"/>
    <col min="2313" max="2313" width="21.28515625" style="1281" customWidth="1"/>
    <col min="2314" max="2549" width="9.28515625" style="1281"/>
    <col min="2550" max="2550" width="103.140625" style="1281" customWidth="1"/>
    <col min="2551" max="2551" width="20.5703125" style="1281" customWidth="1"/>
    <col min="2552" max="2552" width="19.42578125" style="1281" customWidth="1"/>
    <col min="2553" max="2553" width="16.7109375" style="1281" customWidth="1"/>
    <col min="2554" max="2554" width="12.85546875" style="1281" customWidth="1"/>
    <col min="2555" max="2555" width="11" style="1281" bestFit="1" customWidth="1"/>
    <col min="2556" max="2560" width="9.28515625" style="1281"/>
    <col min="2561" max="2561" width="103.140625" style="1281" customWidth="1"/>
    <col min="2562" max="2562" width="20.5703125" style="1281" customWidth="1"/>
    <col min="2563" max="2563" width="19.42578125" style="1281" customWidth="1"/>
    <col min="2564" max="2564" width="16.7109375" style="1281" customWidth="1"/>
    <col min="2565" max="2565" width="9.28515625" style="1281"/>
    <col min="2566" max="2566" width="8.42578125" style="1281" customWidth="1"/>
    <col min="2567" max="2567" width="17.5703125" style="1281" bestFit="1" customWidth="1"/>
    <col min="2568" max="2568" width="21.7109375" style="1281" customWidth="1"/>
    <col min="2569" max="2569" width="21.28515625" style="1281" customWidth="1"/>
    <col min="2570" max="2805" width="9.28515625" style="1281"/>
    <col min="2806" max="2806" width="103.140625" style="1281" customWidth="1"/>
    <col min="2807" max="2807" width="20.5703125" style="1281" customWidth="1"/>
    <col min="2808" max="2808" width="19.42578125" style="1281" customWidth="1"/>
    <col min="2809" max="2809" width="16.7109375" style="1281" customWidth="1"/>
    <col min="2810" max="2810" width="12.85546875" style="1281" customWidth="1"/>
    <col min="2811" max="2811" width="11" style="1281" bestFit="1" customWidth="1"/>
    <col min="2812" max="2816" width="9.28515625" style="1281"/>
    <col min="2817" max="2817" width="103.140625" style="1281" customWidth="1"/>
    <col min="2818" max="2818" width="20.5703125" style="1281" customWidth="1"/>
    <col min="2819" max="2819" width="19.42578125" style="1281" customWidth="1"/>
    <col min="2820" max="2820" width="16.7109375" style="1281" customWidth="1"/>
    <col min="2821" max="2821" width="9.28515625" style="1281"/>
    <col min="2822" max="2822" width="8.42578125" style="1281" customWidth="1"/>
    <col min="2823" max="2823" width="17.5703125" style="1281" bestFit="1" customWidth="1"/>
    <col min="2824" max="2824" width="21.7109375" style="1281" customWidth="1"/>
    <col min="2825" max="2825" width="21.28515625" style="1281" customWidth="1"/>
    <col min="2826" max="3061" width="9.28515625" style="1281"/>
    <col min="3062" max="3062" width="103.140625" style="1281" customWidth="1"/>
    <col min="3063" max="3063" width="20.5703125" style="1281" customWidth="1"/>
    <col min="3064" max="3064" width="19.42578125" style="1281" customWidth="1"/>
    <col min="3065" max="3065" width="16.7109375" style="1281" customWidth="1"/>
    <col min="3066" max="3066" width="12.85546875" style="1281" customWidth="1"/>
    <col min="3067" max="3067" width="11" style="1281" bestFit="1" customWidth="1"/>
    <col min="3068" max="3072" width="9.28515625" style="1281"/>
    <col min="3073" max="3073" width="103.140625" style="1281" customWidth="1"/>
    <col min="3074" max="3074" width="20.5703125" style="1281" customWidth="1"/>
    <col min="3075" max="3075" width="19.42578125" style="1281" customWidth="1"/>
    <col min="3076" max="3076" width="16.7109375" style="1281" customWidth="1"/>
    <col min="3077" max="3077" width="9.28515625" style="1281"/>
    <col min="3078" max="3078" width="8.42578125" style="1281" customWidth="1"/>
    <col min="3079" max="3079" width="17.5703125" style="1281" bestFit="1" customWidth="1"/>
    <col min="3080" max="3080" width="21.7109375" style="1281" customWidth="1"/>
    <col min="3081" max="3081" width="21.28515625" style="1281" customWidth="1"/>
    <col min="3082" max="3317" width="9.28515625" style="1281"/>
    <col min="3318" max="3318" width="103.140625" style="1281" customWidth="1"/>
    <col min="3319" max="3319" width="20.5703125" style="1281" customWidth="1"/>
    <col min="3320" max="3320" width="19.42578125" style="1281" customWidth="1"/>
    <col min="3321" max="3321" width="16.7109375" style="1281" customWidth="1"/>
    <col min="3322" max="3322" width="12.85546875" style="1281" customWidth="1"/>
    <col min="3323" max="3323" width="11" style="1281" bestFit="1" customWidth="1"/>
    <col min="3324" max="3328" width="9.28515625" style="1281"/>
    <col min="3329" max="3329" width="103.140625" style="1281" customWidth="1"/>
    <col min="3330" max="3330" width="20.5703125" style="1281" customWidth="1"/>
    <col min="3331" max="3331" width="19.42578125" style="1281" customWidth="1"/>
    <col min="3332" max="3332" width="16.7109375" style="1281" customWidth="1"/>
    <col min="3333" max="3333" width="9.28515625" style="1281"/>
    <col min="3334" max="3334" width="8.42578125" style="1281" customWidth="1"/>
    <col min="3335" max="3335" width="17.5703125" style="1281" bestFit="1" customWidth="1"/>
    <col min="3336" max="3336" width="21.7109375" style="1281" customWidth="1"/>
    <col min="3337" max="3337" width="21.28515625" style="1281" customWidth="1"/>
    <col min="3338" max="3573" width="9.28515625" style="1281"/>
    <col min="3574" max="3574" width="103.140625" style="1281" customWidth="1"/>
    <col min="3575" max="3575" width="20.5703125" style="1281" customWidth="1"/>
    <col min="3576" max="3576" width="19.42578125" style="1281" customWidth="1"/>
    <col min="3577" max="3577" width="16.7109375" style="1281" customWidth="1"/>
    <col min="3578" max="3578" width="12.85546875" style="1281" customWidth="1"/>
    <col min="3579" max="3579" width="11" style="1281" bestFit="1" customWidth="1"/>
    <col min="3580" max="3584" width="9.28515625" style="1281"/>
    <col min="3585" max="3585" width="103.140625" style="1281" customWidth="1"/>
    <col min="3586" max="3586" width="20.5703125" style="1281" customWidth="1"/>
    <col min="3587" max="3587" width="19.42578125" style="1281" customWidth="1"/>
    <col min="3588" max="3588" width="16.7109375" style="1281" customWidth="1"/>
    <col min="3589" max="3589" width="9.28515625" style="1281"/>
    <col min="3590" max="3590" width="8.42578125" style="1281" customWidth="1"/>
    <col min="3591" max="3591" width="17.5703125" style="1281" bestFit="1" customWidth="1"/>
    <col min="3592" max="3592" width="21.7109375" style="1281" customWidth="1"/>
    <col min="3593" max="3593" width="21.28515625" style="1281" customWidth="1"/>
    <col min="3594" max="3829" width="9.28515625" style="1281"/>
    <col min="3830" max="3830" width="103.140625" style="1281" customWidth="1"/>
    <col min="3831" max="3831" width="20.5703125" style="1281" customWidth="1"/>
    <col min="3832" max="3832" width="19.42578125" style="1281" customWidth="1"/>
    <col min="3833" max="3833" width="16.7109375" style="1281" customWidth="1"/>
    <col min="3834" max="3834" width="12.85546875" style="1281" customWidth="1"/>
    <col min="3835" max="3835" width="11" style="1281" bestFit="1" customWidth="1"/>
    <col min="3836" max="3840" width="9.28515625" style="1281"/>
    <col min="3841" max="3841" width="103.140625" style="1281" customWidth="1"/>
    <col min="3842" max="3842" width="20.5703125" style="1281" customWidth="1"/>
    <col min="3843" max="3843" width="19.42578125" style="1281" customWidth="1"/>
    <col min="3844" max="3844" width="16.7109375" style="1281" customWidth="1"/>
    <col min="3845" max="3845" width="9.28515625" style="1281"/>
    <col min="3846" max="3846" width="8.42578125" style="1281" customWidth="1"/>
    <col min="3847" max="3847" width="17.5703125" style="1281" bestFit="1" customWidth="1"/>
    <col min="3848" max="3848" width="21.7109375" style="1281" customWidth="1"/>
    <col min="3849" max="3849" width="21.28515625" style="1281" customWidth="1"/>
    <col min="3850" max="4085" width="9.28515625" style="1281"/>
    <col min="4086" max="4086" width="103.140625" style="1281" customWidth="1"/>
    <col min="4087" max="4087" width="20.5703125" style="1281" customWidth="1"/>
    <col min="4088" max="4088" width="19.42578125" style="1281" customWidth="1"/>
    <col min="4089" max="4089" width="16.7109375" style="1281" customWidth="1"/>
    <col min="4090" max="4090" width="12.85546875" style="1281" customWidth="1"/>
    <col min="4091" max="4091" width="11" style="1281" bestFit="1" customWidth="1"/>
    <col min="4092" max="4096" width="9.28515625" style="1281"/>
    <col min="4097" max="4097" width="103.140625" style="1281" customWidth="1"/>
    <col min="4098" max="4098" width="20.5703125" style="1281" customWidth="1"/>
    <col min="4099" max="4099" width="19.42578125" style="1281" customWidth="1"/>
    <col min="4100" max="4100" width="16.7109375" style="1281" customWidth="1"/>
    <col min="4101" max="4101" width="9.28515625" style="1281"/>
    <col min="4102" max="4102" width="8.42578125" style="1281" customWidth="1"/>
    <col min="4103" max="4103" width="17.5703125" style="1281" bestFit="1" customWidth="1"/>
    <col min="4104" max="4104" width="21.7109375" style="1281" customWidth="1"/>
    <col min="4105" max="4105" width="21.28515625" style="1281" customWidth="1"/>
    <col min="4106" max="4341" width="9.28515625" style="1281"/>
    <col min="4342" max="4342" width="103.140625" style="1281" customWidth="1"/>
    <col min="4343" max="4343" width="20.5703125" style="1281" customWidth="1"/>
    <col min="4344" max="4344" width="19.42578125" style="1281" customWidth="1"/>
    <col min="4345" max="4345" width="16.7109375" style="1281" customWidth="1"/>
    <col min="4346" max="4346" width="12.85546875" style="1281" customWidth="1"/>
    <col min="4347" max="4347" width="11" style="1281" bestFit="1" customWidth="1"/>
    <col min="4348" max="4352" width="9.28515625" style="1281"/>
    <col min="4353" max="4353" width="103.140625" style="1281" customWidth="1"/>
    <col min="4354" max="4354" width="20.5703125" style="1281" customWidth="1"/>
    <col min="4355" max="4355" width="19.42578125" style="1281" customWidth="1"/>
    <col min="4356" max="4356" width="16.7109375" style="1281" customWidth="1"/>
    <col min="4357" max="4357" width="9.28515625" style="1281"/>
    <col min="4358" max="4358" width="8.42578125" style="1281" customWidth="1"/>
    <col min="4359" max="4359" width="17.5703125" style="1281" bestFit="1" customWidth="1"/>
    <col min="4360" max="4360" width="21.7109375" style="1281" customWidth="1"/>
    <col min="4361" max="4361" width="21.28515625" style="1281" customWidth="1"/>
    <col min="4362" max="4597" width="9.28515625" style="1281"/>
    <col min="4598" max="4598" width="103.140625" style="1281" customWidth="1"/>
    <col min="4599" max="4599" width="20.5703125" style="1281" customWidth="1"/>
    <col min="4600" max="4600" width="19.42578125" style="1281" customWidth="1"/>
    <col min="4601" max="4601" width="16.7109375" style="1281" customWidth="1"/>
    <col min="4602" max="4602" width="12.85546875" style="1281" customWidth="1"/>
    <col min="4603" max="4603" width="11" style="1281" bestFit="1" customWidth="1"/>
    <col min="4604" max="4608" width="9.28515625" style="1281"/>
    <col min="4609" max="4609" width="103.140625" style="1281" customWidth="1"/>
    <col min="4610" max="4610" width="20.5703125" style="1281" customWidth="1"/>
    <col min="4611" max="4611" width="19.42578125" style="1281" customWidth="1"/>
    <col min="4612" max="4612" width="16.7109375" style="1281" customWidth="1"/>
    <col min="4613" max="4613" width="9.28515625" style="1281"/>
    <col min="4614" max="4614" width="8.42578125" style="1281" customWidth="1"/>
    <col min="4615" max="4615" width="17.5703125" style="1281" bestFit="1" customWidth="1"/>
    <col min="4616" max="4616" width="21.7109375" style="1281" customWidth="1"/>
    <col min="4617" max="4617" width="21.28515625" style="1281" customWidth="1"/>
    <col min="4618" max="4853" width="9.28515625" style="1281"/>
    <col min="4854" max="4854" width="103.140625" style="1281" customWidth="1"/>
    <col min="4855" max="4855" width="20.5703125" style="1281" customWidth="1"/>
    <col min="4856" max="4856" width="19.42578125" style="1281" customWidth="1"/>
    <col min="4857" max="4857" width="16.7109375" style="1281" customWidth="1"/>
    <col min="4858" max="4858" width="12.85546875" style="1281" customWidth="1"/>
    <col min="4859" max="4859" width="11" style="1281" bestFit="1" customWidth="1"/>
    <col min="4860" max="4864" width="9.28515625" style="1281"/>
    <col min="4865" max="4865" width="103.140625" style="1281" customWidth="1"/>
    <col min="4866" max="4866" width="20.5703125" style="1281" customWidth="1"/>
    <col min="4867" max="4867" width="19.42578125" style="1281" customWidth="1"/>
    <col min="4868" max="4868" width="16.7109375" style="1281" customWidth="1"/>
    <col min="4869" max="4869" width="9.28515625" style="1281"/>
    <col min="4870" max="4870" width="8.42578125" style="1281" customWidth="1"/>
    <col min="4871" max="4871" width="17.5703125" style="1281" bestFit="1" customWidth="1"/>
    <col min="4872" max="4872" width="21.7109375" style="1281" customWidth="1"/>
    <col min="4873" max="4873" width="21.28515625" style="1281" customWidth="1"/>
    <col min="4874" max="5109" width="9.28515625" style="1281"/>
    <col min="5110" max="5110" width="103.140625" style="1281" customWidth="1"/>
    <col min="5111" max="5111" width="20.5703125" style="1281" customWidth="1"/>
    <col min="5112" max="5112" width="19.42578125" style="1281" customWidth="1"/>
    <col min="5113" max="5113" width="16.7109375" style="1281" customWidth="1"/>
    <col min="5114" max="5114" width="12.85546875" style="1281" customWidth="1"/>
    <col min="5115" max="5115" width="11" style="1281" bestFit="1" customWidth="1"/>
    <col min="5116" max="5120" width="9.28515625" style="1281"/>
    <col min="5121" max="5121" width="103.140625" style="1281" customWidth="1"/>
    <col min="5122" max="5122" width="20.5703125" style="1281" customWidth="1"/>
    <col min="5123" max="5123" width="19.42578125" style="1281" customWidth="1"/>
    <col min="5124" max="5124" width="16.7109375" style="1281" customWidth="1"/>
    <col min="5125" max="5125" width="9.28515625" style="1281"/>
    <col min="5126" max="5126" width="8.42578125" style="1281" customWidth="1"/>
    <col min="5127" max="5127" width="17.5703125" style="1281" bestFit="1" customWidth="1"/>
    <col min="5128" max="5128" width="21.7109375" style="1281" customWidth="1"/>
    <col min="5129" max="5129" width="21.28515625" style="1281" customWidth="1"/>
    <col min="5130" max="5365" width="9.28515625" style="1281"/>
    <col min="5366" max="5366" width="103.140625" style="1281" customWidth="1"/>
    <col min="5367" max="5367" width="20.5703125" style="1281" customWidth="1"/>
    <col min="5368" max="5368" width="19.42578125" style="1281" customWidth="1"/>
    <col min="5369" max="5369" width="16.7109375" style="1281" customWidth="1"/>
    <col min="5370" max="5370" width="12.85546875" style="1281" customWidth="1"/>
    <col min="5371" max="5371" width="11" style="1281" bestFit="1" customWidth="1"/>
    <col min="5372" max="5376" width="9.28515625" style="1281"/>
    <col min="5377" max="5377" width="103.140625" style="1281" customWidth="1"/>
    <col min="5378" max="5378" width="20.5703125" style="1281" customWidth="1"/>
    <col min="5379" max="5379" width="19.42578125" style="1281" customWidth="1"/>
    <col min="5380" max="5380" width="16.7109375" style="1281" customWidth="1"/>
    <col min="5381" max="5381" width="9.28515625" style="1281"/>
    <col min="5382" max="5382" width="8.42578125" style="1281" customWidth="1"/>
    <col min="5383" max="5383" width="17.5703125" style="1281" bestFit="1" customWidth="1"/>
    <col min="5384" max="5384" width="21.7109375" style="1281" customWidth="1"/>
    <col min="5385" max="5385" width="21.28515625" style="1281" customWidth="1"/>
    <col min="5386" max="5621" width="9.28515625" style="1281"/>
    <col min="5622" max="5622" width="103.140625" style="1281" customWidth="1"/>
    <col min="5623" max="5623" width="20.5703125" style="1281" customWidth="1"/>
    <col min="5624" max="5624" width="19.42578125" style="1281" customWidth="1"/>
    <col min="5625" max="5625" width="16.7109375" style="1281" customWidth="1"/>
    <col min="5626" max="5626" width="12.85546875" style="1281" customWidth="1"/>
    <col min="5627" max="5627" width="11" style="1281" bestFit="1" customWidth="1"/>
    <col min="5628" max="5632" width="9.28515625" style="1281"/>
    <col min="5633" max="5633" width="103.140625" style="1281" customWidth="1"/>
    <col min="5634" max="5634" width="20.5703125" style="1281" customWidth="1"/>
    <col min="5635" max="5635" width="19.42578125" style="1281" customWidth="1"/>
    <col min="5636" max="5636" width="16.7109375" style="1281" customWidth="1"/>
    <col min="5637" max="5637" width="9.28515625" style="1281"/>
    <col min="5638" max="5638" width="8.42578125" style="1281" customWidth="1"/>
    <col min="5639" max="5639" width="17.5703125" style="1281" bestFit="1" customWidth="1"/>
    <col min="5640" max="5640" width="21.7109375" style="1281" customWidth="1"/>
    <col min="5641" max="5641" width="21.28515625" style="1281" customWidth="1"/>
    <col min="5642" max="5877" width="9.28515625" style="1281"/>
    <col min="5878" max="5878" width="103.140625" style="1281" customWidth="1"/>
    <col min="5879" max="5879" width="20.5703125" style="1281" customWidth="1"/>
    <col min="5880" max="5880" width="19.42578125" style="1281" customWidth="1"/>
    <col min="5881" max="5881" width="16.7109375" style="1281" customWidth="1"/>
    <col min="5882" max="5882" width="12.85546875" style="1281" customWidth="1"/>
    <col min="5883" max="5883" width="11" style="1281" bestFit="1" customWidth="1"/>
    <col min="5884" max="5888" width="9.28515625" style="1281"/>
    <col min="5889" max="5889" width="103.140625" style="1281" customWidth="1"/>
    <col min="5890" max="5890" width="20.5703125" style="1281" customWidth="1"/>
    <col min="5891" max="5891" width="19.42578125" style="1281" customWidth="1"/>
    <col min="5892" max="5892" width="16.7109375" style="1281" customWidth="1"/>
    <col min="5893" max="5893" width="9.28515625" style="1281"/>
    <col min="5894" max="5894" width="8.42578125" style="1281" customWidth="1"/>
    <col min="5895" max="5895" width="17.5703125" style="1281" bestFit="1" customWidth="1"/>
    <col min="5896" max="5896" width="21.7109375" style="1281" customWidth="1"/>
    <col min="5897" max="5897" width="21.28515625" style="1281" customWidth="1"/>
    <col min="5898" max="6133" width="9.28515625" style="1281"/>
    <col min="6134" max="6134" width="103.140625" style="1281" customWidth="1"/>
    <col min="6135" max="6135" width="20.5703125" style="1281" customWidth="1"/>
    <col min="6136" max="6136" width="19.42578125" style="1281" customWidth="1"/>
    <col min="6137" max="6137" width="16.7109375" style="1281" customWidth="1"/>
    <col min="6138" max="6138" width="12.85546875" style="1281" customWidth="1"/>
    <col min="6139" max="6139" width="11" style="1281" bestFit="1" customWidth="1"/>
    <col min="6140" max="6144" width="9.28515625" style="1281"/>
    <col min="6145" max="6145" width="103.140625" style="1281" customWidth="1"/>
    <col min="6146" max="6146" width="20.5703125" style="1281" customWidth="1"/>
    <col min="6147" max="6147" width="19.42578125" style="1281" customWidth="1"/>
    <col min="6148" max="6148" width="16.7109375" style="1281" customWidth="1"/>
    <col min="6149" max="6149" width="9.28515625" style="1281"/>
    <col min="6150" max="6150" width="8.42578125" style="1281" customWidth="1"/>
    <col min="6151" max="6151" width="17.5703125" style="1281" bestFit="1" customWidth="1"/>
    <col min="6152" max="6152" width="21.7109375" style="1281" customWidth="1"/>
    <col min="6153" max="6153" width="21.28515625" style="1281" customWidth="1"/>
    <col min="6154" max="6389" width="9.28515625" style="1281"/>
    <col min="6390" max="6390" width="103.140625" style="1281" customWidth="1"/>
    <col min="6391" max="6391" width="20.5703125" style="1281" customWidth="1"/>
    <col min="6392" max="6392" width="19.42578125" style="1281" customWidth="1"/>
    <col min="6393" max="6393" width="16.7109375" style="1281" customWidth="1"/>
    <col min="6394" max="6394" width="12.85546875" style="1281" customWidth="1"/>
    <col min="6395" max="6395" width="11" style="1281" bestFit="1" customWidth="1"/>
    <col min="6396" max="6400" width="9.28515625" style="1281"/>
    <col min="6401" max="6401" width="103.140625" style="1281" customWidth="1"/>
    <col min="6402" max="6402" width="20.5703125" style="1281" customWidth="1"/>
    <col min="6403" max="6403" width="19.42578125" style="1281" customWidth="1"/>
    <col min="6404" max="6404" width="16.7109375" style="1281" customWidth="1"/>
    <col min="6405" max="6405" width="9.28515625" style="1281"/>
    <col min="6406" max="6406" width="8.42578125" style="1281" customWidth="1"/>
    <col min="6407" max="6407" width="17.5703125" style="1281" bestFit="1" customWidth="1"/>
    <col min="6408" max="6408" width="21.7109375" style="1281" customWidth="1"/>
    <col min="6409" max="6409" width="21.28515625" style="1281" customWidth="1"/>
    <col min="6410" max="6645" width="9.28515625" style="1281"/>
    <col min="6646" max="6646" width="103.140625" style="1281" customWidth="1"/>
    <col min="6647" max="6647" width="20.5703125" style="1281" customWidth="1"/>
    <col min="6648" max="6648" width="19.42578125" style="1281" customWidth="1"/>
    <col min="6649" max="6649" width="16.7109375" style="1281" customWidth="1"/>
    <col min="6650" max="6650" width="12.85546875" style="1281" customWidth="1"/>
    <col min="6651" max="6651" width="11" style="1281" bestFit="1" customWidth="1"/>
    <col min="6652" max="6656" width="9.28515625" style="1281"/>
    <col min="6657" max="6657" width="103.140625" style="1281" customWidth="1"/>
    <col min="6658" max="6658" width="20.5703125" style="1281" customWidth="1"/>
    <col min="6659" max="6659" width="19.42578125" style="1281" customWidth="1"/>
    <col min="6660" max="6660" width="16.7109375" style="1281" customWidth="1"/>
    <col min="6661" max="6661" width="9.28515625" style="1281"/>
    <col min="6662" max="6662" width="8.42578125" style="1281" customWidth="1"/>
    <col min="6663" max="6663" width="17.5703125" style="1281" bestFit="1" customWidth="1"/>
    <col min="6664" max="6664" width="21.7109375" style="1281" customWidth="1"/>
    <col min="6665" max="6665" width="21.28515625" style="1281" customWidth="1"/>
    <col min="6666" max="6901" width="9.28515625" style="1281"/>
    <col min="6902" max="6902" width="103.140625" style="1281" customWidth="1"/>
    <col min="6903" max="6903" width="20.5703125" style="1281" customWidth="1"/>
    <col min="6904" max="6904" width="19.42578125" style="1281" customWidth="1"/>
    <col min="6905" max="6905" width="16.7109375" style="1281" customWidth="1"/>
    <col min="6906" max="6906" width="12.85546875" style="1281" customWidth="1"/>
    <col min="6907" max="6907" width="11" style="1281" bestFit="1" customWidth="1"/>
    <col min="6908" max="6912" width="9.28515625" style="1281"/>
    <col min="6913" max="6913" width="103.140625" style="1281" customWidth="1"/>
    <col min="6914" max="6914" width="20.5703125" style="1281" customWidth="1"/>
    <col min="6915" max="6915" width="19.42578125" style="1281" customWidth="1"/>
    <col min="6916" max="6916" width="16.7109375" style="1281" customWidth="1"/>
    <col min="6917" max="6917" width="9.28515625" style="1281"/>
    <col min="6918" max="6918" width="8.42578125" style="1281" customWidth="1"/>
    <col min="6919" max="6919" width="17.5703125" style="1281" bestFit="1" customWidth="1"/>
    <col min="6920" max="6920" width="21.7109375" style="1281" customWidth="1"/>
    <col min="6921" max="6921" width="21.28515625" style="1281" customWidth="1"/>
    <col min="6922" max="7157" width="9.28515625" style="1281"/>
    <col min="7158" max="7158" width="103.140625" style="1281" customWidth="1"/>
    <col min="7159" max="7159" width="20.5703125" style="1281" customWidth="1"/>
    <col min="7160" max="7160" width="19.42578125" style="1281" customWidth="1"/>
    <col min="7161" max="7161" width="16.7109375" style="1281" customWidth="1"/>
    <col min="7162" max="7162" width="12.85546875" style="1281" customWidth="1"/>
    <col min="7163" max="7163" width="11" style="1281" bestFit="1" customWidth="1"/>
    <col min="7164" max="7168" width="9.28515625" style="1281"/>
    <col min="7169" max="7169" width="103.140625" style="1281" customWidth="1"/>
    <col min="7170" max="7170" width="20.5703125" style="1281" customWidth="1"/>
    <col min="7171" max="7171" width="19.42578125" style="1281" customWidth="1"/>
    <col min="7172" max="7172" width="16.7109375" style="1281" customWidth="1"/>
    <col min="7173" max="7173" width="9.28515625" style="1281"/>
    <col min="7174" max="7174" width="8.42578125" style="1281" customWidth="1"/>
    <col min="7175" max="7175" width="17.5703125" style="1281" bestFit="1" customWidth="1"/>
    <col min="7176" max="7176" width="21.7109375" style="1281" customWidth="1"/>
    <col min="7177" max="7177" width="21.28515625" style="1281" customWidth="1"/>
    <col min="7178" max="7413" width="9.28515625" style="1281"/>
    <col min="7414" max="7414" width="103.140625" style="1281" customWidth="1"/>
    <col min="7415" max="7415" width="20.5703125" style="1281" customWidth="1"/>
    <col min="7416" max="7416" width="19.42578125" style="1281" customWidth="1"/>
    <col min="7417" max="7417" width="16.7109375" style="1281" customWidth="1"/>
    <col min="7418" max="7418" width="12.85546875" style="1281" customWidth="1"/>
    <col min="7419" max="7419" width="11" style="1281" bestFit="1" customWidth="1"/>
    <col min="7420" max="7424" width="9.28515625" style="1281"/>
    <col min="7425" max="7425" width="103.140625" style="1281" customWidth="1"/>
    <col min="7426" max="7426" width="20.5703125" style="1281" customWidth="1"/>
    <col min="7427" max="7427" width="19.42578125" style="1281" customWidth="1"/>
    <col min="7428" max="7428" width="16.7109375" style="1281" customWidth="1"/>
    <col min="7429" max="7429" width="9.28515625" style="1281"/>
    <col min="7430" max="7430" width="8.42578125" style="1281" customWidth="1"/>
    <col min="7431" max="7431" width="17.5703125" style="1281" bestFit="1" customWidth="1"/>
    <col min="7432" max="7432" width="21.7109375" style="1281" customWidth="1"/>
    <col min="7433" max="7433" width="21.28515625" style="1281" customWidth="1"/>
    <col min="7434" max="7669" width="9.28515625" style="1281"/>
    <col min="7670" max="7670" width="103.140625" style="1281" customWidth="1"/>
    <col min="7671" max="7671" width="20.5703125" style="1281" customWidth="1"/>
    <col min="7672" max="7672" width="19.42578125" style="1281" customWidth="1"/>
    <col min="7673" max="7673" width="16.7109375" style="1281" customWidth="1"/>
    <col min="7674" max="7674" width="12.85546875" style="1281" customWidth="1"/>
    <col min="7675" max="7675" width="11" style="1281" bestFit="1" customWidth="1"/>
    <col min="7676" max="7680" width="9.28515625" style="1281"/>
    <col min="7681" max="7681" width="103.140625" style="1281" customWidth="1"/>
    <col min="7682" max="7682" width="20.5703125" style="1281" customWidth="1"/>
    <col min="7683" max="7683" width="19.42578125" style="1281" customWidth="1"/>
    <col min="7684" max="7684" width="16.7109375" style="1281" customWidth="1"/>
    <col min="7685" max="7685" width="9.28515625" style="1281"/>
    <col min="7686" max="7686" width="8.42578125" style="1281" customWidth="1"/>
    <col min="7687" max="7687" width="17.5703125" style="1281" bestFit="1" customWidth="1"/>
    <col min="7688" max="7688" width="21.7109375" style="1281" customWidth="1"/>
    <col min="7689" max="7689" width="21.28515625" style="1281" customWidth="1"/>
    <col min="7690" max="7925" width="9.28515625" style="1281"/>
    <col min="7926" max="7926" width="103.140625" style="1281" customWidth="1"/>
    <col min="7927" max="7927" width="20.5703125" style="1281" customWidth="1"/>
    <col min="7928" max="7928" width="19.42578125" style="1281" customWidth="1"/>
    <col min="7929" max="7929" width="16.7109375" style="1281" customWidth="1"/>
    <col min="7930" max="7930" width="12.85546875" style="1281" customWidth="1"/>
    <col min="7931" max="7931" width="11" style="1281" bestFit="1" customWidth="1"/>
    <col min="7932" max="7936" width="9.28515625" style="1281"/>
    <col min="7937" max="7937" width="103.140625" style="1281" customWidth="1"/>
    <col min="7938" max="7938" width="20.5703125" style="1281" customWidth="1"/>
    <col min="7939" max="7939" width="19.42578125" style="1281" customWidth="1"/>
    <col min="7940" max="7940" width="16.7109375" style="1281" customWidth="1"/>
    <col min="7941" max="7941" width="9.28515625" style="1281"/>
    <col min="7942" max="7942" width="8.42578125" style="1281" customWidth="1"/>
    <col min="7943" max="7943" width="17.5703125" style="1281" bestFit="1" customWidth="1"/>
    <col min="7944" max="7944" width="21.7109375" style="1281" customWidth="1"/>
    <col min="7945" max="7945" width="21.28515625" style="1281" customWidth="1"/>
    <col min="7946" max="8181" width="9.28515625" style="1281"/>
    <col min="8182" max="8182" width="103.140625" style="1281" customWidth="1"/>
    <col min="8183" max="8183" width="20.5703125" style="1281" customWidth="1"/>
    <col min="8184" max="8184" width="19.42578125" style="1281" customWidth="1"/>
    <col min="8185" max="8185" width="16.7109375" style="1281" customWidth="1"/>
    <col min="8186" max="8186" width="12.85546875" style="1281" customWidth="1"/>
    <col min="8187" max="8187" width="11" style="1281" bestFit="1" customWidth="1"/>
    <col min="8188" max="8192" width="9.28515625" style="1281"/>
    <col min="8193" max="8193" width="103.140625" style="1281" customWidth="1"/>
    <col min="8194" max="8194" width="20.5703125" style="1281" customWidth="1"/>
    <col min="8195" max="8195" width="19.42578125" style="1281" customWidth="1"/>
    <col min="8196" max="8196" width="16.7109375" style="1281" customWidth="1"/>
    <col min="8197" max="8197" width="9.28515625" style="1281"/>
    <col min="8198" max="8198" width="8.42578125" style="1281" customWidth="1"/>
    <col min="8199" max="8199" width="17.5703125" style="1281" bestFit="1" customWidth="1"/>
    <col min="8200" max="8200" width="21.7109375" style="1281" customWidth="1"/>
    <col min="8201" max="8201" width="21.28515625" style="1281" customWidth="1"/>
    <col min="8202" max="8437" width="9.28515625" style="1281"/>
    <col min="8438" max="8438" width="103.140625" style="1281" customWidth="1"/>
    <col min="8439" max="8439" width="20.5703125" style="1281" customWidth="1"/>
    <col min="8440" max="8440" width="19.42578125" style="1281" customWidth="1"/>
    <col min="8441" max="8441" width="16.7109375" style="1281" customWidth="1"/>
    <col min="8442" max="8442" width="12.85546875" style="1281" customWidth="1"/>
    <col min="8443" max="8443" width="11" style="1281" bestFit="1" customWidth="1"/>
    <col min="8444" max="8448" width="9.28515625" style="1281"/>
    <col min="8449" max="8449" width="103.140625" style="1281" customWidth="1"/>
    <col min="8450" max="8450" width="20.5703125" style="1281" customWidth="1"/>
    <col min="8451" max="8451" width="19.42578125" style="1281" customWidth="1"/>
    <col min="8452" max="8452" width="16.7109375" style="1281" customWidth="1"/>
    <col min="8453" max="8453" width="9.28515625" style="1281"/>
    <col min="8454" max="8454" width="8.42578125" style="1281" customWidth="1"/>
    <col min="8455" max="8455" width="17.5703125" style="1281" bestFit="1" customWidth="1"/>
    <col min="8456" max="8456" width="21.7109375" style="1281" customWidth="1"/>
    <col min="8457" max="8457" width="21.28515625" style="1281" customWidth="1"/>
    <col min="8458" max="8693" width="9.28515625" style="1281"/>
    <col min="8694" max="8694" width="103.140625" style="1281" customWidth="1"/>
    <col min="8695" max="8695" width="20.5703125" style="1281" customWidth="1"/>
    <col min="8696" max="8696" width="19.42578125" style="1281" customWidth="1"/>
    <col min="8697" max="8697" width="16.7109375" style="1281" customWidth="1"/>
    <col min="8698" max="8698" width="12.85546875" style="1281" customWidth="1"/>
    <col min="8699" max="8699" width="11" style="1281" bestFit="1" customWidth="1"/>
    <col min="8700" max="8704" width="9.28515625" style="1281"/>
    <col min="8705" max="8705" width="103.140625" style="1281" customWidth="1"/>
    <col min="8706" max="8706" width="20.5703125" style="1281" customWidth="1"/>
    <col min="8707" max="8707" width="19.42578125" style="1281" customWidth="1"/>
    <col min="8708" max="8708" width="16.7109375" style="1281" customWidth="1"/>
    <col min="8709" max="8709" width="9.28515625" style="1281"/>
    <col min="8710" max="8710" width="8.42578125" style="1281" customWidth="1"/>
    <col min="8711" max="8711" width="17.5703125" style="1281" bestFit="1" customWidth="1"/>
    <col min="8712" max="8712" width="21.7109375" style="1281" customWidth="1"/>
    <col min="8713" max="8713" width="21.28515625" style="1281" customWidth="1"/>
    <col min="8714" max="8949" width="9.28515625" style="1281"/>
    <col min="8950" max="8950" width="103.140625" style="1281" customWidth="1"/>
    <col min="8951" max="8951" width="20.5703125" style="1281" customWidth="1"/>
    <col min="8952" max="8952" width="19.42578125" style="1281" customWidth="1"/>
    <col min="8953" max="8953" width="16.7109375" style="1281" customWidth="1"/>
    <col min="8954" max="8954" width="12.85546875" style="1281" customWidth="1"/>
    <col min="8955" max="8955" width="11" style="1281" bestFit="1" customWidth="1"/>
    <col min="8956" max="8960" width="9.28515625" style="1281"/>
    <col min="8961" max="8961" width="103.140625" style="1281" customWidth="1"/>
    <col min="8962" max="8962" width="20.5703125" style="1281" customWidth="1"/>
    <col min="8963" max="8963" width="19.42578125" style="1281" customWidth="1"/>
    <col min="8964" max="8964" width="16.7109375" style="1281" customWidth="1"/>
    <col min="8965" max="8965" width="9.28515625" style="1281"/>
    <col min="8966" max="8966" width="8.42578125" style="1281" customWidth="1"/>
    <col min="8967" max="8967" width="17.5703125" style="1281" bestFit="1" customWidth="1"/>
    <col min="8968" max="8968" width="21.7109375" style="1281" customWidth="1"/>
    <col min="8969" max="8969" width="21.28515625" style="1281" customWidth="1"/>
    <col min="8970" max="9205" width="9.28515625" style="1281"/>
    <col min="9206" max="9206" width="103.140625" style="1281" customWidth="1"/>
    <col min="9207" max="9207" width="20.5703125" style="1281" customWidth="1"/>
    <col min="9208" max="9208" width="19.42578125" style="1281" customWidth="1"/>
    <col min="9209" max="9209" width="16.7109375" style="1281" customWidth="1"/>
    <col min="9210" max="9210" width="12.85546875" style="1281" customWidth="1"/>
    <col min="9211" max="9211" width="11" style="1281" bestFit="1" customWidth="1"/>
    <col min="9212" max="9216" width="9.28515625" style="1281"/>
    <col min="9217" max="9217" width="103.140625" style="1281" customWidth="1"/>
    <col min="9218" max="9218" width="20.5703125" style="1281" customWidth="1"/>
    <col min="9219" max="9219" width="19.42578125" style="1281" customWidth="1"/>
    <col min="9220" max="9220" width="16.7109375" style="1281" customWidth="1"/>
    <col min="9221" max="9221" width="9.28515625" style="1281"/>
    <col min="9222" max="9222" width="8.42578125" style="1281" customWidth="1"/>
    <col min="9223" max="9223" width="17.5703125" style="1281" bestFit="1" customWidth="1"/>
    <col min="9224" max="9224" width="21.7109375" style="1281" customWidth="1"/>
    <col min="9225" max="9225" width="21.28515625" style="1281" customWidth="1"/>
    <col min="9226" max="9461" width="9.28515625" style="1281"/>
    <col min="9462" max="9462" width="103.140625" style="1281" customWidth="1"/>
    <col min="9463" max="9463" width="20.5703125" style="1281" customWidth="1"/>
    <col min="9464" max="9464" width="19.42578125" style="1281" customWidth="1"/>
    <col min="9465" max="9465" width="16.7109375" style="1281" customWidth="1"/>
    <col min="9466" max="9466" width="12.85546875" style="1281" customWidth="1"/>
    <col min="9467" max="9467" width="11" style="1281" bestFit="1" customWidth="1"/>
    <col min="9468" max="9472" width="9.28515625" style="1281"/>
    <col min="9473" max="9473" width="103.140625" style="1281" customWidth="1"/>
    <col min="9474" max="9474" width="20.5703125" style="1281" customWidth="1"/>
    <col min="9475" max="9475" width="19.42578125" style="1281" customWidth="1"/>
    <col min="9476" max="9476" width="16.7109375" style="1281" customWidth="1"/>
    <col min="9477" max="9477" width="9.28515625" style="1281"/>
    <col min="9478" max="9478" width="8.42578125" style="1281" customWidth="1"/>
    <col min="9479" max="9479" width="17.5703125" style="1281" bestFit="1" customWidth="1"/>
    <col min="9480" max="9480" width="21.7109375" style="1281" customWidth="1"/>
    <col min="9481" max="9481" width="21.28515625" style="1281" customWidth="1"/>
    <col min="9482" max="9717" width="9.28515625" style="1281"/>
    <col min="9718" max="9718" width="103.140625" style="1281" customWidth="1"/>
    <col min="9719" max="9719" width="20.5703125" style="1281" customWidth="1"/>
    <col min="9720" max="9720" width="19.42578125" style="1281" customWidth="1"/>
    <col min="9721" max="9721" width="16.7109375" style="1281" customWidth="1"/>
    <col min="9722" max="9722" width="12.85546875" style="1281" customWidth="1"/>
    <col min="9723" max="9723" width="11" style="1281" bestFit="1" customWidth="1"/>
    <col min="9724" max="9728" width="9.28515625" style="1281"/>
    <col min="9729" max="9729" width="103.140625" style="1281" customWidth="1"/>
    <col min="9730" max="9730" width="20.5703125" style="1281" customWidth="1"/>
    <col min="9731" max="9731" width="19.42578125" style="1281" customWidth="1"/>
    <col min="9732" max="9732" width="16.7109375" style="1281" customWidth="1"/>
    <col min="9733" max="9733" width="9.28515625" style="1281"/>
    <col min="9734" max="9734" width="8.42578125" style="1281" customWidth="1"/>
    <col min="9735" max="9735" width="17.5703125" style="1281" bestFit="1" customWidth="1"/>
    <col min="9736" max="9736" width="21.7109375" style="1281" customWidth="1"/>
    <col min="9737" max="9737" width="21.28515625" style="1281" customWidth="1"/>
    <col min="9738" max="9973" width="9.28515625" style="1281"/>
    <col min="9974" max="9974" width="103.140625" style="1281" customWidth="1"/>
    <col min="9975" max="9975" width="20.5703125" style="1281" customWidth="1"/>
    <col min="9976" max="9976" width="19.42578125" style="1281" customWidth="1"/>
    <col min="9977" max="9977" width="16.7109375" style="1281" customWidth="1"/>
    <col min="9978" max="9978" width="12.85546875" style="1281" customWidth="1"/>
    <col min="9979" max="9979" width="11" style="1281" bestFit="1" customWidth="1"/>
    <col min="9980" max="9984" width="9.28515625" style="1281"/>
    <col min="9985" max="9985" width="103.140625" style="1281" customWidth="1"/>
    <col min="9986" max="9986" width="20.5703125" style="1281" customWidth="1"/>
    <col min="9987" max="9987" width="19.42578125" style="1281" customWidth="1"/>
    <col min="9988" max="9988" width="16.7109375" style="1281" customWidth="1"/>
    <col min="9989" max="9989" width="9.28515625" style="1281"/>
    <col min="9990" max="9990" width="8.42578125" style="1281" customWidth="1"/>
    <col min="9991" max="9991" width="17.5703125" style="1281" bestFit="1" customWidth="1"/>
    <col min="9992" max="9992" width="21.7109375" style="1281" customWidth="1"/>
    <col min="9993" max="9993" width="21.28515625" style="1281" customWidth="1"/>
    <col min="9994" max="10229" width="9.28515625" style="1281"/>
    <col min="10230" max="10230" width="103.140625" style="1281" customWidth="1"/>
    <col min="10231" max="10231" width="20.5703125" style="1281" customWidth="1"/>
    <col min="10232" max="10232" width="19.42578125" style="1281" customWidth="1"/>
    <col min="10233" max="10233" width="16.7109375" style="1281" customWidth="1"/>
    <col min="10234" max="10234" width="12.85546875" style="1281" customWidth="1"/>
    <col min="10235" max="10235" width="11" style="1281" bestFit="1" customWidth="1"/>
    <col min="10236" max="10240" width="9.28515625" style="1281"/>
    <col min="10241" max="10241" width="103.140625" style="1281" customWidth="1"/>
    <col min="10242" max="10242" width="20.5703125" style="1281" customWidth="1"/>
    <col min="10243" max="10243" width="19.42578125" style="1281" customWidth="1"/>
    <col min="10244" max="10244" width="16.7109375" style="1281" customWidth="1"/>
    <col min="10245" max="10245" width="9.28515625" style="1281"/>
    <col min="10246" max="10246" width="8.42578125" style="1281" customWidth="1"/>
    <col min="10247" max="10247" width="17.5703125" style="1281" bestFit="1" customWidth="1"/>
    <col min="10248" max="10248" width="21.7109375" style="1281" customWidth="1"/>
    <col min="10249" max="10249" width="21.28515625" style="1281" customWidth="1"/>
    <col min="10250" max="10485" width="9.28515625" style="1281"/>
    <col min="10486" max="10486" width="103.140625" style="1281" customWidth="1"/>
    <col min="10487" max="10487" width="20.5703125" style="1281" customWidth="1"/>
    <col min="10488" max="10488" width="19.42578125" style="1281" customWidth="1"/>
    <col min="10489" max="10489" width="16.7109375" style="1281" customWidth="1"/>
    <col min="10490" max="10490" width="12.85546875" style="1281" customWidth="1"/>
    <col min="10491" max="10491" width="11" style="1281" bestFit="1" customWidth="1"/>
    <col min="10492" max="10496" width="9.28515625" style="1281"/>
    <col min="10497" max="10497" width="103.140625" style="1281" customWidth="1"/>
    <col min="10498" max="10498" width="20.5703125" style="1281" customWidth="1"/>
    <col min="10499" max="10499" width="19.42578125" style="1281" customWidth="1"/>
    <col min="10500" max="10500" width="16.7109375" style="1281" customWidth="1"/>
    <col min="10501" max="10501" width="9.28515625" style="1281"/>
    <col min="10502" max="10502" width="8.42578125" style="1281" customWidth="1"/>
    <col min="10503" max="10503" width="17.5703125" style="1281" bestFit="1" customWidth="1"/>
    <col min="10504" max="10504" width="21.7109375" style="1281" customWidth="1"/>
    <col min="10505" max="10505" width="21.28515625" style="1281" customWidth="1"/>
    <col min="10506" max="10741" width="9.28515625" style="1281"/>
    <col min="10742" max="10742" width="103.140625" style="1281" customWidth="1"/>
    <col min="10743" max="10743" width="20.5703125" style="1281" customWidth="1"/>
    <col min="10744" max="10744" width="19.42578125" style="1281" customWidth="1"/>
    <col min="10745" max="10745" width="16.7109375" style="1281" customWidth="1"/>
    <col min="10746" max="10746" width="12.85546875" style="1281" customWidth="1"/>
    <col min="10747" max="10747" width="11" style="1281" bestFit="1" customWidth="1"/>
    <col min="10748" max="10752" width="9.28515625" style="1281"/>
    <col min="10753" max="10753" width="103.140625" style="1281" customWidth="1"/>
    <col min="10754" max="10754" width="20.5703125" style="1281" customWidth="1"/>
    <col min="10755" max="10755" width="19.42578125" style="1281" customWidth="1"/>
    <col min="10756" max="10756" width="16.7109375" style="1281" customWidth="1"/>
    <col min="10757" max="10757" width="9.28515625" style="1281"/>
    <col min="10758" max="10758" width="8.42578125" style="1281" customWidth="1"/>
    <col min="10759" max="10759" width="17.5703125" style="1281" bestFit="1" customWidth="1"/>
    <col min="10760" max="10760" width="21.7109375" style="1281" customWidth="1"/>
    <col min="10761" max="10761" width="21.28515625" style="1281" customWidth="1"/>
    <col min="10762" max="10997" width="9.28515625" style="1281"/>
    <col min="10998" max="10998" width="103.140625" style="1281" customWidth="1"/>
    <col min="10999" max="10999" width="20.5703125" style="1281" customWidth="1"/>
    <col min="11000" max="11000" width="19.42578125" style="1281" customWidth="1"/>
    <col min="11001" max="11001" width="16.7109375" style="1281" customWidth="1"/>
    <col min="11002" max="11002" width="12.85546875" style="1281" customWidth="1"/>
    <col min="11003" max="11003" width="11" style="1281" bestFit="1" customWidth="1"/>
    <col min="11004" max="11008" width="9.28515625" style="1281"/>
    <col min="11009" max="11009" width="103.140625" style="1281" customWidth="1"/>
    <col min="11010" max="11010" width="20.5703125" style="1281" customWidth="1"/>
    <col min="11011" max="11011" width="19.42578125" style="1281" customWidth="1"/>
    <col min="11012" max="11012" width="16.7109375" style="1281" customWidth="1"/>
    <col min="11013" max="11013" width="9.28515625" style="1281"/>
    <col min="11014" max="11014" width="8.42578125" style="1281" customWidth="1"/>
    <col min="11015" max="11015" width="17.5703125" style="1281" bestFit="1" customWidth="1"/>
    <col min="11016" max="11016" width="21.7109375" style="1281" customWidth="1"/>
    <col min="11017" max="11017" width="21.28515625" style="1281" customWidth="1"/>
    <col min="11018" max="11253" width="9.28515625" style="1281"/>
    <col min="11254" max="11254" width="103.140625" style="1281" customWidth="1"/>
    <col min="11255" max="11255" width="20.5703125" style="1281" customWidth="1"/>
    <col min="11256" max="11256" width="19.42578125" style="1281" customWidth="1"/>
    <col min="11257" max="11257" width="16.7109375" style="1281" customWidth="1"/>
    <col min="11258" max="11258" width="12.85546875" style="1281" customWidth="1"/>
    <col min="11259" max="11259" width="11" style="1281" bestFit="1" customWidth="1"/>
    <col min="11260" max="11264" width="9.28515625" style="1281"/>
    <col min="11265" max="11265" width="103.140625" style="1281" customWidth="1"/>
    <col min="11266" max="11266" width="20.5703125" style="1281" customWidth="1"/>
    <col min="11267" max="11267" width="19.42578125" style="1281" customWidth="1"/>
    <col min="11268" max="11268" width="16.7109375" style="1281" customWidth="1"/>
    <col min="11269" max="11269" width="9.28515625" style="1281"/>
    <col min="11270" max="11270" width="8.42578125" style="1281" customWidth="1"/>
    <col min="11271" max="11271" width="17.5703125" style="1281" bestFit="1" customWidth="1"/>
    <col min="11272" max="11272" width="21.7109375" style="1281" customWidth="1"/>
    <col min="11273" max="11273" width="21.28515625" style="1281" customWidth="1"/>
    <col min="11274" max="11509" width="9.28515625" style="1281"/>
    <col min="11510" max="11510" width="103.140625" style="1281" customWidth="1"/>
    <col min="11511" max="11511" width="20.5703125" style="1281" customWidth="1"/>
    <col min="11512" max="11512" width="19.42578125" style="1281" customWidth="1"/>
    <col min="11513" max="11513" width="16.7109375" style="1281" customWidth="1"/>
    <col min="11514" max="11514" width="12.85546875" style="1281" customWidth="1"/>
    <col min="11515" max="11515" width="11" style="1281" bestFit="1" customWidth="1"/>
    <col min="11516" max="11520" width="9.28515625" style="1281"/>
    <col min="11521" max="11521" width="103.140625" style="1281" customWidth="1"/>
    <col min="11522" max="11522" width="20.5703125" style="1281" customWidth="1"/>
    <col min="11523" max="11523" width="19.42578125" style="1281" customWidth="1"/>
    <col min="11524" max="11524" width="16.7109375" style="1281" customWidth="1"/>
    <col min="11525" max="11525" width="9.28515625" style="1281"/>
    <col min="11526" max="11526" width="8.42578125" style="1281" customWidth="1"/>
    <col min="11527" max="11527" width="17.5703125" style="1281" bestFit="1" customWidth="1"/>
    <col min="11528" max="11528" width="21.7109375" style="1281" customWidth="1"/>
    <col min="11529" max="11529" width="21.28515625" style="1281" customWidth="1"/>
    <col min="11530" max="11765" width="9.28515625" style="1281"/>
    <col min="11766" max="11766" width="103.140625" style="1281" customWidth="1"/>
    <col min="11767" max="11767" width="20.5703125" style="1281" customWidth="1"/>
    <col min="11768" max="11768" width="19.42578125" style="1281" customWidth="1"/>
    <col min="11769" max="11769" width="16.7109375" style="1281" customWidth="1"/>
    <col min="11770" max="11770" width="12.85546875" style="1281" customWidth="1"/>
    <col min="11771" max="11771" width="11" style="1281" bestFit="1" customWidth="1"/>
    <col min="11772" max="11776" width="9.28515625" style="1281"/>
    <col min="11777" max="11777" width="103.140625" style="1281" customWidth="1"/>
    <col min="11778" max="11778" width="20.5703125" style="1281" customWidth="1"/>
    <col min="11779" max="11779" width="19.42578125" style="1281" customWidth="1"/>
    <col min="11780" max="11780" width="16.7109375" style="1281" customWidth="1"/>
    <col min="11781" max="11781" width="9.28515625" style="1281"/>
    <col min="11782" max="11782" width="8.42578125" style="1281" customWidth="1"/>
    <col min="11783" max="11783" width="17.5703125" style="1281" bestFit="1" customWidth="1"/>
    <col min="11784" max="11784" width="21.7109375" style="1281" customWidth="1"/>
    <col min="11785" max="11785" width="21.28515625" style="1281" customWidth="1"/>
    <col min="11786" max="12021" width="9.28515625" style="1281"/>
    <col min="12022" max="12022" width="103.140625" style="1281" customWidth="1"/>
    <col min="12023" max="12023" width="20.5703125" style="1281" customWidth="1"/>
    <col min="12024" max="12024" width="19.42578125" style="1281" customWidth="1"/>
    <col min="12025" max="12025" width="16.7109375" style="1281" customWidth="1"/>
    <col min="12026" max="12026" width="12.85546875" style="1281" customWidth="1"/>
    <col min="12027" max="12027" width="11" style="1281" bestFit="1" customWidth="1"/>
    <col min="12028" max="12032" width="9.28515625" style="1281"/>
    <col min="12033" max="12033" width="103.140625" style="1281" customWidth="1"/>
    <col min="12034" max="12034" width="20.5703125" style="1281" customWidth="1"/>
    <col min="12035" max="12035" width="19.42578125" style="1281" customWidth="1"/>
    <col min="12036" max="12036" width="16.7109375" style="1281" customWidth="1"/>
    <col min="12037" max="12037" width="9.28515625" style="1281"/>
    <col min="12038" max="12038" width="8.42578125" style="1281" customWidth="1"/>
    <col min="12039" max="12039" width="17.5703125" style="1281" bestFit="1" customWidth="1"/>
    <col min="12040" max="12040" width="21.7109375" style="1281" customWidth="1"/>
    <col min="12041" max="12041" width="21.28515625" style="1281" customWidth="1"/>
    <col min="12042" max="12277" width="9.28515625" style="1281"/>
    <col min="12278" max="12278" width="103.140625" style="1281" customWidth="1"/>
    <col min="12279" max="12279" width="20.5703125" style="1281" customWidth="1"/>
    <col min="12280" max="12280" width="19.42578125" style="1281" customWidth="1"/>
    <col min="12281" max="12281" width="16.7109375" style="1281" customWidth="1"/>
    <col min="12282" max="12282" width="12.85546875" style="1281" customWidth="1"/>
    <col min="12283" max="12283" width="11" style="1281" bestFit="1" customWidth="1"/>
    <col min="12284" max="12288" width="9.28515625" style="1281"/>
    <col min="12289" max="12289" width="103.140625" style="1281" customWidth="1"/>
    <col min="12290" max="12290" width="20.5703125" style="1281" customWidth="1"/>
    <col min="12291" max="12291" width="19.42578125" style="1281" customWidth="1"/>
    <col min="12292" max="12292" width="16.7109375" style="1281" customWidth="1"/>
    <col min="12293" max="12293" width="9.28515625" style="1281"/>
    <col min="12294" max="12294" width="8.42578125" style="1281" customWidth="1"/>
    <col min="12295" max="12295" width="17.5703125" style="1281" bestFit="1" customWidth="1"/>
    <col min="12296" max="12296" width="21.7109375" style="1281" customWidth="1"/>
    <col min="12297" max="12297" width="21.28515625" style="1281" customWidth="1"/>
    <col min="12298" max="12533" width="9.28515625" style="1281"/>
    <col min="12534" max="12534" width="103.140625" style="1281" customWidth="1"/>
    <col min="12535" max="12535" width="20.5703125" style="1281" customWidth="1"/>
    <col min="12536" max="12536" width="19.42578125" style="1281" customWidth="1"/>
    <col min="12537" max="12537" width="16.7109375" style="1281" customWidth="1"/>
    <col min="12538" max="12538" width="12.85546875" style="1281" customWidth="1"/>
    <col min="12539" max="12539" width="11" style="1281" bestFit="1" customWidth="1"/>
    <col min="12540" max="12544" width="9.28515625" style="1281"/>
    <col min="12545" max="12545" width="103.140625" style="1281" customWidth="1"/>
    <col min="12546" max="12546" width="20.5703125" style="1281" customWidth="1"/>
    <col min="12547" max="12547" width="19.42578125" style="1281" customWidth="1"/>
    <col min="12548" max="12548" width="16.7109375" style="1281" customWidth="1"/>
    <col min="12549" max="12549" width="9.28515625" style="1281"/>
    <col min="12550" max="12550" width="8.42578125" style="1281" customWidth="1"/>
    <col min="12551" max="12551" width="17.5703125" style="1281" bestFit="1" customWidth="1"/>
    <col min="12552" max="12552" width="21.7109375" style="1281" customWidth="1"/>
    <col min="12553" max="12553" width="21.28515625" style="1281" customWidth="1"/>
    <col min="12554" max="12789" width="9.28515625" style="1281"/>
    <col min="12790" max="12790" width="103.140625" style="1281" customWidth="1"/>
    <col min="12791" max="12791" width="20.5703125" style="1281" customWidth="1"/>
    <col min="12792" max="12792" width="19.42578125" style="1281" customWidth="1"/>
    <col min="12793" max="12793" width="16.7109375" style="1281" customWidth="1"/>
    <col min="12794" max="12794" width="12.85546875" style="1281" customWidth="1"/>
    <col min="12795" max="12795" width="11" style="1281" bestFit="1" customWidth="1"/>
    <col min="12796" max="12800" width="9.28515625" style="1281"/>
    <col min="12801" max="12801" width="103.140625" style="1281" customWidth="1"/>
    <col min="12802" max="12802" width="20.5703125" style="1281" customWidth="1"/>
    <col min="12803" max="12803" width="19.42578125" style="1281" customWidth="1"/>
    <col min="12804" max="12804" width="16.7109375" style="1281" customWidth="1"/>
    <col min="12805" max="12805" width="9.28515625" style="1281"/>
    <col min="12806" max="12806" width="8.42578125" style="1281" customWidth="1"/>
    <col min="12807" max="12807" width="17.5703125" style="1281" bestFit="1" customWidth="1"/>
    <col min="12808" max="12808" width="21.7109375" style="1281" customWidth="1"/>
    <col min="12809" max="12809" width="21.28515625" style="1281" customWidth="1"/>
    <col min="12810" max="13045" width="9.28515625" style="1281"/>
    <col min="13046" max="13046" width="103.140625" style="1281" customWidth="1"/>
    <col min="13047" max="13047" width="20.5703125" style="1281" customWidth="1"/>
    <col min="13048" max="13048" width="19.42578125" style="1281" customWidth="1"/>
    <col min="13049" max="13049" width="16.7109375" style="1281" customWidth="1"/>
    <col min="13050" max="13050" width="12.85546875" style="1281" customWidth="1"/>
    <col min="13051" max="13051" width="11" style="1281" bestFit="1" customWidth="1"/>
    <col min="13052" max="13056" width="9.28515625" style="1281"/>
    <col min="13057" max="13057" width="103.140625" style="1281" customWidth="1"/>
    <col min="13058" max="13058" width="20.5703125" style="1281" customWidth="1"/>
    <col min="13059" max="13059" width="19.42578125" style="1281" customWidth="1"/>
    <col min="13060" max="13060" width="16.7109375" style="1281" customWidth="1"/>
    <col min="13061" max="13061" width="9.28515625" style="1281"/>
    <col min="13062" max="13062" width="8.42578125" style="1281" customWidth="1"/>
    <col min="13063" max="13063" width="17.5703125" style="1281" bestFit="1" customWidth="1"/>
    <col min="13064" max="13064" width="21.7109375" style="1281" customWidth="1"/>
    <col min="13065" max="13065" width="21.28515625" style="1281" customWidth="1"/>
    <col min="13066" max="13301" width="9.28515625" style="1281"/>
    <col min="13302" max="13302" width="103.140625" style="1281" customWidth="1"/>
    <col min="13303" max="13303" width="20.5703125" style="1281" customWidth="1"/>
    <col min="13304" max="13304" width="19.42578125" style="1281" customWidth="1"/>
    <col min="13305" max="13305" width="16.7109375" style="1281" customWidth="1"/>
    <col min="13306" max="13306" width="12.85546875" style="1281" customWidth="1"/>
    <col min="13307" max="13307" width="11" style="1281" bestFit="1" customWidth="1"/>
    <col min="13308" max="13312" width="9.28515625" style="1281"/>
    <col min="13313" max="13313" width="103.140625" style="1281" customWidth="1"/>
    <col min="13314" max="13314" width="20.5703125" style="1281" customWidth="1"/>
    <col min="13315" max="13315" width="19.42578125" style="1281" customWidth="1"/>
    <col min="13316" max="13316" width="16.7109375" style="1281" customWidth="1"/>
    <col min="13317" max="13317" width="9.28515625" style="1281"/>
    <col min="13318" max="13318" width="8.42578125" style="1281" customWidth="1"/>
    <col min="13319" max="13319" width="17.5703125" style="1281" bestFit="1" customWidth="1"/>
    <col min="13320" max="13320" width="21.7109375" style="1281" customWidth="1"/>
    <col min="13321" max="13321" width="21.28515625" style="1281" customWidth="1"/>
    <col min="13322" max="13557" width="9.28515625" style="1281"/>
    <col min="13558" max="13558" width="103.140625" style="1281" customWidth="1"/>
    <col min="13559" max="13559" width="20.5703125" style="1281" customWidth="1"/>
    <col min="13560" max="13560" width="19.42578125" style="1281" customWidth="1"/>
    <col min="13561" max="13561" width="16.7109375" style="1281" customWidth="1"/>
    <col min="13562" max="13562" width="12.85546875" style="1281" customWidth="1"/>
    <col min="13563" max="13563" width="11" style="1281" bestFit="1" customWidth="1"/>
    <col min="13564" max="13568" width="9.28515625" style="1281"/>
    <col min="13569" max="13569" width="103.140625" style="1281" customWidth="1"/>
    <col min="13570" max="13570" width="20.5703125" style="1281" customWidth="1"/>
    <col min="13571" max="13571" width="19.42578125" style="1281" customWidth="1"/>
    <col min="13572" max="13572" width="16.7109375" style="1281" customWidth="1"/>
    <col min="13573" max="13573" width="9.28515625" style="1281"/>
    <col min="13574" max="13574" width="8.42578125" style="1281" customWidth="1"/>
    <col min="13575" max="13575" width="17.5703125" style="1281" bestFit="1" customWidth="1"/>
    <col min="13576" max="13576" width="21.7109375" style="1281" customWidth="1"/>
    <col min="13577" max="13577" width="21.28515625" style="1281" customWidth="1"/>
    <col min="13578" max="13813" width="9.28515625" style="1281"/>
    <col min="13814" max="13814" width="103.140625" style="1281" customWidth="1"/>
    <col min="13815" max="13815" width="20.5703125" style="1281" customWidth="1"/>
    <col min="13816" max="13816" width="19.42578125" style="1281" customWidth="1"/>
    <col min="13817" max="13817" width="16.7109375" style="1281" customWidth="1"/>
    <col min="13818" max="13818" width="12.85546875" style="1281" customWidth="1"/>
    <col min="13819" max="13819" width="11" style="1281" bestFit="1" customWidth="1"/>
    <col min="13820" max="13824" width="9.28515625" style="1281"/>
    <col min="13825" max="13825" width="103.140625" style="1281" customWidth="1"/>
    <col min="13826" max="13826" width="20.5703125" style="1281" customWidth="1"/>
    <col min="13827" max="13827" width="19.42578125" style="1281" customWidth="1"/>
    <col min="13828" max="13828" width="16.7109375" style="1281" customWidth="1"/>
    <col min="13829" max="13829" width="9.28515625" style="1281"/>
    <col min="13830" max="13830" width="8.42578125" style="1281" customWidth="1"/>
    <col min="13831" max="13831" width="17.5703125" style="1281" bestFit="1" customWidth="1"/>
    <col min="13832" max="13832" width="21.7109375" style="1281" customWidth="1"/>
    <col min="13833" max="13833" width="21.28515625" style="1281" customWidth="1"/>
    <col min="13834" max="14069" width="9.28515625" style="1281"/>
    <col min="14070" max="14070" width="103.140625" style="1281" customWidth="1"/>
    <col min="14071" max="14071" width="20.5703125" style="1281" customWidth="1"/>
    <col min="14072" max="14072" width="19.42578125" style="1281" customWidth="1"/>
    <col min="14073" max="14073" width="16.7109375" style="1281" customWidth="1"/>
    <col min="14074" max="14074" width="12.85546875" style="1281" customWidth="1"/>
    <col min="14075" max="14075" width="11" style="1281" bestFit="1" customWidth="1"/>
    <col min="14076" max="14080" width="9.28515625" style="1281"/>
    <col min="14081" max="14081" width="103.140625" style="1281" customWidth="1"/>
    <col min="14082" max="14082" width="20.5703125" style="1281" customWidth="1"/>
    <col min="14083" max="14083" width="19.42578125" style="1281" customWidth="1"/>
    <col min="14084" max="14084" width="16.7109375" style="1281" customWidth="1"/>
    <col min="14085" max="14085" width="9.28515625" style="1281"/>
    <col min="14086" max="14086" width="8.42578125" style="1281" customWidth="1"/>
    <col min="14087" max="14087" width="17.5703125" style="1281" bestFit="1" customWidth="1"/>
    <col min="14088" max="14088" width="21.7109375" style="1281" customWidth="1"/>
    <col min="14089" max="14089" width="21.28515625" style="1281" customWidth="1"/>
    <col min="14090" max="14325" width="9.28515625" style="1281"/>
    <col min="14326" max="14326" width="103.140625" style="1281" customWidth="1"/>
    <col min="14327" max="14327" width="20.5703125" style="1281" customWidth="1"/>
    <col min="14328" max="14328" width="19.42578125" style="1281" customWidth="1"/>
    <col min="14329" max="14329" width="16.7109375" style="1281" customWidth="1"/>
    <col min="14330" max="14330" width="12.85546875" style="1281" customWidth="1"/>
    <col min="14331" max="14331" width="11" style="1281" bestFit="1" customWidth="1"/>
    <col min="14332" max="14336" width="9.28515625" style="1281"/>
    <col min="14337" max="14337" width="103.140625" style="1281" customWidth="1"/>
    <col min="14338" max="14338" width="20.5703125" style="1281" customWidth="1"/>
    <col min="14339" max="14339" width="19.42578125" style="1281" customWidth="1"/>
    <col min="14340" max="14340" width="16.7109375" style="1281" customWidth="1"/>
    <col min="14341" max="14341" width="9.28515625" style="1281"/>
    <col min="14342" max="14342" width="8.42578125" style="1281" customWidth="1"/>
    <col min="14343" max="14343" width="17.5703125" style="1281" bestFit="1" customWidth="1"/>
    <col min="14344" max="14344" width="21.7109375" style="1281" customWidth="1"/>
    <col min="14345" max="14345" width="21.28515625" style="1281" customWidth="1"/>
    <col min="14346" max="14581" width="9.28515625" style="1281"/>
    <col min="14582" max="14582" width="103.140625" style="1281" customWidth="1"/>
    <col min="14583" max="14583" width="20.5703125" style="1281" customWidth="1"/>
    <col min="14584" max="14584" width="19.42578125" style="1281" customWidth="1"/>
    <col min="14585" max="14585" width="16.7109375" style="1281" customWidth="1"/>
    <col min="14586" max="14586" width="12.85546875" style="1281" customWidth="1"/>
    <col min="14587" max="14587" width="11" style="1281" bestFit="1" customWidth="1"/>
    <col min="14588" max="14592" width="9.28515625" style="1281"/>
    <col min="14593" max="14593" width="103.140625" style="1281" customWidth="1"/>
    <col min="14594" max="14594" width="20.5703125" style="1281" customWidth="1"/>
    <col min="14595" max="14595" width="19.42578125" style="1281" customWidth="1"/>
    <col min="14596" max="14596" width="16.7109375" style="1281" customWidth="1"/>
    <col min="14597" max="14597" width="9.28515625" style="1281"/>
    <col min="14598" max="14598" width="8.42578125" style="1281" customWidth="1"/>
    <col min="14599" max="14599" width="17.5703125" style="1281" bestFit="1" customWidth="1"/>
    <col min="14600" max="14600" width="21.7109375" style="1281" customWidth="1"/>
    <col min="14601" max="14601" width="21.28515625" style="1281" customWidth="1"/>
    <col min="14602" max="14837" width="9.28515625" style="1281"/>
    <col min="14838" max="14838" width="103.140625" style="1281" customWidth="1"/>
    <col min="14839" max="14839" width="20.5703125" style="1281" customWidth="1"/>
    <col min="14840" max="14840" width="19.42578125" style="1281" customWidth="1"/>
    <col min="14841" max="14841" width="16.7109375" style="1281" customWidth="1"/>
    <col min="14842" max="14842" width="12.85546875" style="1281" customWidth="1"/>
    <col min="14843" max="14843" width="11" style="1281" bestFit="1" customWidth="1"/>
    <col min="14844" max="14848" width="9.28515625" style="1281"/>
    <col min="14849" max="14849" width="103.140625" style="1281" customWidth="1"/>
    <col min="14850" max="14850" width="20.5703125" style="1281" customWidth="1"/>
    <col min="14851" max="14851" width="19.42578125" style="1281" customWidth="1"/>
    <col min="14852" max="14852" width="16.7109375" style="1281" customWidth="1"/>
    <col min="14853" max="14853" width="9.28515625" style="1281"/>
    <col min="14854" max="14854" width="8.42578125" style="1281" customWidth="1"/>
    <col min="14855" max="14855" width="17.5703125" style="1281" bestFit="1" customWidth="1"/>
    <col min="14856" max="14856" width="21.7109375" style="1281" customWidth="1"/>
    <col min="14857" max="14857" width="21.28515625" style="1281" customWidth="1"/>
    <col min="14858" max="15093" width="9.28515625" style="1281"/>
    <col min="15094" max="15094" width="103.140625" style="1281" customWidth="1"/>
    <col min="15095" max="15095" width="20.5703125" style="1281" customWidth="1"/>
    <col min="15096" max="15096" width="19.42578125" style="1281" customWidth="1"/>
    <col min="15097" max="15097" width="16.7109375" style="1281" customWidth="1"/>
    <col min="15098" max="15098" width="12.85546875" style="1281" customWidth="1"/>
    <col min="15099" max="15099" width="11" style="1281" bestFit="1" customWidth="1"/>
    <col min="15100" max="15104" width="9.28515625" style="1281"/>
    <col min="15105" max="15105" width="103.140625" style="1281" customWidth="1"/>
    <col min="15106" max="15106" width="20.5703125" style="1281" customWidth="1"/>
    <col min="15107" max="15107" width="19.42578125" style="1281" customWidth="1"/>
    <col min="15108" max="15108" width="16.7109375" style="1281" customWidth="1"/>
    <col min="15109" max="15109" width="9.28515625" style="1281"/>
    <col min="15110" max="15110" width="8.42578125" style="1281" customWidth="1"/>
    <col min="15111" max="15111" width="17.5703125" style="1281" bestFit="1" customWidth="1"/>
    <col min="15112" max="15112" width="21.7109375" style="1281" customWidth="1"/>
    <col min="15113" max="15113" width="21.28515625" style="1281" customWidth="1"/>
    <col min="15114" max="15349" width="9.28515625" style="1281"/>
    <col min="15350" max="15350" width="103.140625" style="1281" customWidth="1"/>
    <col min="15351" max="15351" width="20.5703125" style="1281" customWidth="1"/>
    <col min="15352" max="15352" width="19.42578125" style="1281" customWidth="1"/>
    <col min="15353" max="15353" width="16.7109375" style="1281" customWidth="1"/>
    <col min="15354" max="15354" width="12.85546875" style="1281" customWidth="1"/>
    <col min="15355" max="15355" width="11" style="1281" bestFit="1" customWidth="1"/>
    <col min="15356" max="15360" width="9.28515625" style="1281"/>
    <col min="15361" max="15361" width="103.140625" style="1281" customWidth="1"/>
    <col min="15362" max="15362" width="20.5703125" style="1281" customWidth="1"/>
    <col min="15363" max="15363" width="19.42578125" style="1281" customWidth="1"/>
    <col min="15364" max="15364" width="16.7109375" style="1281" customWidth="1"/>
    <col min="15365" max="15365" width="9.28515625" style="1281"/>
    <col min="15366" max="15366" width="8.42578125" style="1281" customWidth="1"/>
    <col min="15367" max="15367" width="17.5703125" style="1281" bestFit="1" customWidth="1"/>
    <col min="15368" max="15368" width="21.7109375" style="1281" customWidth="1"/>
    <col min="15369" max="15369" width="21.28515625" style="1281" customWidth="1"/>
    <col min="15370" max="15605" width="9.28515625" style="1281"/>
    <col min="15606" max="15606" width="103.140625" style="1281" customWidth="1"/>
    <col min="15607" max="15607" width="20.5703125" style="1281" customWidth="1"/>
    <col min="15608" max="15608" width="19.42578125" style="1281" customWidth="1"/>
    <col min="15609" max="15609" width="16.7109375" style="1281" customWidth="1"/>
    <col min="15610" max="15610" width="12.85546875" style="1281" customWidth="1"/>
    <col min="15611" max="15611" width="11" style="1281" bestFit="1" customWidth="1"/>
    <col min="15612" max="15616" width="9.28515625" style="1281"/>
    <col min="15617" max="15617" width="103.140625" style="1281" customWidth="1"/>
    <col min="15618" max="15618" width="20.5703125" style="1281" customWidth="1"/>
    <col min="15619" max="15619" width="19.42578125" style="1281" customWidth="1"/>
    <col min="15620" max="15620" width="16.7109375" style="1281" customWidth="1"/>
    <col min="15621" max="15621" width="9.28515625" style="1281"/>
    <col min="15622" max="15622" width="8.42578125" style="1281" customWidth="1"/>
    <col min="15623" max="15623" width="17.5703125" style="1281" bestFit="1" customWidth="1"/>
    <col min="15624" max="15624" width="21.7109375" style="1281" customWidth="1"/>
    <col min="15625" max="15625" width="21.28515625" style="1281" customWidth="1"/>
    <col min="15626" max="15861" width="9.28515625" style="1281"/>
    <col min="15862" max="15862" width="103.140625" style="1281" customWidth="1"/>
    <col min="15863" max="15863" width="20.5703125" style="1281" customWidth="1"/>
    <col min="15864" max="15864" width="19.42578125" style="1281" customWidth="1"/>
    <col min="15865" max="15865" width="16.7109375" style="1281" customWidth="1"/>
    <col min="15866" max="15866" width="12.85546875" style="1281" customWidth="1"/>
    <col min="15867" max="15867" width="11" style="1281" bestFit="1" customWidth="1"/>
    <col min="15868" max="15872" width="9.28515625" style="1281"/>
    <col min="15873" max="15873" width="103.140625" style="1281" customWidth="1"/>
    <col min="15874" max="15874" width="20.5703125" style="1281" customWidth="1"/>
    <col min="15875" max="15875" width="19.42578125" style="1281" customWidth="1"/>
    <col min="15876" max="15876" width="16.7109375" style="1281" customWidth="1"/>
    <col min="15877" max="15877" width="9.28515625" style="1281"/>
    <col min="15878" max="15878" width="8.42578125" style="1281" customWidth="1"/>
    <col min="15879" max="15879" width="17.5703125" style="1281" bestFit="1" customWidth="1"/>
    <col min="15880" max="15880" width="21.7109375" style="1281" customWidth="1"/>
    <col min="15881" max="15881" width="21.28515625" style="1281" customWidth="1"/>
    <col min="15882" max="16117" width="9.28515625" style="1281"/>
    <col min="16118" max="16118" width="103.140625" style="1281" customWidth="1"/>
    <col min="16119" max="16119" width="20.5703125" style="1281" customWidth="1"/>
    <col min="16120" max="16120" width="19.42578125" style="1281" customWidth="1"/>
    <col min="16121" max="16121" width="16.7109375" style="1281" customWidth="1"/>
    <col min="16122" max="16122" width="12.85546875" style="1281" customWidth="1"/>
    <col min="16123" max="16123" width="11" style="1281" bestFit="1" customWidth="1"/>
    <col min="16124" max="16128" width="9.28515625" style="1281"/>
    <col min="16129" max="16129" width="103.140625" style="1281" customWidth="1"/>
    <col min="16130" max="16130" width="20.5703125" style="1281" customWidth="1"/>
    <col min="16131" max="16131" width="19.42578125" style="1281" customWidth="1"/>
    <col min="16132" max="16132" width="16.7109375" style="1281" customWidth="1"/>
    <col min="16133" max="16133" width="9.28515625" style="1281"/>
    <col min="16134" max="16134" width="8.42578125" style="1281" customWidth="1"/>
    <col min="16135" max="16135" width="17.5703125" style="1281" bestFit="1" customWidth="1"/>
    <col min="16136" max="16136" width="21.7109375" style="1281" customWidth="1"/>
    <col min="16137" max="16137" width="21.28515625" style="1281" customWidth="1"/>
    <col min="16138" max="16373" width="9.28515625" style="1281"/>
    <col min="16374" max="16374" width="103.140625" style="1281" customWidth="1"/>
    <col min="16375" max="16375" width="20.5703125" style="1281" customWidth="1"/>
    <col min="16376" max="16376" width="19.42578125" style="1281" customWidth="1"/>
    <col min="16377" max="16377" width="16.7109375" style="1281" customWidth="1"/>
    <col min="16378" max="16378" width="12.85546875" style="1281" customWidth="1"/>
    <col min="16379" max="16379" width="11" style="1281" bestFit="1" customWidth="1"/>
    <col min="16380" max="16384" width="9.28515625" style="1281"/>
  </cols>
  <sheetData>
    <row r="1" spans="1:5" ht="16.5" customHeight="1">
      <c r="A1" s="1279" t="s">
        <v>785</v>
      </c>
      <c r="B1" s="1280"/>
      <c r="C1" s="1767"/>
      <c r="D1" s="1767"/>
    </row>
    <row r="2" spans="1:5" ht="22.5" customHeight="1">
      <c r="A2" s="1768" t="s">
        <v>786</v>
      </c>
      <c r="B2" s="1768"/>
      <c r="C2" s="1768"/>
      <c r="D2" s="1768"/>
    </row>
    <row r="3" spans="1:5" s="1284" customFormat="1" ht="18" customHeight="1">
      <c r="A3" s="1282"/>
      <c r="B3" s="1283"/>
      <c r="C3" s="1769" t="s">
        <v>2</v>
      </c>
      <c r="D3" s="1769"/>
    </row>
    <row r="4" spans="1:5" s="1287" customFormat="1" ht="79.5" customHeight="1">
      <c r="A4" s="1770" t="s">
        <v>787</v>
      </c>
      <c r="B4" s="1772" t="s">
        <v>788</v>
      </c>
      <c r="C4" s="1285" t="s">
        <v>229</v>
      </c>
      <c r="D4" s="1286" t="s">
        <v>230</v>
      </c>
    </row>
    <row r="5" spans="1:5" s="1287" customFormat="1" ht="24" customHeight="1">
      <c r="A5" s="1771"/>
      <c r="B5" s="1773"/>
      <c r="C5" s="1288" t="s">
        <v>782</v>
      </c>
      <c r="D5" s="1289" t="s">
        <v>232</v>
      </c>
    </row>
    <row r="6" spans="1:5" s="1287" customFormat="1" ht="21.6" customHeight="1">
      <c r="A6" s="1290">
        <v>1</v>
      </c>
      <c r="B6" s="1291">
        <v>2</v>
      </c>
      <c r="C6" s="1292">
        <v>3</v>
      </c>
      <c r="D6" s="1659">
        <v>4</v>
      </c>
    </row>
    <row r="7" spans="1:5" s="1298" customFormat="1" ht="39" customHeight="1">
      <c r="A7" s="1293" t="s">
        <v>789</v>
      </c>
      <c r="B7" s="1294">
        <v>18939596000</v>
      </c>
      <c r="C7" s="1295">
        <v>4308869703.8699999</v>
      </c>
      <c r="D7" s="1296">
        <f>C7/B7</f>
        <v>0.22750589314946315</v>
      </c>
      <c r="E7" s="1297"/>
    </row>
    <row r="8" spans="1:5" s="1298" customFormat="1" ht="39" customHeight="1">
      <c r="A8" s="1293" t="s">
        <v>790</v>
      </c>
      <c r="B8" s="1294">
        <v>6814316000</v>
      </c>
      <c r="C8" s="1295">
        <v>1909396657.1700001</v>
      </c>
      <c r="D8" s="1296">
        <f t="shared" ref="D8:D36" si="0">C8/B8</f>
        <v>0.28020371482185447</v>
      </c>
      <c r="E8" s="1297"/>
    </row>
    <row r="9" spans="1:5" s="1298" customFormat="1" ht="39" customHeight="1">
      <c r="A9" s="1293" t="s">
        <v>791</v>
      </c>
      <c r="B9" s="1294">
        <v>873933000</v>
      </c>
      <c r="C9" s="1295">
        <v>241889055.21000001</v>
      </c>
      <c r="D9" s="1296">
        <f t="shared" si="0"/>
        <v>0.27678215058820299</v>
      </c>
      <c r="E9" s="1297"/>
    </row>
    <row r="10" spans="1:5" s="1298" customFormat="1" ht="39" customHeight="1">
      <c r="A10" s="1293" t="s">
        <v>792</v>
      </c>
      <c r="B10" s="1294">
        <v>3348556000</v>
      </c>
      <c r="C10" s="1295">
        <v>746417634.04999995</v>
      </c>
      <c r="D10" s="1296">
        <f t="shared" si="0"/>
        <v>0.22290731707936196</v>
      </c>
      <c r="E10" s="1297"/>
    </row>
    <row r="11" spans="1:5" s="1298" customFormat="1" ht="39" customHeight="1">
      <c r="A11" s="1293" t="s">
        <v>793</v>
      </c>
      <c r="B11" s="1294">
        <v>2032555000</v>
      </c>
      <c r="C11" s="1295">
        <v>471249932.85000002</v>
      </c>
      <c r="D11" s="1296">
        <f t="shared" si="0"/>
        <v>0.23185101158394239</v>
      </c>
      <c r="E11" s="1297"/>
    </row>
    <row r="12" spans="1:5" s="1298" customFormat="1" ht="39" customHeight="1">
      <c r="A12" s="1293" t="s">
        <v>794</v>
      </c>
      <c r="B12" s="1299">
        <v>1474260000</v>
      </c>
      <c r="C12" s="1295">
        <v>289273503.73000002</v>
      </c>
      <c r="D12" s="1296">
        <f t="shared" si="0"/>
        <v>0.19621607025219434</v>
      </c>
      <c r="E12" s="1297"/>
    </row>
    <row r="13" spans="1:5" s="1298" customFormat="1" ht="39" customHeight="1">
      <c r="A13" s="1293" t="s">
        <v>795</v>
      </c>
      <c r="B13" s="1294">
        <v>1268213000</v>
      </c>
      <c r="C13" s="1295">
        <v>342624223.49000001</v>
      </c>
      <c r="D13" s="1296">
        <f t="shared" si="0"/>
        <v>0.27016299587687559</v>
      </c>
      <c r="E13" s="1297"/>
    </row>
    <row r="14" spans="1:5" s="1298" customFormat="1" ht="39" customHeight="1">
      <c r="A14" s="1293" t="s">
        <v>796</v>
      </c>
      <c r="B14" s="1294">
        <v>1653032000</v>
      </c>
      <c r="C14" s="1295">
        <v>395398860.99000001</v>
      </c>
      <c r="D14" s="1296">
        <f t="shared" si="0"/>
        <v>0.23919613231322806</v>
      </c>
      <c r="E14" s="1297"/>
    </row>
    <row r="15" spans="1:5" s="1298" customFormat="1" ht="39" customHeight="1">
      <c r="A15" s="1293" t="s">
        <v>797</v>
      </c>
      <c r="B15" s="1294">
        <v>466429000</v>
      </c>
      <c r="C15" s="1295">
        <v>187774651.16</v>
      </c>
      <c r="D15" s="1296">
        <f t="shared" si="0"/>
        <v>0.40257928036207008</v>
      </c>
      <c r="E15" s="1297"/>
    </row>
    <row r="16" spans="1:5" s="1298" customFormat="1" ht="39" customHeight="1">
      <c r="A16" s="1293" t="s">
        <v>798</v>
      </c>
      <c r="B16" s="1294">
        <v>1558027000</v>
      </c>
      <c r="C16" s="1295">
        <v>348015406.57999998</v>
      </c>
      <c r="D16" s="1296">
        <f t="shared" si="0"/>
        <v>0.22336930398510424</v>
      </c>
      <c r="E16" s="1297"/>
    </row>
    <row r="17" spans="1:5" s="1298" customFormat="1" ht="39" customHeight="1">
      <c r="A17" s="1293" t="s">
        <v>799</v>
      </c>
      <c r="B17" s="1299">
        <v>2117768000</v>
      </c>
      <c r="C17" s="1295">
        <v>495633339.14999998</v>
      </c>
      <c r="D17" s="1296">
        <f t="shared" si="0"/>
        <v>0.23403571078135091</v>
      </c>
      <c r="E17" s="1297"/>
    </row>
    <row r="18" spans="1:5" s="1298" customFormat="1" ht="39" customHeight="1">
      <c r="A18" s="1293" t="s">
        <v>800</v>
      </c>
      <c r="B18" s="1294">
        <v>1466616000</v>
      </c>
      <c r="C18" s="1295">
        <v>266506248.63999999</v>
      </c>
      <c r="D18" s="1296">
        <f t="shared" si="0"/>
        <v>0.18171508332106018</v>
      </c>
      <c r="E18" s="1297"/>
    </row>
    <row r="19" spans="1:5" s="1298" customFormat="1" ht="39" customHeight="1">
      <c r="A19" s="1293" t="s">
        <v>801</v>
      </c>
      <c r="B19" s="1299">
        <v>508145000</v>
      </c>
      <c r="C19" s="1295">
        <v>119689834.38</v>
      </c>
      <c r="D19" s="1296">
        <f t="shared" si="0"/>
        <v>0.23554267852679844</v>
      </c>
      <c r="E19" s="1297"/>
    </row>
    <row r="20" spans="1:5" s="1298" customFormat="1" ht="39" customHeight="1">
      <c r="A20" s="1293" t="s">
        <v>802</v>
      </c>
      <c r="B20" s="1299">
        <v>1448322000</v>
      </c>
      <c r="C20" s="1295">
        <v>280556344.01999998</v>
      </c>
      <c r="D20" s="1296">
        <f t="shared" si="0"/>
        <v>0.19371130454415522</v>
      </c>
      <c r="E20" s="1297"/>
    </row>
    <row r="21" spans="1:5" s="1298" customFormat="1" ht="39" customHeight="1">
      <c r="A21" s="1293" t="s">
        <v>803</v>
      </c>
      <c r="B21" s="1294">
        <v>895482000</v>
      </c>
      <c r="C21" s="1295">
        <v>198629734.41999999</v>
      </c>
      <c r="D21" s="1296">
        <f t="shared" si="0"/>
        <v>0.22181320721131187</v>
      </c>
      <c r="E21" s="1297"/>
    </row>
    <row r="22" spans="1:5" s="1298" customFormat="1" ht="39" customHeight="1">
      <c r="A22" s="1293" t="s">
        <v>804</v>
      </c>
      <c r="B22" s="1294">
        <v>1246802000</v>
      </c>
      <c r="C22" s="1295">
        <v>284992385.12</v>
      </c>
      <c r="D22" s="1296">
        <f t="shared" si="0"/>
        <v>0.22857870385193479</v>
      </c>
      <c r="E22" s="1297"/>
    </row>
    <row r="23" spans="1:5" s="1298" customFormat="1" ht="39" customHeight="1">
      <c r="A23" s="1293" t="s">
        <v>805</v>
      </c>
      <c r="B23" s="1294">
        <v>2437219000</v>
      </c>
      <c r="C23" s="1295">
        <v>672463221.73000002</v>
      </c>
      <c r="D23" s="1296">
        <f t="shared" si="0"/>
        <v>0.27591415532621405</v>
      </c>
      <c r="E23" s="1297"/>
    </row>
    <row r="24" spans="1:5" s="1298" customFormat="1" ht="39" customHeight="1">
      <c r="A24" s="1293" t="s">
        <v>806</v>
      </c>
      <c r="B24" s="1294">
        <v>1189634000</v>
      </c>
      <c r="C24" s="1295">
        <v>322716906.98000002</v>
      </c>
      <c r="D24" s="1296">
        <f t="shared" si="0"/>
        <v>0.27127411202100815</v>
      </c>
      <c r="E24" s="1297"/>
    </row>
    <row r="25" spans="1:5" s="1298" customFormat="1" ht="39" customHeight="1">
      <c r="A25" s="1293" t="s">
        <v>807</v>
      </c>
      <c r="B25" s="1299">
        <v>1123188000</v>
      </c>
      <c r="C25" s="1295">
        <v>288060355.94</v>
      </c>
      <c r="D25" s="1296">
        <f t="shared" si="0"/>
        <v>0.2564667321410129</v>
      </c>
      <c r="E25" s="1297"/>
    </row>
    <row r="26" spans="1:5" s="1298" customFormat="1" ht="39" customHeight="1">
      <c r="A26" s="1293" t="s">
        <v>808</v>
      </c>
      <c r="B26" s="1299">
        <v>1525447000</v>
      </c>
      <c r="C26" s="1295">
        <v>362466214.23000002</v>
      </c>
      <c r="D26" s="1296">
        <f t="shared" si="0"/>
        <v>0.23761311551958214</v>
      </c>
      <c r="E26" s="1297"/>
    </row>
    <row r="27" spans="1:5" s="1298" customFormat="1" ht="39" customHeight="1" thickBot="1">
      <c r="A27" s="1293" t="s">
        <v>809</v>
      </c>
      <c r="B27" s="1294">
        <v>849616000</v>
      </c>
      <c r="C27" s="1295">
        <v>372340425.72000003</v>
      </c>
      <c r="D27" s="1296">
        <f t="shared" si="0"/>
        <v>0.43824554353966971</v>
      </c>
      <c r="E27" s="1297"/>
    </row>
    <row r="28" spans="1:5" s="1298" customFormat="1" ht="39" customHeight="1" thickTop="1" thickBot="1">
      <c r="A28" s="1300" t="s">
        <v>810</v>
      </c>
      <c r="B28" s="1301">
        <f>SUM(B12:B27)</f>
        <v>21228200000</v>
      </c>
      <c r="C28" s="1301">
        <f>SUM(C12:C27)</f>
        <v>5227141656.2799997</v>
      </c>
      <c r="D28" s="1302">
        <f t="shared" si="0"/>
        <v>0.24623574567226614</v>
      </c>
      <c r="E28" s="1297"/>
    </row>
    <row r="29" spans="1:5" s="1298" customFormat="1" ht="39" customHeight="1" thickTop="1">
      <c r="A29" s="1303" t="s">
        <v>811</v>
      </c>
      <c r="B29" s="1304">
        <v>3861157000</v>
      </c>
      <c r="C29" s="1305">
        <v>305477642.95999998</v>
      </c>
      <c r="D29" s="1306">
        <f t="shared" si="0"/>
        <v>7.9115571565724976E-2</v>
      </c>
      <c r="E29" s="1297"/>
    </row>
    <row r="30" spans="1:5" s="1298" customFormat="1" ht="39" customHeight="1">
      <c r="A30" s="1307" t="s">
        <v>812</v>
      </c>
      <c r="B30" s="1308">
        <v>336869000</v>
      </c>
      <c r="C30" s="1295">
        <v>95436664.859999999</v>
      </c>
      <c r="D30" s="1309">
        <f t="shared" si="0"/>
        <v>0.28330497867123422</v>
      </c>
      <c r="E30" s="1297"/>
    </row>
    <row r="31" spans="1:5" s="1298" customFormat="1" ht="39" customHeight="1" thickBot="1">
      <c r="A31" s="1310" t="s">
        <v>813</v>
      </c>
      <c r="B31" s="1311">
        <v>359215000</v>
      </c>
      <c r="C31" s="1312">
        <v>87919418.920000002</v>
      </c>
      <c r="D31" s="1313">
        <f t="shared" si="0"/>
        <v>0.24475430847820942</v>
      </c>
      <c r="E31" s="1297"/>
    </row>
    <row r="32" spans="1:5" s="1298" customFormat="1" ht="39" customHeight="1" thickTop="1" thickBot="1">
      <c r="A32" s="1314" t="s">
        <v>814</v>
      </c>
      <c r="B32" s="1315">
        <f>B7+B8+B9+B10+B11+B28+B31+B29+B30</f>
        <v>57794397000</v>
      </c>
      <c r="C32" s="1315">
        <f>C7+C8+C9+C10+C11+C28+C29+C31+C30</f>
        <v>13393798366.17</v>
      </c>
      <c r="D32" s="1316">
        <f t="shared" si="0"/>
        <v>0.23174908055827625</v>
      </c>
      <c r="E32" s="1297"/>
    </row>
    <row r="33" spans="1:5" s="1298" customFormat="1" ht="39" customHeight="1" thickTop="1">
      <c r="A33" s="1303" t="s">
        <v>815</v>
      </c>
      <c r="B33" s="1317">
        <v>234674000</v>
      </c>
      <c r="C33" s="1318">
        <v>31062998.73</v>
      </c>
      <c r="D33" s="1319">
        <f t="shared" si="0"/>
        <v>0.1323665967682828</v>
      </c>
      <c r="E33" s="1297"/>
    </row>
    <row r="34" spans="1:5" s="1298" customFormat="1" ht="39" customHeight="1">
      <c r="A34" s="1307" t="s">
        <v>816</v>
      </c>
      <c r="B34" s="1320">
        <v>376721000</v>
      </c>
      <c r="C34" s="1295">
        <v>17789790.469999999</v>
      </c>
      <c r="D34" s="1296">
        <f t="shared" si="0"/>
        <v>4.7222720448289311E-2</v>
      </c>
      <c r="E34" s="1297"/>
    </row>
    <row r="35" spans="1:5" s="1298" customFormat="1" ht="39" customHeight="1" thickBot="1">
      <c r="A35" s="1321" t="s">
        <v>817</v>
      </c>
      <c r="B35" s="1322">
        <v>22070084000</v>
      </c>
      <c r="C35" s="1312">
        <v>6146821414.9700003</v>
      </c>
      <c r="D35" s="1323">
        <f t="shared" si="0"/>
        <v>0.27851372994185253</v>
      </c>
      <c r="E35" s="1297"/>
    </row>
    <row r="36" spans="1:5" s="1328" customFormat="1" ht="39" customHeight="1" thickTop="1" thickBot="1">
      <c r="A36" s="1324" t="s">
        <v>818</v>
      </c>
      <c r="B36" s="1301">
        <f>B32+B33+B34+B35</f>
        <v>80475876000</v>
      </c>
      <c r="C36" s="1325">
        <f>C32+C33+C34+C35</f>
        <v>19589472570.34</v>
      </c>
      <c r="D36" s="1326">
        <f t="shared" si="0"/>
        <v>0.24342043285543111</v>
      </c>
      <c r="E36" s="1327"/>
    </row>
    <row r="37" spans="1:5" ht="15.75" thickTop="1">
      <c r="C37" s="1329"/>
      <c r="E37" s="1330"/>
    </row>
    <row r="38" spans="1:5" ht="15" customHeight="1">
      <c r="A38" s="1331"/>
      <c r="E38" s="1330"/>
    </row>
    <row r="39" spans="1:5" ht="24.75" customHeight="1">
      <c r="A39" s="1330"/>
      <c r="B39" s="1330"/>
    </row>
    <row r="40" spans="1:5">
      <c r="A40" s="1330"/>
      <c r="B40" s="1330"/>
    </row>
    <row r="41" spans="1:5">
      <c r="A41" s="1333"/>
      <c r="B41" s="1330"/>
    </row>
    <row r="42" spans="1:5">
      <c r="A42" s="1330"/>
      <c r="B42" s="1330"/>
    </row>
    <row r="43" spans="1:5">
      <c r="A43" s="1330"/>
      <c r="B43" s="1330"/>
    </row>
    <row r="44" spans="1:5">
      <c r="A44" s="1330"/>
      <c r="B44" s="1330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1" fitToHeight="2" orientation="landscape" useFirstPageNumber="1" r:id="rId1"/>
  <headerFooter alignWithMargins="0">
    <oddHeader>&amp;C&amp;"Arial CE,Pogrubiony"&amp;24-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4"/>
  <sheetViews>
    <sheetView zoomScale="60" zoomScaleNormal="60" zoomScaleSheetLayoutView="40" zoomScalePageLayoutView="40" workbookViewId="0">
      <pane xSplit="3" ySplit="6" topLeftCell="D7" activePane="bottomRight" state="frozen"/>
      <selection activeCell="I37" sqref="I37"/>
      <selection pane="topRight" activeCell="I37" sqref="I37"/>
      <selection pane="bottomLeft" activeCell="I37" sqref="I37"/>
      <selection pane="bottomRight" activeCell="I37" sqref="I37"/>
    </sheetView>
  </sheetViews>
  <sheetFormatPr defaultColWidth="9.28515625" defaultRowHeight="37.5" customHeight="1"/>
  <cols>
    <col min="1" max="1" width="11.28515625" style="1535" customWidth="1"/>
    <col min="2" max="2" width="9.5703125" style="1535" customWidth="1"/>
    <col min="3" max="3" width="48.42578125" style="1536" customWidth="1"/>
    <col min="4" max="4" width="81.7109375" style="1537" customWidth="1"/>
    <col min="5" max="5" width="22.7109375" style="1538" customWidth="1"/>
    <col min="6" max="6" width="22" style="1538" customWidth="1"/>
    <col min="7" max="8" width="22.7109375" style="1538" customWidth="1"/>
    <col min="9" max="9" width="22" style="1529" customWidth="1"/>
    <col min="10" max="10" width="23.28515625" style="1531" customWidth="1"/>
    <col min="11" max="11" width="17.5703125" style="1343" bestFit="1" customWidth="1"/>
    <col min="12" max="12" width="16.5703125" style="1343" customWidth="1"/>
    <col min="13" max="13" width="9.28515625" style="1343" customWidth="1"/>
    <col min="14" max="256" width="9.28515625" style="1343"/>
    <col min="257" max="257" width="11.28515625" style="1343" customWidth="1"/>
    <col min="258" max="258" width="9.5703125" style="1343" customWidth="1"/>
    <col min="259" max="259" width="48.42578125" style="1343" customWidth="1"/>
    <col min="260" max="260" width="81.7109375" style="1343" customWidth="1"/>
    <col min="261" max="261" width="22.7109375" style="1343" customWidth="1"/>
    <col min="262" max="262" width="22" style="1343" customWidth="1"/>
    <col min="263" max="264" width="22.7109375" style="1343" customWidth="1"/>
    <col min="265" max="265" width="22" style="1343" customWidth="1"/>
    <col min="266" max="266" width="23.28515625" style="1343" customWidth="1"/>
    <col min="267" max="267" width="17.5703125" style="1343" bestFit="1" customWidth="1"/>
    <col min="268" max="268" width="16.5703125" style="1343" customWidth="1"/>
    <col min="269" max="269" width="9.28515625" style="1343" customWidth="1"/>
    <col min="270" max="512" width="9.28515625" style="1343"/>
    <col min="513" max="513" width="11.28515625" style="1343" customWidth="1"/>
    <col min="514" max="514" width="9.5703125" style="1343" customWidth="1"/>
    <col min="515" max="515" width="48.42578125" style="1343" customWidth="1"/>
    <col min="516" max="516" width="81.7109375" style="1343" customWidth="1"/>
    <col min="517" max="517" width="22.7109375" style="1343" customWidth="1"/>
    <col min="518" max="518" width="22" style="1343" customWidth="1"/>
    <col min="519" max="520" width="22.7109375" style="1343" customWidth="1"/>
    <col min="521" max="521" width="22" style="1343" customWidth="1"/>
    <col min="522" max="522" width="23.28515625" style="1343" customWidth="1"/>
    <col min="523" max="523" width="17.5703125" style="1343" bestFit="1" customWidth="1"/>
    <col min="524" max="524" width="16.5703125" style="1343" customWidth="1"/>
    <col min="525" max="525" width="9.28515625" style="1343" customWidth="1"/>
    <col min="526" max="768" width="9.28515625" style="1343"/>
    <col min="769" max="769" width="11.28515625" style="1343" customWidth="1"/>
    <col min="770" max="770" width="9.5703125" style="1343" customWidth="1"/>
    <col min="771" max="771" width="48.42578125" style="1343" customWidth="1"/>
    <col min="772" max="772" width="81.7109375" style="1343" customWidth="1"/>
    <col min="773" max="773" width="22.7109375" style="1343" customWidth="1"/>
    <col min="774" max="774" width="22" style="1343" customWidth="1"/>
    <col min="775" max="776" width="22.7109375" style="1343" customWidth="1"/>
    <col min="777" max="777" width="22" style="1343" customWidth="1"/>
    <col min="778" max="778" width="23.28515625" style="1343" customWidth="1"/>
    <col min="779" max="779" width="17.5703125" style="1343" bestFit="1" customWidth="1"/>
    <col min="780" max="780" width="16.5703125" style="1343" customWidth="1"/>
    <col min="781" max="781" width="9.28515625" style="1343" customWidth="1"/>
    <col min="782" max="1024" width="9.28515625" style="1343"/>
    <col min="1025" max="1025" width="11.28515625" style="1343" customWidth="1"/>
    <col min="1026" max="1026" width="9.5703125" style="1343" customWidth="1"/>
    <col min="1027" max="1027" width="48.42578125" style="1343" customWidth="1"/>
    <col min="1028" max="1028" width="81.7109375" style="1343" customWidth="1"/>
    <col min="1029" max="1029" width="22.7109375" style="1343" customWidth="1"/>
    <col min="1030" max="1030" width="22" style="1343" customWidth="1"/>
    <col min="1031" max="1032" width="22.7109375" style="1343" customWidth="1"/>
    <col min="1033" max="1033" width="22" style="1343" customWidth="1"/>
    <col min="1034" max="1034" width="23.28515625" style="1343" customWidth="1"/>
    <col min="1035" max="1035" width="17.5703125" style="1343" bestFit="1" customWidth="1"/>
    <col min="1036" max="1036" width="16.5703125" style="1343" customWidth="1"/>
    <col min="1037" max="1037" width="9.28515625" style="1343" customWidth="1"/>
    <col min="1038" max="1280" width="9.28515625" style="1343"/>
    <col min="1281" max="1281" width="11.28515625" style="1343" customWidth="1"/>
    <col min="1282" max="1282" width="9.5703125" style="1343" customWidth="1"/>
    <col min="1283" max="1283" width="48.42578125" style="1343" customWidth="1"/>
    <col min="1284" max="1284" width="81.7109375" style="1343" customWidth="1"/>
    <col min="1285" max="1285" width="22.7109375" style="1343" customWidth="1"/>
    <col min="1286" max="1286" width="22" style="1343" customWidth="1"/>
    <col min="1287" max="1288" width="22.7109375" style="1343" customWidth="1"/>
    <col min="1289" max="1289" width="22" style="1343" customWidth="1"/>
    <col min="1290" max="1290" width="23.28515625" style="1343" customWidth="1"/>
    <col min="1291" max="1291" width="17.5703125" style="1343" bestFit="1" customWidth="1"/>
    <col min="1292" max="1292" width="16.5703125" style="1343" customWidth="1"/>
    <col min="1293" max="1293" width="9.28515625" style="1343" customWidth="1"/>
    <col min="1294" max="1536" width="9.28515625" style="1343"/>
    <col min="1537" max="1537" width="11.28515625" style="1343" customWidth="1"/>
    <col min="1538" max="1538" width="9.5703125" style="1343" customWidth="1"/>
    <col min="1539" max="1539" width="48.42578125" style="1343" customWidth="1"/>
    <col min="1540" max="1540" width="81.7109375" style="1343" customWidth="1"/>
    <col min="1541" max="1541" width="22.7109375" style="1343" customWidth="1"/>
    <col min="1542" max="1542" width="22" style="1343" customWidth="1"/>
    <col min="1543" max="1544" width="22.7109375" style="1343" customWidth="1"/>
    <col min="1545" max="1545" width="22" style="1343" customWidth="1"/>
    <col min="1546" max="1546" width="23.28515625" style="1343" customWidth="1"/>
    <col min="1547" max="1547" width="17.5703125" style="1343" bestFit="1" customWidth="1"/>
    <col min="1548" max="1548" width="16.5703125" style="1343" customWidth="1"/>
    <col min="1549" max="1549" width="9.28515625" style="1343" customWidth="1"/>
    <col min="1550" max="1792" width="9.28515625" style="1343"/>
    <col min="1793" max="1793" width="11.28515625" style="1343" customWidth="1"/>
    <col min="1794" max="1794" width="9.5703125" style="1343" customWidth="1"/>
    <col min="1795" max="1795" width="48.42578125" style="1343" customWidth="1"/>
    <col min="1796" max="1796" width="81.7109375" style="1343" customWidth="1"/>
    <col min="1797" max="1797" width="22.7109375" style="1343" customWidth="1"/>
    <col min="1798" max="1798" width="22" style="1343" customWidth="1"/>
    <col min="1799" max="1800" width="22.7109375" style="1343" customWidth="1"/>
    <col min="1801" max="1801" width="22" style="1343" customWidth="1"/>
    <col min="1802" max="1802" width="23.28515625" style="1343" customWidth="1"/>
    <col min="1803" max="1803" width="17.5703125" style="1343" bestFit="1" customWidth="1"/>
    <col min="1804" max="1804" width="16.5703125" style="1343" customWidth="1"/>
    <col min="1805" max="1805" width="9.28515625" style="1343" customWidth="1"/>
    <col min="1806" max="2048" width="9.28515625" style="1343"/>
    <col min="2049" max="2049" width="11.28515625" style="1343" customWidth="1"/>
    <col min="2050" max="2050" width="9.5703125" style="1343" customWidth="1"/>
    <col min="2051" max="2051" width="48.42578125" style="1343" customWidth="1"/>
    <col min="2052" max="2052" width="81.7109375" style="1343" customWidth="1"/>
    <col min="2053" max="2053" width="22.7109375" style="1343" customWidth="1"/>
    <col min="2054" max="2054" width="22" style="1343" customWidth="1"/>
    <col min="2055" max="2056" width="22.7109375" style="1343" customWidth="1"/>
    <col min="2057" max="2057" width="22" style="1343" customWidth="1"/>
    <col min="2058" max="2058" width="23.28515625" style="1343" customWidth="1"/>
    <col min="2059" max="2059" width="17.5703125" style="1343" bestFit="1" customWidth="1"/>
    <col min="2060" max="2060" width="16.5703125" style="1343" customWidth="1"/>
    <col min="2061" max="2061" width="9.28515625" style="1343" customWidth="1"/>
    <col min="2062" max="2304" width="9.28515625" style="1343"/>
    <col min="2305" max="2305" width="11.28515625" style="1343" customWidth="1"/>
    <col min="2306" max="2306" width="9.5703125" style="1343" customWidth="1"/>
    <col min="2307" max="2307" width="48.42578125" style="1343" customWidth="1"/>
    <col min="2308" max="2308" width="81.7109375" style="1343" customWidth="1"/>
    <col min="2309" max="2309" width="22.7109375" style="1343" customWidth="1"/>
    <col min="2310" max="2310" width="22" style="1343" customWidth="1"/>
    <col min="2311" max="2312" width="22.7109375" style="1343" customWidth="1"/>
    <col min="2313" max="2313" width="22" style="1343" customWidth="1"/>
    <col min="2314" max="2314" width="23.28515625" style="1343" customWidth="1"/>
    <col min="2315" max="2315" width="17.5703125" style="1343" bestFit="1" customWidth="1"/>
    <col min="2316" max="2316" width="16.5703125" style="1343" customWidth="1"/>
    <col min="2317" max="2317" width="9.28515625" style="1343" customWidth="1"/>
    <col min="2318" max="2560" width="9.28515625" style="1343"/>
    <col min="2561" max="2561" width="11.28515625" style="1343" customWidth="1"/>
    <col min="2562" max="2562" width="9.5703125" style="1343" customWidth="1"/>
    <col min="2563" max="2563" width="48.42578125" style="1343" customWidth="1"/>
    <col min="2564" max="2564" width="81.7109375" style="1343" customWidth="1"/>
    <col min="2565" max="2565" width="22.7109375" style="1343" customWidth="1"/>
    <col min="2566" max="2566" width="22" style="1343" customWidth="1"/>
    <col min="2567" max="2568" width="22.7109375" style="1343" customWidth="1"/>
    <col min="2569" max="2569" width="22" style="1343" customWidth="1"/>
    <col min="2570" max="2570" width="23.28515625" style="1343" customWidth="1"/>
    <col min="2571" max="2571" width="17.5703125" style="1343" bestFit="1" customWidth="1"/>
    <col min="2572" max="2572" width="16.5703125" style="1343" customWidth="1"/>
    <col min="2573" max="2573" width="9.28515625" style="1343" customWidth="1"/>
    <col min="2574" max="2816" width="9.28515625" style="1343"/>
    <col min="2817" max="2817" width="11.28515625" style="1343" customWidth="1"/>
    <col min="2818" max="2818" width="9.5703125" style="1343" customWidth="1"/>
    <col min="2819" max="2819" width="48.42578125" style="1343" customWidth="1"/>
    <col min="2820" max="2820" width="81.7109375" style="1343" customWidth="1"/>
    <col min="2821" max="2821" width="22.7109375" style="1343" customWidth="1"/>
    <col min="2822" max="2822" width="22" style="1343" customWidth="1"/>
    <col min="2823" max="2824" width="22.7109375" style="1343" customWidth="1"/>
    <col min="2825" max="2825" width="22" style="1343" customWidth="1"/>
    <col min="2826" max="2826" width="23.28515625" style="1343" customWidth="1"/>
    <col min="2827" max="2827" width="17.5703125" style="1343" bestFit="1" customWidth="1"/>
    <col min="2828" max="2828" width="16.5703125" style="1343" customWidth="1"/>
    <col min="2829" max="2829" width="9.28515625" style="1343" customWidth="1"/>
    <col min="2830" max="3072" width="9.28515625" style="1343"/>
    <col min="3073" max="3073" width="11.28515625" style="1343" customWidth="1"/>
    <col min="3074" max="3074" width="9.5703125" style="1343" customWidth="1"/>
    <col min="3075" max="3075" width="48.42578125" style="1343" customWidth="1"/>
    <col min="3076" max="3076" width="81.7109375" style="1343" customWidth="1"/>
    <col min="3077" max="3077" width="22.7109375" style="1343" customWidth="1"/>
    <col min="3078" max="3078" width="22" style="1343" customWidth="1"/>
    <col min="3079" max="3080" width="22.7109375" style="1343" customWidth="1"/>
    <col min="3081" max="3081" width="22" style="1343" customWidth="1"/>
    <col min="3082" max="3082" width="23.28515625" style="1343" customWidth="1"/>
    <col min="3083" max="3083" width="17.5703125" style="1343" bestFit="1" customWidth="1"/>
    <col min="3084" max="3084" width="16.5703125" style="1343" customWidth="1"/>
    <col min="3085" max="3085" width="9.28515625" style="1343" customWidth="1"/>
    <col min="3086" max="3328" width="9.28515625" style="1343"/>
    <col min="3329" max="3329" width="11.28515625" style="1343" customWidth="1"/>
    <col min="3330" max="3330" width="9.5703125" style="1343" customWidth="1"/>
    <col min="3331" max="3331" width="48.42578125" style="1343" customWidth="1"/>
    <col min="3332" max="3332" width="81.7109375" style="1343" customWidth="1"/>
    <col min="3333" max="3333" width="22.7109375" style="1343" customWidth="1"/>
    <col min="3334" max="3334" width="22" style="1343" customWidth="1"/>
    <col min="3335" max="3336" width="22.7109375" style="1343" customWidth="1"/>
    <col min="3337" max="3337" width="22" style="1343" customWidth="1"/>
    <col min="3338" max="3338" width="23.28515625" style="1343" customWidth="1"/>
    <col min="3339" max="3339" width="17.5703125" style="1343" bestFit="1" customWidth="1"/>
    <col min="3340" max="3340" width="16.5703125" style="1343" customWidth="1"/>
    <col min="3341" max="3341" width="9.28515625" style="1343" customWidth="1"/>
    <col min="3342" max="3584" width="9.28515625" style="1343"/>
    <col min="3585" max="3585" width="11.28515625" style="1343" customWidth="1"/>
    <col min="3586" max="3586" width="9.5703125" style="1343" customWidth="1"/>
    <col min="3587" max="3587" width="48.42578125" style="1343" customWidth="1"/>
    <col min="3588" max="3588" width="81.7109375" style="1343" customWidth="1"/>
    <col min="3589" max="3589" width="22.7109375" style="1343" customWidth="1"/>
    <col min="3590" max="3590" width="22" style="1343" customWidth="1"/>
    <col min="3591" max="3592" width="22.7109375" style="1343" customWidth="1"/>
    <col min="3593" max="3593" width="22" style="1343" customWidth="1"/>
    <col min="3594" max="3594" width="23.28515625" style="1343" customWidth="1"/>
    <col min="3595" max="3595" width="17.5703125" style="1343" bestFit="1" customWidth="1"/>
    <col min="3596" max="3596" width="16.5703125" style="1343" customWidth="1"/>
    <col min="3597" max="3597" width="9.28515625" style="1343" customWidth="1"/>
    <col min="3598" max="3840" width="9.28515625" style="1343"/>
    <col min="3841" max="3841" width="11.28515625" style="1343" customWidth="1"/>
    <col min="3842" max="3842" width="9.5703125" style="1343" customWidth="1"/>
    <col min="3843" max="3843" width="48.42578125" style="1343" customWidth="1"/>
    <col min="3844" max="3844" width="81.7109375" style="1343" customWidth="1"/>
    <col min="3845" max="3845" width="22.7109375" style="1343" customWidth="1"/>
    <col min="3846" max="3846" width="22" style="1343" customWidth="1"/>
    <col min="3847" max="3848" width="22.7109375" style="1343" customWidth="1"/>
    <col min="3849" max="3849" width="22" style="1343" customWidth="1"/>
    <col min="3850" max="3850" width="23.28515625" style="1343" customWidth="1"/>
    <col min="3851" max="3851" width="17.5703125" style="1343" bestFit="1" customWidth="1"/>
    <col min="3852" max="3852" width="16.5703125" style="1343" customWidth="1"/>
    <col min="3853" max="3853" width="9.28515625" style="1343" customWidth="1"/>
    <col min="3854" max="4096" width="9.28515625" style="1343"/>
    <col min="4097" max="4097" width="11.28515625" style="1343" customWidth="1"/>
    <col min="4098" max="4098" width="9.5703125" style="1343" customWidth="1"/>
    <col min="4099" max="4099" width="48.42578125" style="1343" customWidth="1"/>
    <col min="4100" max="4100" width="81.7109375" style="1343" customWidth="1"/>
    <col min="4101" max="4101" width="22.7109375" style="1343" customWidth="1"/>
    <col min="4102" max="4102" width="22" style="1343" customWidth="1"/>
    <col min="4103" max="4104" width="22.7109375" style="1343" customWidth="1"/>
    <col min="4105" max="4105" width="22" style="1343" customWidth="1"/>
    <col min="4106" max="4106" width="23.28515625" style="1343" customWidth="1"/>
    <col min="4107" max="4107" width="17.5703125" style="1343" bestFit="1" customWidth="1"/>
    <col min="4108" max="4108" width="16.5703125" style="1343" customWidth="1"/>
    <col min="4109" max="4109" width="9.28515625" style="1343" customWidth="1"/>
    <col min="4110" max="4352" width="9.28515625" style="1343"/>
    <col min="4353" max="4353" width="11.28515625" style="1343" customWidth="1"/>
    <col min="4354" max="4354" width="9.5703125" style="1343" customWidth="1"/>
    <col min="4355" max="4355" width="48.42578125" style="1343" customWidth="1"/>
    <col min="4356" max="4356" width="81.7109375" style="1343" customWidth="1"/>
    <col min="4357" max="4357" width="22.7109375" style="1343" customWidth="1"/>
    <col min="4358" max="4358" width="22" style="1343" customWidth="1"/>
    <col min="4359" max="4360" width="22.7109375" style="1343" customWidth="1"/>
    <col min="4361" max="4361" width="22" style="1343" customWidth="1"/>
    <col min="4362" max="4362" width="23.28515625" style="1343" customWidth="1"/>
    <col min="4363" max="4363" width="17.5703125" style="1343" bestFit="1" customWidth="1"/>
    <col min="4364" max="4364" width="16.5703125" style="1343" customWidth="1"/>
    <col min="4365" max="4365" width="9.28515625" style="1343" customWidth="1"/>
    <col min="4366" max="4608" width="9.28515625" style="1343"/>
    <col min="4609" max="4609" width="11.28515625" style="1343" customWidth="1"/>
    <col min="4610" max="4610" width="9.5703125" style="1343" customWidth="1"/>
    <col min="4611" max="4611" width="48.42578125" style="1343" customWidth="1"/>
    <col min="4612" max="4612" width="81.7109375" style="1343" customWidth="1"/>
    <col min="4613" max="4613" width="22.7109375" style="1343" customWidth="1"/>
    <col min="4614" max="4614" width="22" style="1343" customWidth="1"/>
    <col min="4615" max="4616" width="22.7109375" style="1343" customWidth="1"/>
    <col min="4617" max="4617" width="22" style="1343" customWidth="1"/>
    <col min="4618" max="4618" width="23.28515625" style="1343" customWidth="1"/>
    <col min="4619" max="4619" width="17.5703125" style="1343" bestFit="1" customWidth="1"/>
    <col min="4620" max="4620" width="16.5703125" style="1343" customWidth="1"/>
    <col min="4621" max="4621" width="9.28515625" style="1343" customWidth="1"/>
    <col min="4622" max="4864" width="9.28515625" style="1343"/>
    <col min="4865" max="4865" width="11.28515625" style="1343" customWidth="1"/>
    <col min="4866" max="4866" width="9.5703125" style="1343" customWidth="1"/>
    <col min="4867" max="4867" width="48.42578125" style="1343" customWidth="1"/>
    <col min="4868" max="4868" width="81.7109375" style="1343" customWidth="1"/>
    <col min="4869" max="4869" width="22.7109375" style="1343" customWidth="1"/>
    <col min="4870" max="4870" width="22" style="1343" customWidth="1"/>
    <col min="4871" max="4872" width="22.7109375" style="1343" customWidth="1"/>
    <col min="4873" max="4873" width="22" style="1343" customWidth="1"/>
    <col min="4874" max="4874" width="23.28515625" style="1343" customWidth="1"/>
    <col min="4875" max="4875" width="17.5703125" style="1343" bestFit="1" customWidth="1"/>
    <col min="4876" max="4876" width="16.5703125" style="1343" customWidth="1"/>
    <col min="4877" max="4877" width="9.28515625" style="1343" customWidth="1"/>
    <col min="4878" max="5120" width="9.28515625" style="1343"/>
    <col min="5121" max="5121" width="11.28515625" style="1343" customWidth="1"/>
    <col min="5122" max="5122" width="9.5703125" style="1343" customWidth="1"/>
    <col min="5123" max="5123" width="48.42578125" style="1343" customWidth="1"/>
    <col min="5124" max="5124" width="81.7109375" style="1343" customWidth="1"/>
    <col min="5125" max="5125" width="22.7109375" style="1343" customWidth="1"/>
    <col min="5126" max="5126" width="22" style="1343" customWidth="1"/>
    <col min="5127" max="5128" width="22.7109375" style="1343" customWidth="1"/>
    <col min="5129" max="5129" width="22" style="1343" customWidth="1"/>
    <col min="5130" max="5130" width="23.28515625" style="1343" customWidth="1"/>
    <col min="5131" max="5131" width="17.5703125" style="1343" bestFit="1" customWidth="1"/>
    <col min="5132" max="5132" width="16.5703125" style="1343" customWidth="1"/>
    <col min="5133" max="5133" width="9.28515625" style="1343" customWidth="1"/>
    <col min="5134" max="5376" width="9.28515625" style="1343"/>
    <col min="5377" max="5377" width="11.28515625" style="1343" customWidth="1"/>
    <col min="5378" max="5378" width="9.5703125" style="1343" customWidth="1"/>
    <col min="5379" max="5379" width="48.42578125" style="1343" customWidth="1"/>
    <col min="5380" max="5380" width="81.7109375" style="1343" customWidth="1"/>
    <col min="5381" max="5381" width="22.7109375" style="1343" customWidth="1"/>
    <col min="5382" max="5382" width="22" style="1343" customWidth="1"/>
    <col min="5383" max="5384" width="22.7109375" style="1343" customWidth="1"/>
    <col min="5385" max="5385" width="22" style="1343" customWidth="1"/>
    <col min="5386" max="5386" width="23.28515625" style="1343" customWidth="1"/>
    <col min="5387" max="5387" width="17.5703125" style="1343" bestFit="1" customWidth="1"/>
    <col min="5388" max="5388" width="16.5703125" style="1343" customWidth="1"/>
    <col min="5389" max="5389" width="9.28515625" style="1343" customWidth="1"/>
    <col min="5390" max="5632" width="9.28515625" style="1343"/>
    <col min="5633" max="5633" width="11.28515625" style="1343" customWidth="1"/>
    <col min="5634" max="5634" width="9.5703125" style="1343" customWidth="1"/>
    <col min="5635" max="5635" width="48.42578125" style="1343" customWidth="1"/>
    <col min="5636" max="5636" width="81.7109375" style="1343" customWidth="1"/>
    <col min="5637" max="5637" width="22.7109375" style="1343" customWidth="1"/>
    <col min="5638" max="5638" width="22" style="1343" customWidth="1"/>
    <col min="5639" max="5640" width="22.7109375" style="1343" customWidth="1"/>
    <col min="5641" max="5641" width="22" style="1343" customWidth="1"/>
    <col min="5642" max="5642" width="23.28515625" style="1343" customWidth="1"/>
    <col min="5643" max="5643" width="17.5703125" style="1343" bestFit="1" customWidth="1"/>
    <col min="5644" max="5644" width="16.5703125" style="1343" customWidth="1"/>
    <col min="5645" max="5645" width="9.28515625" style="1343" customWidth="1"/>
    <col min="5646" max="5888" width="9.28515625" style="1343"/>
    <col min="5889" max="5889" width="11.28515625" style="1343" customWidth="1"/>
    <col min="5890" max="5890" width="9.5703125" style="1343" customWidth="1"/>
    <col min="5891" max="5891" width="48.42578125" style="1343" customWidth="1"/>
    <col min="5892" max="5892" width="81.7109375" style="1343" customWidth="1"/>
    <col min="5893" max="5893" width="22.7109375" style="1343" customWidth="1"/>
    <col min="5894" max="5894" width="22" style="1343" customWidth="1"/>
    <col min="5895" max="5896" width="22.7109375" style="1343" customWidth="1"/>
    <col min="5897" max="5897" width="22" style="1343" customWidth="1"/>
    <col min="5898" max="5898" width="23.28515625" style="1343" customWidth="1"/>
    <col min="5899" max="5899" width="17.5703125" style="1343" bestFit="1" customWidth="1"/>
    <col min="5900" max="5900" width="16.5703125" style="1343" customWidth="1"/>
    <col min="5901" max="5901" width="9.28515625" style="1343" customWidth="1"/>
    <col min="5902" max="6144" width="9.28515625" style="1343"/>
    <col min="6145" max="6145" width="11.28515625" style="1343" customWidth="1"/>
    <col min="6146" max="6146" width="9.5703125" style="1343" customWidth="1"/>
    <col min="6147" max="6147" width="48.42578125" style="1343" customWidth="1"/>
    <col min="6148" max="6148" width="81.7109375" style="1343" customWidth="1"/>
    <col min="6149" max="6149" width="22.7109375" style="1343" customWidth="1"/>
    <col min="6150" max="6150" width="22" style="1343" customWidth="1"/>
    <col min="6151" max="6152" width="22.7109375" style="1343" customWidth="1"/>
    <col min="6153" max="6153" width="22" style="1343" customWidth="1"/>
    <col min="6154" max="6154" width="23.28515625" style="1343" customWidth="1"/>
    <col min="6155" max="6155" width="17.5703125" style="1343" bestFit="1" customWidth="1"/>
    <col min="6156" max="6156" width="16.5703125" style="1343" customWidth="1"/>
    <col min="6157" max="6157" width="9.28515625" style="1343" customWidth="1"/>
    <col min="6158" max="6400" width="9.28515625" style="1343"/>
    <col min="6401" max="6401" width="11.28515625" style="1343" customWidth="1"/>
    <col min="6402" max="6402" width="9.5703125" style="1343" customWidth="1"/>
    <col min="6403" max="6403" width="48.42578125" style="1343" customWidth="1"/>
    <col min="6404" max="6404" width="81.7109375" style="1343" customWidth="1"/>
    <col min="6405" max="6405" width="22.7109375" style="1343" customWidth="1"/>
    <col min="6406" max="6406" width="22" style="1343" customWidth="1"/>
    <col min="6407" max="6408" width="22.7109375" style="1343" customWidth="1"/>
    <col min="6409" max="6409" width="22" style="1343" customWidth="1"/>
    <col min="6410" max="6410" width="23.28515625" style="1343" customWidth="1"/>
    <col min="6411" max="6411" width="17.5703125" style="1343" bestFit="1" customWidth="1"/>
    <col min="6412" max="6412" width="16.5703125" style="1343" customWidth="1"/>
    <col min="6413" max="6413" width="9.28515625" style="1343" customWidth="1"/>
    <col min="6414" max="6656" width="9.28515625" style="1343"/>
    <col min="6657" max="6657" width="11.28515625" style="1343" customWidth="1"/>
    <col min="6658" max="6658" width="9.5703125" style="1343" customWidth="1"/>
    <col min="6659" max="6659" width="48.42578125" style="1343" customWidth="1"/>
    <col min="6660" max="6660" width="81.7109375" style="1343" customWidth="1"/>
    <col min="6661" max="6661" width="22.7109375" style="1343" customWidth="1"/>
    <col min="6662" max="6662" width="22" style="1343" customWidth="1"/>
    <col min="6663" max="6664" width="22.7109375" style="1343" customWidth="1"/>
    <col min="6665" max="6665" width="22" style="1343" customWidth="1"/>
    <col min="6666" max="6666" width="23.28515625" style="1343" customWidth="1"/>
    <col min="6667" max="6667" width="17.5703125" style="1343" bestFit="1" customWidth="1"/>
    <col min="6668" max="6668" width="16.5703125" style="1343" customWidth="1"/>
    <col min="6669" max="6669" width="9.28515625" style="1343" customWidth="1"/>
    <col min="6670" max="6912" width="9.28515625" style="1343"/>
    <col min="6913" max="6913" width="11.28515625" style="1343" customWidth="1"/>
    <col min="6914" max="6914" width="9.5703125" style="1343" customWidth="1"/>
    <col min="6915" max="6915" width="48.42578125" style="1343" customWidth="1"/>
    <col min="6916" max="6916" width="81.7109375" style="1343" customWidth="1"/>
    <col min="6917" max="6917" width="22.7109375" style="1343" customWidth="1"/>
    <col min="6918" max="6918" width="22" style="1343" customWidth="1"/>
    <col min="6919" max="6920" width="22.7109375" style="1343" customWidth="1"/>
    <col min="6921" max="6921" width="22" style="1343" customWidth="1"/>
    <col min="6922" max="6922" width="23.28515625" style="1343" customWidth="1"/>
    <col min="6923" max="6923" width="17.5703125" style="1343" bestFit="1" customWidth="1"/>
    <col min="6924" max="6924" width="16.5703125" style="1343" customWidth="1"/>
    <col min="6925" max="6925" width="9.28515625" style="1343" customWidth="1"/>
    <col min="6926" max="7168" width="9.28515625" style="1343"/>
    <col min="7169" max="7169" width="11.28515625" style="1343" customWidth="1"/>
    <col min="7170" max="7170" width="9.5703125" style="1343" customWidth="1"/>
    <col min="7171" max="7171" width="48.42578125" style="1343" customWidth="1"/>
    <col min="7172" max="7172" width="81.7109375" style="1343" customWidth="1"/>
    <col min="7173" max="7173" width="22.7109375" style="1343" customWidth="1"/>
    <col min="7174" max="7174" width="22" style="1343" customWidth="1"/>
    <col min="7175" max="7176" width="22.7109375" style="1343" customWidth="1"/>
    <col min="7177" max="7177" width="22" style="1343" customWidth="1"/>
    <col min="7178" max="7178" width="23.28515625" style="1343" customWidth="1"/>
    <col min="7179" max="7179" width="17.5703125" style="1343" bestFit="1" customWidth="1"/>
    <col min="7180" max="7180" width="16.5703125" style="1343" customWidth="1"/>
    <col min="7181" max="7181" width="9.28515625" style="1343" customWidth="1"/>
    <col min="7182" max="7424" width="9.28515625" style="1343"/>
    <col min="7425" max="7425" width="11.28515625" style="1343" customWidth="1"/>
    <col min="7426" max="7426" width="9.5703125" style="1343" customWidth="1"/>
    <col min="7427" max="7427" width="48.42578125" style="1343" customWidth="1"/>
    <col min="7428" max="7428" width="81.7109375" style="1343" customWidth="1"/>
    <col min="7429" max="7429" width="22.7109375" style="1343" customWidth="1"/>
    <col min="7430" max="7430" width="22" style="1343" customWidth="1"/>
    <col min="7431" max="7432" width="22.7109375" style="1343" customWidth="1"/>
    <col min="7433" max="7433" width="22" style="1343" customWidth="1"/>
    <col min="7434" max="7434" width="23.28515625" style="1343" customWidth="1"/>
    <col min="7435" max="7435" width="17.5703125" style="1343" bestFit="1" customWidth="1"/>
    <col min="7436" max="7436" width="16.5703125" style="1343" customWidth="1"/>
    <col min="7437" max="7437" width="9.28515625" style="1343" customWidth="1"/>
    <col min="7438" max="7680" width="9.28515625" style="1343"/>
    <col min="7681" max="7681" width="11.28515625" style="1343" customWidth="1"/>
    <col min="7682" max="7682" width="9.5703125" style="1343" customWidth="1"/>
    <col min="7683" max="7683" width="48.42578125" style="1343" customWidth="1"/>
    <col min="7684" max="7684" width="81.7109375" style="1343" customWidth="1"/>
    <col min="7685" max="7685" width="22.7109375" style="1343" customWidth="1"/>
    <col min="7686" max="7686" width="22" style="1343" customWidth="1"/>
    <col min="7687" max="7688" width="22.7109375" style="1343" customWidth="1"/>
    <col min="7689" max="7689" width="22" style="1343" customWidth="1"/>
    <col min="7690" max="7690" width="23.28515625" style="1343" customWidth="1"/>
    <col min="7691" max="7691" width="17.5703125" style="1343" bestFit="1" customWidth="1"/>
    <col min="7692" max="7692" width="16.5703125" style="1343" customWidth="1"/>
    <col min="7693" max="7693" width="9.28515625" style="1343" customWidth="1"/>
    <col min="7694" max="7936" width="9.28515625" style="1343"/>
    <col min="7937" max="7937" width="11.28515625" style="1343" customWidth="1"/>
    <col min="7938" max="7938" width="9.5703125" style="1343" customWidth="1"/>
    <col min="7939" max="7939" width="48.42578125" style="1343" customWidth="1"/>
    <col min="7940" max="7940" width="81.7109375" style="1343" customWidth="1"/>
    <col min="7941" max="7941" width="22.7109375" style="1343" customWidth="1"/>
    <col min="7942" max="7942" width="22" style="1343" customWidth="1"/>
    <col min="7943" max="7944" width="22.7109375" style="1343" customWidth="1"/>
    <col min="7945" max="7945" width="22" style="1343" customWidth="1"/>
    <col min="7946" max="7946" width="23.28515625" style="1343" customWidth="1"/>
    <col min="7947" max="7947" width="17.5703125" style="1343" bestFit="1" customWidth="1"/>
    <col min="7948" max="7948" width="16.5703125" style="1343" customWidth="1"/>
    <col min="7949" max="7949" width="9.28515625" style="1343" customWidth="1"/>
    <col min="7950" max="8192" width="9.28515625" style="1343"/>
    <col min="8193" max="8193" width="11.28515625" style="1343" customWidth="1"/>
    <col min="8194" max="8194" width="9.5703125" style="1343" customWidth="1"/>
    <col min="8195" max="8195" width="48.42578125" style="1343" customWidth="1"/>
    <col min="8196" max="8196" width="81.7109375" style="1343" customWidth="1"/>
    <col min="8197" max="8197" width="22.7109375" style="1343" customWidth="1"/>
    <col min="8198" max="8198" width="22" style="1343" customWidth="1"/>
    <col min="8199" max="8200" width="22.7109375" style="1343" customWidth="1"/>
    <col min="8201" max="8201" width="22" style="1343" customWidth="1"/>
    <col min="8202" max="8202" width="23.28515625" style="1343" customWidth="1"/>
    <col min="8203" max="8203" width="17.5703125" style="1343" bestFit="1" customWidth="1"/>
    <col min="8204" max="8204" width="16.5703125" style="1343" customWidth="1"/>
    <col min="8205" max="8205" width="9.28515625" style="1343" customWidth="1"/>
    <col min="8206" max="8448" width="9.28515625" style="1343"/>
    <col min="8449" max="8449" width="11.28515625" style="1343" customWidth="1"/>
    <col min="8450" max="8450" width="9.5703125" style="1343" customWidth="1"/>
    <col min="8451" max="8451" width="48.42578125" style="1343" customWidth="1"/>
    <col min="8452" max="8452" width="81.7109375" style="1343" customWidth="1"/>
    <col min="8453" max="8453" width="22.7109375" style="1343" customWidth="1"/>
    <col min="8454" max="8454" width="22" style="1343" customWidth="1"/>
    <col min="8455" max="8456" width="22.7109375" style="1343" customWidth="1"/>
    <col min="8457" max="8457" width="22" style="1343" customWidth="1"/>
    <col min="8458" max="8458" width="23.28515625" style="1343" customWidth="1"/>
    <col min="8459" max="8459" width="17.5703125" style="1343" bestFit="1" customWidth="1"/>
    <col min="8460" max="8460" width="16.5703125" style="1343" customWidth="1"/>
    <col min="8461" max="8461" width="9.28515625" style="1343" customWidth="1"/>
    <col min="8462" max="8704" width="9.28515625" style="1343"/>
    <col min="8705" max="8705" width="11.28515625" style="1343" customWidth="1"/>
    <col min="8706" max="8706" width="9.5703125" style="1343" customWidth="1"/>
    <col min="8707" max="8707" width="48.42578125" style="1343" customWidth="1"/>
    <col min="8708" max="8708" width="81.7109375" style="1343" customWidth="1"/>
    <col min="8709" max="8709" width="22.7109375" style="1343" customWidth="1"/>
    <col min="8710" max="8710" width="22" style="1343" customWidth="1"/>
    <col min="8711" max="8712" width="22.7109375" style="1343" customWidth="1"/>
    <col min="8713" max="8713" width="22" style="1343" customWidth="1"/>
    <col min="8714" max="8714" width="23.28515625" style="1343" customWidth="1"/>
    <col min="8715" max="8715" width="17.5703125" style="1343" bestFit="1" customWidth="1"/>
    <col min="8716" max="8716" width="16.5703125" style="1343" customWidth="1"/>
    <col min="8717" max="8717" width="9.28515625" style="1343" customWidth="1"/>
    <col min="8718" max="8960" width="9.28515625" style="1343"/>
    <col min="8961" max="8961" width="11.28515625" style="1343" customWidth="1"/>
    <col min="8962" max="8962" width="9.5703125" style="1343" customWidth="1"/>
    <col min="8963" max="8963" width="48.42578125" style="1343" customWidth="1"/>
    <col min="8964" max="8964" width="81.7109375" style="1343" customWidth="1"/>
    <col min="8965" max="8965" width="22.7109375" style="1343" customWidth="1"/>
    <col min="8966" max="8966" width="22" style="1343" customWidth="1"/>
    <col min="8967" max="8968" width="22.7109375" style="1343" customWidth="1"/>
    <col min="8969" max="8969" width="22" style="1343" customWidth="1"/>
    <col min="8970" max="8970" width="23.28515625" style="1343" customWidth="1"/>
    <col min="8971" max="8971" width="17.5703125" style="1343" bestFit="1" customWidth="1"/>
    <col min="8972" max="8972" width="16.5703125" style="1343" customWidth="1"/>
    <col min="8973" max="8973" width="9.28515625" style="1343" customWidth="1"/>
    <col min="8974" max="9216" width="9.28515625" style="1343"/>
    <col min="9217" max="9217" width="11.28515625" style="1343" customWidth="1"/>
    <col min="9218" max="9218" width="9.5703125" style="1343" customWidth="1"/>
    <col min="9219" max="9219" width="48.42578125" style="1343" customWidth="1"/>
    <col min="9220" max="9220" width="81.7109375" style="1343" customWidth="1"/>
    <col min="9221" max="9221" width="22.7109375" style="1343" customWidth="1"/>
    <col min="9222" max="9222" width="22" style="1343" customWidth="1"/>
    <col min="9223" max="9224" width="22.7109375" style="1343" customWidth="1"/>
    <col min="9225" max="9225" width="22" style="1343" customWidth="1"/>
    <col min="9226" max="9226" width="23.28515625" style="1343" customWidth="1"/>
    <col min="9227" max="9227" width="17.5703125" style="1343" bestFit="1" customWidth="1"/>
    <col min="9228" max="9228" width="16.5703125" style="1343" customWidth="1"/>
    <col min="9229" max="9229" width="9.28515625" style="1343" customWidth="1"/>
    <col min="9230" max="9472" width="9.28515625" style="1343"/>
    <col min="9473" max="9473" width="11.28515625" style="1343" customWidth="1"/>
    <col min="9474" max="9474" width="9.5703125" style="1343" customWidth="1"/>
    <col min="9475" max="9475" width="48.42578125" style="1343" customWidth="1"/>
    <col min="9476" max="9476" width="81.7109375" style="1343" customWidth="1"/>
    <col min="9477" max="9477" width="22.7109375" style="1343" customWidth="1"/>
    <col min="9478" max="9478" width="22" style="1343" customWidth="1"/>
    <col min="9479" max="9480" width="22.7109375" style="1343" customWidth="1"/>
    <col min="9481" max="9481" width="22" style="1343" customWidth="1"/>
    <col min="9482" max="9482" width="23.28515625" style="1343" customWidth="1"/>
    <col min="9483" max="9483" width="17.5703125" style="1343" bestFit="1" customWidth="1"/>
    <col min="9484" max="9484" width="16.5703125" style="1343" customWidth="1"/>
    <col min="9485" max="9485" width="9.28515625" style="1343" customWidth="1"/>
    <col min="9486" max="9728" width="9.28515625" style="1343"/>
    <col min="9729" max="9729" width="11.28515625" style="1343" customWidth="1"/>
    <col min="9730" max="9730" width="9.5703125" style="1343" customWidth="1"/>
    <col min="9731" max="9731" width="48.42578125" style="1343" customWidth="1"/>
    <col min="9732" max="9732" width="81.7109375" style="1343" customWidth="1"/>
    <col min="9733" max="9733" width="22.7109375" style="1343" customWidth="1"/>
    <col min="9734" max="9734" width="22" style="1343" customWidth="1"/>
    <col min="9735" max="9736" width="22.7109375" style="1343" customWidth="1"/>
    <col min="9737" max="9737" width="22" style="1343" customWidth="1"/>
    <col min="9738" max="9738" width="23.28515625" style="1343" customWidth="1"/>
    <col min="9739" max="9739" width="17.5703125" style="1343" bestFit="1" customWidth="1"/>
    <col min="9740" max="9740" width="16.5703125" style="1343" customWidth="1"/>
    <col min="9741" max="9741" width="9.28515625" style="1343" customWidth="1"/>
    <col min="9742" max="9984" width="9.28515625" style="1343"/>
    <col min="9985" max="9985" width="11.28515625" style="1343" customWidth="1"/>
    <col min="9986" max="9986" width="9.5703125" style="1343" customWidth="1"/>
    <col min="9987" max="9987" width="48.42578125" style="1343" customWidth="1"/>
    <col min="9988" max="9988" width="81.7109375" style="1343" customWidth="1"/>
    <col min="9989" max="9989" width="22.7109375" style="1343" customWidth="1"/>
    <col min="9990" max="9990" width="22" style="1343" customWidth="1"/>
    <col min="9991" max="9992" width="22.7109375" style="1343" customWidth="1"/>
    <col min="9993" max="9993" width="22" style="1343" customWidth="1"/>
    <col min="9994" max="9994" width="23.28515625" style="1343" customWidth="1"/>
    <col min="9995" max="9995" width="17.5703125" style="1343" bestFit="1" customWidth="1"/>
    <col min="9996" max="9996" width="16.5703125" style="1343" customWidth="1"/>
    <col min="9997" max="9997" width="9.28515625" style="1343" customWidth="1"/>
    <col min="9998" max="10240" width="9.28515625" style="1343"/>
    <col min="10241" max="10241" width="11.28515625" style="1343" customWidth="1"/>
    <col min="10242" max="10242" width="9.5703125" style="1343" customWidth="1"/>
    <col min="10243" max="10243" width="48.42578125" style="1343" customWidth="1"/>
    <col min="10244" max="10244" width="81.7109375" style="1343" customWidth="1"/>
    <col min="10245" max="10245" width="22.7109375" style="1343" customWidth="1"/>
    <col min="10246" max="10246" width="22" style="1343" customWidth="1"/>
    <col min="10247" max="10248" width="22.7109375" style="1343" customWidth="1"/>
    <col min="10249" max="10249" width="22" style="1343" customWidth="1"/>
    <col min="10250" max="10250" width="23.28515625" style="1343" customWidth="1"/>
    <col min="10251" max="10251" width="17.5703125" style="1343" bestFit="1" customWidth="1"/>
    <col min="10252" max="10252" width="16.5703125" style="1343" customWidth="1"/>
    <col min="10253" max="10253" width="9.28515625" style="1343" customWidth="1"/>
    <col min="10254" max="10496" width="9.28515625" style="1343"/>
    <col min="10497" max="10497" width="11.28515625" style="1343" customWidth="1"/>
    <col min="10498" max="10498" width="9.5703125" style="1343" customWidth="1"/>
    <col min="10499" max="10499" width="48.42578125" style="1343" customWidth="1"/>
    <col min="10500" max="10500" width="81.7109375" style="1343" customWidth="1"/>
    <col min="10501" max="10501" width="22.7109375" style="1343" customWidth="1"/>
    <col min="10502" max="10502" width="22" style="1343" customWidth="1"/>
    <col min="10503" max="10504" width="22.7109375" style="1343" customWidth="1"/>
    <col min="10505" max="10505" width="22" style="1343" customWidth="1"/>
    <col min="10506" max="10506" width="23.28515625" style="1343" customWidth="1"/>
    <col min="10507" max="10507" width="17.5703125" style="1343" bestFit="1" customWidth="1"/>
    <col min="10508" max="10508" width="16.5703125" style="1343" customWidth="1"/>
    <col min="10509" max="10509" width="9.28515625" style="1343" customWidth="1"/>
    <col min="10510" max="10752" width="9.28515625" style="1343"/>
    <col min="10753" max="10753" width="11.28515625" style="1343" customWidth="1"/>
    <col min="10754" max="10754" width="9.5703125" style="1343" customWidth="1"/>
    <col min="10755" max="10755" width="48.42578125" style="1343" customWidth="1"/>
    <col min="10756" max="10756" width="81.7109375" style="1343" customWidth="1"/>
    <col min="10757" max="10757" width="22.7109375" style="1343" customWidth="1"/>
    <col min="10758" max="10758" width="22" style="1343" customWidth="1"/>
    <col min="10759" max="10760" width="22.7109375" style="1343" customWidth="1"/>
    <col min="10761" max="10761" width="22" style="1343" customWidth="1"/>
    <col min="10762" max="10762" width="23.28515625" style="1343" customWidth="1"/>
    <col min="10763" max="10763" width="17.5703125" style="1343" bestFit="1" customWidth="1"/>
    <col min="10764" max="10764" width="16.5703125" style="1343" customWidth="1"/>
    <col min="10765" max="10765" width="9.28515625" style="1343" customWidth="1"/>
    <col min="10766" max="11008" width="9.28515625" style="1343"/>
    <col min="11009" max="11009" width="11.28515625" style="1343" customWidth="1"/>
    <col min="11010" max="11010" width="9.5703125" style="1343" customWidth="1"/>
    <col min="11011" max="11011" width="48.42578125" style="1343" customWidth="1"/>
    <col min="11012" max="11012" width="81.7109375" style="1343" customWidth="1"/>
    <col min="11013" max="11013" width="22.7109375" style="1343" customWidth="1"/>
    <col min="11014" max="11014" width="22" style="1343" customWidth="1"/>
    <col min="11015" max="11016" width="22.7109375" style="1343" customWidth="1"/>
    <col min="11017" max="11017" width="22" style="1343" customWidth="1"/>
    <col min="11018" max="11018" width="23.28515625" style="1343" customWidth="1"/>
    <col min="11019" max="11019" width="17.5703125" style="1343" bestFit="1" customWidth="1"/>
    <col min="11020" max="11020" width="16.5703125" style="1343" customWidth="1"/>
    <col min="11021" max="11021" width="9.28515625" style="1343" customWidth="1"/>
    <col min="11022" max="11264" width="9.28515625" style="1343"/>
    <col min="11265" max="11265" width="11.28515625" style="1343" customWidth="1"/>
    <col min="11266" max="11266" width="9.5703125" style="1343" customWidth="1"/>
    <col min="11267" max="11267" width="48.42578125" style="1343" customWidth="1"/>
    <col min="11268" max="11268" width="81.7109375" style="1343" customWidth="1"/>
    <col min="11269" max="11269" width="22.7109375" style="1343" customWidth="1"/>
    <col min="11270" max="11270" width="22" style="1343" customWidth="1"/>
    <col min="11271" max="11272" width="22.7109375" style="1343" customWidth="1"/>
    <col min="11273" max="11273" width="22" style="1343" customWidth="1"/>
    <col min="11274" max="11274" width="23.28515625" style="1343" customWidth="1"/>
    <col min="11275" max="11275" width="17.5703125" style="1343" bestFit="1" customWidth="1"/>
    <col min="11276" max="11276" width="16.5703125" style="1343" customWidth="1"/>
    <col min="11277" max="11277" width="9.28515625" style="1343" customWidth="1"/>
    <col min="11278" max="11520" width="9.28515625" style="1343"/>
    <col min="11521" max="11521" width="11.28515625" style="1343" customWidth="1"/>
    <col min="11522" max="11522" width="9.5703125" style="1343" customWidth="1"/>
    <col min="11523" max="11523" width="48.42578125" style="1343" customWidth="1"/>
    <col min="11524" max="11524" width="81.7109375" style="1343" customWidth="1"/>
    <col min="11525" max="11525" width="22.7109375" style="1343" customWidth="1"/>
    <col min="11526" max="11526" width="22" style="1343" customWidth="1"/>
    <col min="11527" max="11528" width="22.7109375" style="1343" customWidth="1"/>
    <col min="11529" max="11529" width="22" style="1343" customWidth="1"/>
    <col min="11530" max="11530" width="23.28515625" style="1343" customWidth="1"/>
    <col min="11531" max="11531" width="17.5703125" style="1343" bestFit="1" customWidth="1"/>
    <col min="11532" max="11532" width="16.5703125" style="1343" customWidth="1"/>
    <col min="11533" max="11533" width="9.28515625" style="1343" customWidth="1"/>
    <col min="11534" max="11776" width="9.28515625" style="1343"/>
    <col min="11777" max="11777" width="11.28515625" style="1343" customWidth="1"/>
    <col min="11778" max="11778" width="9.5703125" style="1343" customWidth="1"/>
    <col min="11779" max="11779" width="48.42578125" style="1343" customWidth="1"/>
    <col min="11780" max="11780" width="81.7109375" style="1343" customWidth="1"/>
    <col min="11781" max="11781" width="22.7109375" style="1343" customWidth="1"/>
    <col min="11782" max="11782" width="22" style="1343" customWidth="1"/>
    <col min="11783" max="11784" width="22.7109375" style="1343" customWidth="1"/>
    <col min="11785" max="11785" width="22" style="1343" customWidth="1"/>
    <col min="11786" max="11786" width="23.28515625" style="1343" customWidth="1"/>
    <col min="11787" max="11787" width="17.5703125" style="1343" bestFit="1" customWidth="1"/>
    <col min="11788" max="11788" width="16.5703125" style="1343" customWidth="1"/>
    <col min="11789" max="11789" width="9.28515625" style="1343" customWidth="1"/>
    <col min="11790" max="12032" width="9.28515625" style="1343"/>
    <col min="12033" max="12033" width="11.28515625" style="1343" customWidth="1"/>
    <col min="12034" max="12034" width="9.5703125" style="1343" customWidth="1"/>
    <col min="12035" max="12035" width="48.42578125" style="1343" customWidth="1"/>
    <col min="12036" max="12036" width="81.7109375" style="1343" customWidth="1"/>
    <col min="12037" max="12037" width="22.7109375" style="1343" customWidth="1"/>
    <col min="12038" max="12038" width="22" style="1343" customWidth="1"/>
    <col min="12039" max="12040" width="22.7109375" style="1343" customWidth="1"/>
    <col min="12041" max="12041" width="22" style="1343" customWidth="1"/>
    <col min="12042" max="12042" width="23.28515625" style="1343" customWidth="1"/>
    <col min="12043" max="12043" width="17.5703125" style="1343" bestFit="1" customWidth="1"/>
    <col min="12044" max="12044" width="16.5703125" style="1343" customWidth="1"/>
    <col min="12045" max="12045" width="9.28515625" style="1343" customWidth="1"/>
    <col min="12046" max="12288" width="9.28515625" style="1343"/>
    <col min="12289" max="12289" width="11.28515625" style="1343" customWidth="1"/>
    <col min="12290" max="12290" width="9.5703125" style="1343" customWidth="1"/>
    <col min="12291" max="12291" width="48.42578125" style="1343" customWidth="1"/>
    <col min="12292" max="12292" width="81.7109375" style="1343" customWidth="1"/>
    <col min="12293" max="12293" width="22.7109375" style="1343" customWidth="1"/>
    <col min="12294" max="12294" width="22" style="1343" customWidth="1"/>
    <col min="12295" max="12296" width="22.7109375" style="1343" customWidth="1"/>
    <col min="12297" max="12297" width="22" style="1343" customWidth="1"/>
    <col min="12298" max="12298" width="23.28515625" style="1343" customWidth="1"/>
    <col min="12299" max="12299" width="17.5703125" style="1343" bestFit="1" customWidth="1"/>
    <col min="12300" max="12300" width="16.5703125" style="1343" customWidth="1"/>
    <col min="12301" max="12301" width="9.28515625" style="1343" customWidth="1"/>
    <col min="12302" max="12544" width="9.28515625" style="1343"/>
    <col min="12545" max="12545" width="11.28515625" style="1343" customWidth="1"/>
    <col min="12546" max="12546" width="9.5703125" style="1343" customWidth="1"/>
    <col min="12547" max="12547" width="48.42578125" style="1343" customWidth="1"/>
    <col min="12548" max="12548" width="81.7109375" style="1343" customWidth="1"/>
    <col min="12549" max="12549" width="22.7109375" style="1343" customWidth="1"/>
    <col min="12550" max="12550" width="22" style="1343" customWidth="1"/>
    <col min="12551" max="12552" width="22.7109375" style="1343" customWidth="1"/>
    <col min="12553" max="12553" width="22" style="1343" customWidth="1"/>
    <col min="12554" max="12554" width="23.28515625" style="1343" customWidth="1"/>
    <col min="12555" max="12555" width="17.5703125" style="1343" bestFit="1" customWidth="1"/>
    <col min="12556" max="12556" width="16.5703125" style="1343" customWidth="1"/>
    <col min="12557" max="12557" width="9.28515625" style="1343" customWidth="1"/>
    <col min="12558" max="12800" width="9.28515625" style="1343"/>
    <col min="12801" max="12801" width="11.28515625" style="1343" customWidth="1"/>
    <col min="12802" max="12802" width="9.5703125" style="1343" customWidth="1"/>
    <col min="12803" max="12803" width="48.42578125" style="1343" customWidth="1"/>
    <col min="12804" max="12804" width="81.7109375" style="1343" customWidth="1"/>
    <col min="12805" max="12805" width="22.7109375" style="1343" customWidth="1"/>
    <col min="12806" max="12806" width="22" style="1343" customWidth="1"/>
    <col min="12807" max="12808" width="22.7109375" style="1343" customWidth="1"/>
    <col min="12809" max="12809" width="22" style="1343" customWidth="1"/>
    <col min="12810" max="12810" width="23.28515625" style="1343" customWidth="1"/>
    <col min="12811" max="12811" width="17.5703125" style="1343" bestFit="1" customWidth="1"/>
    <col min="12812" max="12812" width="16.5703125" style="1343" customWidth="1"/>
    <col min="12813" max="12813" width="9.28515625" style="1343" customWidth="1"/>
    <col min="12814" max="13056" width="9.28515625" style="1343"/>
    <col min="13057" max="13057" width="11.28515625" style="1343" customWidth="1"/>
    <col min="13058" max="13058" width="9.5703125" style="1343" customWidth="1"/>
    <col min="13059" max="13059" width="48.42578125" style="1343" customWidth="1"/>
    <col min="13060" max="13060" width="81.7109375" style="1343" customWidth="1"/>
    <col min="13061" max="13061" width="22.7109375" style="1343" customWidth="1"/>
    <col min="13062" max="13062" width="22" style="1343" customWidth="1"/>
    <col min="13063" max="13064" width="22.7109375" style="1343" customWidth="1"/>
    <col min="13065" max="13065" width="22" style="1343" customWidth="1"/>
    <col min="13066" max="13066" width="23.28515625" style="1343" customWidth="1"/>
    <col min="13067" max="13067" width="17.5703125" style="1343" bestFit="1" customWidth="1"/>
    <col min="13068" max="13068" width="16.5703125" style="1343" customWidth="1"/>
    <col min="13069" max="13069" width="9.28515625" style="1343" customWidth="1"/>
    <col min="13070" max="13312" width="9.28515625" style="1343"/>
    <col min="13313" max="13313" width="11.28515625" style="1343" customWidth="1"/>
    <col min="13314" max="13314" width="9.5703125" style="1343" customWidth="1"/>
    <col min="13315" max="13315" width="48.42578125" style="1343" customWidth="1"/>
    <col min="13316" max="13316" width="81.7109375" style="1343" customWidth="1"/>
    <col min="13317" max="13317" width="22.7109375" style="1343" customWidth="1"/>
    <col min="13318" max="13318" width="22" style="1343" customWidth="1"/>
    <col min="13319" max="13320" width="22.7109375" style="1343" customWidth="1"/>
    <col min="13321" max="13321" width="22" style="1343" customWidth="1"/>
    <col min="13322" max="13322" width="23.28515625" style="1343" customWidth="1"/>
    <col min="13323" max="13323" width="17.5703125" style="1343" bestFit="1" customWidth="1"/>
    <col min="13324" max="13324" width="16.5703125" style="1343" customWidth="1"/>
    <col min="13325" max="13325" width="9.28515625" style="1343" customWidth="1"/>
    <col min="13326" max="13568" width="9.28515625" style="1343"/>
    <col min="13569" max="13569" width="11.28515625" style="1343" customWidth="1"/>
    <col min="13570" max="13570" width="9.5703125" style="1343" customWidth="1"/>
    <col min="13571" max="13571" width="48.42578125" style="1343" customWidth="1"/>
    <col min="13572" max="13572" width="81.7109375" style="1343" customWidth="1"/>
    <col min="13573" max="13573" width="22.7109375" style="1343" customWidth="1"/>
    <col min="13574" max="13574" width="22" style="1343" customWidth="1"/>
    <col min="13575" max="13576" width="22.7109375" style="1343" customWidth="1"/>
    <col min="13577" max="13577" width="22" style="1343" customWidth="1"/>
    <col min="13578" max="13578" width="23.28515625" style="1343" customWidth="1"/>
    <col min="13579" max="13579" width="17.5703125" style="1343" bestFit="1" customWidth="1"/>
    <col min="13580" max="13580" width="16.5703125" style="1343" customWidth="1"/>
    <col min="13581" max="13581" width="9.28515625" style="1343" customWidth="1"/>
    <col min="13582" max="13824" width="9.28515625" style="1343"/>
    <col min="13825" max="13825" width="11.28515625" style="1343" customWidth="1"/>
    <col min="13826" max="13826" width="9.5703125" style="1343" customWidth="1"/>
    <col min="13827" max="13827" width="48.42578125" style="1343" customWidth="1"/>
    <col min="13828" max="13828" width="81.7109375" style="1343" customWidth="1"/>
    <col min="13829" max="13829" width="22.7109375" style="1343" customWidth="1"/>
    <col min="13830" max="13830" width="22" style="1343" customWidth="1"/>
    <col min="13831" max="13832" width="22.7109375" style="1343" customWidth="1"/>
    <col min="13833" max="13833" width="22" style="1343" customWidth="1"/>
    <col min="13834" max="13834" width="23.28515625" style="1343" customWidth="1"/>
    <col min="13835" max="13835" width="17.5703125" style="1343" bestFit="1" customWidth="1"/>
    <col min="13836" max="13836" width="16.5703125" style="1343" customWidth="1"/>
    <col min="13837" max="13837" width="9.28515625" style="1343" customWidth="1"/>
    <col min="13838" max="14080" width="9.28515625" style="1343"/>
    <col min="14081" max="14081" width="11.28515625" style="1343" customWidth="1"/>
    <col min="14082" max="14082" width="9.5703125" style="1343" customWidth="1"/>
    <col min="14083" max="14083" width="48.42578125" style="1343" customWidth="1"/>
    <col min="14084" max="14084" width="81.7109375" style="1343" customWidth="1"/>
    <col min="14085" max="14085" width="22.7109375" style="1343" customWidth="1"/>
    <col min="14086" max="14086" width="22" style="1343" customWidth="1"/>
    <col min="14087" max="14088" width="22.7109375" style="1343" customWidth="1"/>
    <col min="14089" max="14089" width="22" style="1343" customWidth="1"/>
    <col min="14090" max="14090" width="23.28515625" style="1343" customWidth="1"/>
    <col min="14091" max="14091" width="17.5703125" style="1343" bestFit="1" customWidth="1"/>
    <col min="14092" max="14092" width="16.5703125" style="1343" customWidth="1"/>
    <col min="14093" max="14093" width="9.28515625" style="1343" customWidth="1"/>
    <col min="14094" max="14336" width="9.28515625" style="1343"/>
    <col min="14337" max="14337" width="11.28515625" style="1343" customWidth="1"/>
    <col min="14338" max="14338" width="9.5703125" style="1343" customWidth="1"/>
    <col min="14339" max="14339" width="48.42578125" style="1343" customWidth="1"/>
    <col min="14340" max="14340" width="81.7109375" style="1343" customWidth="1"/>
    <col min="14341" max="14341" width="22.7109375" style="1343" customWidth="1"/>
    <col min="14342" max="14342" width="22" style="1343" customWidth="1"/>
    <col min="14343" max="14344" width="22.7109375" style="1343" customWidth="1"/>
    <col min="14345" max="14345" width="22" style="1343" customWidth="1"/>
    <col min="14346" max="14346" width="23.28515625" style="1343" customWidth="1"/>
    <col min="14347" max="14347" width="17.5703125" style="1343" bestFit="1" customWidth="1"/>
    <col min="14348" max="14348" width="16.5703125" style="1343" customWidth="1"/>
    <col min="14349" max="14349" width="9.28515625" style="1343" customWidth="1"/>
    <col min="14350" max="14592" width="9.28515625" style="1343"/>
    <col min="14593" max="14593" width="11.28515625" style="1343" customWidth="1"/>
    <col min="14594" max="14594" width="9.5703125" style="1343" customWidth="1"/>
    <col min="14595" max="14595" width="48.42578125" style="1343" customWidth="1"/>
    <col min="14596" max="14596" width="81.7109375" style="1343" customWidth="1"/>
    <col min="14597" max="14597" width="22.7109375" style="1343" customWidth="1"/>
    <col min="14598" max="14598" width="22" style="1343" customWidth="1"/>
    <col min="14599" max="14600" width="22.7109375" style="1343" customWidth="1"/>
    <col min="14601" max="14601" width="22" style="1343" customWidth="1"/>
    <col min="14602" max="14602" width="23.28515625" style="1343" customWidth="1"/>
    <col min="14603" max="14603" width="17.5703125" style="1343" bestFit="1" customWidth="1"/>
    <col min="14604" max="14604" width="16.5703125" style="1343" customWidth="1"/>
    <col min="14605" max="14605" width="9.28515625" style="1343" customWidth="1"/>
    <col min="14606" max="14848" width="9.28515625" style="1343"/>
    <col min="14849" max="14849" width="11.28515625" style="1343" customWidth="1"/>
    <col min="14850" max="14850" width="9.5703125" style="1343" customWidth="1"/>
    <col min="14851" max="14851" width="48.42578125" style="1343" customWidth="1"/>
    <col min="14852" max="14852" width="81.7109375" style="1343" customWidth="1"/>
    <col min="14853" max="14853" width="22.7109375" style="1343" customWidth="1"/>
    <col min="14854" max="14854" width="22" style="1343" customWidth="1"/>
    <col min="14855" max="14856" width="22.7109375" style="1343" customWidth="1"/>
    <col min="14857" max="14857" width="22" style="1343" customWidth="1"/>
    <col min="14858" max="14858" width="23.28515625" style="1343" customWidth="1"/>
    <col min="14859" max="14859" width="17.5703125" style="1343" bestFit="1" customWidth="1"/>
    <col min="14860" max="14860" width="16.5703125" style="1343" customWidth="1"/>
    <col min="14861" max="14861" width="9.28515625" style="1343" customWidth="1"/>
    <col min="14862" max="15104" width="9.28515625" style="1343"/>
    <col min="15105" max="15105" width="11.28515625" style="1343" customWidth="1"/>
    <col min="15106" max="15106" width="9.5703125" style="1343" customWidth="1"/>
    <col min="15107" max="15107" width="48.42578125" style="1343" customWidth="1"/>
    <col min="15108" max="15108" width="81.7109375" style="1343" customWidth="1"/>
    <col min="15109" max="15109" width="22.7109375" style="1343" customWidth="1"/>
    <col min="15110" max="15110" width="22" style="1343" customWidth="1"/>
    <col min="15111" max="15112" width="22.7109375" style="1343" customWidth="1"/>
    <col min="15113" max="15113" width="22" style="1343" customWidth="1"/>
    <col min="15114" max="15114" width="23.28515625" style="1343" customWidth="1"/>
    <col min="15115" max="15115" width="17.5703125" style="1343" bestFit="1" customWidth="1"/>
    <col min="15116" max="15116" width="16.5703125" style="1343" customWidth="1"/>
    <col min="15117" max="15117" width="9.28515625" style="1343" customWidth="1"/>
    <col min="15118" max="15360" width="9.28515625" style="1343"/>
    <col min="15361" max="15361" width="11.28515625" style="1343" customWidth="1"/>
    <col min="15362" max="15362" width="9.5703125" style="1343" customWidth="1"/>
    <col min="15363" max="15363" width="48.42578125" style="1343" customWidth="1"/>
    <col min="15364" max="15364" width="81.7109375" style="1343" customWidth="1"/>
    <col min="15365" max="15365" width="22.7109375" style="1343" customWidth="1"/>
    <col min="15366" max="15366" width="22" style="1343" customWidth="1"/>
    <col min="15367" max="15368" width="22.7109375" style="1343" customWidth="1"/>
    <col min="15369" max="15369" width="22" style="1343" customWidth="1"/>
    <col min="15370" max="15370" width="23.28515625" style="1343" customWidth="1"/>
    <col min="15371" max="15371" width="17.5703125" style="1343" bestFit="1" customWidth="1"/>
    <col min="15372" max="15372" width="16.5703125" style="1343" customWidth="1"/>
    <col min="15373" max="15373" width="9.28515625" style="1343" customWidth="1"/>
    <col min="15374" max="15616" width="9.28515625" style="1343"/>
    <col min="15617" max="15617" width="11.28515625" style="1343" customWidth="1"/>
    <col min="15618" max="15618" width="9.5703125" style="1343" customWidth="1"/>
    <col min="15619" max="15619" width="48.42578125" style="1343" customWidth="1"/>
    <col min="15620" max="15620" width="81.7109375" style="1343" customWidth="1"/>
    <col min="15621" max="15621" width="22.7109375" style="1343" customWidth="1"/>
    <col min="15622" max="15622" width="22" style="1343" customWidth="1"/>
    <col min="15623" max="15624" width="22.7109375" style="1343" customWidth="1"/>
    <col min="15625" max="15625" width="22" style="1343" customWidth="1"/>
    <col min="15626" max="15626" width="23.28515625" style="1343" customWidth="1"/>
    <col min="15627" max="15627" width="17.5703125" style="1343" bestFit="1" customWidth="1"/>
    <col min="15628" max="15628" width="16.5703125" style="1343" customWidth="1"/>
    <col min="15629" max="15629" width="9.28515625" style="1343" customWidth="1"/>
    <col min="15630" max="15872" width="9.28515625" style="1343"/>
    <col min="15873" max="15873" width="11.28515625" style="1343" customWidth="1"/>
    <col min="15874" max="15874" width="9.5703125" style="1343" customWidth="1"/>
    <col min="15875" max="15875" width="48.42578125" style="1343" customWidth="1"/>
    <col min="15876" max="15876" width="81.7109375" style="1343" customWidth="1"/>
    <col min="15877" max="15877" width="22.7109375" style="1343" customWidth="1"/>
    <col min="15878" max="15878" width="22" style="1343" customWidth="1"/>
    <col min="15879" max="15880" width="22.7109375" style="1343" customWidth="1"/>
    <col min="15881" max="15881" width="22" style="1343" customWidth="1"/>
    <col min="15882" max="15882" width="23.28515625" style="1343" customWidth="1"/>
    <col min="15883" max="15883" width="17.5703125" style="1343" bestFit="1" customWidth="1"/>
    <col min="15884" max="15884" width="16.5703125" style="1343" customWidth="1"/>
    <col min="15885" max="15885" width="9.28515625" style="1343" customWidth="1"/>
    <col min="15886" max="16128" width="9.28515625" style="1343"/>
    <col min="16129" max="16129" width="11.28515625" style="1343" customWidth="1"/>
    <col min="16130" max="16130" width="9.5703125" style="1343" customWidth="1"/>
    <col min="16131" max="16131" width="48.42578125" style="1343" customWidth="1"/>
    <col min="16132" max="16132" width="81.7109375" style="1343" customWidth="1"/>
    <col min="16133" max="16133" width="22.7109375" style="1343" customWidth="1"/>
    <col min="16134" max="16134" width="22" style="1343" customWidth="1"/>
    <col min="16135" max="16136" width="22.7109375" style="1343" customWidth="1"/>
    <col min="16137" max="16137" width="22" style="1343" customWidth="1"/>
    <col min="16138" max="16138" width="23.28515625" style="1343" customWidth="1"/>
    <col min="16139" max="16139" width="17.5703125" style="1343" bestFit="1" customWidth="1"/>
    <col min="16140" max="16140" width="16.5703125" style="1343" customWidth="1"/>
    <col min="16141" max="16141" width="9.28515625" style="1343" customWidth="1"/>
    <col min="16142" max="16384" width="9.28515625" style="1343"/>
  </cols>
  <sheetData>
    <row r="1" spans="1:12" ht="22.5" customHeight="1">
      <c r="A1" s="1334" t="s">
        <v>819</v>
      </c>
      <c r="B1" s="1335"/>
      <c r="C1" s="1336"/>
      <c r="D1" s="1337"/>
      <c r="E1" s="1338"/>
      <c r="F1" s="1338"/>
      <c r="G1" s="1338"/>
      <c r="H1" s="1338"/>
      <c r="I1" s="1339"/>
      <c r="J1" s="1340"/>
      <c r="K1" s="1341"/>
      <c r="L1" s="1342"/>
    </row>
    <row r="2" spans="1:12" ht="22.5" customHeight="1">
      <c r="A2" s="1862" t="s">
        <v>820</v>
      </c>
      <c r="B2" s="1863"/>
      <c r="C2" s="1863"/>
      <c r="D2" s="1863"/>
      <c r="E2" s="1863"/>
      <c r="F2" s="1863"/>
      <c r="G2" s="1863"/>
      <c r="H2" s="1863"/>
      <c r="I2" s="1864"/>
      <c r="J2" s="1864"/>
      <c r="K2" s="1864"/>
      <c r="L2" s="1864"/>
    </row>
    <row r="3" spans="1:12" ht="28.5" customHeight="1" thickBot="1">
      <c r="A3" s="1344"/>
      <c r="B3" s="1345"/>
      <c r="C3" s="1336"/>
      <c r="D3" s="1346"/>
      <c r="E3" s="1338"/>
      <c r="F3" s="1338"/>
      <c r="G3" s="1338"/>
      <c r="H3" s="1338"/>
      <c r="I3" s="1339"/>
      <c r="J3" s="1340"/>
      <c r="K3" s="1865" t="s">
        <v>2</v>
      </c>
      <c r="L3" s="1865"/>
    </row>
    <row r="4" spans="1:12" ht="18" customHeight="1">
      <c r="A4" s="1866" t="s">
        <v>821</v>
      </c>
      <c r="B4" s="1868" t="s">
        <v>822</v>
      </c>
      <c r="C4" s="1868"/>
      <c r="D4" s="1868" t="s">
        <v>823</v>
      </c>
      <c r="E4" s="1868" t="s">
        <v>756</v>
      </c>
      <c r="F4" s="1870"/>
      <c r="G4" s="1871" t="s">
        <v>824</v>
      </c>
      <c r="H4" s="1872"/>
      <c r="I4" s="1873" t="s">
        <v>229</v>
      </c>
      <c r="J4" s="1874"/>
      <c r="K4" s="1875" t="s">
        <v>433</v>
      </c>
      <c r="L4" s="1876"/>
    </row>
    <row r="5" spans="1:12" ht="75" customHeight="1">
      <c r="A5" s="1867"/>
      <c r="B5" s="1869"/>
      <c r="C5" s="1869"/>
      <c r="D5" s="1869"/>
      <c r="E5" s="1347" t="s">
        <v>825</v>
      </c>
      <c r="F5" s="1348" t="s">
        <v>826</v>
      </c>
      <c r="G5" s="1349" t="s">
        <v>825</v>
      </c>
      <c r="H5" s="1348" t="s">
        <v>826</v>
      </c>
      <c r="I5" s="1350" t="s">
        <v>825</v>
      </c>
      <c r="J5" s="1348" t="s">
        <v>826</v>
      </c>
      <c r="K5" s="1351" t="s">
        <v>827</v>
      </c>
      <c r="L5" s="1352" t="s">
        <v>828</v>
      </c>
    </row>
    <row r="6" spans="1:12" s="1353" customFormat="1" ht="17.25" customHeight="1">
      <c r="A6" s="1654">
        <v>1</v>
      </c>
      <c r="B6" s="1655">
        <v>2</v>
      </c>
      <c r="C6" s="1656">
        <v>3</v>
      </c>
      <c r="D6" s="1654">
        <v>4</v>
      </c>
      <c r="E6" s="1655">
        <v>5</v>
      </c>
      <c r="F6" s="1655">
        <v>6</v>
      </c>
      <c r="G6" s="1655">
        <v>7</v>
      </c>
      <c r="H6" s="1655">
        <v>8</v>
      </c>
      <c r="I6" s="1657">
        <v>9</v>
      </c>
      <c r="J6" s="1655">
        <v>10</v>
      </c>
      <c r="K6" s="1655">
        <v>11</v>
      </c>
      <c r="L6" s="1658">
        <v>12</v>
      </c>
    </row>
    <row r="7" spans="1:12" s="1353" customFormat="1" ht="45" customHeight="1" thickBot="1">
      <c r="A7" s="1503" t="s">
        <v>829</v>
      </c>
      <c r="B7" s="1504" t="s">
        <v>390</v>
      </c>
      <c r="C7" s="1652" t="s">
        <v>391</v>
      </c>
      <c r="D7" s="1506" t="s">
        <v>792</v>
      </c>
      <c r="E7" s="1507">
        <v>165000</v>
      </c>
      <c r="F7" s="1389">
        <f t="shared" ref="F7:F12" si="0">E7</f>
        <v>165000</v>
      </c>
      <c r="G7" s="1507">
        <v>165000</v>
      </c>
      <c r="H7" s="1507">
        <f t="shared" ref="H7:H12" si="1">G7</f>
        <v>165000</v>
      </c>
      <c r="I7" s="1468">
        <v>0</v>
      </c>
      <c r="J7" s="1468">
        <f t="shared" ref="J7:J12" si="2">I7</f>
        <v>0</v>
      </c>
      <c r="K7" s="1653">
        <v>0</v>
      </c>
      <c r="L7" s="1391">
        <v>0</v>
      </c>
    </row>
    <row r="8" spans="1:12" s="1353" customFormat="1" ht="45" customHeight="1" thickBot="1">
      <c r="A8" s="1354" t="s">
        <v>830</v>
      </c>
      <c r="B8" s="1355" t="s">
        <v>390</v>
      </c>
      <c r="C8" s="1356" t="s">
        <v>391</v>
      </c>
      <c r="D8" s="1357" t="s">
        <v>792</v>
      </c>
      <c r="E8" s="1358">
        <v>165000</v>
      </c>
      <c r="F8" s="1359">
        <f t="shared" si="0"/>
        <v>165000</v>
      </c>
      <c r="G8" s="1363">
        <v>165000</v>
      </c>
      <c r="H8" s="1363">
        <f t="shared" si="1"/>
        <v>165000</v>
      </c>
      <c r="I8" s="1364">
        <v>0</v>
      </c>
      <c r="J8" s="1364">
        <f t="shared" si="2"/>
        <v>0</v>
      </c>
      <c r="K8" s="1361">
        <v>0</v>
      </c>
      <c r="L8" s="1362">
        <v>0</v>
      </c>
    </row>
    <row r="9" spans="1:12" s="1353" customFormat="1" ht="45" customHeight="1" thickBot="1">
      <c r="A9" s="1354" t="s">
        <v>831</v>
      </c>
      <c r="B9" s="1355" t="s">
        <v>390</v>
      </c>
      <c r="C9" s="1356" t="s">
        <v>391</v>
      </c>
      <c r="D9" s="1357" t="s">
        <v>792</v>
      </c>
      <c r="E9" s="1358">
        <v>249000</v>
      </c>
      <c r="F9" s="1359">
        <f t="shared" si="0"/>
        <v>249000</v>
      </c>
      <c r="G9" s="1363">
        <v>249000</v>
      </c>
      <c r="H9" s="1363">
        <f t="shared" si="1"/>
        <v>249000</v>
      </c>
      <c r="I9" s="1363">
        <v>6049.9699999999993</v>
      </c>
      <c r="J9" s="1363">
        <f t="shared" si="2"/>
        <v>6049.9699999999993</v>
      </c>
      <c r="K9" s="1365">
        <f>I9/E9</f>
        <v>2.4297068273092366E-2</v>
      </c>
      <c r="L9" s="1366">
        <f>I9/G9</f>
        <v>2.4297068273092366E-2</v>
      </c>
    </row>
    <row r="10" spans="1:12" s="1353" customFormat="1" ht="45" customHeight="1" thickBot="1">
      <c r="A10" s="1354" t="s">
        <v>832</v>
      </c>
      <c r="B10" s="1355" t="s">
        <v>390</v>
      </c>
      <c r="C10" s="1356" t="s">
        <v>391</v>
      </c>
      <c r="D10" s="1357" t="s">
        <v>792</v>
      </c>
      <c r="E10" s="1358">
        <v>165000</v>
      </c>
      <c r="F10" s="1359">
        <f t="shared" si="0"/>
        <v>165000</v>
      </c>
      <c r="G10" s="1363">
        <v>165000</v>
      </c>
      <c r="H10" s="1363">
        <f t="shared" si="1"/>
        <v>165000</v>
      </c>
      <c r="I10" s="1364">
        <v>0</v>
      </c>
      <c r="J10" s="1364">
        <f t="shared" si="2"/>
        <v>0</v>
      </c>
      <c r="K10" s="1361">
        <v>0</v>
      </c>
      <c r="L10" s="1362">
        <v>0</v>
      </c>
    </row>
    <row r="11" spans="1:12" s="1353" customFormat="1" ht="45" customHeight="1" thickBot="1">
      <c r="A11" s="1354" t="s">
        <v>833</v>
      </c>
      <c r="B11" s="1355" t="s">
        <v>390</v>
      </c>
      <c r="C11" s="1356" t="s">
        <v>391</v>
      </c>
      <c r="D11" s="1357" t="s">
        <v>792</v>
      </c>
      <c r="E11" s="1358">
        <v>165000</v>
      </c>
      <c r="F11" s="1359">
        <f t="shared" si="0"/>
        <v>165000</v>
      </c>
      <c r="G11" s="1363">
        <v>165000</v>
      </c>
      <c r="H11" s="1363">
        <f t="shared" si="1"/>
        <v>165000</v>
      </c>
      <c r="I11" s="1364">
        <v>0</v>
      </c>
      <c r="J11" s="1364">
        <f t="shared" si="2"/>
        <v>0</v>
      </c>
      <c r="K11" s="1361">
        <v>0</v>
      </c>
      <c r="L11" s="1362">
        <v>0</v>
      </c>
    </row>
    <row r="12" spans="1:12" s="1353" customFormat="1" ht="45" customHeight="1" thickBot="1">
      <c r="A12" s="1367" t="s">
        <v>834</v>
      </c>
      <c r="B12" s="1368" t="s">
        <v>390</v>
      </c>
      <c r="C12" s="1369" t="s">
        <v>391</v>
      </c>
      <c r="D12" s="1370" t="s">
        <v>792</v>
      </c>
      <c r="E12" s="1363">
        <v>165000</v>
      </c>
      <c r="F12" s="1371">
        <f t="shared" si="0"/>
        <v>165000</v>
      </c>
      <c r="G12" s="1363">
        <v>165000</v>
      </c>
      <c r="H12" s="1363">
        <f t="shared" si="1"/>
        <v>165000</v>
      </c>
      <c r="I12" s="1364">
        <v>0</v>
      </c>
      <c r="J12" s="1372">
        <f t="shared" si="2"/>
        <v>0</v>
      </c>
      <c r="K12" s="1373">
        <v>0</v>
      </c>
      <c r="L12" s="1374">
        <v>0</v>
      </c>
    </row>
    <row r="13" spans="1:12" s="1353" customFormat="1" ht="45" customHeight="1">
      <c r="A13" s="1780" t="s">
        <v>835</v>
      </c>
      <c r="B13" s="1791" t="s">
        <v>390</v>
      </c>
      <c r="C13" s="1798" t="s">
        <v>391</v>
      </c>
      <c r="D13" s="1375" t="s">
        <v>789</v>
      </c>
      <c r="E13" s="1376">
        <v>235000</v>
      </c>
      <c r="F13" s="1784">
        <f>SUM(E13:E14)</f>
        <v>400000</v>
      </c>
      <c r="G13" s="1376">
        <v>2302201</v>
      </c>
      <c r="H13" s="1809">
        <f>SUM(G13:G14)</f>
        <v>2467201</v>
      </c>
      <c r="I13" s="1364">
        <v>0</v>
      </c>
      <c r="J13" s="1860">
        <f>SUM(I13:I14)</f>
        <v>0</v>
      </c>
      <c r="K13" s="1377">
        <v>0</v>
      </c>
      <c r="L13" s="1378">
        <v>0</v>
      </c>
    </row>
    <row r="14" spans="1:12" s="1353" customFormat="1" ht="45" customHeight="1" thickBot="1">
      <c r="A14" s="1775"/>
      <c r="B14" s="1797"/>
      <c r="C14" s="1799"/>
      <c r="D14" s="1379" t="s">
        <v>792</v>
      </c>
      <c r="E14" s="1380">
        <v>165000</v>
      </c>
      <c r="F14" s="1790"/>
      <c r="G14" s="1380">
        <v>165000</v>
      </c>
      <c r="H14" s="1821"/>
      <c r="I14" s="1381">
        <v>0</v>
      </c>
      <c r="J14" s="1861"/>
      <c r="K14" s="1382">
        <v>0</v>
      </c>
      <c r="L14" s="1383">
        <v>0</v>
      </c>
    </row>
    <row r="15" spans="1:12" s="1353" customFormat="1" ht="45" customHeight="1">
      <c r="A15" s="1780" t="s">
        <v>836</v>
      </c>
      <c r="B15" s="1791" t="s">
        <v>390</v>
      </c>
      <c r="C15" s="1798" t="s">
        <v>391</v>
      </c>
      <c r="D15" s="1375" t="s">
        <v>793</v>
      </c>
      <c r="E15" s="1376">
        <v>594000</v>
      </c>
      <c r="F15" s="1784">
        <f>SUM(E15:E16)</f>
        <v>759000</v>
      </c>
      <c r="G15" s="1376">
        <v>594000</v>
      </c>
      <c r="H15" s="1809">
        <f>SUM(G15:G16)</f>
        <v>759000</v>
      </c>
      <c r="I15" s="1364">
        <v>0</v>
      </c>
      <c r="J15" s="1860">
        <f>SUM(I15:I16)</f>
        <v>0</v>
      </c>
      <c r="K15" s="1377">
        <v>0</v>
      </c>
      <c r="L15" s="1378">
        <v>0</v>
      </c>
    </row>
    <row r="16" spans="1:12" s="1353" customFormat="1" ht="45" customHeight="1" thickBot="1">
      <c r="A16" s="1775"/>
      <c r="B16" s="1797"/>
      <c r="C16" s="1799"/>
      <c r="D16" s="1379" t="s">
        <v>792</v>
      </c>
      <c r="E16" s="1380">
        <v>165000</v>
      </c>
      <c r="F16" s="1790"/>
      <c r="G16" s="1380">
        <v>165000</v>
      </c>
      <c r="H16" s="1821"/>
      <c r="I16" s="1381">
        <v>0</v>
      </c>
      <c r="J16" s="1861"/>
      <c r="K16" s="1382">
        <v>0</v>
      </c>
      <c r="L16" s="1383">
        <v>0</v>
      </c>
    </row>
    <row r="17" spans="1:64" s="1353" customFormat="1" ht="45" customHeight="1" thickBot="1">
      <c r="A17" s="1384" t="s">
        <v>837</v>
      </c>
      <c r="B17" s="1385" t="s">
        <v>390</v>
      </c>
      <c r="C17" s="1386" t="s">
        <v>391</v>
      </c>
      <c r="D17" s="1387" t="s">
        <v>792</v>
      </c>
      <c r="E17" s="1388">
        <v>165000</v>
      </c>
      <c r="F17" s="1389">
        <f>E17</f>
        <v>165000</v>
      </c>
      <c r="G17" s="1388">
        <v>165000</v>
      </c>
      <c r="H17" s="1388">
        <f>G17</f>
        <v>165000</v>
      </c>
      <c r="I17" s="1364">
        <v>0</v>
      </c>
      <c r="J17" s="1381">
        <f>I17</f>
        <v>0</v>
      </c>
      <c r="K17" s="1390">
        <v>0</v>
      </c>
      <c r="L17" s="1391">
        <v>0</v>
      </c>
    </row>
    <row r="18" spans="1:64" s="1353" customFormat="1" ht="45" customHeight="1" thickBot="1">
      <c r="A18" s="1354" t="s">
        <v>838</v>
      </c>
      <c r="B18" s="1355" t="s">
        <v>390</v>
      </c>
      <c r="C18" s="1356" t="s">
        <v>391</v>
      </c>
      <c r="D18" s="1357" t="s">
        <v>792</v>
      </c>
      <c r="E18" s="1358">
        <v>165000</v>
      </c>
      <c r="F18" s="1359">
        <f>E18</f>
        <v>165000</v>
      </c>
      <c r="G18" s="1358">
        <v>165000</v>
      </c>
      <c r="H18" s="1363">
        <f>G18</f>
        <v>165000</v>
      </c>
      <c r="I18" s="1364">
        <v>0</v>
      </c>
      <c r="J18" s="1364">
        <f>I18</f>
        <v>0</v>
      </c>
      <c r="K18" s="1361">
        <v>0</v>
      </c>
      <c r="L18" s="1362">
        <v>0</v>
      </c>
    </row>
    <row r="19" spans="1:64" s="1353" customFormat="1" ht="45" customHeight="1" thickBot="1">
      <c r="A19" s="1384" t="s">
        <v>839</v>
      </c>
      <c r="B19" s="1385" t="s">
        <v>390</v>
      </c>
      <c r="C19" s="1386" t="s">
        <v>391</v>
      </c>
      <c r="D19" s="1387" t="s">
        <v>792</v>
      </c>
      <c r="E19" s="1388">
        <v>165000</v>
      </c>
      <c r="F19" s="1392">
        <f>E19</f>
        <v>165000</v>
      </c>
      <c r="G19" s="1388">
        <v>165000</v>
      </c>
      <c r="H19" s="1363">
        <f>G19</f>
        <v>165000</v>
      </c>
      <c r="I19" s="1364">
        <v>0</v>
      </c>
      <c r="J19" s="1372">
        <f>I19</f>
        <v>0</v>
      </c>
      <c r="K19" s="1390">
        <v>0</v>
      </c>
      <c r="L19" s="1374">
        <v>0</v>
      </c>
    </row>
    <row r="20" spans="1:64" ht="45" customHeight="1">
      <c r="A20" s="1850">
        <v>16</v>
      </c>
      <c r="B20" s="1854">
        <v>750</v>
      </c>
      <c r="C20" s="1815" t="s">
        <v>83</v>
      </c>
      <c r="D20" s="1375" t="s">
        <v>789</v>
      </c>
      <c r="E20" s="1393">
        <v>15600000</v>
      </c>
      <c r="F20" s="1784">
        <f>SUM(E20:E21)</f>
        <v>23974000</v>
      </c>
      <c r="G20" s="1393">
        <v>15600000</v>
      </c>
      <c r="H20" s="1784">
        <f>G20+G21</f>
        <v>24165474</v>
      </c>
      <c r="I20" s="1364">
        <v>0</v>
      </c>
      <c r="J20" s="1784">
        <f>SUM(I20:I21)</f>
        <v>1376528.53</v>
      </c>
      <c r="K20" s="1377">
        <v>0</v>
      </c>
      <c r="L20" s="1378">
        <v>0</v>
      </c>
    </row>
    <row r="21" spans="1:64" ht="45" customHeight="1" thickBot="1">
      <c r="A21" s="1852"/>
      <c r="B21" s="1849"/>
      <c r="C21" s="1816"/>
      <c r="D21" s="1379" t="s">
        <v>792</v>
      </c>
      <c r="E21" s="1394">
        <v>8374000</v>
      </c>
      <c r="F21" s="1790"/>
      <c r="G21" s="1394">
        <v>8565474</v>
      </c>
      <c r="H21" s="1790"/>
      <c r="I21" s="1395">
        <v>1376528.53</v>
      </c>
      <c r="J21" s="1790"/>
      <c r="K21" s="1396">
        <f>I21/E21</f>
        <v>0.16438124313350849</v>
      </c>
      <c r="L21" s="1397">
        <f>I21/G21</f>
        <v>0.1607066380681326</v>
      </c>
    </row>
    <row r="22" spans="1:64" ht="45" customHeight="1" thickBot="1">
      <c r="A22" s="1398">
        <v>17</v>
      </c>
      <c r="B22" s="1399">
        <v>750</v>
      </c>
      <c r="C22" s="1387" t="s">
        <v>83</v>
      </c>
      <c r="D22" s="1387" t="s">
        <v>792</v>
      </c>
      <c r="E22" s="1400">
        <v>48818000</v>
      </c>
      <c r="F22" s="1392">
        <f>E22</f>
        <v>48818000</v>
      </c>
      <c r="G22" s="1400">
        <v>48818000</v>
      </c>
      <c r="H22" s="1392">
        <f>G22</f>
        <v>48818000</v>
      </c>
      <c r="I22" s="1359">
        <v>6167757.580000001</v>
      </c>
      <c r="J22" s="1392">
        <f>I22</f>
        <v>6167757.580000001</v>
      </c>
      <c r="K22" s="1401">
        <f>I22/E22</f>
        <v>0.12634187348928677</v>
      </c>
      <c r="L22" s="1402">
        <f>I22/G22</f>
        <v>0.12634187348928677</v>
      </c>
    </row>
    <row r="23" spans="1:64" ht="45" customHeight="1">
      <c r="A23" s="1850">
        <v>18</v>
      </c>
      <c r="B23" s="1854">
        <v>710</v>
      </c>
      <c r="C23" s="1815" t="s">
        <v>373</v>
      </c>
      <c r="D23" s="1375" t="s">
        <v>793</v>
      </c>
      <c r="E23" s="1393">
        <v>1768000</v>
      </c>
      <c r="F23" s="1809">
        <f>SUM(E23:E25)</f>
        <v>3630000</v>
      </c>
      <c r="G23" s="1393">
        <v>1768000</v>
      </c>
      <c r="H23" s="1809">
        <f>G23+G24+G25</f>
        <v>3630000</v>
      </c>
      <c r="I23" s="1403">
        <v>130675.06000000001</v>
      </c>
      <c r="J23" s="1809">
        <f>SUM(I23:I25)</f>
        <v>249543.29000000004</v>
      </c>
      <c r="K23" s="1365">
        <f>I23/E23</f>
        <v>7.3911233031674212E-2</v>
      </c>
      <c r="L23" s="1366">
        <f>I23/G23</f>
        <v>7.3911233031674212E-2</v>
      </c>
    </row>
    <row r="24" spans="1:64" ht="37.5" customHeight="1">
      <c r="A24" s="1851"/>
      <c r="B24" s="1844"/>
      <c r="C24" s="1819"/>
      <c r="D24" s="1404" t="s">
        <v>792</v>
      </c>
      <c r="E24" s="1405">
        <v>945000</v>
      </c>
      <c r="F24" s="1820"/>
      <c r="G24" s="1405">
        <v>945000</v>
      </c>
      <c r="H24" s="1820"/>
      <c r="I24" s="1406">
        <v>118868.23000000001</v>
      </c>
      <c r="J24" s="1820"/>
      <c r="K24" s="1407">
        <f>I24/E24</f>
        <v>0.12578648677248677</v>
      </c>
      <c r="L24" s="1408">
        <f>I24/G24</f>
        <v>0.12578648677248677</v>
      </c>
    </row>
    <row r="25" spans="1:64" ht="45" customHeight="1" thickBot="1">
      <c r="A25" s="1853"/>
      <c r="B25" s="1409">
        <v>750</v>
      </c>
      <c r="C25" s="1410" t="s">
        <v>83</v>
      </c>
      <c r="D25" s="1410" t="s">
        <v>792</v>
      </c>
      <c r="E25" s="1411">
        <v>917000</v>
      </c>
      <c r="F25" s="1810"/>
      <c r="G25" s="1411">
        <v>917000</v>
      </c>
      <c r="H25" s="1810"/>
      <c r="I25" s="1412">
        <v>0</v>
      </c>
      <c r="J25" s="1810"/>
      <c r="K25" s="1413">
        <v>0</v>
      </c>
      <c r="L25" s="1414">
        <v>0</v>
      </c>
    </row>
    <row r="26" spans="1:64" ht="45" customHeight="1">
      <c r="A26" s="1850">
        <v>19</v>
      </c>
      <c r="B26" s="1854">
        <v>750</v>
      </c>
      <c r="C26" s="1815" t="s">
        <v>83</v>
      </c>
      <c r="D26" s="1632" t="s">
        <v>789</v>
      </c>
      <c r="E26" s="1393">
        <v>8335000</v>
      </c>
      <c r="F26" s="1809">
        <f>SUM(E26:E28)</f>
        <v>28138000</v>
      </c>
      <c r="G26" s="1393">
        <v>11767083</v>
      </c>
      <c r="H26" s="1809">
        <f>G26+G27+G28</f>
        <v>58073509</v>
      </c>
      <c r="I26" s="1629">
        <v>1286504.6500000001</v>
      </c>
      <c r="J26" s="1809">
        <f>SUM(I26:I28)</f>
        <v>18329780.300000001</v>
      </c>
      <c r="K26" s="1365">
        <f>I26/E26</f>
        <v>0.15434968806238755</v>
      </c>
      <c r="L26" s="1366">
        <f>I26/G26</f>
        <v>0.10933080441431407</v>
      </c>
    </row>
    <row r="27" spans="1:64" ht="45" customHeight="1">
      <c r="A27" s="1851"/>
      <c r="B27" s="1844"/>
      <c r="C27" s="1819"/>
      <c r="D27" s="1634" t="s">
        <v>793</v>
      </c>
      <c r="E27" s="1405">
        <v>13353000</v>
      </c>
      <c r="F27" s="1820"/>
      <c r="G27" s="1405">
        <v>39856426</v>
      </c>
      <c r="H27" s="1820"/>
      <c r="I27" s="1635">
        <v>16505232.130000001</v>
      </c>
      <c r="J27" s="1820"/>
      <c r="K27" s="1407">
        <f>I27/E27</f>
        <v>1.2360692076686888</v>
      </c>
      <c r="L27" s="1408">
        <f>I27/G27</f>
        <v>0.41411721487521236</v>
      </c>
    </row>
    <row r="28" spans="1:64" ht="45" customHeight="1" thickBot="1">
      <c r="A28" s="1852"/>
      <c r="B28" s="1849"/>
      <c r="C28" s="1816"/>
      <c r="D28" s="1633" t="s">
        <v>792</v>
      </c>
      <c r="E28" s="1394">
        <v>6450000</v>
      </c>
      <c r="F28" s="1821"/>
      <c r="G28" s="1394">
        <v>6450000</v>
      </c>
      <c r="H28" s="1821"/>
      <c r="I28" s="1636">
        <v>538043.52</v>
      </c>
      <c r="J28" s="1821"/>
      <c r="K28" s="1396">
        <f>I28/E28</f>
        <v>8.3417600000000008E-2</v>
      </c>
      <c r="L28" s="1397">
        <f>I28/G28</f>
        <v>8.3417600000000008E-2</v>
      </c>
    </row>
    <row r="29" spans="1:64" s="1416" customFormat="1" ht="45" customHeight="1">
      <c r="A29" s="1859">
        <v>20</v>
      </c>
      <c r="B29" s="1843">
        <v>150</v>
      </c>
      <c r="C29" s="1845" t="s">
        <v>359</v>
      </c>
      <c r="D29" s="1643" t="s">
        <v>790</v>
      </c>
      <c r="E29" s="1432">
        <v>15441000</v>
      </c>
      <c r="F29" s="1836">
        <f>SUM(E29:E34)</f>
        <v>80982000</v>
      </c>
      <c r="G29" s="1432">
        <v>10441000</v>
      </c>
      <c r="H29" s="1836">
        <f>SUM(G29:G34)</f>
        <v>80982000</v>
      </c>
      <c r="I29" s="1381">
        <v>0</v>
      </c>
      <c r="J29" s="1836">
        <f>SUM(I29:I34)</f>
        <v>12165184.439999999</v>
      </c>
      <c r="K29" s="1433">
        <v>0</v>
      </c>
      <c r="L29" s="1434">
        <v>0</v>
      </c>
    </row>
    <row r="30" spans="1:64" s="1416" customFormat="1" ht="45" customHeight="1">
      <c r="A30" s="1851"/>
      <c r="B30" s="1844"/>
      <c r="C30" s="1819"/>
      <c r="D30" s="1404" t="s">
        <v>793</v>
      </c>
      <c r="E30" s="1405">
        <v>19133000</v>
      </c>
      <c r="F30" s="1820"/>
      <c r="G30" s="1405">
        <v>19133000</v>
      </c>
      <c r="H30" s="1820"/>
      <c r="I30" s="1406">
        <v>2483281.77</v>
      </c>
      <c r="J30" s="1820"/>
      <c r="K30" s="1407">
        <f t="shared" ref="K30:K36" si="3">I30/E30</f>
        <v>0.12979050697747346</v>
      </c>
      <c r="L30" s="1408">
        <f t="shared" ref="L30:L36" si="4">I30/G30</f>
        <v>0.12979050697747346</v>
      </c>
    </row>
    <row r="31" spans="1:64" s="1418" customFormat="1" ht="45" customHeight="1">
      <c r="A31" s="1851"/>
      <c r="B31" s="1417">
        <v>500</v>
      </c>
      <c r="C31" s="1404" t="s">
        <v>364</v>
      </c>
      <c r="D31" s="1404" t="s">
        <v>790</v>
      </c>
      <c r="E31" s="1405">
        <v>25849000</v>
      </c>
      <c r="F31" s="1820"/>
      <c r="G31" s="1405">
        <v>25849000</v>
      </c>
      <c r="H31" s="1820"/>
      <c r="I31" s="1406">
        <v>5446624.1899999995</v>
      </c>
      <c r="J31" s="1820"/>
      <c r="K31" s="1407">
        <f t="shared" si="3"/>
        <v>0.21070928043638049</v>
      </c>
      <c r="L31" s="1408">
        <f t="shared" si="4"/>
        <v>0.21070928043638049</v>
      </c>
      <c r="M31" s="1343"/>
    </row>
    <row r="32" spans="1:64" s="1419" customFormat="1" ht="45" customHeight="1">
      <c r="A32" s="1851"/>
      <c r="B32" s="1844">
        <v>750</v>
      </c>
      <c r="C32" s="1819" t="s">
        <v>83</v>
      </c>
      <c r="D32" s="1404" t="s">
        <v>790</v>
      </c>
      <c r="E32" s="1405">
        <v>10173000</v>
      </c>
      <c r="F32" s="1820"/>
      <c r="G32" s="1405">
        <v>15173000</v>
      </c>
      <c r="H32" s="1820"/>
      <c r="I32" s="1406">
        <v>2096032.06</v>
      </c>
      <c r="J32" s="1820"/>
      <c r="K32" s="1407">
        <f t="shared" si="3"/>
        <v>0.20603873586945837</v>
      </c>
      <c r="L32" s="1408">
        <f t="shared" si="4"/>
        <v>0.13814223027746655</v>
      </c>
      <c r="M32" s="1343"/>
      <c r="N32" s="1418"/>
      <c r="O32" s="1418"/>
      <c r="P32" s="1418"/>
      <c r="Q32" s="1418"/>
      <c r="R32" s="1418"/>
      <c r="S32" s="1418"/>
      <c r="T32" s="1418"/>
      <c r="U32" s="1418"/>
      <c r="V32" s="1418"/>
      <c r="W32" s="1418"/>
      <c r="X32" s="1418"/>
      <c r="Y32" s="1418"/>
      <c r="Z32" s="1418"/>
      <c r="AA32" s="1418"/>
      <c r="AB32" s="1418"/>
      <c r="AC32" s="1418"/>
      <c r="AD32" s="1418"/>
      <c r="AE32" s="1418"/>
      <c r="AF32" s="1418"/>
      <c r="AG32" s="1418"/>
      <c r="AH32" s="1418"/>
      <c r="AI32" s="1418"/>
      <c r="AJ32" s="1418"/>
      <c r="AK32" s="1418"/>
      <c r="AL32" s="1418"/>
      <c r="AM32" s="1418"/>
      <c r="AN32" s="1418"/>
      <c r="AO32" s="1418"/>
      <c r="AP32" s="1418"/>
      <c r="AQ32" s="1418"/>
      <c r="AR32" s="1418"/>
      <c r="AS32" s="1418"/>
      <c r="AT32" s="1418"/>
      <c r="AU32" s="1418"/>
      <c r="AV32" s="1418"/>
      <c r="AW32" s="1418"/>
      <c r="AX32" s="1418"/>
      <c r="AY32" s="1418"/>
      <c r="AZ32" s="1418"/>
      <c r="BA32" s="1418"/>
      <c r="BB32" s="1418"/>
      <c r="BC32" s="1418"/>
      <c r="BD32" s="1418"/>
      <c r="BE32" s="1418"/>
      <c r="BF32" s="1418"/>
      <c r="BG32" s="1418"/>
      <c r="BH32" s="1418"/>
      <c r="BI32" s="1418"/>
      <c r="BJ32" s="1418"/>
      <c r="BK32" s="1418"/>
      <c r="BL32" s="1418"/>
    </row>
    <row r="33" spans="1:64" s="1419" customFormat="1" ht="45" customHeight="1">
      <c r="A33" s="1851"/>
      <c r="B33" s="1844"/>
      <c r="C33" s="1819"/>
      <c r="D33" s="1404" t="s">
        <v>789</v>
      </c>
      <c r="E33" s="1405">
        <v>3261000</v>
      </c>
      <c r="F33" s="1820"/>
      <c r="G33" s="1405">
        <v>3261000</v>
      </c>
      <c r="H33" s="1820"/>
      <c r="I33" s="1406">
        <v>1089173.8899999999</v>
      </c>
      <c r="J33" s="1820"/>
      <c r="K33" s="1407">
        <f t="shared" si="3"/>
        <v>0.33399996626801592</v>
      </c>
      <c r="L33" s="1408">
        <f t="shared" si="4"/>
        <v>0.33399996626801592</v>
      </c>
      <c r="M33" s="1343"/>
      <c r="N33" s="1418"/>
      <c r="O33" s="1418"/>
      <c r="P33" s="1418"/>
      <c r="Q33" s="1418"/>
      <c r="R33" s="1418"/>
      <c r="S33" s="1418"/>
      <c r="T33" s="1418"/>
      <c r="U33" s="1418"/>
      <c r="V33" s="1418"/>
      <c r="W33" s="1418"/>
      <c r="X33" s="1418"/>
      <c r="Y33" s="1418"/>
      <c r="Z33" s="1418"/>
      <c r="AA33" s="1418"/>
      <c r="AB33" s="1418"/>
      <c r="AC33" s="1418"/>
      <c r="AD33" s="1418"/>
      <c r="AE33" s="1418"/>
      <c r="AF33" s="1418"/>
      <c r="AG33" s="1418"/>
      <c r="AH33" s="1418"/>
      <c r="AI33" s="1418"/>
      <c r="AJ33" s="1418"/>
      <c r="AK33" s="1418"/>
      <c r="AL33" s="1418"/>
      <c r="AM33" s="1418"/>
      <c r="AN33" s="1418"/>
      <c r="AO33" s="1418"/>
      <c r="AP33" s="1418"/>
      <c r="AQ33" s="1418"/>
      <c r="AR33" s="1418"/>
      <c r="AS33" s="1418"/>
      <c r="AT33" s="1418"/>
      <c r="AU33" s="1418"/>
      <c r="AV33" s="1418"/>
      <c r="AW33" s="1418"/>
      <c r="AX33" s="1418"/>
      <c r="AY33" s="1418"/>
      <c r="AZ33" s="1418"/>
      <c r="BA33" s="1418"/>
      <c r="BB33" s="1418"/>
      <c r="BC33" s="1418"/>
      <c r="BD33" s="1418"/>
      <c r="BE33" s="1418"/>
      <c r="BF33" s="1418"/>
      <c r="BG33" s="1418"/>
      <c r="BH33" s="1418"/>
      <c r="BI33" s="1418"/>
      <c r="BJ33" s="1418"/>
      <c r="BK33" s="1418"/>
      <c r="BL33" s="1418"/>
    </row>
    <row r="34" spans="1:64" s="1418" customFormat="1" ht="45" customHeight="1" thickBot="1">
      <c r="A34" s="1853"/>
      <c r="B34" s="1855"/>
      <c r="C34" s="1857"/>
      <c r="D34" s="1410" t="s">
        <v>793</v>
      </c>
      <c r="E34" s="1411">
        <v>7125000</v>
      </c>
      <c r="F34" s="1821"/>
      <c r="G34" s="1411">
        <v>7125000</v>
      </c>
      <c r="H34" s="1810"/>
      <c r="I34" s="1420">
        <v>1050072.53</v>
      </c>
      <c r="J34" s="1810"/>
      <c r="K34" s="1421">
        <f t="shared" si="3"/>
        <v>0.1473786007017544</v>
      </c>
      <c r="L34" s="1422">
        <f t="shared" si="4"/>
        <v>0.1473786007017544</v>
      </c>
      <c r="M34" s="1343"/>
    </row>
    <row r="35" spans="1:64" s="1418" customFormat="1" ht="45" customHeight="1">
      <c r="A35" s="1850">
        <v>21</v>
      </c>
      <c r="B35" s="1854">
        <v>600</v>
      </c>
      <c r="C35" s="1815" t="s">
        <v>368</v>
      </c>
      <c r="D35" s="1375" t="s">
        <v>789</v>
      </c>
      <c r="E35" s="1393">
        <v>283163000</v>
      </c>
      <c r="F35" s="1809">
        <f>SUM(E35:E40)</f>
        <v>292225000</v>
      </c>
      <c r="G35" s="1393">
        <v>629720436</v>
      </c>
      <c r="H35" s="1809">
        <f>SUM(G35:G40)</f>
        <v>647198576</v>
      </c>
      <c r="I35" s="1415">
        <v>475438317.44</v>
      </c>
      <c r="J35" s="1809">
        <f>SUM(I35:I40)</f>
        <v>475604287.51999998</v>
      </c>
      <c r="K35" s="1365">
        <f t="shared" si="3"/>
        <v>1.6790269824800557</v>
      </c>
      <c r="L35" s="1366">
        <f t="shared" si="4"/>
        <v>0.75499902855304513</v>
      </c>
      <c r="M35" s="1343"/>
    </row>
    <row r="36" spans="1:64" s="1418" customFormat="1" ht="45" customHeight="1">
      <c r="A36" s="1851"/>
      <c r="B36" s="1844"/>
      <c r="C36" s="1819"/>
      <c r="D36" s="1404" t="s">
        <v>792</v>
      </c>
      <c r="E36" s="1405">
        <v>390000</v>
      </c>
      <c r="F36" s="1820"/>
      <c r="G36" s="1405">
        <v>762080</v>
      </c>
      <c r="H36" s="1820"/>
      <c r="I36" s="1423">
        <v>165970.07999999999</v>
      </c>
      <c r="J36" s="1820"/>
      <c r="K36" s="1407">
        <f t="shared" si="3"/>
        <v>0.42556430769230769</v>
      </c>
      <c r="L36" s="1408">
        <f t="shared" si="4"/>
        <v>0.2177856393029603</v>
      </c>
      <c r="M36" s="1343"/>
    </row>
    <row r="37" spans="1:64" s="1418" customFormat="1" ht="45" customHeight="1">
      <c r="A37" s="1851"/>
      <c r="B37" s="1844"/>
      <c r="C37" s="1819"/>
      <c r="D37" s="1404" t="s">
        <v>840</v>
      </c>
      <c r="E37" s="1405">
        <v>2681000</v>
      </c>
      <c r="F37" s="1820"/>
      <c r="G37" s="1405">
        <v>2681000</v>
      </c>
      <c r="H37" s="1820"/>
      <c r="I37" s="1424">
        <v>0</v>
      </c>
      <c r="J37" s="1820"/>
      <c r="K37" s="1425">
        <v>0</v>
      </c>
      <c r="L37" s="1426">
        <v>0</v>
      </c>
      <c r="M37" s="1343"/>
    </row>
    <row r="38" spans="1:64" s="1418" customFormat="1" ht="45" customHeight="1">
      <c r="A38" s="1851"/>
      <c r="B38" s="1844"/>
      <c r="C38" s="1819"/>
      <c r="D38" s="1404" t="s">
        <v>809</v>
      </c>
      <c r="E38" s="1405"/>
      <c r="F38" s="1820"/>
      <c r="G38" s="1405">
        <v>8044060</v>
      </c>
      <c r="H38" s="1820"/>
      <c r="I38" s="1424">
        <v>0</v>
      </c>
      <c r="J38" s="1820"/>
      <c r="K38" s="1425">
        <v>0</v>
      </c>
      <c r="L38" s="1426">
        <v>0</v>
      </c>
      <c r="M38" s="1343"/>
    </row>
    <row r="39" spans="1:64" s="1418" customFormat="1" ht="45" customHeight="1">
      <c r="A39" s="1851"/>
      <c r="B39" s="1844">
        <v>750</v>
      </c>
      <c r="C39" s="1819" t="s">
        <v>83</v>
      </c>
      <c r="D39" s="1404" t="s">
        <v>789</v>
      </c>
      <c r="E39" s="1405">
        <v>1490000</v>
      </c>
      <c r="F39" s="1820"/>
      <c r="G39" s="1405">
        <v>1490000</v>
      </c>
      <c r="H39" s="1820"/>
      <c r="I39" s="1424">
        <v>0</v>
      </c>
      <c r="J39" s="1820"/>
      <c r="K39" s="1425">
        <v>0</v>
      </c>
      <c r="L39" s="1426">
        <v>0</v>
      </c>
      <c r="M39" s="1343"/>
    </row>
    <row r="40" spans="1:64" s="1418" customFormat="1" ht="45" customHeight="1" thickBot="1">
      <c r="A40" s="1852"/>
      <c r="B40" s="1849"/>
      <c r="C40" s="1816"/>
      <c r="D40" s="1379" t="s">
        <v>792</v>
      </c>
      <c r="E40" s="1394">
        <v>4501000</v>
      </c>
      <c r="F40" s="1821"/>
      <c r="G40" s="1394">
        <v>4501000</v>
      </c>
      <c r="H40" s="1821"/>
      <c r="I40" s="1427">
        <v>0</v>
      </c>
      <c r="J40" s="1821"/>
      <c r="K40" s="1382">
        <v>0</v>
      </c>
      <c r="L40" s="1383">
        <v>0</v>
      </c>
      <c r="M40" s="1343"/>
    </row>
    <row r="41" spans="1:64" s="1418" customFormat="1" ht="45" customHeight="1" thickBot="1">
      <c r="A41" s="1428">
        <v>22</v>
      </c>
      <c r="B41" s="1429">
        <v>750</v>
      </c>
      <c r="C41" s="1357" t="s">
        <v>83</v>
      </c>
      <c r="D41" s="1357" t="s">
        <v>789</v>
      </c>
      <c r="E41" s="1430"/>
      <c r="F41" s="1359"/>
      <c r="G41" s="1430">
        <v>831172</v>
      </c>
      <c r="H41" s="1359">
        <f>G41</f>
        <v>831172</v>
      </c>
      <c r="I41" s="1360">
        <v>0</v>
      </c>
      <c r="J41" s="1360">
        <f>I41</f>
        <v>0</v>
      </c>
      <c r="K41" s="1361">
        <v>0</v>
      </c>
      <c r="L41" s="1362">
        <v>0</v>
      </c>
      <c r="M41" s="1343"/>
    </row>
    <row r="42" spans="1:64" s="1418" customFormat="1" ht="45" customHeight="1">
      <c r="A42" s="1859">
        <v>24</v>
      </c>
      <c r="B42" s="1843">
        <v>730</v>
      </c>
      <c r="C42" s="1845" t="s">
        <v>711</v>
      </c>
      <c r="D42" s="1431" t="s">
        <v>815</v>
      </c>
      <c r="E42" s="1432">
        <v>907000</v>
      </c>
      <c r="F42" s="1836">
        <f>SUM(E42:E55)</f>
        <v>229177000</v>
      </c>
      <c r="G42" s="1432">
        <v>907000</v>
      </c>
      <c r="H42" s="1836">
        <f>SUM(G42:G55)</f>
        <v>229177000</v>
      </c>
      <c r="I42" s="1381">
        <v>0</v>
      </c>
      <c r="J42" s="1836">
        <f>SUM(I42:I55)</f>
        <v>92770068.840000004</v>
      </c>
      <c r="K42" s="1433">
        <v>0</v>
      </c>
      <c r="L42" s="1434">
        <v>0</v>
      </c>
      <c r="M42" s="1343"/>
    </row>
    <row r="43" spans="1:64" s="1418" customFormat="1" ht="45" customHeight="1">
      <c r="A43" s="1851"/>
      <c r="B43" s="1844"/>
      <c r="C43" s="1819"/>
      <c r="D43" s="1404" t="s">
        <v>816</v>
      </c>
      <c r="E43" s="1405">
        <v>23000</v>
      </c>
      <c r="F43" s="1820"/>
      <c r="G43" s="1405">
        <v>23000</v>
      </c>
      <c r="H43" s="1820"/>
      <c r="I43" s="1424">
        <v>0</v>
      </c>
      <c r="J43" s="1820"/>
      <c r="K43" s="1425">
        <v>0</v>
      </c>
      <c r="L43" s="1426">
        <v>0</v>
      </c>
      <c r="M43" s="1343"/>
    </row>
    <row r="44" spans="1:64" s="1418" customFormat="1" ht="45" customHeight="1">
      <c r="A44" s="1851"/>
      <c r="B44" s="1844"/>
      <c r="C44" s="1819"/>
      <c r="D44" s="1404" t="s">
        <v>789</v>
      </c>
      <c r="E44" s="1405">
        <v>10000000</v>
      </c>
      <c r="F44" s="1820"/>
      <c r="G44" s="1405">
        <v>10000000</v>
      </c>
      <c r="H44" s="1820"/>
      <c r="I44" s="1406">
        <v>3881645.67</v>
      </c>
      <c r="J44" s="1820"/>
      <c r="K44" s="1407">
        <f>I44/E44</f>
        <v>0.38816456700000002</v>
      </c>
      <c r="L44" s="1408">
        <f>I44/G44</f>
        <v>0.38816456700000002</v>
      </c>
      <c r="M44" s="1343"/>
    </row>
    <row r="45" spans="1:64" s="1418" customFormat="1" ht="45" customHeight="1">
      <c r="A45" s="1851"/>
      <c r="B45" s="1844">
        <v>750</v>
      </c>
      <c r="C45" s="1819" t="s">
        <v>83</v>
      </c>
      <c r="D45" s="1404" t="s">
        <v>815</v>
      </c>
      <c r="E45" s="1405">
        <v>131000</v>
      </c>
      <c r="F45" s="1820"/>
      <c r="G45" s="1405">
        <v>131000</v>
      </c>
      <c r="H45" s="1820"/>
      <c r="I45" s="1435">
        <v>48.36</v>
      </c>
      <c r="J45" s="1820"/>
      <c r="K45" s="1407">
        <f>I45/E45</f>
        <v>3.6916030534351143E-4</v>
      </c>
      <c r="L45" s="1408">
        <f>I45/G45</f>
        <v>3.6916030534351143E-4</v>
      </c>
      <c r="M45" s="1343"/>
    </row>
    <row r="46" spans="1:64" s="1418" customFormat="1" ht="45" customHeight="1">
      <c r="A46" s="1851"/>
      <c r="B46" s="1844"/>
      <c r="C46" s="1819"/>
      <c r="D46" s="1404" t="s">
        <v>816</v>
      </c>
      <c r="E46" s="1405">
        <v>103000</v>
      </c>
      <c r="F46" s="1820"/>
      <c r="G46" s="1405">
        <v>103000</v>
      </c>
      <c r="H46" s="1820"/>
      <c r="I46" s="1435">
        <v>50.04</v>
      </c>
      <c r="J46" s="1820"/>
      <c r="K46" s="1407">
        <f>I46/E46</f>
        <v>4.8582524271844658E-4</v>
      </c>
      <c r="L46" s="1408">
        <f>I46/G46</f>
        <v>4.8582524271844658E-4</v>
      </c>
      <c r="M46" s="1436"/>
    </row>
    <row r="47" spans="1:64" s="1418" customFormat="1" ht="45" customHeight="1">
      <c r="A47" s="1851"/>
      <c r="B47" s="1844"/>
      <c r="C47" s="1819"/>
      <c r="D47" s="1404" t="s">
        <v>789</v>
      </c>
      <c r="E47" s="1405">
        <v>51000</v>
      </c>
      <c r="F47" s="1820"/>
      <c r="G47" s="1405">
        <v>51000</v>
      </c>
      <c r="H47" s="1820"/>
      <c r="I47" s="1424">
        <v>0</v>
      </c>
      <c r="J47" s="1820"/>
      <c r="K47" s="1425">
        <v>0</v>
      </c>
      <c r="L47" s="1426">
        <v>0</v>
      </c>
      <c r="M47" s="1436"/>
    </row>
    <row r="48" spans="1:64" s="1418" customFormat="1" ht="45" customHeight="1">
      <c r="A48" s="1851"/>
      <c r="B48" s="1855">
        <v>801</v>
      </c>
      <c r="C48" s="1857" t="s">
        <v>115</v>
      </c>
      <c r="D48" s="1404" t="s">
        <v>815</v>
      </c>
      <c r="E48" s="1405">
        <v>890000</v>
      </c>
      <c r="F48" s="1820"/>
      <c r="G48" s="1405">
        <v>652494</v>
      </c>
      <c r="H48" s="1820"/>
      <c r="I48" s="1424">
        <v>0</v>
      </c>
      <c r="J48" s="1820"/>
      <c r="K48" s="1425">
        <v>0</v>
      </c>
      <c r="L48" s="1426">
        <v>0</v>
      </c>
      <c r="M48" s="1343"/>
    </row>
    <row r="49" spans="1:13" s="1418" customFormat="1" ht="45" customHeight="1">
      <c r="A49" s="1851"/>
      <c r="B49" s="1856"/>
      <c r="C49" s="1858"/>
      <c r="D49" s="1404" t="s">
        <v>816</v>
      </c>
      <c r="E49" s="1405">
        <v>6000</v>
      </c>
      <c r="F49" s="1820"/>
      <c r="G49" s="1405">
        <v>6000</v>
      </c>
      <c r="H49" s="1820"/>
      <c r="I49" s="1424">
        <v>0</v>
      </c>
      <c r="J49" s="1820"/>
      <c r="K49" s="1425">
        <v>0</v>
      </c>
      <c r="L49" s="1426">
        <v>0</v>
      </c>
      <c r="M49" s="1343"/>
    </row>
    <row r="50" spans="1:13" s="1418" customFormat="1" ht="45" customHeight="1">
      <c r="A50" s="1851"/>
      <c r="B50" s="1856"/>
      <c r="C50" s="1858"/>
      <c r="D50" s="1634" t="s">
        <v>789</v>
      </c>
      <c r="E50" s="1405">
        <v>34579000</v>
      </c>
      <c r="F50" s="1820"/>
      <c r="G50" s="1405">
        <v>34556764</v>
      </c>
      <c r="H50" s="1820"/>
      <c r="I50" s="1635">
        <v>7770332.96</v>
      </c>
      <c r="J50" s="1820"/>
      <c r="K50" s="1407">
        <f>I50/E50</f>
        <v>0.22471248329911217</v>
      </c>
      <c r="L50" s="1408">
        <f>I50/G50</f>
        <v>0.22485707747403663</v>
      </c>
      <c r="M50" s="1343"/>
    </row>
    <row r="51" spans="1:13" s="1418" customFormat="1" ht="45" customHeight="1">
      <c r="A51" s="1851"/>
      <c r="B51" s="1856"/>
      <c r="C51" s="1858"/>
      <c r="D51" s="1404" t="s">
        <v>792</v>
      </c>
      <c r="E51" s="1405">
        <v>554000</v>
      </c>
      <c r="F51" s="1820"/>
      <c r="G51" s="1405">
        <v>554000</v>
      </c>
      <c r="H51" s="1820"/>
      <c r="I51" s="1424">
        <v>0</v>
      </c>
      <c r="J51" s="1820"/>
      <c r="K51" s="1425">
        <v>0</v>
      </c>
      <c r="L51" s="1426">
        <v>0</v>
      </c>
      <c r="M51" s="1343"/>
    </row>
    <row r="52" spans="1:13" s="1418" customFormat="1" ht="45" customHeight="1">
      <c r="A52" s="1851"/>
      <c r="B52" s="1843"/>
      <c r="C52" s="1845"/>
      <c r="D52" s="1404" t="s">
        <v>807</v>
      </c>
      <c r="E52" s="1405"/>
      <c r="F52" s="1820"/>
      <c r="G52" s="1405">
        <v>259742</v>
      </c>
      <c r="H52" s="1820"/>
      <c r="I52" s="1424">
        <v>0</v>
      </c>
      <c r="J52" s="1820"/>
      <c r="K52" s="1425">
        <v>0</v>
      </c>
      <c r="L52" s="1426">
        <v>0</v>
      </c>
      <c r="M52" s="1343"/>
    </row>
    <row r="53" spans="1:13" s="1418" customFormat="1" ht="45" customHeight="1">
      <c r="A53" s="1851"/>
      <c r="B53" s="1844">
        <v>921</v>
      </c>
      <c r="C53" s="1819" t="s">
        <v>585</v>
      </c>
      <c r="D53" s="1404" t="s">
        <v>815</v>
      </c>
      <c r="E53" s="1405">
        <v>53311000</v>
      </c>
      <c r="F53" s="1820"/>
      <c r="G53" s="1405">
        <v>53311000</v>
      </c>
      <c r="H53" s="1820"/>
      <c r="I53" s="1420">
        <v>23033191.369999997</v>
      </c>
      <c r="J53" s="1820"/>
      <c r="K53" s="1407">
        <f t="shared" ref="K53:K58" si="5">I53/E53</f>
        <v>0.43205326049033027</v>
      </c>
      <c r="L53" s="1408">
        <f t="shared" ref="L53:L58" si="6">I53/G53</f>
        <v>0.43205326049033027</v>
      </c>
      <c r="M53" s="1343"/>
    </row>
    <row r="54" spans="1:13" s="1418" customFormat="1" ht="45" customHeight="1">
      <c r="A54" s="1851"/>
      <c r="B54" s="1844"/>
      <c r="C54" s="1819"/>
      <c r="D54" s="1404" t="s">
        <v>816</v>
      </c>
      <c r="E54" s="1405">
        <v>259000</v>
      </c>
      <c r="F54" s="1820"/>
      <c r="G54" s="1405">
        <v>259000</v>
      </c>
      <c r="H54" s="1820"/>
      <c r="I54" s="1420">
        <v>4335.3900000000003</v>
      </c>
      <c r="J54" s="1820"/>
      <c r="K54" s="1407">
        <f t="shared" si="5"/>
        <v>1.6738957528957529E-2</v>
      </c>
      <c r="L54" s="1408">
        <f t="shared" si="6"/>
        <v>1.6738957528957529E-2</v>
      </c>
      <c r="M54" s="1343"/>
    </row>
    <row r="55" spans="1:13" s="1418" customFormat="1" ht="45" customHeight="1" thickBot="1">
      <c r="A55" s="1853"/>
      <c r="B55" s="1855"/>
      <c r="C55" s="1857"/>
      <c r="D55" s="1410" t="s">
        <v>789</v>
      </c>
      <c r="E55" s="1411">
        <v>128363000</v>
      </c>
      <c r="F55" s="1810"/>
      <c r="G55" s="1411">
        <v>128363000</v>
      </c>
      <c r="H55" s="1810"/>
      <c r="I55" s="1420">
        <v>58080465.049999997</v>
      </c>
      <c r="J55" s="1810"/>
      <c r="K55" s="1421">
        <f t="shared" si="5"/>
        <v>0.4524704552713788</v>
      </c>
      <c r="L55" s="1422">
        <f t="shared" si="6"/>
        <v>0.4524704552713788</v>
      </c>
      <c r="M55" s="1343"/>
    </row>
    <row r="56" spans="1:13" s="1418" customFormat="1" ht="45" customHeight="1">
      <c r="A56" s="1850">
        <v>27</v>
      </c>
      <c r="B56" s="1854">
        <v>750</v>
      </c>
      <c r="C56" s="1815" t="s">
        <v>83</v>
      </c>
      <c r="D56" s="1375" t="s">
        <v>792</v>
      </c>
      <c r="E56" s="1393">
        <v>3964000</v>
      </c>
      <c r="F56" s="1809">
        <f>SUM(E56:E57)</f>
        <v>1301254000</v>
      </c>
      <c r="G56" s="1393">
        <v>3964000</v>
      </c>
      <c r="H56" s="1809">
        <f>SUM(G56:G57)</f>
        <v>1301254000</v>
      </c>
      <c r="I56" s="1415">
        <v>112538.95</v>
      </c>
      <c r="J56" s="1809">
        <f>SUM(I56:I57)</f>
        <v>437521333.75999999</v>
      </c>
      <c r="K56" s="1365">
        <f t="shared" si="5"/>
        <v>2.8390249747729565E-2</v>
      </c>
      <c r="L56" s="1366">
        <f t="shared" si="6"/>
        <v>2.8390249747729565E-2</v>
      </c>
      <c r="M56" s="1343"/>
    </row>
    <row r="57" spans="1:13" s="1418" customFormat="1" ht="45" customHeight="1" thickBot="1">
      <c r="A57" s="1853"/>
      <c r="B57" s="1855"/>
      <c r="C57" s="1857"/>
      <c r="D57" s="1410" t="s">
        <v>793</v>
      </c>
      <c r="E57" s="1411">
        <v>1297290000</v>
      </c>
      <c r="F57" s="1810"/>
      <c r="G57" s="1411">
        <v>1297290000</v>
      </c>
      <c r="H57" s="1810"/>
      <c r="I57" s="1437">
        <v>437408794.81</v>
      </c>
      <c r="J57" s="1810"/>
      <c r="K57" s="1421">
        <f t="shared" si="5"/>
        <v>0.33717117592057289</v>
      </c>
      <c r="L57" s="1422">
        <f t="shared" si="6"/>
        <v>0.33717117592057289</v>
      </c>
      <c r="M57" s="1343"/>
    </row>
    <row r="58" spans="1:13" s="1418" customFormat="1" ht="45" customHeight="1">
      <c r="A58" s="1850">
        <v>28</v>
      </c>
      <c r="B58" s="1854">
        <v>730</v>
      </c>
      <c r="C58" s="1815" t="s">
        <v>711</v>
      </c>
      <c r="D58" s="1375" t="s">
        <v>790</v>
      </c>
      <c r="E58" s="1393">
        <v>3264428000</v>
      </c>
      <c r="F58" s="1809">
        <f>SUM(E58:E63)</f>
        <v>4034275000</v>
      </c>
      <c r="G58" s="1393">
        <v>3264428000</v>
      </c>
      <c r="H58" s="1809">
        <f>SUM(G58:G63)</f>
        <v>4034275000</v>
      </c>
      <c r="I58" s="1415">
        <v>978664224.71999991</v>
      </c>
      <c r="J58" s="1809">
        <f>SUM(I58:I63)</f>
        <v>1352054932.6099999</v>
      </c>
      <c r="K58" s="1365">
        <f t="shared" si="5"/>
        <v>0.29979654160545122</v>
      </c>
      <c r="L58" s="1366">
        <f t="shared" si="6"/>
        <v>0.29979654160545122</v>
      </c>
      <c r="M58" s="1343"/>
    </row>
    <row r="59" spans="1:13" s="1418" customFormat="1" ht="45" customHeight="1">
      <c r="A59" s="1851"/>
      <c r="B59" s="1844"/>
      <c r="C59" s="1819"/>
      <c r="D59" s="1404" t="s">
        <v>793</v>
      </c>
      <c r="E59" s="1405">
        <v>169000</v>
      </c>
      <c r="F59" s="1820"/>
      <c r="G59" s="1405">
        <v>169000</v>
      </c>
      <c r="H59" s="1820"/>
      <c r="I59" s="1424">
        <v>0</v>
      </c>
      <c r="J59" s="1820"/>
      <c r="K59" s="1425">
        <v>0</v>
      </c>
      <c r="L59" s="1426">
        <v>0</v>
      </c>
      <c r="M59" s="1343"/>
    </row>
    <row r="60" spans="1:13" s="1418" customFormat="1" ht="45" customHeight="1">
      <c r="A60" s="1851"/>
      <c r="B60" s="1844"/>
      <c r="C60" s="1819"/>
      <c r="D60" s="1404" t="s">
        <v>792</v>
      </c>
      <c r="E60" s="1405">
        <v>765204000</v>
      </c>
      <c r="F60" s="1820"/>
      <c r="G60" s="1405">
        <v>765204000</v>
      </c>
      <c r="H60" s="1820"/>
      <c r="I60" s="1406">
        <v>372287238.67999995</v>
      </c>
      <c r="J60" s="1820"/>
      <c r="K60" s="1407">
        <f>I60/E60</f>
        <v>0.48652024647022224</v>
      </c>
      <c r="L60" s="1408">
        <f>I60/G60</f>
        <v>0.48652024647022224</v>
      </c>
      <c r="M60" s="1343"/>
    </row>
    <row r="61" spans="1:13" s="1418" customFormat="1" ht="45" customHeight="1">
      <c r="A61" s="1851"/>
      <c r="B61" s="1844">
        <v>750</v>
      </c>
      <c r="C61" s="1819" t="s">
        <v>83</v>
      </c>
      <c r="D61" s="1404" t="s">
        <v>790</v>
      </c>
      <c r="E61" s="1405">
        <v>1713000</v>
      </c>
      <c r="F61" s="1820"/>
      <c r="G61" s="1405">
        <v>1713000</v>
      </c>
      <c r="H61" s="1820"/>
      <c r="I61" s="1406">
        <v>453993.56</v>
      </c>
      <c r="J61" s="1820"/>
      <c r="K61" s="1407">
        <f>I61/E61</f>
        <v>0.26502834792761237</v>
      </c>
      <c r="L61" s="1408">
        <f>I61/G61</f>
        <v>0.26502834792761237</v>
      </c>
      <c r="M61" s="1343"/>
    </row>
    <row r="62" spans="1:13" s="1418" customFormat="1" ht="45" customHeight="1">
      <c r="A62" s="1851"/>
      <c r="B62" s="1844"/>
      <c r="C62" s="1819"/>
      <c r="D62" s="1404" t="s">
        <v>793</v>
      </c>
      <c r="E62" s="1405">
        <v>710000</v>
      </c>
      <c r="F62" s="1820"/>
      <c r="G62" s="1405">
        <v>710000</v>
      </c>
      <c r="H62" s="1820"/>
      <c r="I62" s="1406">
        <v>67522.939999999988</v>
      </c>
      <c r="J62" s="1820"/>
      <c r="K62" s="1407">
        <f>I62/E62</f>
        <v>9.5102732394366174E-2</v>
      </c>
      <c r="L62" s="1408">
        <f>I62/G62</f>
        <v>9.5102732394366174E-2</v>
      </c>
      <c r="M62" s="1343"/>
    </row>
    <row r="63" spans="1:13" s="1418" customFormat="1" ht="45" customHeight="1" thickBot="1">
      <c r="A63" s="1853"/>
      <c r="B63" s="1855"/>
      <c r="C63" s="1857"/>
      <c r="D63" s="1410" t="s">
        <v>792</v>
      </c>
      <c r="E63" s="1411">
        <v>2051000</v>
      </c>
      <c r="F63" s="1810"/>
      <c r="G63" s="1411">
        <v>2051000</v>
      </c>
      <c r="H63" s="1810"/>
      <c r="I63" s="1420">
        <v>581952.71000000008</v>
      </c>
      <c r="J63" s="1810"/>
      <c r="K63" s="1421">
        <f>I63/E63</f>
        <v>0.28374096050706976</v>
      </c>
      <c r="L63" s="1422">
        <f>I63/G63</f>
        <v>0.28374096050706976</v>
      </c>
      <c r="M63" s="1343"/>
    </row>
    <row r="64" spans="1:13" s="1418" customFormat="1" ht="45" customHeight="1">
      <c r="A64" s="1850">
        <v>29</v>
      </c>
      <c r="B64" s="1854">
        <v>752</v>
      </c>
      <c r="C64" s="1815" t="s">
        <v>113</v>
      </c>
      <c r="D64" s="1375" t="s">
        <v>789</v>
      </c>
      <c r="E64" s="1393">
        <v>300000</v>
      </c>
      <c r="F64" s="1809">
        <f>SUM(E64:E66)</f>
        <v>19041000</v>
      </c>
      <c r="G64" s="1393">
        <v>300000</v>
      </c>
      <c r="H64" s="1809">
        <f>SUM(G64:G66)</f>
        <v>19041000</v>
      </c>
      <c r="I64" s="1415">
        <v>99029.26</v>
      </c>
      <c r="J64" s="1809">
        <f>SUM(I64:I66)</f>
        <v>255080.11</v>
      </c>
      <c r="K64" s="1365">
        <f>I64/E64</f>
        <v>0.3300975333333333</v>
      </c>
      <c r="L64" s="1366">
        <f>I64/G64</f>
        <v>0.3300975333333333</v>
      </c>
      <c r="M64" s="1343"/>
    </row>
    <row r="65" spans="1:13" s="1418" customFormat="1" ht="45" customHeight="1">
      <c r="A65" s="1851"/>
      <c r="B65" s="1844"/>
      <c r="C65" s="1819"/>
      <c r="D65" s="1404" t="s">
        <v>793</v>
      </c>
      <c r="E65" s="1405">
        <v>3129000</v>
      </c>
      <c r="F65" s="1820"/>
      <c r="G65" s="1405">
        <v>3129000</v>
      </c>
      <c r="H65" s="1820"/>
      <c r="I65" s="1424">
        <v>0</v>
      </c>
      <c r="J65" s="1820"/>
      <c r="K65" s="1425">
        <v>0</v>
      </c>
      <c r="L65" s="1426">
        <v>0</v>
      </c>
      <c r="M65" s="1343"/>
    </row>
    <row r="66" spans="1:13" s="1418" customFormat="1" ht="45" customHeight="1" thickBot="1">
      <c r="A66" s="1853"/>
      <c r="B66" s="1409">
        <v>851</v>
      </c>
      <c r="C66" s="1410" t="s">
        <v>404</v>
      </c>
      <c r="D66" s="1410" t="s">
        <v>793</v>
      </c>
      <c r="E66" s="1411">
        <v>15612000</v>
      </c>
      <c r="F66" s="1810"/>
      <c r="G66" s="1411">
        <v>15612000</v>
      </c>
      <c r="H66" s="1810"/>
      <c r="I66" s="1420">
        <v>156050.85</v>
      </c>
      <c r="J66" s="1810"/>
      <c r="K66" s="1421">
        <f t="shared" ref="K66:K72" si="7">I66/E66</f>
        <v>9.9955707148347422E-3</v>
      </c>
      <c r="L66" s="1422">
        <f t="shared" ref="L66:L72" si="8">I66/G66</f>
        <v>9.9955707148347422E-3</v>
      </c>
      <c r="M66" s="1343"/>
    </row>
    <row r="67" spans="1:13" s="1418" customFormat="1" ht="45" customHeight="1">
      <c r="A67" s="1850">
        <v>30</v>
      </c>
      <c r="B67" s="1438">
        <v>750</v>
      </c>
      <c r="C67" s="1439" t="s">
        <v>83</v>
      </c>
      <c r="D67" s="1375" t="s">
        <v>792</v>
      </c>
      <c r="E67" s="1393">
        <v>457000</v>
      </c>
      <c r="F67" s="1809">
        <f>SUM(E67:E69)</f>
        <v>227584000</v>
      </c>
      <c r="G67" s="1393">
        <v>457000</v>
      </c>
      <c r="H67" s="1809">
        <f>SUM(G67:G69)</f>
        <v>232369736</v>
      </c>
      <c r="I67" s="1415">
        <v>91196.319999999992</v>
      </c>
      <c r="J67" s="1809">
        <f>SUM(I67:I69)</f>
        <v>49886335.019999996</v>
      </c>
      <c r="K67" s="1365">
        <f t="shared" si="7"/>
        <v>0.19955431072210064</v>
      </c>
      <c r="L67" s="1366">
        <f t="shared" si="8"/>
        <v>0.19955431072210064</v>
      </c>
      <c r="M67" s="1343"/>
    </row>
    <row r="68" spans="1:13" s="1418" customFormat="1" ht="45" customHeight="1">
      <c r="A68" s="1851"/>
      <c r="B68" s="1844">
        <v>801</v>
      </c>
      <c r="C68" s="1819" t="s">
        <v>115</v>
      </c>
      <c r="D68" s="1634" t="s">
        <v>793</v>
      </c>
      <c r="E68" s="1405">
        <v>1834000</v>
      </c>
      <c r="F68" s="1820"/>
      <c r="G68" s="1405">
        <v>1834000</v>
      </c>
      <c r="H68" s="1820"/>
      <c r="I68" s="1406">
        <v>456058.66</v>
      </c>
      <c r="J68" s="1820"/>
      <c r="K68" s="1407">
        <f t="shared" si="7"/>
        <v>0.24866884405670664</v>
      </c>
      <c r="L68" s="1408">
        <f t="shared" si="8"/>
        <v>0.24866884405670664</v>
      </c>
      <c r="M68" s="1343"/>
    </row>
    <row r="69" spans="1:13" s="1418" customFormat="1" ht="45" customHeight="1" thickBot="1">
      <c r="A69" s="1852"/>
      <c r="B69" s="1844"/>
      <c r="C69" s="1819"/>
      <c r="D69" s="1634" t="s">
        <v>792</v>
      </c>
      <c r="E69" s="1405">
        <v>225293000</v>
      </c>
      <c r="F69" s="1821"/>
      <c r="G69" s="1405">
        <v>230078736</v>
      </c>
      <c r="H69" s="1821"/>
      <c r="I69" s="1635">
        <v>49339080.039999999</v>
      </c>
      <c r="J69" s="1821"/>
      <c r="K69" s="1407">
        <f t="shared" si="7"/>
        <v>0.21899961401375098</v>
      </c>
      <c r="L69" s="1408">
        <f t="shared" si="8"/>
        <v>0.21444432848414119</v>
      </c>
      <c r="M69" s="1343"/>
    </row>
    <row r="70" spans="1:13" s="1418" customFormat="1" ht="45" customHeight="1">
      <c r="A70" s="1850">
        <v>31</v>
      </c>
      <c r="B70" s="1641">
        <v>750</v>
      </c>
      <c r="C70" s="1643" t="s">
        <v>83</v>
      </c>
      <c r="D70" s="1643" t="s">
        <v>792</v>
      </c>
      <c r="E70" s="1447">
        <v>2457000</v>
      </c>
      <c r="F70" s="1809">
        <f>SUM(E70:E88)</f>
        <v>1169498000</v>
      </c>
      <c r="G70" s="1447">
        <v>2457000</v>
      </c>
      <c r="H70" s="1809">
        <f>SUM(G70:G88)</f>
        <v>1169498000</v>
      </c>
      <c r="I70" s="1640">
        <v>24676.38</v>
      </c>
      <c r="J70" s="1809">
        <f>SUM(I70:I88)</f>
        <v>67186688.469999999</v>
      </c>
      <c r="K70" s="1455">
        <f t="shared" si="7"/>
        <v>1.0043296703296704E-2</v>
      </c>
      <c r="L70" s="1457">
        <f t="shared" si="8"/>
        <v>1.0043296703296704E-2</v>
      </c>
      <c r="M70" s="1343"/>
    </row>
    <row r="71" spans="1:13" s="1418" customFormat="1" ht="45" customHeight="1">
      <c r="A71" s="1851"/>
      <c r="B71" s="1844">
        <v>853</v>
      </c>
      <c r="C71" s="1819" t="s">
        <v>582</v>
      </c>
      <c r="D71" s="1634" t="s">
        <v>789</v>
      </c>
      <c r="E71" s="1440">
        <v>3094000</v>
      </c>
      <c r="F71" s="1820"/>
      <c r="G71" s="1440">
        <v>3094000</v>
      </c>
      <c r="H71" s="1820"/>
      <c r="I71" s="1635">
        <v>436939.68</v>
      </c>
      <c r="J71" s="1820"/>
      <c r="K71" s="1407">
        <f t="shared" si="7"/>
        <v>0.14122161603102779</v>
      </c>
      <c r="L71" s="1408">
        <f t="shared" si="8"/>
        <v>0.14122161603102779</v>
      </c>
      <c r="M71" s="1343"/>
    </row>
    <row r="72" spans="1:13" s="1418" customFormat="1" ht="45" customHeight="1">
      <c r="A72" s="1851"/>
      <c r="B72" s="1844"/>
      <c r="C72" s="1819"/>
      <c r="D72" s="1634" t="s">
        <v>792</v>
      </c>
      <c r="E72" s="1440">
        <v>780751000</v>
      </c>
      <c r="F72" s="1820"/>
      <c r="G72" s="1440">
        <v>780751000</v>
      </c>
      <c r="H72" s="1820"/>
      <c r="I72" s="1635">
        <v>66725072.409999996</v>
      </c>
      <c r="J72" s="1820"/>
      <c r="K72" s="1407">
        <f t="shared" si="7"/>
        <v>8.5462679407391079E-2</v>
      </c>
      <c r="L72" s="1408">
        <f t="shared" si="8"/>
        <v>8.5462679407391079E-2</v>
      </c>
      <c r="M72" s="1343"/>
    </row>
    <row r="73" spans="1:13" s="1418" customFormat="1" ht="45" customHeight="1">
      <c r="A73" s="1851"/>
      <c r="B73" s="1844"/>
      <c r="C73" s="1819"/>
      <c r="D73" s="1634" t="s">
        <v>794</v>
      </c>
      <c r="E73" s="1440">
        <v>29088000</v>
      </c>
      <c r="F73" s="1820"/>
      <c r="G73" s="1440">
        <v>29088000</v>
      </c>
      <c r="H73" s="1820"/>
      <c r="I73" s="1424">
        <v>0</v>
      </c>
      <c r="J73" s="1820"/>
      <c r="K73" s="1425">
        <v>0</v>
      </c>
      <c r="L73" s="1426">
        <v>0</v>
      </c>
      <c r="M73" s="1343"/>
    </row>
    <row r="74" spans="1:13" s="1418" customFormat="1" ht="45" customHeight="1">
      <c r="A74" s="1851"/>
      <c r="B74" s="1844"/>
      <c r="C74" s="1819"/>
      <c r="D74" s="1634" t="s">
        <v>795</v>
      </c>
      <c r="E74" s="1440">
        <v>26013000</v>
      </c>
      <c r="F74" s="1820"/>
      <c r="G74" s="1440">
        <v>26013000</v>
      </c>
      <c r="H74" s="1820"/>
      <c r="I74" s="1424">
        <v>0</v>
      </c>
      <c r="J74" s="1820"/>
      <c r="K74" s="1425">
        <v>0</v>
      </c>
      <c r="L74" s="1426">
        <v>0</v>
      </c>
      <c r="M74" s="1343"/>
    </row>
    <row r="75" spans="1:13" s="1418" customFormat="1" ht="45" customHeight="1">
      <c r="A75" s="1851"/>
      <c r="B75" s="1844"/>
      <c r="C75" s="1819"/>
      <c r="D75" s="1634" t="s">
        <v>796</v>
      </c>
      <c r="E75" s="1440">
        <v>31034000</v>
      </c>
      <c r="F75" s="1820"/>
      <c r="G75" s="1440">
        <v>31034000</v>
      </c>
      <c r="H75" s="1820"/>
      <c r="I75" s="1424">
        <v>0</v>
      </c>
      <c r="J75" s="1820"/>
      <c r="K75" s="1425">
        <v>0</v>
      </c>
      <c r="L75" s="1426">
        <v>0</v>
      </c>
      <c r="M75" s="1343"/>
    </row>
    <row r="76" spans="1:13" s="1418" customFormat="1" ht="45" customHeight="1">
      <c r="A76" s="1851"/>
      <c r="B76" s="1844"/>
      <c r="C76" s="1819"/>
      <c r="D76" s="1634" t="s">
        <v>841</v>
      </c>
      <c r="E76" s="1440">
        <v>8438000</v>
      </c>
      <c r="F76" s="1820"/>
      <c r="G76" s="1440">
        <v>8438000</v>
      </c>
      <c r="H76" s="1820"/>
      <c r="I76" s="1424">
        <v>0</v>
      </c>
      <c r="J76" s="1820"/>
      <c r="K76" s="1425">
        <v>0</v>
      </c>
      <c r="L76" s="1426">
        <v>0</v>
      </c>
      <c r="M76" s="1343"/>
    </row>
    <row r="77" spans="1:13" s="1418" customFormat="1" ht="45" customHeight="1">
      <c r="A77" s="1851"/>
      <c r="B77" s="1844"/>
      <c r="C77" s="1819"/>
      <c r="D77" s="1634" t="s">
        <v>798</v>
      </c>
      <c r="E77" s="1440">
        <v>24751000</v>
      </c>
      <c r="F77" s="1820"/>
      <c r="G77" s="1440">
        <v>24751000</v>
      </c>
      <c r="H77" s="1820"/>
      <c r="I77" s="1424">
        <v>0</v>
      </c>
      <c r="J77" s="1820"/>
      <c r="K77" s="1425">
        <v>0</v>
      </c>
      <c r="L77" s="1426">
        <v>0</v>
      </c>
      <c r="M77" s="1343"/>
    </row>
    <row r="78" spans="1:13" s="1418" customFormat="1" ht="45" customHeight="1">
      <c r="A78" s="1851"/>
      <c r="B78" s="1844"/>
      <c r="C78" s="1819"/>
      <c r="D78" s="1634" t="s">
        <v>799</v>
      </c>
      <c r="E78" s="1440">
        <v>27511000</v>
      </c>
      <c r="F78" s="1820"/>
      <c r="G78" s="1440">
        <v>27511000</v>
      </c>
      <c r="H78" s="1820"/>
      <c r="I78" s="1424">
        <v>0</v>
      </c>
      <c r="J78" s="1820"/>
      <c r="K78" s="1425">
        <v>0</v>
      </c>
      <c r="L78" s="1426">
        <v>0</v>
      </c>
      <c r="M78" s="1343"/>
    </row>
    <row r="79" spans="1:13" s="1418" customFormat="1" ht="45" customHeight="1">
      <c r="A79" s="1851"/>
      <c r="B79" s="1844"/>
      <c r="C79" s="1819"/>
      <c r="D79" s="1634" t="s">
        <v>800</v>
      </c>
      <c r="E79" s="1440">
        <v>42760000</v>
      </c>
      <c r="F79" s="1820"/>
      <c r="G79" s="1440">
        <v>42760000</v>
      </c>
      <c r="H79" s="1820"/>
      <c r="I79" s="1424">
        <v>0</v>
      </c>
      <c r="J79" s="1820"/>
      <c r="K79" s="1425">
        <v>0</v>
      </c>
      <c r="L79" s="1426">
        <v>0</v>
      </c>
      <c r="M79" s="1343"/>
    </row>
    <row r="80" spans="1:13" s="1418" customFormat="1" ht="45" customHeight="1">
      <c r="A80" s="1851"/>
      <c r="B80" s="1844"/>
      <c r="C80" s="1819"/>
      <c r="D80" s="1634" t="s">
        <v>801</v>
      </c>
      <c r="E80" s="1440">
        <v>14189000</v>
      </c>
      <c r="F80" s="1820"/>
      <c r="G80" s="1440">
        <v>14189000</v>
      </c>
      <c r="H80" s="1820"/>
      <c r="I80" s="1424">
        <v>0</v>
      </c>
      <c r="J80" s="1820"/>
      <c r="K80" s="1425">
        <v>0</v>
      </c>
      <c r="L80" s="1426">
        <v>0</v>
      </c>
      <c r="M80" s="1343"/>
    </row>
    <row r="81" spans="1:13" s="1418" customFormat="1" ht="45" customHeight="1">
      <c r="A81" s="1851"/>
      <c r="B81" s="1844"/>
      <c r="C81" s="1819"/>
      <c r="D81" s="1634" t="s">
        <v>802</v>
      </c>
      <c r="E81" s="1440">
        <v>19854000</v>
      </c>
      <c r="F81" s="1820"/>
      <c r="G81" s="1440">
        <v>19854000</v>
      </c>
      <c r="H81" s="1820"/>
      <c r="I81" s="1424">
        <v>0</v>
      </c>
      <c r="J81" s="1820"/>
      <c r="K81" s="1425">
        <v>0</v>
      </c>
      <c r="L81" s="1426">
        <v>0</v>
      </c>
      <c r="M81" s="1343"/>
    </row>
    <row r="82" spans="1:13" s="1418" customFormat="1" ht="45" customHeight="1">
      <c r="A82" s="1851"/>
      <c r="B82" s="1844"/>
      <c r="C82" s="1819"/>
      <c r="D82" s="1634" t="s">
        <v>803</v>
      </c>
      <c r="E82" s="1440">
        <v>11153000</v>
      </c>
      <c r="F82" s="1820"/>
      <c r="G82" s="1440">
        <v>11153000</v>
      </c>
      <c r="H82" s="1820"/>
      <c r="I82" s="1424">
        <v>0</v>
      </c>
      <c r="J82" s="1820"/>
      <c r="K82" s="1425">
        <v>0</v>
      </c>
      <c r="L82" s="1426">
        <v>0</v>
      </c>
      <c r="M82" s="1343"/>
    </row>
    <row r="83" spans="1:13" s="1418" customFormat="1" ht="45" customHeight="1">
      <c r="A83" s="1851"/>
      <c r="B83" s="1844"/>
      <c r="C83" s="1819"/>
      <c r="D83" s="1634" t="s">
        <v>804</v>
      </c>
      <c r="E83" s="1440">
        <v>12553000</v>
      </c>
      <c r="F83" s="1820"/>
      <c r="G83" s="1440">
        <v>12553000</v>
      </c>
      <c r="H83" s="1820"/>
      <c r="I83" s="1424">
        <v>0</v>
      </c>
      <c r="J83" s="1820"/>
      <c r="K83" s="1425">
        <v>0</v>
      </c>
      <c r="L83" s="1426">
        <v>0</v>
      </c>
      <c r="M83" s="1343"/>
    </row>
    <row r="84" spans="1:13" s="1418" customFormat="1" ht="45" customHeight="1">
      <c r="A84" s="1851"/>
      <c r="B84" s="1844"/>
      <c r="C84" s="1819"/>
      <c r="D84" s="1634" t="s">
        <v>805</v>
      </c>
      <c r="E84" s="1440">
        <v>39664000</v>
      </c>
      <c r="F84" s="1820"/>
      <c r="G84" s="1440">
        <v>39664000</v>
      </c>
      <c r="H84" s="1820"/>
      <c r="I84" s="1424">
        <v>0</v>
      </c>
      <c r="J84" s="1820"/>
      <c r="K84" s="1425">
        <v>0</v>
      </c>
      <c r="L84" s="1426">
        <v>0</v>
      </c>
      <c r="M84" s="1343"/>
    </row>
    <row r="85" spans="1:13" s="1418" customFormat="1" ht="45" customHeight="1">
      <c r="A85" s="1851"/>
      <c r="B85" s="1844"/>
      <c r="C85" s="1819"/>
      <c r="D85" s="1634" t="s">
        <v>806</v>
      </c>
      <c r="E85" s="1440">
        <v>17365000</v>
      </c>
      <c r="F85" s="1820"/>
      <c r="G85" s="1440">
        <v>17365000</v>
      </c>
      <c r="H85" s="1820"/>
      <c r="I85" s="1424">
        <v>0</v>
      </c>
      <c r="J85" s="1820"/>
      <c r="K85" s="1425">
        <v>0</v>
      </c>
      <c r="L85" s="1426">
        <v>0</v>
      </c>
      <c r="M85" s="1343"/>
    </row>
    <row r="86" spans="1:13" s="1418" customFormat="1" ht="45" customHeight="1">
      <c r="A86" s="1851"/>
      <c r="B86" s="1844"/>
      <c r="C86" s="1819"/>
      <c r="D86" s="1634" t="s">
        <v>807</v>
      </c>
      <c r="E86" s="1440">
        <v>35079000</v>
      </c>
      <c r="F86" s="1820"/>
      <c r="G86" s="1440">
        <v>35079000</v>
      </c>
      <c r="H86" s="1820"/>
      <c r="I86" s="1424">
        <v>0</v>
      </c>
      <c r="J86" s="1820"/>
      <c r="K86" s="1425">
        <v>0</v>
      </c>
      <c r="L86" s="1426">
        <v>0</v>
      </c>
      <c r="M86" s="1343"/>
    </row>
    <row r="87" spans="1:13" s="1418" customFormat="1" ht="45" customHeight="1">
      <c r="A87" s="1851"/>
      <c r="B87" s="1844"/>
      <c r="C87" s="1819"/>
      <c r="D87" s="1634" t="s">
        <v>808</v>
      </c>
      <c r="E87" s="1440">
        <v>22605000</v>
      </c>
      <c r="F87" s="1820"/>
      <c r="G87" s="1440">
        <v>22605000</v>
      </c>
      <c r="H87" s="1820"/>
      <c r="I87" s="1424">
        <v>0</v>
      </c>
      <c r="J87" s="1820"/>
      <c r="K87" s="1425">
        <v>0</v>
      </c>
      <c r="L87" s="1426">
        <v>0</v>
      </c>
      <c r="M87" s="1343"/>
    </row>
    <row r="88" spans="1:13" s="1418" customFormat="1" ht="45" customHeight="1">
      <c r="A88" s="1851"/>
      <c r="B88" s="1844"/>
      <c r="C88" s="1819"/>
      <c r="D88" s="1634" t="s">
        <v>809</v>
      </c>
      <c r="E88" s="1440">
        <v>21139000</v>
      </c>
      <c r="F88" s="1820"/>
      <c r="G88" s="1440">
        <v>21139000</v>
      </c>
      <c r="H88" s="1820"/>
      <c r="I88" s="1424">
        <v>0</v>
      </c>
      <c r="J88" s="1820"/>
      <c r="K88" s="1425">
        <v>0</v>
      </c>
      <c r="L88" s="1426">
        <v>0</v>
      </c>
      <c r="M88" s="1343"/>
    </row>
    <row r="89" spans="1:13" s="1418" customFormat="1" ht="45" customHeight="1">
      <c r="A89" s="1782">
        <v>32</v>
      </c>
      <c r="B89" s="1844">
        <v>801</v>
      </c>
      <c r="C89" s="1819" t="s">
        <v>115</v>
      </c>
      <c r="D89" s="1634" t="s">
        <v>789</v>
      </c>
      <c r="E89" s="1440">
        <v>10977000</v>
      </c>
      <c r="F89" s="1820">
        <f>SUM(E89:E102)</f>
        <v>30965000</v>
      </c>
      <c r="G89" s="1440">
        <v>11474538</v>
      </c>
      <c r="H89" s="1820">
        <f>SUM(G89:G102)</f>
        <v>30965000</v>
      </c>
      <c r="I89" s="1424">
        <v>0</v>
      </c>
      <c r="J89" s="1820">
        <f>SUM(I89:I102)</f>
        <v>2544418.77</v>
      </c>
      <c r="K89" s="1425">
        <v>0</v>
      </c>
      <c r="L89" s="1426">
        <v>0</v>
      </c>
      <c r="M89" s="1343"/>
    </row>
    <row r="90" spans="1:13" s="1418" customFormat="1" ht="45" customHeight="1">
      <c r="A90" s="1782"/>
      <c r="B90" s="1844"/>
      <c r="C90" s="1819"/>
      <c r="D90" s="1634" t="s">
        <v>792</v>
      </c>
      <c r="E90" s="1440">
        <v>6386000</v>
      </c>
      <c r="F90" s="1820"/>
      <c r="G90" s="1440">
        <v>6270395</v>
      </c>
      <c r="H90" s="1820"/>
      <c r="I90" s="1635">
        <v>8100</v>
      </c>
      <c r="J90" s="1820"/>
      <c r="K90" s="1407">
        <f t="shared" ref="K90:K95" si="9">I90/E90</f>
        <v>1.2683996241778892E-3</v>
      </c>
      <c r="L90" s="1408">
        <f t="shared" ref="L90:L95" si="10">I90/G90</f>
        <v>1.2917846483355515E-3</v>
      </c>
      <c r="M90" s="1343"/>
    </row>
    <row r="91" spans="1:13" s="1418" customFormat="1" ht="45" customHeight="1">
      <c r="A91" s="1782"/>
      <c r="B91" s="1844"/>
      <c r="C91" s="1819"/>
      <c r="D91" s="1634" t="s">
        <v>795</v>
      </c>
      <c r="E91" s="1440">
        <v>282000</v>
      </c>
      <c r="F91" s="1820"/>
      <c r="G91" s="1440">
        <v>1198272</v>
      </c>
      <c r="H91" s="1820"/>
      <c r="I91" s="1635">
        <v>20170.579999999998</v>
      </c>
      <c r="J91" s="1820"/>
      <c r="K91" s="1407">
        <f t="shared" si="9"/>
        <v>7.1526879432624105E-2</v>
      </c>
      <c r="L91" s="1408">
        <f t="shared" si="10"/>
        <v>1.6833056267692142E-2</v>
      </c>
      <c r="M91" s="1343"/>
    </row>
    <row r="92" spans="1:13" s="1418" customFormat="1" ht="45" customHeight="1">
      <c r="A92" s="1782"/>
      <c r="B92" s="1844"/>
      <c r="C92" s="1819"/>
      <c r="D92" s="1634" t="s">
        <v>796</v>
      </c>
      <c r="E92" s="1440">
        <v>2259000</v>
      </c>
      <c r="F92" s="1820"/>
      <c r="G92" s="1440">
        <v>2486304</v>
      </c>
      <c r="H92" s="1820"/>
      <c r="I92" s="1635">
        <v>287402</v>
      </c>
      <c r="J92" s="1820"/>
      <c r="K92" s="1407">
        <f t="shared" si="9"/>
        <v>0.12722532093846836</v>
      </c>
      <c r="L92" s="1408">
        <f t="shared" si="10"/>
        <v>0.11559407055613473</v>
      </c>
      <c r="M92" s="1343"/>
    </row>
    <row r="93" spans="1:13" s="1418" customFormat="1" ht="45" customHeight="1">
      <c r="A93" s="1782"/>
      <c r="B93" s="1844"/>
      <c r="C93" s="1819"/>
      <c r="D93" s="1442" t="s">
        <v>841</v>
      </c>
      <c r="E93" s="1440">
        <v>304000</v>
      </c>
      <c r="F93" s="1820"/>
      <c r="G93" s="1440">
        <v>304000</v>
      </c>
      <c r="H93" s="1820"/>
      <c r="I93" s="1635">
        <v>39485.229999999996</v>
      </c>
      <c r="J93" s="1820"/>
      <c r="K93" s="1407">
        <f t="shared" si="9"/>
        <v>0.12988562499999998</v>
      </c>
      <c r="L93" s="1408">
        <f t="shared" si="10"/>
        <v>0.12988562499999998</v>
      </c>
      <c r="M93" s="1343"/>
    </row>
    <row r="94" spans="1:13" s="1418" customFormat="1" ht="45" customHeight="1">
      <c r="A94" s="1782"/>
      <c r="B94" s="1844"/>
      <c r="C94" s="1819"/>
      <c r="D94" s="1634" t="s">
        <v>798</v>
      </c>
      <c r="E94" s="1440">
        <v>3343000</v>
      </c>
      <c r="F94" s="1820"/>
      <c r="G94" s="1440">
        <v>1812122</v>
      </c>
      <c r="H94" s="1820"/>
      <c r="I94" s="1635">
        <v>225687.13</v>
      </c>
      <c r="J94" s="1820"/>
      <c r="K94" s="1407">
        <f t="shared" si="9"/>
        <v>6.7510358959018843E-2</v>
      </c>
      <c r="L94" s="1408">
        <f t="shared" si="10"/>
        <v>0.12454301090103205</v>
      </c>
      <c r="M94" s="1343"/>
    </row>
    <row r="95" spans="1:13" s="1418" customFormat="1" ht="45" customHeight="1">
      <c r="A95" s="1782"/>
      <c r="B95" s="1844"/>
      <c r="C95" s="1819"/>
      <c r="D95" s="1634" t="s">
        <v>799</v>
      </c>
      <c r="E95" s="1440">
        <v>936000</v>
      </c>
      <c r="F95" s="1820"/>
      <c r="G95" s="1440">
        <v>750000</v>
      </c>
      <c r="H95" s="1820"/>
      <c r="I95" s="1635">
        <v>164496.31</v>
      </c>
      <c r="J95" s="1820"/>
      <c r="K95" s="1407">
        <f t="shared" si="9"/>
        <v>0.17574392094017094</v>
      </c>
      <c r="L95" s="1408">
        <f t="shared" si="10"/>
        <v>0.21932841333333333</v>
      </c>
      <c r="M95" s="1343"/>
    </row>
    <row r="96" spans="1:13" s="1418" customFormat="1" ht="45" customHeight="1">
      <c r="A96" s="1782"/>
      <c r="B96" s="1844"/>
      <c r="C96" s="1819"/>
      <c r="D96" s="1634" t="s">
        <v>800</v>
      </c>
      <c r="E96" s="1440">
        <v>943000</v>
      </c>
      <c r="F96" s="1820"/>
      <c r="G96" s="1440">
        <v>317686</v>
      </c>
      <c r="H96" s="1820"/>
      <c r="I96" s="1424">
        <v>0</v>
      </c>
      <c r="J96" s="1820"/>
      <c r="K96" s="1425">
        <v>0</v>
      </c>
      <c r="L96" s="1426">
        <v>0</v>
      </c>
      <c r="M96" s="1343"/>
    </row>
    <row r="97" spans="1:13" s="1418" customFormat="1" ht="45" customHeight="1">
      <c r="A97" s="1782"/>
      <c r="B97" s="1844"/>
      <c r="C97" s="1819"/>
      <c r="D97" s="1634" t="s">
        <v>802</v>
      </c>
      <c r="E97" s="1440">
        <v>829000</v>
      </c>
      <c r="F97" s="1820"/>
      <c r="G97" s="1440">
        <v>829000</v>
      </c>
      <c r="H97" s="1820"/>
      <c r="I97" s="1424">
        <v>0</v>
      </c>
      <c r="J97" s="1820"/>
      <c r="K97" s="1425">
        <v>0</v>
      </c>
      <c r="L97" s="1426">
        <v>0</v>
      </c>
      <c r="M97" s="1343"/>
    </row>
    <row r="98" spans="1:13" s="1418" customFormat="1" ht="45" customHeight="1">
      <c r="A98" s="1782"/>
      <c r="B98" s="1844"/>
      <c r="C98" s="1819"/>
      <c r="D98" s="1634" t="s">
        <v>803</v>
      </c>
      <c r="E98" s="1440">
        <v>1892000</v>
      </c>
      <c r="F98" s="1820"/>
      <c r="G98" s="1440">
        <v>2049314</v>
      </c>
      <c r="H98" s="1820"/>
      <c r="I98" s="1635">
        <v>142874.93</v>
      </c>
      <c r="J98" s="1820"/>
      <c r="K98" s="1407">
        <f>I98/E98</f>
        <v>7.5515290697674417E-2</v>
      </c>
      <c r="L98" s="1408">
        <f>I98/G98</f>
        <v>6.9718417968159099E-2</v>
      </c>
      <c r="M98" s="1343"/>
    </row>
    <row r="99" spans="1:13" s="1418" customFormat="1" ht="45" customHeight="1">
      <c r="A99" s="1782"/>
      <c r="B99" s="1844"/>
      <c r="C99" s="1819"/>
      <c r="D99" s="1634" t="s">
        <v>805</v>
      </c>
      <c r="E99" s="1440">
        <v>1279000</v>
      </c>
      <c r="F99" s="1820"/>
      <c r="G99" s="1440">
        <v>1279000</v>
      </c>
      <c r="H99" s="1820"/>
      <c r="I99" s="1635">
        <v>133832.78</v>
      </c>
      <c r="J99" s="1820"/>
      <c r="K99" s="1407">
        <f>I99/E99</f>
        <v>0.10463860828772478</v>
      </c>
      <c r="L99" s="1408">
        <f>I99/G99</f>
        <v>0.10463860828772478</v>
      </c>
      <c r="M99" s="1343"/>
    </row>
    <row r="100" spans="1:13" s="1418" customFormat="1" ht="45" customHeight="1">
      <c r="A100" s="1782"/>
      <c r="B100" s="1844"/>
      <c r="C100" s="1819"/>
      <c r="D100" s="1634" t="s">
        <v>807</v>
      </c>
      <c r="E100" s="1440">
        <v>599000</v>
      </c>
      <c r="F100" s="1820"/>
      <c r="G100" s="1440">
        <v>1284144</v>
      </c>
      <c r="H100" s="1820"/>
      <c r="I100" s="1635">
        <v>718648.12</v>
      </c>
      <c r="J100" s="1820"/>
      <c r="K100" s="1407">
        <f>I100/E100</f>
        <v>1.1997464440734558</v>
      </c>
      <c r="L100" s="1408">
        <f>I100/G100</f>
        <v>0.55963203503656911</v>
      </c>
      <c r="M100" s="1343"/>
    </row>
    <row r="101" spans="1:13" s="1418" customFormat="1" ht="45" customHeight="1">
      <c r="A101" s="1782"/>
      <c r="B101" s="1844"/>
      <c r="C101" s="1819"/>
      <c r="D101" s="1634" t="s">
        <v>808</v>
      </c>
      <c r="E101" s="1440">
        <v>16000</v>
      </c>
      <c r="F101" s="1820"/>
      <c r="G101" s="1440">
        <v>910225</v>
      </c>
      <c r="H101" s="1820"/>
      <c r="I101" s="1635">
        <v>803721.69000000006</v>
      </c>
      <c r="J101" s="1820"/>
      <c r="K101" s="1407">
        <f>I101/E101</f>
        <v>50.232605625000005</v>
      </c>
      <c r="L101" s="1408">
        <f>I101/G101</f>
        <v>0.88299232607322375</v>
      </c>
      <c r="M101" s="1343"/>
    </row>
    <row r="102" spans="1:13" s="1418" customFormat="1" ht="45" customHeight="1" thickBot="1">
      <c r="A102" s="1775"/>
      <c r="B102" s="1849"/>
      <c r="C102" s="1816"/>
      <c r="D102" s="1633" t="s">
        <v>809</v>
      </c>
      <c r="E102" s="1380">
        <v>920000</v>
      </c>
      <c r="F102" s="1821"/>
      <c r="G102" s="1427">
        <v>0</v>
      </c>
      <c r="H102" s="1821"/>
      <c r="I102" s="1427">
        <v>0</v>
      </c>
      <c r="J102" s="1821"/>
      <c r="K102" s="1382">
        <v>0</v>
      </c>
      <c r="L102" s="1383">
        <v>0</v>
      </c>
      <c r="M102" s="1343"/>
    </row>
    <row r="103" spans="1:13" s="1418" customFormat="1" ht="45" customHeight="1" thickBot="1">
      <c r="A103" s="1428">
        <v>33</v>
      </c>
      <c r="B103" s="1647" t="s">
        <v>350</v>
      </c>
      <c r="C103" s="1648" t="s">
        <v>351</v>
      </c>
      <c r="D103" s="1649" t="s">
        <v>817</v>
      </c>
      <c r="E103" s="1358">
        <v>8686699000</v>
      </c>
      <c r="F103" s="1650">
        <f>E103</f>
        <v>8686699000</v>
      </c>
      <c r="G103" s="1358">
        <v>8686699000</v>
      </c>
      <c r="H103" s="1650">
        <f>G103</f>
        <v>8686699000</v>
      </c>
      <c r="I103" s="1359">
        <v>6112422438.21</v>
      </c>
      <c r="J103" s="1650">
        <f>I103</f>
        <v>6112422438.21</v>
      </c>
      <c r="K103" s="1651">
        <f t="shared" ref="K103:K109" si="11">I103/E103</f>
        <v>0.70365307215203388</v>
      </c>
      <c r="L103" s="1482">
        <f t="shared" ref="L103:L109" si="12">I103/G103</f>
        <v>0.70365307215203388</v>
      </c>
      <c r="M103" s="1343"/>
    </row>
    <row r="104" spans="1:13" s="1418" customFormat="1" ht="45" customHeight="1">
      <c r="A104" s="1846">
        <v>34</v>
      </c>
      <c r="B104" s="1843">
        <v>150</v>
      </c>
      <c r="C104" s="1845" t="s">
        <v>359</v>
      </c>
      <c r="D104" s="1643" t="s">
        <v>815</v>
      </c>
      <c r="E104" s="1447">
        <v>110000</v>
      </c>
      <c r="F104" s="1836">
        <f>SUM(E104:E134)</f>
        <v>18771061000</v>
      </c>
      <c r="G104" s="1447">
        <v>110000</v>
      </c>
      <c r="H104" s="1836">
        <f>SUM(G104:G134)</f>
        <v>18771061000</v>
      </c>
      <c r="I104" s="1640">
        <v>15029.01</v>
      </c>
      <c r="J104" s="1836">
        <f>SUM(I104:I134)</f>
        <v>6548808349.6800003</v>
      </c>
      <c r="K104" s="1455">
        <f t="shared" si="11"/>
        <v>0.13662736363636363</v>
      </c>
      <c r="L104" s="1457">
        <f t="shared" si="12"/>
        <v>0.13662736363636363</v>
      </c>
      <c r="M104" s="1343"/>
    </row>
    <row r="105" spans="1:13" s="1418" customFormat="1" ht="45" customHeight="1">
      <c r="A105" s="1846"/>
      <c r="B105" s="1844"/>
      <c r="C105" s="1819"/>
      <c r="D105" s="1442" t="s">
        <v>816</v>
      </c>
      <c r="E105" s="1440">
        <v>44475000</v>
      </c>
      <c r="F105" s="1820"/>
      <c r="G105" s="1440">
        <v>44475000</v>
      </c>
      <c r="H105" s="1820"/>
      <c r="I105" s="1406">
        <v>15548.83</v>
      </c>
      <c r="J105" s="1820"/>
      <c r="K105" s="1407">
        <f t="shared" si="11"/>
        <v>3.4960831928049468E-4</v>
      </c>
      <c r="L105" s="1408">
        <f t="shared" si="12"/>
        <v>3.4960831928049468E-4</v>
      </c>
      <c r="M105" s="1343"/>
    </row>
    <row r="106" spans="1:13" s="1418" customFormat="1" ht="45" customHeight="1">
      <c r="A106" s="1846"/>
      <c r="B106" s="1844"/>
      <c r="C106" s="1819"/>
      <c r="D106" s="1404" t="s">
        <v>790</v>
      </c>
      <c r="E106" s="1440">
        <v>1730307000</v>
      </c>
      <c r="F106" s="1820"/>
      <c r="G106" s="1440">
        <v>1730307000</v>
      </c>
      <c r="H106" s="1820"/>
      <c r="I106" s="1406">
        <v>911523749.80999994</v>
      </c>
      <c r="J106" s="1820"/>
      <c r="K106" s="1407">
        <f t="shared" si="11"/>
        <v>0.5267988569716241</v>
      </c>
      <c r="L106" s="1408">
        <f t="shared" si="12"/>
        <v>0.5267988569716241</v>
      </c>
      <c r="M106" s="1343"/>
    </row>
    <row r="107" spans="1:13" s="1418" customFormat="1" ht="45" customHeight="1">
      <c r="A107" s="1846"/>
      <c r="B107" s="1844"/>
      <c r="C107" s="1819"/>
      <c r="D107" s="1442" t="s">
        <v>791</v>
      </c>
      <c r="E107" s="1440">
        <v>581981000</v>
      </c>
      <c r="F107" s="1820"/>
      <c r="G107" s="1440">
        <v>577321248</v>
      </c>
      <c r="H107" s="1820"/>
      <c r="I107" s="1406">
        <v>174430485.99000001</v>
      </c>
      <c r="J107" s="1820"/>
      <c r="K107" s="1407">
        <f t="shared" si="11"/>
        <v>0.29971852343976868</v>
      </c>
      <c r="L107" s="1408">
        <f t="shared" si="12"/>
        <v>0.3021376514276502</v>
      </c>
      <c r="M107" s="1343"/>
    </row>
    <row r="108" spans="1:13" s="1418" customFormat="1" ht="45" customHeight="1">
      <c r="A108" s="1846"/>
      <c r="B108" s="1844"/>
      <c r="C108" s="1819"/>
      <c r="D108" s="1442" t="s">
        <v>842</v>
      </c>
      <c r="E108" s="1440"/>
      <c r="F108" s="1820"/>
      <c r="G108" s="1440">
        <v>4659752</v>
      </c>
      <c r="H108" s="1820"/>
      <c r="I108" s="1424">
        <v>0</v>
      </c>
      <c r="J108" s="1820"/>
      <c r="K108" s="1425">
        <v>0</v>
      </c>
      <c r="L108" s="1426">
        <v>0</v>
      </c>
      <c r="M108" s="1343"/>
    </row>
    <row r="109" spans="1:13" s="1418" customFormat="1" ht="45" customHeight="1">
      <c r="A109" s="1846"/>
      <c r="B109" s="1844"/>
      <c r="C109" s="1819"/>
      <c r="D109" s="1404" t="s">
        <v>792</v>
      </c>
      <c r="E109" s="1440">
        <v>145440000</v>
      </c>
      <c r="F109" s="1820"/>
      <c r="G109" s="1440">
        <v>145440000</v>
      </c>
      <c r="H109" s="1820"/>
      <c r="I109" s="1406">
        <v>38276048.799999997</v>
      </c>
      <c r="J109" s="1820"/>
      <c r="K109" s="1407">
        <f t="shared" si="11"/>
        <v>0.2631741529152915</v>
      </c>
      <c r="L109" s="1408">
        <f t="shared" si="12"/>
        <v>0.2631741529152915</v>
      </c>
      <c r="M109" s="1343"/>
    </row>
    <row r="110" spans="1:13" s="1418" customFormat="1" ht="45" customHeight="1">
      <c r="A110" s="1846"/>
      <c r="B110" s="1639">
        <v>500</v>
      </c>
      <c r="C110" s="1634" t="s">
        <v>364</v>
      </c>
      <c r="D110" s="1634" t="s">
        <v>790</v>
      </c>
      <c r="E110" s="1440">
        <v>32500000</v>
      </c>
      <c r="F110" s="1820"/>
      <c r="G110" s="1440">
        <v>32500000</v>
      </c>
      <c r="H110" s="1820"/>
      <c r="I110" s="1635">
        <v>10000000</v>
      </c>
      <c r="J110" s="1820"/>
      <c r="K110" s="1407">
        <f>I110/E110</f>
        <v>0.30769230769230771</v>
      </c>
      <c r="L110" s="1408">
        <f>I110/G110</f>
        <v>0.30769230769230771</v>
      </c>
      <c r="M110" s="1343"/>
    </row>
    <row r="111" spans="1:13" s="1418" customFormat="1" ht="45" customHeight="1">
      <c r="A111" s="1847"/>
      <c r="B111" s="1844">
        <v>750</v>
      </c>
      <c r="C111" s="1819" t="s">
        <v>83</v>
      </c>
      <c r="D111" s="1404" t="s">
        <v>815</v>
      </c>
      <c r="E111" s="1440">
        <v>53001000</v>
      </c>
      <c r="F111" s="1820"/>
      <c r="G111" s="1440">
        <v>53001000</v>
      </c>
      <c r="H111" s="1820"/>
      <c r="I111" s="1406">
        <v>12022289.01</v>
      </c>
      <c r="J111" s="1820"/>
      <c r="K111" s="1407">
        <f t="shared" ref="K111:K130" si="13">I111/E111</f>
        <v>0.22683136186109695</v>
      </c>
      <c r="L111" s="1408">
        <f t="shared" ref="L111:L130" si="14">I111/G111</f>
        <v>0.22683136186109695</v>
      </c>
      <c r="M111" s="1343"/>
    </row>
    <row r="112" spans="1:13" s="1418" customFormat="1" ht="45" customHeight="1">
      <c r="A112" s="1847"/>
      <c r="B112" s="1844"/>
      <c r="C112" s="1819"/>
      <c r="D112" s="1442" t="s">
        <v>816</v>
      </c>
      <c r="E112" s="1440">
        <v>118455000</v>
      </c>
      <c r="F112" s="1820"/>
      <c r="G112" s="1440">
        <v>118455000</v>
      </c>
      <c r="H112" s="1820"/>
      <c r="I112" s="1406">
        <v>12252174.030000001</v>
      </c>
      <c r="J112" s="1820"/>
      <c r="K112" s="1407">
        <f t="shared" si="13"/>
        <v>0.10343315208306952</v>
      </c>
      <c r="L112" s="1408">
        <f t="shared" si="14"/>
        <v>0.10343315208306952</v>
      </c>
      <c r="M112" s="1343"/>
    </row>
    <row r="113" spans="1:13" s="1418" customFormat="1" ht="45" customHeight="1">
      <c r="A113" s="1847"/>
      <c r="B113" s="1844"/>
      <c r="C113" s="1819"/>
      <c r="D113" s="1404" t="s">
        <v>789</v>
      </c>
      <c r="E113" s="1440">
        <v>8335000</v>
      </c>
      <c r="F113" s="1820"/>
      <c r="G113" s="1440">
        <v>8335000</v>
      </c>
      <c r="H113" s="1820"/>
      <c r="I113" s="1406">
        <v>2504207.4899999998</v>
      </c>
      <c r="J113" s="1820"/>
      <c r="K113" s="1407">
        <f t="shared" si="13"/>
        <v>0.30044480983803235</v>
      </c>
      <c r="L113" s="1408">
        <f t="shared" si="14"/>
        <v>0.30044480983803235</v>
      </c>
      <c r="M113" s="1343"/>
    </row>
    <row r="114" spans="1:13" s="1418" customFormat="1" ht="45" customHeight="1">
      <c r="A114" s="1847"/>
      <c r="B114" s="1844"/>
      <c r="C114" s="1819"/>
      <c r="D114" s="1404" t="s">
        <v>792</v>
      </c>
      <c r="E114" s="1440">
        <v>119614000</v>
      </c>
      <c r="F114" s="1820"/>
      <c r="G114" s="1440">
        <v>118917202</v>
      </c>
      <c r="H114" s="1820"/>
      <c r="I114" s="1406">
        <v>32091379.470000003</v>
      </c>
      <c r="J114" s="1820"/>
      <c r="K114" s="1407">
        <f t="shared" si="13"/>
        <v>0.26829116549902188</v>
      </c>
      <c r="L114" s="1408">
        <f t="shared" si="14"/>
        <v>0.26986322357298653</v>
      </c>
      <c r="M114" s="1343"/>
    </row>
    <row r="115" spans="1:13" s="1418" customFormat="1" ht="45" customHeight="1">
      <c r="A115" s="1847"/>
      <c r="B115" s="1844">
        <v>758</v>
      </c>
      <c r="C115" s="1819" t="s">
        <v>401</v>
      </c>
      <c r="D115" s="1442" t="s">
        <v>794</v>
      </c>
      <c r="E115" s="1440">
        <v>1070318000</v>
      </c>
      <c r="F115" s="1820"/>
      <c r="G115" s="1440">
        <v>1070318000</v>
      </c>
      <c r="H115" s="1820"/>
      <c r="I115" s="1406">
        <v>288881594.05000001</v>
      </c>
      <c r="J115" s="1820"/>
      <c r="K115" s="1407">
        <f t="shared" si="13"/>
        <v>0.26990258413854573</v>
      </c>
      <c r="L115" s="1408">
        <f t="shared" si="14"/>
        <v>0.26990258413854573</v>
      </c>
      <c r="M115" s="1343"/>
    </row>
    <row r="116" spans="1:13" s="1418" customFormat="1" ht="45" customHeight="1">
      <c r="A116" s="1847"/>
      <c r="B116" s="1844"/>
      <c r="C116" s="1819"/>
      <c r="D116" s="1442" t="s">
        <v>795</v>
      </c>
      <c r="E116" s="1440">
        <v>919124000</v>
      </c>
      <c r="F116" s="1820"/>
      <c r="G116" s="1440">
        <v>919124000</v>
      </c>
      <c r="H116" s="1820"/>
      <c r="I116" s="1423">
        <v>348848803.96000004</v>
      </c>
      <c r="J116" s="1820"/>
      <c r="K116" s="1407">
        <f t="shared" si="13"/>
        <v>0.37954487529430203</v>
      </c>
      <c r="L116" s="1408">
        <f t="shared" si="14"/>
        <v>0.37954487529430203</v>
      </c>
      <c r="M116" s="1343"/>
    </row>
    <row r="117" spans="1:13" s="1418" customFormat="1" ht="45" customHeight="1">
      <c r="A117" s="1847"/>
      <c r="B117" s="1844"/>
      <c r="C117" s="1819"/>
      <c r="D117" s="1404" t="s">
        <v>796</v>
      </c>
      <c r="E117" s="1440">
        <v>1199069000</v>
      </c>
      <c r="F117" s="1820"/>
      <c r="G117" s="1440">
        <v>1199069000</v>
      </c>
      <c r="H117" s="1820"/>
      <c r="I117" s="1406">
        <v>394891216.40999997</v>
      </c>
      <c r="J117" s="1820"/>
      <c r="K117" s="1407">
        <f t="shared" si="13"/>
        <v>0.329331520045969</v>
      </c>
      <c r="L117" s="1408">
        <f t="shared" si="14"/>
        <v>0.329331520045969</v>
      </c>
      <c r="M117" s="1343"/>
    </row>
    <row r="118" spans="1:13" s="1418" customFormat="1" ht="45" customHeight="1">
      <c r="A118" s="1847"/>
      <c r="B118" s="1844"/>
      <c r="C118" s="1819"/>
      <c r="D118" s="1442" t="s">
        <v>841</v>
      </c>
      <c r="E118" s="1440">
        <v>338798000</v>
      </c>
      <c r="F118" s="1820"/>
      <c r="G118" s="1440">
        <v>338798000</v>
      </c>
      <c r="H118" s="1820"/>
      <c r="I118" s="1406">
        <v>187147221.98999998</v>
      </c>
      <c r="J118" s="1820"/>
      <c r="K118" s="1407">
        <f t="shared" si="13"/>
        <v>0.55238585230727444</v>
      </c>
      <c r="L118" s="1408">
        <f t="shared" si="14"/>
        <v>0.55238585230727444</v>
      </c>
      <c r="M118" s="1343"/>
    </row>
    <row r="119" spans="1:13" s="1418" customFormat="1" ht="45" customHeight="1">
      <c r="A119" s="1847"/>
      <c r="B119" s="1844"/>
      <c r="C119" s="1819"/>
      <c r="D119" s="1404" t="s">
        <v>798</v>
      </c>
      <c r="E119" s="1440">
        <v>1119767000</v>
      </c>
      <c r="F119" s="1820"/>
      <c r="G119" s="1440">
        <v>1119767000</v>
      </c>
      <c r="H119" s="1820"/>
      <c r="I119" s="1406">
        <v>346686122.50999999</v>
      </c>
      <c r="J119" s="1820"/>
      <c r="K119" s="1407">
        <f t="shared" si="13"/>
        <v>0.30960558983252767</v>
      </c>
      <c r="L119" s="1408">
        <f t="shared" si="14"/>
        <v>0.30960558983252767</v>
      </c>
      <c r="M119" s="1343"/>
    </row>
    <row r="120" spans="1:13" s="1418" customFormat="1" ht="45" customHeight="1">
      <c r="A120" s="1847"/>
      <c r="B120" s="1844"/>
      <c r="C120" s="1819"/>
      <c r="D120" s="1404" t="s">
        <v>799</v>
      </c>
      <c r="E120" s="1440">
        <v>1529395000</v>
      </c>
      <c r="F120" s="1820"/>
      <c r="G120" s="1440">
        <v>1529395000</v>
      </c>
      <c r="H120" s="1820"/>
      <c r="I120" s="1406">
        <v>489533144.36000001</v>
      </c>
      <c r="J120" s="1820"/>
      <c r="K120" s="1407">
        <f t="shared" si="13"/>
        <v>0.32008287222071474</v>
      </c>
      <c r="L120" s="1408">
        <f t="shared" si="14"/>
        <v>0.32008287222071474</v>
      </c>
      <c r="M120" s="1343"/>
    </row>
    <row r="121" spans="1:13" s="1418" customFormat="1" ht="45" customHeight="1">
      <c r="A121" s="1847"/>
      <c r="B121" s="1844"/>
      <c r="C121" s="1819"/>
      <c r="D121" s="1404" t="s">
        <v>800</v>
      </c>
      <c r="E121" s="1440">
        <v>1050003000</v>
      </c>
      <c r="F121" s="1820"/>
      <c r="G121" s="1440">
        <v>1050003000</v>
      </c>
      <c r="H121" s="1820"/>
      <c r="I121" s="1406">
        <v>266202225.54000002</v>
      </c>
      <c r="J121" s="1820"/>
      <c r="K121" s="1407">
        <f t="shared" si="13"/>
        <v>0.25352520472798651</v>
      </c>
      <c r="L121" s="1408">
        <f t="shared" si="14"/>
        <v>0.25352520472798651</v>
      </c>
      <c r="M121" s="1343"/>
    </row>
    <row r="122" spans="1:13" s="1418" customFormat="1" ht="45" customHeight="1">
      <c r="A122" s="1847"/>
      <c r="B122" s="1844"/>
      <c r="C122" s="1819"/>
      <c r="D122" s="1404" t="s">
        <v>801</v>
      </c>
      <c r="E122" s="1440">
        <v>364000000</v>
      </c>
      <c r="F122" s="1820"/>
      <c r="G122" s="1440">
        <v>364000000</v>
      </c>
      <c r="H122" s="1820"/>
      <c r="I122" s="1406">
        <v>122915368.89999999</v>
      </c>
      <c r="J122" s="1820"/>
      <c r="K122" s="1407">
        <f t="shared" si="13"/>
        <v>0.33767958489010985</v>
      </c>
      <c r="L122" s="1408">
        <f t="shared" si="14"/>
        <v>0.33767958489010985</v>
      </c>
      <c r="M122" s="1343"/>
    </row>
    <row r="123" spans="1:13" s="1418" customFormat="1" ht="45" customHeight="1">
      <c r="A123" s="1847"/>
      <c r="B123" s="1844"/>
      <c r="C123" s="1819"/>
      <c r="D123" s="1404" t="s">
        <v>802</v>
      </c>
      <c r="E123" s="1440">
        <v>1058537000</v>
      </c>
      <c r="F123" s="1820"/>
      <c r="G123" s="1440">
        <v>1058537000</v>
      </c>
      <c r="H123" s="1820"/>
      <c r="I123" s="1406">
        <v>278493855.63</v>
      </c>
      <c r="J123" s="1820"/>
      <c r="K123" s="1407">
        <f t="shared" si="13"/>
        <v>0.26309317069691468</v>
      </c>
      <c r="L123" s="1408">
        <f t="shared" si="14"/>
        <v>0.26309317069691468</v>
      </c>
      <c r="M123" s="1343"/>
    </row>
    <row r="124" spans="1:13" s="1418" customFormat="1" ht="45" customHeight="1">
      <c r="A124" s="1847"/>
      <c r="B124" s="1844"/>
      <c r="C124" s="1819"/>
      <c r="D124" s="1404" t="s">
        <v>803</v>
      </c>
      <c r="E124" s="1440">
        <v>653625000</v>
      </c>
      <c r="F124" s="1820"/>
      <c r="G124" s="1440">
        <v>653625000</v>
      </c>
      <c r="H124" s="1820"/>
      <c r="I124" s="1406">
        <v>198334513.75999999</v>
      </c>
      <c r="J124" s="1820"/>
      <c r="K124" s="1407">
        <f t="shared" si="13"/>
        <v>0.30343777205584238</v>
      </c>
      <c r="L124" s="1408">
        <f t="shared" si="14"/>
        <v>0.30343777205584238</v>
      </c>
      <c r="M124" s="1343"/>
    </row>
    <row r="125" spans="1:13" s="1418" customFormat="1" ht="45" customHeight="1">
      <c r="A125" s="1847"/>
      <c r="B125" s="1844"/>
      <c r="C125" s="1819"/>
      <c r="D125" s="1404" t="s">
        <v>804</v>
      </c>
      <c r="E125" s="1440">
        <v>914523000</v>
      </c>
      <c r="F125" s="1820"/>
      <c r="G125" s="1440">
        <v>914523000</v>
      </c>
      <c r="H125" s="1820"/>
      <c r="I125" s="1406">
        <v>284980683.81</v>
      </c>
      <c r="J125" s="1820"/>
      <c r="K125" s="1407">
        <f t="shared" si="13"/>
        <v>0.31161674863289385</v>
      </c>
      <c r="L125" s="1408">
        <f t="shared" si="14"/>
        <v>0.31161674863289385</v>
      </c>
      <c r="M125" s="1343"/>
    </row>
    <row r="126" spans="1:13" s="1418" customFormat="1" ht="45" customHeight="1">
      <c r="A126" s="1847"/>
      <c r="B126" s="1844"/>
      <c r="C126" s="1819"/>
      <c r="D126" s="1404" t="s">
        <v>805</v>
      </c>
      <c r="E126" s="1440">
        <v>1776048000</v>
      </c>
      <c r="F126" s="1820"/>
      <c r="G126" s="1440">
        <v>1776048000</v>
      </c>
      <c r="H126" s="1820"/>
      <c r="I126" s="1406">
        <v>671826380.27999997</v>
      </c>
      <c r="J126" s="1820"/>
      <c r="K126" s="1407">
        <f t="shared" si="13"/>
        <v>0.3782703960028107</v>
      </c>
      <c r="L126" s="1408">
        <f t="shared" si="14"/>
        <v>0.3782703960028107</v>
      </c>
      <c r="M126" s="1343"/>
    </row>
    <row r="127" spans="1:13" s="1418" customFormat="1" ht="45" customHeight="1">
      <c r="A127" s="1847"/>
      <c r="B127" s="1844"/>
      <c r="C127" s="1819"/>
      <c r="D127" s="1404" t="s">
        <v>806</v>
      </c>
      <c r="E127" s="1440">
        <v>854482000</v>
      </c>
      <c r="F127" s="1820"/>
      <c r="G127" s="1440">
        <v>854482000</v>
      </c>
      <c r="H127" s="1820"/>
      <c r="I127" s="1406">
        <v>321346675</v>
      </c>
      <c r="J127" s="1820"/>
      <c r="K127" s="1407">
        <f t="shared" si="13"/>
        <v>0.37607190672243535</v>
      </c>
      <c r="L127" s="1408">
        <f t="shared" si="14"/>
        <v>0.37607190672243535</v>
      </c>
      <c r="M127" s="1343"/>
    </row>
    <row r="128" spans="1:13" s="1418" customFormat="1" ht="45" customHeight="1">
      <c r="A128" s="1847"/>
      <c r="B128" s="1844"/>
      <c r="C128" s="1819"/>
      <c r="D128" s="1404" t="s">
        <v>807</v>
      </c>
      <c r="E128" s="1440">
        <v>801922000</v>
      </c>
      <c r="F128" s="1820"/>
      <c r="G128" s="1440">
        <v>801922000</v>
      </c>
      <c r="H128" s="1820"/>
      <c r="I128" s="1406">
        <v>287374690.31999999</v>
      </c>
      <c r="J128" s="1820"/>
      <c r="K128" s="1407">
        <f t="shared" si="13"/>
        <v>0.35835740922433851</v>
      </c>
      <c r="L128" s="1408">
        <f t="shared" si="14"/>
        <v>0.35835740922433851</v>
      </c>
      <c r="M128" s="1343"/>
    </row>
    <row r="129" spans="1:13" s="1418" customFormat="1" ht="45" customHeight="1">
      <c r="A129" s="1847"/>
      <c r="B129" s="1844"/>
      <c r="C129" s="1819"/>
      <c r="D129" s="1404" t="s">
        <v>808</v>
      </c>
      <c r="E129" s="1440">
        <v>1114807000</v>
      </c>
      <c r="F129" s="1820"/>
      <c r="G129" s="1440">
        <v>1114807000</v>
      </c>
      <c r="H129" s="1820"/>
      <c r="I129" s="1406">
        <v>361190134.28999996</v>
      </c>
      <c r="J129" s="1820"/>
      <c r="K129" s="1407">
        <f t="shared" si="13"/>
        <v>0.32399342154292177</v>
      </c>
      <c r="L129" s="1408">
        <f t="shared" si="14"/>
        <v>0.32399342154292177</v>
      </c>
      <c r="M129" s="1343"/>
    </row>
    <row r="130" spans="1:13" s="1418" customFormat="1" ht="45" customHeight="1">
      <c r="A130" s="1847"/>
      <c r="B130" s="1844"/>
      <c r="C130" s="1819"/>
      <c r="D130" s="1404" t="s">
        <v>809</v>
      </c>
      <c r="E130" s="1440">
        <v>611528000</v>
      </c>
      <c r="F130" s="1820"/>
      <c r="G130" s="1440">
        <v>611528000</v>
      </c>
      <c r="H130" s="1820"/>
      <c r="I130" s="1406">
        <v>376933391.36000001</v>
      </c>
      <c r="J130" s="1820"/>
      <c r="K130" s="1407">
        <f t="shared" si="13"/>
        <v>0.61637961198833091</v>
      </c>
      <c r="L130" s="1408">
        <f t="shared" si="14"/>
        <v>0.61637961198833091</v>
      </c>
      <c r="M130" s="1343"/>
    </row>
    <row r="131" spans="1:13" s="1418" customFormat="1" ht="45" customHeight="1">
      <c r="A131" s="1847"/>
      <c r="B131" s="1417">
        <v>801</v>
      </c>
      <c r="C131" s="1404" t="s">
        <v>115</v>
      </c>
      <c r="D131" s="1404" t="s">
        <v>792</v>
      </c>
      <c r="E131" s="1440">
        <v>123987000</v>
      </c>
      <c r="F131" s="1820"/>
      <c r="G131" s="1440">
        <v>124034205</v>
      </c>
      <c r="H131" s="1820"/>
      <c r="I131" s="1406">
        <v>2306951.52</v>
      </c>
      <c r="J131" s="1820"/>
      <c r="K131" s="1407">
        <f>I131/E131</f>
        <v>1.860639841273682E-2</v>
      </c>
      <c r="L131" s="1408">
        <f>I131/G131</f>
        <v>1.85993171802891E-2</v>
      </c>
      <c r="M131" s="1436"/>
    </row>
    <row r="132" spans="1:13" s="1418" customFormat="1" ht="45" customHeight="1">
      <c r="A132" s="1847"/>
      <c r="B132" s="1639">
        <v>851</v>
      </c>
      <c r="C132" s="1634" t="s">
        <v>404</v>
      </c>
      <c r="D132" s="1634" t="s">
        <v>792</v>
      </c>
      <c r="E132" s="1440">
        <v>51169000</v>
      </c>
      <c r="F132" s="1820"/>
      <c r="G132" s="1440">
        <v>72249593</v>
      </c>
      <c r="H132" s="1820"/>
      <c r="I132" s="1635">
        <v>16689886.09</v>
      </c>
      <c r="J132" s="1820"/>
      <c r="K132" s="1407">
        <f>I132/E132</f>
        <v>0.32617182454220328</v>
      </c>
      <c r="L132" s="1408">
        <f>I132/G132</f>
        <v>0.2310031848899135</v>
      </c>
      <c r="M132" s="1343"/>
    </row>
    <row r="133" spans="1:13" s="1418" customFormat="1" ht="45" customHeight="1">
      <c r="A133" s="1847"/>
      <c r="B133" s="1417">
        <v>852</v>
      </c>
      <c r="C133" s="1404" t="s">
        <v>406</v>
      </c>
      <c r="D133" s="1404" t="s">
        <v>792</v>
      </c>
      <c r="E133" s="1440">
        <v>13802000</v>
      </c>
      <c r="F133" s="1820"/>
      <c r="G133" s="1440">
        <v>11502000</v>
      </c>
      <c r="H133" s="1820"/>
      <c r="I133" s="1406">
        <v>3415734.31</v>
      </c>
      <c r="J133" s="1820"/>
      <c r="K133" s="1407">
        <f>I133/E133</f>
        <v>0.24748111215765831</v>
      </c>
      <c r="L133" s="1408">
        <f>I133/G133</f>
        <v>0.29696872804729613</v>
      </c>
      <c r="M133" s="1343"/>
    </row>
    <row r="134" spans="1:13" s="1418" customFormat="1" ht="45" customHeight="1" thickBot="1">
      <c r="A134" s="1848"/>
      <c r="B134" s="1445">
        <v>853</v>
      </c>
      <c r="C134" s="1379" t="s">
        <v>582</v>
      </c>
      <c r="D134" s="1379" t="s">
        <v>792</v>
      </c>
      <c r="E134" s="1380">
        <v>371939000</v>
      </c>
      <c r="F134" s="1821"/>
      <c r="G134" s="1380">
        <v>353808000</v>
      </c>
      <c r="H134" s="1821"/>
      <c r="I134" s="1395">
        <v>107678843.14999999</v>
      </c>
      <c r="J134" s="1821"/>
      <c r="K134" s="1396">
        <f>I134/E134</f>
        <v>0.28950672865711846</v>
      </c>
      <c r="L134" s="1397">
        <f>I134/G134</f>
        <v>0.30434259019015963</v>
      </c>
      <c r="M134" s="1343"/>
    </row>
    <row r="135" spans="1:13" s="1418" customFormat="1" ht="45" customHeight="1">
      <c r="A135" s="1774">
        <v>37</v>
      </c>
      <c r="B135" s="1841">
        <v>750</v>
      </c>
      <c r="C135" s="1842" t="s">
        <v>83</v>
      </c>
      <c r="D135" s="1446" t="s">
        <v>816</v>
      </c>
      <c r="E135" s="1447">
        <v>329000</v>
      </c>
      <c r="F135" s="1788">
        <f>SUM(E135:E142)</f>
        <v>65870000</v>
      </c>
      <c r="G135" s="1447">
        <v>329000</v>
      </c>
      <c r="H135" s="1788">
        <f>SUM(G135:G142)</f>
        <v>67374234</v>
      </c>
      <c r="I135" s="1381">
        <v>0</v>
      </c>
      <c r="J135" s="1788">
        <f>SUM(I135:I142)</f>
        <v>3273602.74</v>
      </c>
      <c r="K135" s="1433">
        <v>0</v>
      </c>
      <c r="L135" s="1434">
        <v>0</v>
      </c>
      <c r="M135" s="1343"/>
    </row>
    <row r="136" spans="1:13" s="1418" customFormat="1" ht="45" customHeight="1">
      <c r="A136" s="1782"/>
      <c r="B136" s="1837"/>
      <c r="C136" s="1838"/>
      <c r="D136" s="1404" t="s">
        <v>793</v>
      </c>
      <c r="E136" s="1440">
        <v>468000</v>
      </c>
      <c r="F136" s="1785"/>
      <c r="G136" s="1440">
        <v>468000</v>
      </c>
      <c r="H136" s="1785"/>
      <c r="I136" s="1406">
        <v>10651.79</v>
      </c>
      <c r="J136" s="1785"/>
      <c r="K136" s="1407">
        <f>I136/E136</f>
        <v>2.2760235042735045E-2</v>
      </c>
      <c r="L136" s="1408">
        <f>I136/G136</f>
        <v>2.2760235042735045E-2</v>
      </c>
      <c r="M136" s="1343"/>
    </row>
    <row r="137" spans="1:13" s="1418" customFormat="1" ht="45" customHeight="1">
      <c r="A137" s="1782"/>
      <c r="B137" s="1837"/>
      <c r="C137" s="1838"/>
      <c r="D137" s="1404" t="s">
        <v>792</v>
      </c>
      <c r="E137" s="1440">
        <v>2625000</v>
      </c>
      <c r="F137" s="1785"/>
      <c r="G137" s="1440">
        <v>2625000</v>
      </c>
      <c r="H137" s="1785"/>
      <c r="I137" s="1406">
        <v>222726.65</v>
      </c>
      <c r="J137" s="1785"/>
      <c r="K137" s="1407">
        <f>I137/E137</f>
        <v>8.484824761904762E-2</v>
      </c>
      <c r="L137" s="1408">
        <f>I137/G137</f>
        <v>8.484824761904762E-2</v>
      </c>
      <c r="M137" s="1343"/>
    </row>
    <row r="138" spans="1:13" s="1418" customFormat="1" ht="45" customHeight="1">
      <c r="A138" s="1782"/>
      <c r="B138" s="1837">
        <v>755</v>
      </c>
      <c r="C138" s="1838" t="s">
        <v>391</v>
      </c>
      <c r="D138" s="1404" t="s">
        <v>815</v>
      </c>
      <c r="E138" s="1440">
        <v>309000</v>
      </c>
      <c r="F138" s="1785"/>
      <c r="G138" s="1440">
        <v>309000</v>
      </c>
      <c r="H138" s="1785"/>
      <c r="I138" s="1424">
        <v>0</v>
      </c>
      <c r="J138" s="1785"/>
      <c r="K138" s="1425">
        <v>0</v>
      </c>
      <c r="L138" s="1426">
        <v>0</v>
      </c>
      <c r="M138" s="1343"/>
    </row>
    <row r="139" spans="1:13" s="1418" customFormat="1" ht="45" customHeight="1">
      <c r="A139" s="1782"/>
      <c r="B139" s="1837"/>
      <c r="C139" s="1838"/>
      <c r="D139" s="1442" t="s">
        <v>816</v>
      </c>
      <c r="E139" s="1440">
        <v>33186000</v>
      </c>
      <c r="F139" s="1785"/>
      <c r="G139" s="1440">
        <v>27735800</v>
      </c>
      <c r="H139" s="1785"/>
      <c r="I139" s="1406">
        <v>95539.430000000008</v>
      </c>
      <c r="J139" s="1785"/>
      <c r="K139" s="1407">
        <f>I139/E139</f>
        <v>2.8789076719098416E-3</v>
      </c>
      <c r="L139" s="1408">
        <f>I139/G139</f>
        <v>3.4446249972959137E-3</v>
      </c>
      <c r="M139" s="1343"/>
    </row>
    <row r="140" spans="1:13" s="1418" customFormat="1" ht="45" customHeight="1">
      <c r="A140" s="1782"/>
      <c r="B140" s="1837"/>
      <c r="C140" s="1838"/>
      <c r="D140" s="1404" t="s">
        <v>789</v>
      </c>
      <c r="E140" s="1440">
        <v>4391000</v>
      </c>
      <c r="F140" s="1785"/>
      <c r="G140" s="1440">
        <v>5895234</v>
      </c>
      <c r="H140" s="1785"/>
      <c r="I140" s="1406">
        <v>2114245.7599999998</v>
      </c>
      <c r="J140" s="1785"/>
      <c r="K140" s="1407">
        <f>I140/E140</f>
        <v>0.48149527670234565</v>
      </c>
      <c r="L140" s="1408">
        <f>I140/G140</f>
        <v>0.35863644428702912</v>
      </c>
      <c r="M140" s="1343"/>
    </row>
    <row r="141" spans="1:13" s="1418" customFormat="1" ht="45" customHeight="1">
      <c r="A141" s="1782"/>
      <c r="B141" s="1837"/>
      <c r="C141" s="1838"/>
      <c r="D141" s="1404" t="s">
        <v>793</v>
      </c>
      <c r="E141" s="1440">
        <v>490000</v>
      </c>
      <c r="F141" s="1785"/>
      <c r="G141" s="1440">
        <v>490000</v>
      </c>
      <c r="H141" s="1785"/>
      <c r="I141" s="1424">
        <v>0</v>
      </c>
      <c r="J141" s="1785"/>
      <c r="K141" s="1425">
        <v>0</v>
      </c>
      <c r="L141" s="1426">
        <v>0</v>
      </c>
      <c r="M141" s="1343"/>
    </row>
    <row r="142" spans="1:13" s="1418" customFormat="1" ht="45" customHeight="1" thickBot="1">
      <c r="A142" s="1786"/>
      <c r="B142" s="1801"/>
      <c r="C142" s="1803"/>
      <c r="D142" s="1410" t="s">
        <v>792</v>
      </c>
      <c r="E142" s="1441">
        <v>24072000</v>
      </c>
      <c r="F142" s="1789"/>
      <c r="G142" s="1441">
        <v>29522200</v>
      </c>
      <c r="H142" s="1789"/>
      <c r="I142" s="1420">
        <v>830439.1100000001</v>
      </c>
      <c r="J142" s="1789"/>
      <c r="K142" s="1421">
        <f t="shared" ref="K142:K147" si="15">I142/E142</f>
        <v>3.4498135177799941E-2</v>
      </c>
      <c r="L142" s="1422">
        <f t="shared" ref="L142:L147" si="16">I142/G142</f>
        <v>2.8129309807534673E-2</v>
      </c>
      <c r="M142" s="1343"/>
    </row>
    <row r="143" spans="1:13" s="1418" customFormat="1" ht="45" customHeight="1">
      <c r="A143" s="1780">
        <v>39</v>
      </c>
      <c r="B143" s="1800">
        <v>600</v>
      </c>
      <c r="C143" s="1802" t="s">
        <v>368</v>
      </c>
      <c r="D143" s="1439" t="s">
        <v>811</v>
      </c>
      <c r="E143" s="1376">
        <v>1736616000</v>
      </c>
      <c r="F143" s="1781">
        <f>SUM(E143:E148)</f>
        <v>10353780000</v>
      </c>
      <c r="G143" s="1376">
        <v>1736616708</v>
      </c>
      <c r="H143" s="1781">
        <f>SUM(G143:G148)</f>
        <v>10354149850</v>
      </c>
      <c r="I143" s="1415">
        <v>305380553.00999999</v>
      </c>
      <c r="J143" s="1781">
        <f>SUM(I143:I148)</f>
        <v>2851575990.3200002</v>
      </c>
      <c r="K143" s="1365">
        <f t="shared" si="15"/>
        <v>0.17584805910460344</v>
      </c>
      <c r="L143" s="1366">
        <f t="shared" si="16"/>
        <v>0.17584798741323637</v>
      </c>
      <c r="M143" s="1343"/>
    </row>
    <row r="144" spans="1:13" s="1418" customFormat="1" ht="45" customHeight="1">
      <c r="A144" s="1782"/>
      <c r="B144" s="1837"/>
      <c r="C144" s="1838"/>
      <c r="D144" s="1404" t="s">
        <v>789</v>
      </c>
      <c r="E144" s="1440">
        <v>8572945000</v>
      </c>
      <c r="F144" s="1783"/>
      <c r="G144" s="1440">
        <v>8541859125</v>
      </c>
      <c r="H144" s="1783"/>
      <c r="I144" s="1406">
        <v>2476124611.3700004</v>
      </c>
      <c r="J144" s="1783"/>
      <c r="K144" s="1407">
        <f t="shared" si="15"/>
        <v>0.28883010580028223</v>
      </c>
      <c r="L144" s="1408">
        <f t="shared" si="16"/>
        <v>0.28988122786091963</v>
      </c>
      <c r="M144" s="1343"/>
    </row>
    <row r="145" spans="1:13" s="1418" customFormat="1" ht="45" customHeight="1">
      <c r="A145" s="1782"/>
      <c r="B145" s="1837"/>
      <c r="C145" s="1838"/>
      <c r="D145" s="1404" t="s">
        <v>793</v>
      </c>
      <c r="E145" s="1440">
        <v>936000</v>
      </c>
      <c r="F145" s="1783"/>
      <c r="G145" s="1440">
        <v>3710444</v>
      </c>
      <c r="H145" s="1783"/>
      <c r="I145" s="1406">
        <v>2554819.63</v>
      </c>
      <c r="J145" s="1783"/>
      <c r="K145" s="1407">
        <f t="shared" si="15"/>
        <v>2.7295081517094015</v>
      </c>
      <c r="L145" s="1408">
        <f t="shared" si="16"/>
        <v>0.68854822495636636</v>
      </c>
      <c r="M145" s="1343"/>
    </row>
    <row r="146" spans="1:13" s="1418" customFormat="1" ht="45" customHeight="1">
      <c r="A146" s="1782"/>
      <c r="B146" s="1837"/>
      <c r="C146" s="1838"/>
      <c r="D146" s="1442" t="s">
        <v>791</v>
      </c>
      <c r="E146" s="1440">
        <v>42917000</v>
      </c>
      <c r="F146" s="1783"/>
      <c r="G146" s="1440">
        <v>71597573</v>
      </c>
      <c r="H146" s="1783"/>
      <c r="I146" s="1406">
        <v>67458569.219999999</v>
      </c>
      <c r="J146" s="1783"/>
      <c r="K146" s="1407">
        <f t="shared" si="15"/>
        <v>1.5718379481324416</v>
      </c>
      <c r="L146" s="1408">
        <f t="shared" si="16"/>
        <v>0.94219072509622637</v>
      </c>
      <c r="M146" s="1343"/>
    </row>
    <row r="147" spans="1:13" s="1418" customFormat="1" ht="45" customHeight="1">
      <c r="A147" s="1782"/>
      <c r="B147" s="1837">
        <v>750</v>
      </c>
      <c r="C147" s="1838" t="s">
        <v>83</v>
      </c>
      <c r="D147" s="1404" t="s">
        <v>793</v>
      </c>
      <c r="E147" s="1440">
        <v>232000</v>
      </c>
      <c r="F147" s="1783"/>
      <c r="G147" s="1440">
        <v>232000</v>
      </c>
      <c r="H147" s="1783"/>
      <c r="I147" s="1406">
        <v>57437.09</v>
      </c>
      <c r="J147" s="1783"/>
      <c r="K147" s="1407">
        <f t="shared" si="15"/>
        <v>0.24757366379310344</v>
      </c>
      <c r="L147" s="1408">
        <f t="shared" si="16"/>
        <v>0.24757366379310344</v>
      </c>
      <c r="M147" s="1343"/>
    </row>
    <row r="148" spans="1:13" s="1418" customFormat="1" ht="45" customHeight="1" thickBot="1">
      <c r="A148" s="1775"/>
      <c r="B148" s="1839"/>
      <c r="C148" s="1840"/>
      <c r="D148" s="1379" t="s">
        <v>792</v>
      </c>
      <c r="E148" s="1380">
        <v>134000</v>
      </c>
      <c r="F148" s="1777"/>
      <c r="G148" s="1380">
        <v>134000</v>
      </c>
      <c r="H148" s="1777"/>
      <c r="I148" s="1427">
        <v>0</v>
      </c>
      <c r="J148" s="1777"/>
      <c r="K148" s="1382">
        <v>0</v>
      </c>
      <c r="L148" s="1383">
        <v>0</v>
      </c>
      <c r="M148" s="1343"/>
    </row>
    <row r="149" spans="1:13" s="1418" customFormat="1" ht="45" customHeight="1">
      <c r="A149" s="1617">
        <v>40</v>
      </c>
      <c r="B149" s="1626">
        <v>750</v>
      </c>
      <c r="C149" s="1627" t="s">
        <v>83</v>
      </c>
      <c r="D149" s="1632" t="s">
        <v>793</v>
      </c>
      <c r="E149" s="1376">
        <v>9000</v>
      </c>
      <c r="F149" s="1618">
        <f>SUM(E149:E149)</f>
        <v>9000</v>
      </c>
      <c r="G149" s="1376">
        <v>34628</v>
      </c>
      <c r="H149" s="1618">
        <f>G149</f>
        <v>34628</v>
      </c>
      <c r="I149" s="1629">
        <v>26586.65</v>
      </c>
      <c r="J149" s="1618">
        <f>SUM(I149:I149)</f>
        <v>26586.65</v>
      </c>
      <c r="K149" s="1365">
        <f>I149/E149</f>
        <v>2.9540722222222224</v>
      </c>
      <c r="L149" s="1366">
        <f>I149/G149</f>
        <v>0.76777896499942244</v>
      </c>
      <c r="M149" s="1343"/>
    </row>
    <row r="150" spans="1:13" s="1418" customFormat="1" ht="45" customHeight="1">
      <c r="A150" s="1774">
        <v>41</v>
      </c>
      <c r="B150" s="1644">
        <v>750</v>
      </c>
      <c r="C150" s="1446" t="s">
        <v>83</v>
      </c>
      <c r="D150" s="1643" t="s">
        <v>789</v>
      </c>
      <c r="E150" s="1447">
        <v>339000</v>
      </c>
      <c r="F150" s="1836">
        <f>SUM(E150:E162)</f>
        <v>23563000</v>
      </c>
      <c r="G150" s="1447">
        <v>339000</v>
      </c>
      <c r="H150" s="1836">
        <f>SUM(G150:G162)</f>
        <v>29409029</v>
      </c>
      <c r="I150" s="1640">
        <v>12683.17</v>
      </c>
      <c r="J150" s="1836">
        <f>SUM(I150:I162)</f>
        <v>6567803.2199999988</v>
      </c>
      <c r="K150" s="1455">
        <f>I150/E150</f>
        <v>3.7413480825958703E-2</v>
      </c>
      <c r="L150" s="1457">
        <f>I150/G150</f>
        <v>3.7413480825958703E-2</v>
      </c>
      <c r="M150" s="1343"/>
    </row>
    <row r="151" spans="1:13" s="1418" customFormat="1" ht="45" customHeight="1">
      <c r="A151" s="1782"/>
      <c r="B151" s="1818">
        <v>801</v>
      </c>
      <c r="C151" s="1819" t="s">
        <v>115</v>
      </c>
      <c r="D151" s="1404" t="s">
        <v>792</v>
      </c>
      <c r="E151" s="1440">
        <v>529000</v>
      </c>
      <c r="F151" s="1820"/>
      <c r="G151" s="1440">
        <v>529000</v>
      </c>
      <c r="H151" s="1820"/>
      <c r="I151" s="1424">
        <v>0</v>
      </c>
      <c r="J151" s="1820"/>
      <c r="K151" s="1425">
        <v>0</v>
      </c>
      <c r="L151" s="1426">
        <v>0</v>
      </c>
      <c r="M151" s="1343"/>
    </row>
    <row r="152" spans="1:13" s="1418" customFormat="1" ht="45" customHeight="1">
      <c r="A152" s="1782"/>
      <c r="B152" s="1818"/>
      <c r="C152" s="1819"/>
      <c r="D152" s="1442" t="s">
        <v>795</v>
      </c>
      <c r="E152" s="1440">
        <v>331000</v>
      </c>
      <c r="F152" s="1820"/>
      <c r="G152" s="1440">
        <v>331000</v>
      </c>
      <c r="H152" s="1820"/>
      <c r="I152" s="1424">
        <v>0</v>
      </c>
      <c r="J152" s="1820"/>
      <c r="K152" s="1425">
        <v>0</v>
      </c>
      <c r="L152" s="1426">
        <v>0</v>
      </c>
      <c r="M152" s="1343"/>
    </row>
    <row r="153" spans="1:13" s="1418" customFormat="1" ht="45" customHeight="1">
      <c r="A153" s="1782"/>
      <c r="B153" s="1818"/>
      <c r="C153" s="1819"/>
      <c r="D153" s="1404" t="s">
        <v>796</v>
      </c>
      <c r="E153" s="1440">
        <v>359000</v>
      </c>
      <c r="F153" s="1820"/>
      <c r="G153" s="1440">
        <v>359000</v>
      </c>
      <c r="H153" s="1820"/>
      <c r="I153" s="1406">
        <v>70734.489999999991</v>
      </c>
      <c r="J153" s="1820"/>
      <c r="K153" s="1407">
        <f>I153/E153</f>
        <v>0.19703200557103062</v>
      </c>
      <c r="L153" s="1408">
        <f>I153/G153</f>
        <v>0.19703200557103062</v>
      </c>
      <c r="M153" s="1343"/>
    </row>
    <row r="154" spans="1:13" s="1418" customFormat="1" ht="45" customHeight="1">
      <c r="A154" s="1782"/>
      <c r="B154" s="1818"/>
      <c r="C154" s="1819"/>
      <c r="D154" s="1442" t="s">
        <v>841</v>
      </c>
      <c r="E154" s="1440">
        <v>293000</v>
      </c>
      <c r="F154" s="1820"/>
      <c r="G154" s="1440">
        <v>293000</v>
      </c>
      <c r="H154" s="1820"/>
      <c r="I154" s="1406">
        <v>4800</v>
      </c>
      <c r="J154" s="1820"/>
      <c r="K154" s="1407">
        <f>I154/E154</f>
        <v>1.6382252559726963E-2</v>
      </c>
      <c r="L154" s="1408">
        <f>I154/G154</f>
        <v>1.6382252559726963E-2</v>
      </c>
      <c r="M154" s="1343"/>
    </row>
    <row r="155" spans="1:13" ht="45" customHeight="1">
      <c r="A155" s="1782"/>
      <c r="B155" s="1818"/>
      <c r="C155" s="1819"/>
      <c r="D155" s="1404" t="s">
        <v>803</v>
      </c>
      <c r="E155" s="1440">
        <v>1122000</v>
      </c>
      <c r="F155" s="1820"/>
      <c r="G155" s="1440">
        <v>1186000</v>
      </c>
      <c r="H155" s="1820"/>
      <c r="I155" s="1406">
        <v>153322.45000000001</v>
      </c>
      <c r="J155" s="1820"/>
      <c r="K155" s="1407">
        <f>I155/E155</f>
        <v>0.13665102495543674</v>
      </c>
      <c r="L155" s="1408">
        <f>I155/G155</f>
        <v>0.12927693929173695</v>
      </c>
    </row>
    <row r="156" spans="1:13" ht="45" customHeight="1">
      <c r="A156" s="1782"/>
      <c r="B156" s="1818"/>
      <c r="C156" s="1819"/>
      <c r="D156" s="1404" t="s">
        <v>805</v>
      </c>
      <c r="E156" s="1440">
        <v>527000</v>
      </c>
      <c r="F156" s="1820"/>
      <c r="G156" s="1440">
        <v>527000</v>
      </c>
      <c r="H156" s="1820"/>
      <c r="I156" s="1424">
        <v>0</v>
      </c>
      <c r="J156" s="1820"/>
      <c r="K156" s="1425">
        <v>0</v>
      </c>
      <c r="L156" s="1426">
        <v>0</v>
      </c>
    </row>
    <row r="157" spans="1:13" ht="45" customHeight="1">
      <c r="A157" s="1782"/>
      <c r="B157" s="1818"/>
      <c r="C157" s="1819"/>
      <c r="D157" s="1404" t="s">
        <v>806</v>
      </c>
      <c r="E157" s="1440">
        <v>683000</v>
      </c>
      <c r="F157" s="1820"/>
      <c r="G157" s="1440">
        <v>683000</v>
      </c>
      <c r="H157" s="1820"/>
      <c r="I157" s="1406">
        <v>185774.45</v>
      </c>
      <c r="J157" s="1820"/>
      <c r="K157" s="1407">
        <f>I157/E157</f>
        <v>0.27199773060029286</v>
      </c>
      <c r="L157" s="1408">
        <f>I157/G157</f>
        <v>0.27199773060029286</v>
      </c>
    </row>
    <row r="158" spans="1:13" ht="45" customHeight="1">
      <c r="A158" s="1782"/>
      <c r="B158" s="1818"/>
      <c r="C158" s="1819"/>
      <c r="D158" s="1404" t="s">
        <v>808</v>
      </c>
      <c r="E158" s="1440">
        <v>150000</v>
      </c>
      <c r="F158" s="1820"/>
      <c r="G158" s="1440">
        <v>150000</v>
      </c>
      <c r="H158" s="1820"/>
      <c r="I158" s="1424">
        <v>0</v>
      </c>
      <c r="J158" s="1820"/>
      <c r="K158" s="1425">
        <v>0</v>
      </c>
      <c r="L158" s="1426">
        <v>0</v>
      </c>
    </row>
    <row r="159" spans="1:13" ht="45" customHeight="1">
      <c r="A159" s="1782"/>
      <c r="B159" s="1792" t="s">
        <v>413</v>
      </c>
      <c r="C159" s="1794" t="s">
        <v>584</v>
      </c>
      <c r="D159" s="1404" t="s">
        <v>789</v>
      </c>
      <c r="E159" s="1440">
        <v>18478000</v>
      </c>
      <c r="F159" s="1820"/>
      <c r="G159" s="1440">
        <v>23925171</v>
      </c>
      <c r="H159" s="1820"/>
      <c r="I159" s="1406">
        <v>6090450.1499999994</v>
      </c>
      <c r="J159" s="1820"/>
      <c r="K159" s="1407">
        <f>I159/E159</f>
        <v>0.32960548490096325</v>
      </c>
      <c r="L159" s="1408">
        <f>I159/G159</f>
        <v>0.2545624501492591</v>
      </c>
    </row>
    <row r="160" spans="1:13" ht="45" customHeight="1">
      <c r="A160" s="1782"/>
      <c r="B160" s="1792"/>
      <c r="C160" s="1794"/>
      <c r="D160" s="1404" t="s">
        <v>801</v>
      </c>
      <c r="E160" s="1440">
        <v>727000</v>
      </c>
      <c r="F160" s="1820"/>
      <c r="G160" s="1440">
        <v>826323</v>
      </c>
      <c r="H160" s="1820"/>
      <c r="I160" s="1406">
        <v>48599.119999999995</v>
      </c>
      <c r="J160" s="1820"/>
      <c r="K160" s="1407">
        <f>I160/E160</f>
        <v>6.6848858321870694E-2</v>
      </c>
      <c r="L160" s="1408">
        <f>I160/G160</f>
        <v>5.8813708440888124E-2</v>
      </c>
    </row>
    <row r="161" spans="1:12" ht="45" customHeight="1">
      <c r="A161" s="1786"/>
      <c r="B161" s="1807"/>
      <c r="C161" s="1827"/>
      <c r="D161" s="1404" t="s">
        <v>802</v>
      </c>
      <c r="E161" s="1441"/>
      <c r="F161" s="1810"/>
      <c r="G161" s="1441">
        <v>235535</v>
      </c>
      <c r="H161" s="1810"/>
      <c r="I161" s="1424">
        <v>0</v>
      </c>
      <c r="J161" s="1810"/>
      <c r="K161" s="1425">
        <v>0</v>
      </c>
      <c r="L161" s="1426">
        <v>0</v>
      </c>
    </row>
    <row r="162" spans="1:12" ht="45" customHeight="1" thickBot="1">
      <c r="A162" s="1786"/>
      <c r="B162" s="1807"/>
      <c r="C162" s="1827"/>
      <c r="D162" s="1410" t="s">
        <v>804</v>
      </c>
      <c r="E162" s="1441">
        <v>25000</v>
      </c>
      <c r="F162" s="1810"/>
      <c r="G162" s="1441">
        <v>25000</v>
      </c>
      <c r="H162" s="1810"/>
      <c r="I162" s="1420">
        <v>1439.39</v>
      </c>
      <c r="J162" s="1810"/>
      <c r="K162" s="1421">
        <f>I162/E162</f>
        <v>5.7575600000000005E-2</v>
      </c>
      <c r="L162" s="1422">
        <f>I162/G162</f>
        <v>5.7575600000000005E-2</v>
      </c>
    </row>
    <row r="163" spans="1:12" ht="45" customHeight="1">
      <c r="A163" s="1811">
        <v>42</v>
      </c>
      <c r="B163" s="1620" t="s">
        <v>377</v>
      </c>
      <c r="C163" s="1625" t="s">
        <v>83</v>
      </c>
      <c r="D163" s="1632" t="s">
        <v>793</v>
      </c>
      <c r="E163" s="1376">
        <v>5976000</v>
      </c>
      <c r="F163" s="1809">
        <f>SUM(E163:E170)</f>
        <v>87780000</v>
      </c>
      <c r="G163" s="1376">
        <v>5976000</v>
      </c>
      <c r="H163" s="1809">
        <f>SUM(G163:G170)</f>
        <v>92416107</v>
      </c>
      <c r="I163" s="1638">
        <v>233913.95</v>
      </c>
      <c r="J163" s="1809">
        <f>SUM(I163:I170)</f>
        <v>6259464.4299999997</v>
      </c>
      <c r="K163" s="1365">
        <f>I163/E163</f>
        <v>3.9142227242302548E-2</v>
      </c>
      <c r="L163" s="1366">
        <f>I163/G163</f>
        <v>3.9142227242302548E-2</v>
      </c>
    </row>
    <row r="164" spans="1:12" ht="45" customHeight="1">
      <c r="A164" s="1817"/>
      <c r="B164" s="1792" t="s">
        <v>387</v>
      </c>
      <c r="C164" s="1794" t="s">
        <v>579</v>
      </c>
      <c r="D164" s="1634" t="s">
        <v>815</v>
      </c>
      <c r="E164" s="1440">
        <v>131000</v>
      </c>
      <c r="F164" s="1820"/>
      <c r="G164" s="1440">
        <v>131000</v>
      </c>
      <c r="H164" s="1820"/>
      <c r="I164" s="1424">
        <v>0</v>
      </c>
      <c r="J164" s="1820"/>
      <c r="K164" s="1425">
        <v>0</v>
      </c>
      <c r="L164" s="1426">
        <v>0</v>
      </c>
    </row>
    <row r="165" spans="1:12" ht="45" customHeight="1">
      <c r="A165" s="1817"/>
      <c r="B165" s="1792"/>
      <c r="C165" s="1794"/>
      <c r="D165" s="1442" t="s">
        <v>816</v>
      </c>
      <c r="E165" s="1440">
        <v>33236000</v>
      </c>
      <c r="F165" s="1820"/>
      <c r="G165" s="1440">
        <v>31529321</v>
      </c>
      <c r="H165" s="1820"/>
      <c r="I165" s="1637">
        <v>1163836.81</v>
      </c>
      <c r="J165" s="1820"/>
      <c r="K165" s="1407">
        <f>I165/E165</f>
        <v>3.5017354976531474E-2</v>
      </c>
      <c r="L165" s="1408">
        <f>I165/G165</f>
        <v>3.691284090767448E-2</v>
      </c>
    </row>
    <row r="166" spans="1:12" ht="45" customHeight="1">
      <c r="A166" s="1817"/>
      <c r="B166" s="1792"/>
      <c r="C166" s="1794"/>
      <c r="D166" s="1634" t="s">
        <v>789</v>
      </c>
      <c r="E166" s="1440">
        <v>34984000</v>
      </c>
      <c r="F166" s="1820"/>
      <c r="G166" s="1440">
        <v>31589755</v>
      </c>
      <c r="H166" s="1820"/>
      <c r="I166" s="1637">
        <v>1713410.3299999998</v>
      </c>
      <c r="J166" s="1820"/>
      <c r="K166" s="1407">
        <f>I166/E166</f>
        <v>4.8976970329293386E-2</v>
      </c>
      <c r="L166" s="1408">
        <f>I166/G166</f>
        <v>5.4239430790140659E-2</v>
      </c>
    </row>
    <row r="167" spans="1:12" ht="45" customHeight="1">
      <c r="A167" s="1817"/>
      <c r="B167" s="1792"/>
      <c r="C167" s="1794"/>
      <c r="D167" s="1634" t="s">
        <v>798</v>
      </c>
      <c r="E167" s="1440">
        <v>13124000</v>
      </c>
      <c r="F167" s="1820"/>
      <c r="G167" s="1440">
        <v>13124000</v>
      </c>
      <c r="H167" s="1820"/>
      <c r="I167" s="1637">
        <v>7712.59</v>
      </c>
      <c r="J167" s="1820"/>
      <c r="K167" s="1407">
        <f>I167/E167</f>
        <v>5.8767067967083208E-4</v>
      </c>
      <c r="L167" s="1408">
        <f>I167/G167</f>
        <v>5.8767067967083208E-4</v>
      </c>
    </row>
    <row r="168" spans="1:12" ht="45" customHeight="1">
      <c r="A168" s="1817"/>
      <c r="B168" s="1792"/>
      <c r="C168" s="1794"/>
      <c r="D168" s="1634" t="s">
        <v>799</v>
      </c>
      <c r="E168" s="1440"/>
      <c r="F168" s="1820"/>
      <c r="G168" s="1440">
        <v>9737031</v>
      </c>
      <c r="H168" s="1820"/>
      <c r="I168" s="1637">
        <v>2991660.33</v>
      </c>
      <c r="J168" s="1820"/>
      <c r="K168" s="1425">
        <v>0</v>
      </c>
      <c r="L168" s="1408">
        <f>I168/G168</f>
        <v>0.30724564089402612</v>
      </c>
    </row>
    <row r="169" spans="1:12" ht="45" customHeight="1">
      <c r="A169" s="1817"/>
      <c r="B169" s="1792"/>
      <c r="C169" s="1794"/>
      <c r="D169" s="1634" t="s">
        <v>806</v>
      </c>
      <c r="E169" s="1440">
        <v>115000</v>
      </c>
      <c r="F169" s="1820"/>
      <c r="G169" s="1440">
        <v>115000</v>
      </c>
      <c r="H169" s="1820"/>
      <c r="I169" s="1424">
        <v>0</v>
      </c>
      <c r="J169" s="1820"/>
      <c r="K169" s="1425">
        <v>0</v>
      </c>
      <c r="L169" s="1426">
        <v>0</v>
      </c>
    </row>
    <row r="170" spans="1:12" ht="45" customHeight="1">
      <c r="A170" s="1817"/>
      <c r="B170" s="1621" t="s">
        <v>403</v>
      </c>
      <c r="C170" s="1623" t="s">
        <v>404</v>
      </c>
      <c r="D170" s="1634" t="s">
        <v>793</v>
      </c>
      <c r="E170" s="1440">
        <v>214000</v>
      </c>
      <c r="F170" s="1820"/>
      <c r="G170" s="1440">
        <v>214000</v>
      </c>
      <c r="H170" s="1820"/>
      <c r="I170" s="1637">
        <v>148930.41999999998</v>
      </c>
      <c r="J170" s="1820"/>
      <c r="K170" s="1407">
        <f>I170/E170</f>
        <v>0.69593654205607469</v>
      </c>
      <c r="L170" s="1408">
        <f>I170/G170</f>
        <v>0.69593654205607469</v>
      </c>
    </row>
    <row r="171" spans="1:12" ht="45" customHeight="1">
      <c r="A171" s="1831">
        <v>44</v>
      </c>
      <c r="B171" s="1645" t="s">
        <v>350</v>
      </c>
      <c r="C171" s="1646" t="s">
        <v>351</v>
      </c>
      <c r="D171" s="1446" t="s">
        <v>813</v>
      </c>
      <c r="E171" s="1447">
        <v>122686000</v>
      </c>
      <c r="F171" s="1836">
        <f>SUM(E171:E175)</f>
        <v>203415000</v>
      </c>
      <c r="G171" s="1447">
        <v>122686000</v>
      </c>
      <c r="H171" s="1836">
        <f>SUM(G171:G175)</f>
        <v>204017819</v>
      </c>
      <c r="I171" s="1640">
        <v>87919418.920000002</v>
      </c>
      <c r="J171" s="1836">
        <f>SUM(I171:I175)</f>
        <v>92457008.870000005</v>
      </c>
      <c r="K171" s="1455">
        <f>I171/E171</f>
        <v>0.716621447597933</v>
      </c>
      <c r="L171" s="1457">
        <f>I171/G171</f>
        <v>0.716621447597933</v>
      </c>
    </row>
    <row r="172" spans="1:12" ht="45" customHeight="1">
      <c r="A172" s="1817"/>
      <c r="B172" s="1792" t="s">
        <v>377</v>
      </c>
      <c r="C172" s="1833" t="s">
        <v>83</v>
      </c>
      <c r="D172" s="1442" t="s">
        <v>816</v>
      </c>
      <c r="E172" s="1440">
        <v>894000</v>
      </c>
      <c r="F172" s="1820"/>
      <c r="G172" s="1440">
        <v>894000</v>
      </c>
      <c r="H172" s="1820"/>
      <c r="I172" s="1424">
        <v>0</v>
      </c>
      <c r="J172" s="1820"/>
      <c r="K172" s="1425">
        <v>0</v>
      </c>
      <c r="L172" s="1426">
        <v>0</v>
      </c>
    </row>
    <row r="173" spans="1:12" ht="45" customHeight="1">
      <c r="A173" s="1817"/>
      <c r="B173" s="1792"/>
      <c r="C173" s="1833"/>
      <c r="D173" s="1404" t="s">
        <v>793</v>
      </c>
      <c r="E173" s="1440">
        <v>614000</v>
      </c>
      <c r="F173" s="1820"/>
      <c r="G173" s="1440">
        <v>614000</v>
      </c>
      <c r="H173" s="1820"/>
      <c r="I173" s="1406">
        <v>80016.789999999994</v>
      </c>
      <c r="J173" s="1820"/>
      <c r="K173" s="1407">
        <f t="shared" ref="K173:K180" si="17">I173/E173</f>
        <v>0.13032050488599348</v>
      </c>
      <c r="L173" s="1408">
        <f t="shared" ref="L173:L180" si="18">I173/G173</f>
        <v>0.13032050488599348</v>
      </c>
    </row>
    <row r="174" spans="1:12" ht="45" customHeight="1">
      <c r="A174" s="1817"/>
      <c r="B174" s="1792"/>
      <c r="C174" s="1833"/>
      <c r="D174" s="1404" t="s">
        <v>792</v>
      </c>
      <c r="E174" s="1440">
        <v>26155000</v>
      </c>
      <c r="F174" s="1820"/>
      <c r="G174" s="1440">
        <v>26757819</v>
      </c>
      <c r="H174" s="1820"/>
      <c r="I174" s="1406">
        <v>4066640.92</v>
      </c>
      <c r="J174" s="1820"/>
      <c r="K174" s="1455">
        <f t="shared" si="17"/>
        <v>0.15548235213152362</v>
      </c>
      <c r="L174" s="1408">
        <f t="shared" si="18"/>
        <v>0.1519795361497886</v>
      </c>
    </row>
    <row r="175" spans="1:12" ht="46.5" customHeight="1" thickBot="1">
      <c r="A175" s="1835"/>
      <c r="B175" s="1453" t="s">
        <v>407</v>
      </c>
      <c r="C175" s="1410" t="s">
        <v>582</v>
      </c>
      <c r="D175" s="1410" t="s">
        <v>792</v>
      </c>
      <c r="E175" s="1441">
        <v>53066000</v>
      </c>
      <c r="F175" s="1810"/>
      <c r="G175" s="1441">
        <v>53066000</v>
      </c>
      <c r="H175" s="1810"/>
      <c r="I175" s="1406">
        <v>390932.24</v>
      </c>
      <c r="J175" s="1810"/>
      <c r="K175" s="1455">
        <f t="shared" si="17"/>
        <v>7.3669061169110159E-3</v>
      </c>
      <c r="L175" s="1408">
        <f t="shared" si="18"/>
        <v>7.3669061169110159E-3</v>
      </c>
    </row>
    <row r="176" spans="1:12" ht="45" customHeight="1">
      <c r="A176" s="1811">
        <v>46</v>
      </c>
      <c r="B176" s="1791" t="s">
        <v>377</v>
      </c>
      <c r="C176" s="1798" t="s">
        <v>83</v>
      </c>
      <c r="D176" s="1439" t="s">
        <v>816</v>
      </c>
      <c r="E176" s="1376">
        <v>1500000</v>
      </c>
      <c r="F176" s="1809">
        <f>SUM(E176:E185)</f>
        <v>506294000</v>
      </c>
      <c r="G176" s="1376">
        <v>1500000</v>
      </c>
      <c r="H176" s="1809">
        <f>SUM(G176:G185)</f>
        <v>590067147</v>
      </c>
      <c r="I176" s="1415">
        <v>166701.99999999997</v>
      </c>
      <c r="J176" s="1809">
        <f>SUM(I176:I185)</f>
        <v>185819715.41</v>
      </c>
      <c r="K176" s="1365">
        <f t="shared" si="17"/>
        <v>0.11113466666666665</v>
      </c>
      <c r="L176" s="1366">
        <f t="shared" si="18"/>
        <v>0.11113466666666665</v>
      </c>
    </row>
    <row r="177" spans="1:12" ht="45" customHeight="1">
      <c r="A177" s="1817"/>
      <c r="B177" s="1792"/>
      <c r="C177" s="1833"/>
      <c r="D177" s="1404" t="s">
        <v>789</v>
      </c>
      <c r="E177" s="1440">
        <v>43000</v>
      </c>
      <c r="F177" s="1820"/>
      <c r="G177" s="1440">
        <v>43000</v>
      </c>
      <c r="H177" s="1820"/>
      <c r="I177" s="1406">
        <v>35381.71</v>
      </c>
      <c r="J177" s="1820"/>
      <c r="K177" s="1407">
        <f t="shared" si="17"/>
        <v>0.822830465116279</v>
      </c>
      <c r="L177" s="1408">
        <f t="shared" si="18"/>
        <v>0.822830465116279</v>
      </c>
    </row>
    <row r="178" spans="1:12" ht="45" customHeight="1">
      <c r="A178" s="1817"/>
      <c r="B178" s="1792"/>
      <c r="C178" s="1833"/>
      <c r="D178" s="1404" t="s">
        <v>793</v>
      </c>
      <c r="E178" s="1440">
        <v>3775000</v>
      </c>
      <c r="F178" s="1820"/>
      <c r="G178" s="1440">
        <v>3522648</v>
      </c>
      <c r="H178" s="1820"/>
      <c r="I178" s="1406">
        <v>798039.02999999991</v>
      </c>
      <c r="J178" s="1820"/>
      <c r="K178" s="1407">
        <f t="shared" si="17"/>
        <v>0.21140106754966886</v>
      </c>
      <c r="L178" s="1408">
        <f t="shared" si="18"/>
        <v>0.2265452097399456</v>
      </c>
    </row>
    <row r="179" spans="1:12" ht="45" customHeight="1">
      <c r="A179" s="1817"/>
      <c r="B179" s="1792"/>
      <c r="C179" s="1833"/>
      <c r="D179" s="1404" t="s">
        <v>792</v>
      </c>
      <c r="E179" s="1440">
        <v>15293000</v>
      </c>
      <c r="F179" s="1820"/>
      <c r="G179" s="1440">
        <v>15201034</v>
      </c>
      <c r="H179" s="1820"/>
      <c r="I179" s="1406">
        <v>3328578.9000000013</v>
      </c>
      <c r="J179" s="1820"/>
      <c r="K179" s="1407">
        <f t="shared" si="17"/>
        <v>0.21765375662067621</v>
      </c>
      <c r="L179" s="1408">
        <f t="shared" si="18"/>
        <v>0.21897055818702868</v>
      </c>
    </row>
    <row r="180" spans="1:12" ht="45" customHeight="1">
      <c r="A180" s="1817"/>
      <c r="B180" s="1792" t="s">
        <v>403</v>
      </c>
      <c r="C180" s="1833" t="s">
        <v>404</v>
      </c>
      <c r="D180" s="1404" t="s">
        <v>811</v>
      </c>
      <c r="E180" s="1440">
        <v>348000</v>
      </c>
      <c r="F180" s="1820"/>
      <c r="G180" s="1440">
        <v>348000</v>
      </c>
      <c r="H180" s="1820"/>
      <c r="I180" s="1406">
        <v>90926.849999999991</v>
      </c>
      <c r="J180" s="1820"/>
      <c r="K180" s="1407">
        <f t="shared" si="17"/>
        <v>0.26128405172413793</v>
      </c>
      <c r="L180" s="1408">
        <f t="shared" si="18"/>
        <v>0.26128405172413793</v>
      </c>
    </row>
    <row r="181" spans="1:12" ht="45" customHeight="1">
      <c r="A181" s="1817"/>
      <c r="B181" s="1792"/>
      <c r="C181" s="1833"/>
      <c r="D181" s="1404" t="s">
        <v>815</v>
      </c>
      <c r="E181" s="1440">
        <v>121000</v>
      </c>
      <c r="F181" s="1820"/>
      <c r="G181" s="1440">
        <v>121000</v>
      </c>
      <c r="H181" s="1820"/>
      <c r="I181" s="1424">
        <v>0</v>
      </c>
      <c r="J181" s="1820"/>
      <c r="K181" s="1425">
        <v>0</v>
      </c>
      <c r="L181" s="1426">
        <v>0</v>
      </c>
    </row>
    <row r="182" spans="1:12" ht="45" customHeight="1">
      <c r="A182" s="1817"/>
      <c r="B182" s="1792"/>
      <c r="C182" s="1833"/>
      <c r="D182" s="1442" t="s">
        <v>816</v>
      </c>
      <c r="E182" s="1440">
        <v>10201000</v>
      </c>
      <c r="F182" s="1820"/>
      <c r="G182" s="1440">
        <v>10201000</v>
      </c>
      <c r="H182" s="1820"/>
      <c r="I182" s="1406">
        <v>33614.36</v>
      </c>
      <c r="J182" s="1820"/>
      <c r="K182" s="1407">
        <f>I182/E182</f>
        <v>3.2952024311342027E-3</v>
      </c>
      <c r="L182" s="1408">
        <f>I182/G182</f>
        <v>3.2952024311342027E-3</v>
      </c>
    </row>
    <row r="183" spans="1:12" ht="45" customHeight="1">
      <c r="A183" s="1817"/>
      <c r="B183" s="1792"/>
      <c r="C183" s="1833"/>
      <c r="D183" s="1404" t="s">
        <v>789</v>
      </c>
      <c r="E183" s="1440">
        <v>168938000</v>
      </c>
      <c r="F183" s="1820"/>
      <c r="G183" s="1440">
        <v>168938000</v>
      </c>
      <c r="H183" s="1820"/>
      <c r="I183" s="1406">
        <v>118270436.13</v>
      </c>
      <c r="J183" s="1820"/>
      <c r="K183" s="1407">
        <f>I183/E183</f>
        <v>0.70008190063810394</v>
      </c>
      <c r="L183" s="1408">
        <f>I183/G183</f>
        <v>0.70008190063810394</v>
      </c>
    </row>
    <row r="184" spans="1:12" ht="45" customHeight="1">
      <c r="A184" s="1817"/>
      <c r="B184" s="1792"/>
      <c r="C184" s="1833"/>
      <c r="D184" s="1404" t="s">
        <v>793</v>
      </c>
      <c r="E184" s="1440">
        <v>66434000</v>
      </c>
      <c r="F184" s="1820"/>
      <c r="G184" s="1440">
        <v>150459499</v>
      </c>
      <c r="H184" s="1820"/>
      <c r="I184" s="1406">
        <v>26945920.34</v>
      </c>
      <c r="J184" s="1820"/>
      <c r="K184" s="1407">
        <f>I184/E184</f>
        <v>0.40560436433151698</v>
      </c>
      <c r="L184" s="1408">
        <f>I184/G184</f>
        <v>0.17909085514102369</v>
      </c>
    </row>
    <row r="185" spans="1:12" ht="45" customHeight="1" thickBot="1">
      <c r="A185" s="1835"/>
      <c r="B185" s="1807"/>
      <c r="C185" s="1808"/>
      <c r="D185" s="1410" t="s">
        <v>792</v>
      </c>
      <c r="E185" s="1441">
        <v>239641000</v>
      </c>
      <c r="F185" s="1810"/>
      <c r="G185" s="1441">
        <v>239732966</v>
      </c>
      <c r="H185" s="1810"/>
      <c r="I185" s="1420">
        <v>36150116.089999996</v>
      </c>
      <c r="J185" s="1810"/>
      <c r="K185" s="1421">
        <f>I185/E185</f>
        <v>0.15085113185974017</v>
      </c>
      <c r="L185" s="1422">
        <f>I185/G185</f>
        <v>0.15079326257532724</v>
      </c>
    </row>
    <row r="186" spans="1:12" ht="45" customHeight="1">
      <c r="A186" s="1811">
        <v>47</v>
      </c>
      <c r="B186" s="1450" t="s">
        <v>358</v>
      </c>
      <c r="C186" s="1456" t="s">
        <v>359</v>
      </c>
      <c r="D186" s="1375" t="s">
        <v>789</v>
      </c>
      <c r="E186" s="1376">
        <v>723381000</v>
      </c>
      <c r="F186" s="1809">
        <f>SUM(E186:E189)</f>
        <v>1284821000</v>
      </c>
      <c r="G186" s="1376">
        <v>723381000</v>
      </c>
      <c r="H186" s="1809">
        <f>SUM(G186:G189)</f>
        <v>1284821000</v>
      </c>
      <c r="I186" s="1415">
        <v>200706831.58999997</v>
      </c>
      <c r="J186" s="1809">
        <f>SUM(I186:I189)</f>
        <v>316898497.77999997</v>
      </c>
      <c r="K186" s="1365">
        <f>I186/E186</f>
        <v>0.27745659837623599</v>
      </c>
      <c r="L186" s="1366">
        <f>I186/G186</f>
        <v>0.27745659837623599</v>
      </c>
    </row>
    <row r="187" spans="1:12" ht="45" customHeight="1">
      <c r="A187" s="1817"/>
      <c r="B187" s="1792" t="s">
        <v>377</v>
      </c>
      <c r="C187" s="1833" t="s">
        <v>83</v>
      </c>
      <c r="D187" s="1404" t="s">
        <v>811</v>
      </c>
      <c r="E187" s="1440">
        <v>843000</v>
      </c>
      <c r="F187" s="1820"/>
      <c r="G187" s="1440">
        <v>843000</v>
      </c>
      <c r="H187" s="1820"/>
      <c r="I187" s="1424">
        <v>0</v>
      </c>
      <c r="J187" s="1820"/>
      <c r="K187" s="1425">
        <v>0</v>
      </c>
      <c r="L187" s="1426">
        <v>0</v>
      </c>
    </row>
    <row r="188" spans="1:12" ht="45" customHeight="1">
      <c r="A188" s="1817"/>
      <c r="B188" s="1792"/>
      <c r="C188" s="1833"/>
      <c r="D188" s="1404" t="s">
        <v>789</v>
      </c>
      <c r="E188" s="1440">
        <v>1692000</v>
      </c>
      <c r="F188" s="1820"/>
      <c r="G188" s="1440">
        <v>1692000</v>
      </c>
      <c r="H188" s="1820"/>
      <c r="I188" s="1406">
        <v>41443.129999999997</v>
      </c>
      <c r="J188" s="1820"/>
      <c r="K188" s="1407">
        <f>I188/E188</f>
        <v>2.4493575650118202E-2</v>
      </c>
      <c r="L188" s="1408">
        <f>I188/G188</f>
        <v>2.4493575650118202E-2</v>
      </c>
    </row>
    <row r="189" spans="1:12" ht="45" customHeight="1" thickBot="1">
      <c r="A189" s="1835"/>
      <c r="B189" s="1453" t="s">
        <v>413</v>
      </c>
      <c r="C189" s="1454" t="s">
        <v>584</v>
      </c>
      <c r="D189" s="1410" t="s">
        <v>789</v>
      </c>
      <c r="E189" s="1441">
        <v>558905000</v>
      </c>
      <c r="F189" s="1810"/>
      <c r="G189" s="1441">
        <v>558905000</v>
      </c>
      <c r="H189" s="1810"/>
      <c r="I189" s="1420">
        <v>116150223.06</v>
      </c>
      <c r="J189" s="1810"/>
      <c r="K189" s="1421">
        <f>I189/E189</f>
        <v>0.20781746998148165</v>
      </c>
      <c r="L189" s="1422">
        <f>I189/G189</f>
        <v>0.20781746998148165</v>
      </c>
    </row>
    <row r="190" spans="1:12" ht="45" customHeight="1">
      <c r="A190" s="1811">
        <v>49</v>
      </c>
      <c r="B190" s="1791" t="s">
        <v>377</v>
      </c>
      <c r="C190" s="1798" t="s">
        <v>83</v>
      </c>
      <c r="D190" s="1632" t="s">
        <v>793</v>
      </c>
      <c r="E190" s="1376">
        <v>9810000</v>
      </c>
      <c r="F190" s="1781">
        <f>SUM(E190:E191)</f>
        <v>10792000</v>
      </c>
      <c r="G190" s="1376">
        <v>9810000</v>
      </c>
      <c r="H190" s="1781">
        <f>SUM(G190:G191)</f>
        <v>10792000</v>
      </c>
      <c r="I190" s="1629">
        <v>3282421.2399999998</v>
      </c>
      <c r="J190" s="1781">
        <f>SUM(I190:I191)</f>
        <v>3463398.55</v>
      </c>
      <c r="K190" s="1365">
        <f>I190/E190</f>
        <v>0.33459951478083588</v>
      </c>
      <c r="L190" s="1366">
        <f>I190/G190</f>
        <v>0.33459951478083588</v>
      </c>
    </row>
    <row r="191" spans="1:12" ht="45" customHeight="1" thickBot="1">
      <c r="A191" s="1812"/>
      <c r="B191" s="1797"/>
      <c r="C191" s="1799"/>
      <c r="D191" s="1633" t="s">
        <v>792</v>
      </c>
      <c r="E191" s="1380">
        <v>982000</v>
      </c>
      <c r="F191" s="1777"/>
      <c r="G191" s="1380">
        <v>982000</v>
      </c>
      <c r="H191" s="1777"/>
      <c r="I191" s="1636">
        <v>180977.31</v>
      </c>
      <c r="J191" s="1777"/>
      <c r="K191" s="1396">
        <f>I191/E191</f>
        <v>0.18429461303462322</v>
      </c>
      <c r="L191" s="1397">
        <f>I191/G191</f>
        <v>0.18429461303462322</v>
      </c>
    </row>
    <row r="192" spans="1:12" ht="45" customHeight="1">
      <c r="A192" s="1831">
        <v>51</v>
      </c>
      <c r="B192" s="1644" t="s">
        <v>352</v>
      </c>
      <c r="C192" s="1446" t="s">
        <v>353</v>
      </c>
      <c r="D192" s="1643" t="s">
        <v>789</v>
      </c>
      <c r="E192" s="1447">
        <v>94047000</v>
      </c>
      <c r="F192" s="1828">
        <f>SUM(E192:E197)</f>
        <v>2144638000</v>
      </c>
      <c r="G192" s="1447">
        <v>94047000</v>
      </c>
      <c r="H192" s="1828">
        <f>SUM(G192:G197)</f>
        <v>2144638000</v>
      </c>
      <c r="I192" s="1640">
        <v>2653513.44</v>
      </c>
      <c r="J192" s="1828">
        <f>SUM(I192:I197)</f>
        <v>761086017.43000007</v>
      </c>
      <c r="K192" s="1455">
        <f>I192/E192</f>
        <v>2.8214759003476985E-2</v>
      </c>
      <c r="L192" s="1457">
        <f>I192/G192</f>
        <v>2.8214759003476985E-2</v>
      </c>
    </row>
    <row r="193" spans="1:12" ht="45" customHeight="1">
      <c r="A193" s="1817"/>
      <c r="B193" s="1792" t="s">
        <v>377</v>
      </c>
      <c r="C193" s="1833" t="s">
        <v>83</v>
      </c>
      <c r="D193" s="1404" t="s">
        <v>815</v>
      </c>
      <c r="E193" s="1440">
        <v>269000</v>
      </c>
      <c r="F193" s="1829"/>
      <c r="G193" s="1440">
        <v>269000</v>
      </c>
      <c r="H193" s="1829"/>
      <c r="I193" s="1424">
        <v>0</v>
      </c>
      <c r="J193" s="1829"/>
      <c r="K193" s="1425">
        <v>0</v>
      </c>
      <c r="L193" s="1426">
        <v>0</v>
      </c>
    </row>
    <row r="194" spans="1:12" ht="45" customHeight="1">
      <c r="A194" s="1817"/>
      <c r="B194" s="1792"/>
      <c r="C194" s="1833"/>
      <c r="D194" s="1442" t="s">
        <v>816</v>
      </c>
      <c r="E194" s="1440">
        <v>278000</v>
      </c>
      <c r="F194" s="1829"/>
      <c r="G194" s="1440">
        <v>278000</v>
      </c>
      <c r="H194" s="1829"/>
      <c r="I194" s="1424">
        <v>0</v>
      </c>
      <c r="J194" s="1829"/>
      <c r="K194" s="1425">
        <v>0</v>
      </c>
      <c r="L194" s="1426">
        <v>0</v>
      </c>
    </row>
    <row r="195" spans="1:12" ht="45" customHeight="1">
      <c r="A195" s="1817"/>
      <c r="B195" s="1792" t="s">
        <v>413</v>
      </c>
      <c r="C195" s="1794" t="s">
        <v>584</v>
      </c>
      <c r="D195" s="1404" t="s">
        <v>815</v>
      </c>
      <c r="E195" s="1440">
        <v>43231000</v>
      </c>
      <c r="F195" s="1829"/>
      <c r="G195" s="1440">
        <v>43260605</v>
      </c>
      <c r="H195" s="1829"/>
      <c r="I195" s="1406">
        <v>28217.559999999998</v>
      </c>
      <c r="J195" s="1829"/>
      <c r="K195" s="1455">
        <f>I195/E195</f>
        <v>6.527158751821609E-4</v>
      </c>
      <c r="L195" s="1457">
        <f>I195/G195</f>
        <v>6.5226919503321779E-4</v>
      </c>
    </row>
    <row r="196" spans="1:12" ht="45" customHeight="1">
      <c r="A196" s="1817"/>
      <c r="B196" s="1792"/>
      <c r="C196" s="1794"/>
      <c r="D196" s="1442" t="s">
        <v>816</v>
      </c>
      <c r="E196" s="1440">
        <v>325000</v>
      </c>
      <c r="F196" s="1829"/>
      <c r="G196" s="1440">
        <v>325000</v>
      </c>
      <c r="H196" s="1829"/>
      <c r="I196" s="1424">
        <v>0</v>
      </c>
      <c r="J196" s="1829"/>
      <c r="K196" s="1425">
        <v>0</v>
      </c>
      <c r="L196" s="1426">
        <v>0</v>
      </c>
    </row>
    <row r="197" spans="1:12" ht="45" customHeight="1" thickBot="1">
      <c r="A197" s="1812"/>
      <c r="B197" s="1797"/>
      <c r="C197" s="1834"/>
      <c r="D197" s="1379" t="s">
        <v>789</v>
      </c>
      <c r="E197" s="1380">
        <v>2006488000</v>
      </c>
      <c r="F197" s="1832"/>
      <c r="G197" s="1380">
        <v>2006458395</v>
      </c>
      <c r="H197" s="1832"/>
      <c r="I197" s="1395">
        <v>758404286.43000007</v>
      </c>
      <c r="J197" s="1832"/>
      <c r="K197" s="1396">
        <f t="shared" ref="K197:K202" si="19">I197/E197</f>
        <v>0.37797598910633906</v>
      </c>
      <c r="L197" s="1397">
        <f t="shared" ref="L197:L211" si="20">I197/G197</f>
        <v>0.3779815660867466</v>
      </c>
    </row>
    <row r="198" spans="1:12" ht="45" customHeight="1">
      <c r="A198" s="1822" t="s">
        <v>164</v>
      </c>
      <c r="B198" s="1825" t="s">
        <v>387</v>
      </c>
      <c r="C198" s="1826" t="s">
        <v>579</v>
      </c>
      <c r="D198" s="1446" t="s">
        <v>816</v>
      </c>
      <c r="E198" s="1447">
        <v>727000</v>
      </c>
      <c r="F198" s="1828">
        <f>SUM(E198:E200)</f>
        <v>13408000</v>
      </c>
      <c r="G198" s="1447">
        <v>727000</v>
      </c>
      <c r="H198" s="1828">
        <f>SUM(G198:G200)</f>
        <v>13408000</v>
      </c>
      <c r="I198" s="1403">
        <v>28938.39</v>
      </c>
      <c r="J198" s="1828">
        <f>SUM(I198:I200)</f>
        <v>4825236.79</v>
      </c>
      <c r="K198" s="1455">
        <f t="shared" si="19"/>
        <v>3.9805213204951853E-2</v>
      </c>
      <c r="L198" s="1457">
        <f t="shared" si="20"/>
        <v>3.9805213204951853E-2</v>
      </c>
    </row>
    <row r="199" spans="1:12" ht="45" customHeight="1">
      <c r="A199" s="1823"/>
      <c r="B199" s="1792"/>
      <c r="C199" s="1794"/>
      <c r="D199" s="1404" t="s">
        <v>789</v>
      </c>
      <c r="E199" s="1440">
        <v>11854000</v>
      </c>
      <c r="F199" s="1829"/>
      <c r="G199" s="1440">
        <v>10908622</v>
      </c>
      <c r="H199" s="1829"/>
      <c r="I199" s="1406">
        <v>3474853.15</v>
      </c>
      <c r="J199" s="1829"/>
      <c r="K199" s="1407">
        <f t="shared" si="19"/>
        <v>0.29313760334064448</v>
      </c>
      <c r="L199" s="1408">
        <f t="shared" si="20"/>
        <v>0.31854189740922362</v>
      </c>
    </row>
    <row r="200" spans="1:12" ht="45" customHeight="1" thickBot="1">
      <c r="A200" s="1824"/>
      <c r="B200" s="1807"/>
      <c r="C200" s="1827"/>
      <c r="D200" s="1410" t="s">
        <v>792</v>
      </c>
      <c r="E200" s="1441">
        <v>827000</v>
      </c>
      <c r="F200" s="1830"/>
      <c r="G200" s="1441">
        <v>1772378</v>
      </c>
      <c r="H200" s="1830"/>
      <c r="I200" s="1420">
        <v>1321445.25</v>
      </c>
      <c r="J200" s="1830"/>
      <c r="K200" s="1421">
        <f t="shared" si="19"/>
        <v>1.5978781741233374</v>
      </c>
      <c r="L200" s="1408">
        <f t="shared" si="20"/>
        <v>0.74557755174121998</v>
      </c>
    </row>
    <row r="201" spans="1:12" ht="45" customHeight="1">
      <c r="A201" s="1811">
        <v>58</v>
      </c>
      <c r="B201" s="1813">
        <v>720</v>
      </c>
      <c r="C201" s="1815" t="s">
        <v>375</v>
      </c>
      <c r="D201" s="1375" t="s">
        <v>793</v>
      </c>
      <c r="E201" s="1376">
        <v>3726000</v>
      </c>
      <c r="F201" s="1809">
        <f>SUM(E201:E205)</f>
        <v>35407000</v>
      </c>
      <c r="G201" s="1376">
        <v>3756371</v>
      </c>
      <c r="H201" s="1809">
        <f>SUM(G201:G205)</f>
        <v>38366866</v>
      </c>
      <c r="I201" s="1415">
        <v>1185987.28</v>
      </c>
      <c r="J201" s="1809">
        <f>SUM(I201:I205)</f>
        <v>5592904.4000000004</v>
      </c>
      <c r="K201" s="1365">
        <f t="shared" si="19"/>
        <v>0.31830039720880299</v>
      </c>
      <c r="L201" s="1366">
        <f t="shared" si="20"/>
        <v>0.31572687575322034</v>
      </c>
    </row>
    <row r="202" spans="1:12" ht="45" customHeight="1">
      <c r="A202" s="1817"/>
      <c r="B202" s="1818"/>
      <c r="C202" s="1819"/>
      <c r="D202" s="1404" t="s">
        <v>792</v>
      </c>
      <c r="E202" s="1440">
        <v>485000</v>
      </c>
      <c r="F202" s="1820"/>
      <c r="G202" s="1440">
        <v>485000</v>
      </c>
      <c r="H202" s="1820"/>
      <c r="I202" s="1406">
        <v>166639.22</v>
      </c>
      <c r="J202" s="1820"/>
      <c r="K202" s="1407">
        <f t="shared" si="19"/>
        <v>0.3435860206185567</v>
      </c>
      <c r="L202" s="1408">
        <f t="shared" si="20"/>
        <v>0.3435860206185567</v>
      </c>
    </row>
    <row r="203" spans="1:12" ht="45" customHeight="1">
      <c r="A203" s="1817"/>
      <c r="B203" s="1818">
        <v>750</v>
      </c>
      <c r="C203" s="1819" t="s">
        <v>83</v>
      </c>
      <c r="D203" s="1404" t="s">
        <v>789</v>
      </c>
      <c r="E203" s="1440"/>
      <c r="F203" s="1820"/>
      <c r="G203" s="1440">
        <v>1280574</v>
      </c>
      <c r="H203" s="1820"/>
      <c r="I203" s="1406">
        <v>1279074.8700000001</v>
      </c>
      <c r="J203" s="1820"/>
      <c r="K203" s="1425">
        <v>0</v>
      </c>
      <c r="L203" s="1408">
        <f t="shared" si="20"/>
        <v>0.99882932965998072</v>
      </c>
    </row>
    <row r="204" spans="1:12" ht="45" customHeight="1">
      <c r="A204" s="1817"/>
      <c r="B204" s="1818"/>
      <c r="C204" s="1819"/>
      <c r="D204" s="1404" t="s">
        <v>793</v>
      </c>
      <c r="E204" s="1440">
        <v>27501000</v>
      </c>
      <c r="F204" s="1820"/>
      <c r="G204" s="1440">
        <v>29149921</v>
      </c>
      <c r="H204" s="1820"/>
      <c r="I204" s="1406">
        <v>1830168.1500000001</v>
      </c>
      <c r="J204" s="1820"/>
      <c r="K204" s="1407">
        <f t="shared" ref="K204:K211" si="21">I204/E204</f>
        <v>6.6549149121850115E-2</v>
      </c>
      <c r="L204" s="1408">
        <f t="shared" si="20"/>
        <v>6.2784669296359327E-2</v>
      </c>
    </row>
    <row r="205" spans="1:12" ht="45" customHeight="1" thickBot="1">
      <c r="A205" s="1812"/>
      <c r="B205" s="1814"/>
      <c r="C205" s="1816"/>
      <c r="D205" s="1379" t="s">
        <v>792</v>
      </c>
      <c r="E205" s="1380">
        <v>3695000</v>
      </c>
      <c r="F205" s="1821"/>
      <c r="G205" s="1380">
        <v>3695000</v>
      </c>
      <c r="H205" s="1821"/>
      <c r="I205" s="1395">
        <v>1131034.8800000001</v>
      </c>
      <c r="J205" s="1821"/>
      <c r="K205" s="1396">
        <f t="shared" si="21"/>
        <v>0.30609874966170503</v>
      </c>
      <c r="L205" s="1397">
        <f t="shared" si="20"/>
        <v>0.30609874966170503</v>
      </c>
    </row>
    <row r="206" spans="1:12" ht="45" customHeight="1" thickBot="1">
      <c r="A206" s="1458">
        <v>61</v>
      </c>
      <c r="B206" s="1459">
        <v>750</v>
      </c>
      <c r="C206" s="1460" t="s">
        <v>83</v>
      </c>
      <c r="D206" s="1387" t="s">
        <v>790</v>
      </c>
      <c r="E206" s="1388">
        <v>1083000</v>
      </c>
      <c r="F206" s="1392">
        <f>E206</f>
        <v>1083000</v>
      </c>
      <c r="G206" s="1388">
        <v>1218450</v>
      </c>
      <c r="H206" s="1392">
        <f>G206</f>
        <v>1218450</v>
      </c>
      <c r="I206" s="1461">
        <v>133583.46</v>
      </c>
      <c r="J206" s="1392">
        <f>I206</f>
        <v>133583.46</v>
      </c>
      <c r="K206" s="1401">
        <f t="shared" si="21"/>
        <v>0.12334576177285318</v>
      </c>
      <c r="L206" s="1402">
        <f t="shared" si="20"/>
        <v>0.10963392835159423</v>
      </c>
    </row>
    <row r="207" spans="1:12" ht="45" customHeight="1">
      <c r="A207" s="1811">
        <v>62</v>
      </c>
      <c r="B207" s="1449" t="s">
        <v>354</v>
      </c>
      <c r="C207" s="1439" t="s">
        <v>355</v>
      </c>
      <c r="D207" s="1375" t="s">
        <v>812</v>
      </c>
      <c r="E207" s="1376">
        <v>204108000</v>
      </c>
      <c r="F207" s="1784">
        <f>SUM(E207:E208)</f>
        <v>208068000</v>
      </c>
      <c r="G207" s="1376">
        <v>204108000</v>
      </c>
      <c r="H207" s="1781">
        <f>SUM(G207:G208)</f>
        <v>208236706</v>
      </c>
      <c r="I207" s="1452">
        <v>95710855.379999995</v>
      </c>
      <c r="J207" s="1781">
        <f>SUM(I207:I208)</f>
        <v>95905023.179999992</v>
      </c>
      <c r="K207" s="1365">
        <f t="shared" si="21"/>
        <v>0.46892260656123225</v>
      </c>
      <c r="L207" s="1366">
        <f t="shared" si="20"/>
        <v>0.46892260656123225</v>
      </c>
    </row>
    <row r="208" spans="1:12" ht="45" customHeight="1" thickBot="1">
      <c r="A208" s="1812"/>
      <c r="B208" s="1462">
        <v>750</v>
      </c>
      <c r="C208" s="1463" t="s">
        <v>83</v>
      </c>
      <c r="D208" s="1379" t="s">
        <v>812</v>
      </c>
      <c r="E208" s="1380">
        <v>3960000</v>
      </c>
      <c r="F208" s="1790"/>
      <c r="G208" s="1380">
        <v>4128706</v>
      </c>
      <c r="H208" s="1777"/>
      <c r="I208" s="1464">
        <v>194167.8</v>
      </c>
      <c r="J208" s="1777"/>
      <c r="K208" s="1396">
        <f t="shared" si="21"/>
        <v>4.9032272727272723E-2</v>
      </c>
      <c r="L208" s="1397">
        <f t="shared" si="20"/>
        <v>4.7028730066999196E-2</v>
      </c>
    </row>
    <row r="209" spans="1:12" ht="45" customHeight="1" thickBot="1">
      <c r="A209" s="1458">
        <v>63</v>
      </c>
      <c r="B209" s="1459">
        <v>750</v>
      </c>
      <c r="C209" s="1460" t="s">
        <v>83</v>
      </c>
      <c r="D209" s="1387" t="s">
        <v>792</v>
      </c>
      <c r="E209" s="1388">
        <v>858000</v>
      </c>
      <c r="F209" s="1448">
        <f>E209</f>
        <v>858000</v>
      </c>
      <c r="G209" s="1388">
        <v>858000</v>
      </c>
      <c r="H209" s="1448">
        <f>G209</f>
        <v>858000</v>
      </c>
      <c r="I209" s="1392">
        <v>40702.020000000004</v>
      </c>
      <c r="J209" s="1448">
        <f>I209</f>
        <v>40702.020000000004</v>
      </c>
      <c r="K209" s="1401">
        <f t="shared" si="21"/>
        <v>4.7438251748251753E-2</v>
      </c>
      <c r="L209" s="1402">
        <f t="shared" si="20"/>
        <v>4.7438251748251753E-2</v>
      </c>
    </row>
    <row r="210" spans="1:12" ht="45" customHeight="1">
      <c r="A210" s="1811">
        <v>64</v>
      </c>
      <c r="B210" s="1813">
        <v>750</v>
      </c>
      <c r="C210" s="1815" t="s">
        <v>83</v>
      </c>
      <c r="D210" s="1375" t="s">
        <v>793</v>
      </c>
      <c r="E210" s="1376">
        <v>9129000</v>
      </c>
      <c r="F210" s="1784">
        <f>SUM(E210:E211)</f>
        <v>10641000</v>
      </c>
      <c r="G210" s="1376">
        <v>9306022</v>
      </c>
      <c r="H210" s="1784">
        <f>SUM(G210:G211)</f>
        <v>18535615</v>
      </c>
      <c r="I210" s="1452">
        <v>513270.67000000004</v>
      </c>
      <c r="J210" s="1784">
        <f>SUM(I210:I211)</f>
        <v>1118504</v>
      </c>
      <c r="K210" s="1365">
        <f t="shared" si="21"/>
        <v>5.6224194325775009E-2</v>
      </c>
      <c r="L210" s="1366">
        <f t="shared" si="20"/>
        <v>5.5154680485388928E-2</v>
      </c>
    </row>
    <row r="211" spans="1:12" ht="45" customHeight="1" thickBot="1">
      <c r="A211" s="1812"/>
      <c r="B211" s="1814"/>
      <c r="C211" s="1816"/>
      <c r="D211" s="1379" t="s">
        <v>806</v>
      </c>
      <c r="E211" s="1380">
        <v>1512000</v>
      </c>
      <c r="F211" s="1790"/>
      <c r="G211" s="1380">
        <v>9229593</v>
      </c>
      <c r="H211" s="1790"/>
      <c r="I211" s="1464">
        <v>605233.32999999996</v>
      </c>
      <c r="J211" s="1790"/>
      <c r="K211" s="1396">
        <f t="shared" si="21"/>
        <v>0.40028659391534388</v>
      </c>
      <c r="L211" s="1397">
        <f t="shared" si="20"/>
        <v>6.5575300015937865E-2</v>
      </c>
    </row>
    <row r="212" spans="1:12" ht="45" customHeight="1" thickBot="1">
      <c r="A212" s="1465">
        <v>66</v>
      </c>
      <c r="B212" s="1466">
        <v>750</v>
      </c>
      <c r="C212" s="1357" t="s">
        <v>83</v>
      </c>
      <c r="D212" s="1357" t="s">
        <v>792</v>
      </c>
      <c r="E212" s="1358"/>
      <c r="F212" s="1467"/>
      <c r="G212" s="1358">
        <v>276400</v>
      </c>
      <c r="H212" s="1467">
        <f>G212</f>
        <v>276400</v>
      </c>
      <c r="I212" s="1360">
        <v>0</v>
      </c>
      <c r="J212" s="1468">
        <f>I212</f>
        <v>0</v>
      </c>
      <c r="K212" s="1361">
        <v>0</v>
      </c>
      <c r="L212" s="1391">
        <v>0</v>
      </c>
    </row>
    <row r="213" spans="1:12" ht="45" customHeight="1">
      <c r="A213" s="1630">
        <v>68</v>
      </c>
      <c r="B213" s="1631">
        <v>750</v>
      </c>
      <c r="C213" s="1632" t="s">
        <v>83</v>
      </c>
      <c r="D213" s="1439" t="s">
        <v>816</v>
      </c>
      <c r="E213" s="1376">
        <v>31000</v>
      </c>
      <c r="F213" s="1619">
        <f>E213</f>
        <v>31000</v>
      </c>
      <c r="G213" s="1376">
        <v>31000</v>
      </c>
      <c r="H213" s="1619">
        <f>G213</f>
        <v>31000</v>
      </c>
      <c r="I213" s="1628">
        <v>0</v>
      </c>
      <c r="J213" s="1628">
        <f>I213</f>
        <v>0</v>
      </c>
      <c r="K213" s="1377">
        <v>0</v>
      </c>
      <c r="L213" s="1378">
        <v>0</v>
      </c>
    </row>
    <row r="214" spans="1:12" ht="45" customHeight="1" thickBot="1">
      <c r="A214" s="1458">
        <v>69</v>
      </c>
      <c r="B214" s="1385" t="s">
        <v>367</v>
      </c>
      <c r="C214" s="1386" t="s">
        <v>368</v>
      </c>
      <c r="D214" s="1642" t="s">
        <v>789</v>
      </c>
      <c r="E214" s="1388">
        <v>2430000</v>
      </c>
      <c r="F214" s="1616">
        <f>E214</f>
        <v>2430000</v>
      </c>
      <c r="G214" s="1388">
        <v>2430000</v>
      </c>
      <c r="H214" s="1616">
        <f>G214</f>
        <v>2430000</v>
      </c>
      <c r="I214" s="1392">
        <v>167258.71999999997</v>
      </c>
      <c r="J214" s="1616">
        <f>I214</f>
        <v>167258.71999999997</v>
      </c>
      <c r="K214" s="1401">
        <f>I214/E214</f>
        <v>6.8830748971193401E-2</v>
      </c>
      <c r="L214" s="1402">
        <f>I214/G214</f>
        <v>6.8830748971193401E-2</v>
      </c>
    </row>
    <row r="215" spans="1:12" ht="45" customHeight="1">
      <c r="A215" s="1795">
        <v>71</v>
      </c>
      <c r="B215" s="1791" t="s">
        <v>377</v>
      </c>
      <c r="C215" s="1798" t="s">
        <v>83</v>
      </c>
      <c r="D215" s="1375" t="s">
        <v>789</v>
      </c>
      <c r="E215" s="1376">
        <v>15647000</v>
      </c>
      <c r="F215" s="1809">
        <f>SUM(E215:E216)</f>
        <v>15688000</v>
      </c>
      <c r="G215" s="1376">
        <v>15647000</v>
      </c>
      <c r="H215" s="1809">
        <f>SUM(G215:G216)</f>
        <v>15688000</v>
      </c>
      <c r="I215" s="1415">
        <v>956918.66999999981</v>
      </c>
      <c r="J215" s="1809">
        <f>SUM(I215:I216)</f>
        <v>969616.73999999976</v>
      </c>
      <c r="K215" s="1365">
        <f>I215/E215</f>
        <v>6.1156686265737829E-2</v>
      </c>
      <c r="L215" s="1366">
        <f>I215/G215</f>
        <v>6.1156686265737829E-2</v>
      </c>
    </row>
    <row r="216" spans="1:12" ht="45" customHeight="1" thickBot="1">
      <c r="A216" s="1806"/>
      <c r="B216" s="1807"/>
      <c r="C216" s="1808"/>
      <c r="D216" s="1410" t="s">
        <v>792</v>
      </c>
      <c r="E216" s="1441">
        <v>41000</v>
      </c>
      <c r="F216" s="1810"/>
      <c r="G216" s="1441">
        <v>41000</v>
      </c>
      <c r="H216" s="1810"/>
      <c r="I216" s="1420">
        <v>12698.069999999998</v>
      </c>
      <c r="J216" s="1810"/>
      <c r="K216" s="1421">
        <f>I216/E216</f>
        <v>0.30970902439024384</v>
      </c>
      <c r="L216" s="1422">
        <f>I216/G216</f>
        <v>0.30970902439024384</v>
      </c>
    </row>
    <row r="217" spans="1:12" ht="45" customHeight="1" thickBot="1">
      <c r="A217" s="1471">
        <v>76</v>
      </c>
      <c r="B217" s="1368" t="s">
        <v>367</v>
      </c>
      <c r="C217" s="1369" t="s">
        <v>368</v>
      </c>
      <c r="D217" s="1370" t="s">
        <v>793</v>
      </c>
      <c r="E217" s="1363">
        <v>759000</v>
      </c>
      <c r="F217" s="1470">
        <f>E217</f>
        <v>759000</v>
      </c>
      <c r="G217" s="1363">
        <v>759000</v>
      </c>
      <c r="H217" s="1470">
        <f>G217</f>
        <v>759000</v>
      </c>
      <c r="I217" s="1371">
        <v>21378.84</v>
      </c>
      <c r="J217" s="1470">
        <f>I217</f>
        <v>21378.84</v>
      </c>
      <c r="K217" s="1443">
        <f>I217/E217</f>
        <v>2.816711462450593E-2</v>
      </c>
      <c r="L217" s="1444">
        <f>I217/G217</f>
        <v>2.816711462450593E-2</v>
      </c>
    </row>
    <row r="218" spans="1:12" ht="45" customHeight="1" thickBot="1">
      <c r="A218" s="1472">
        <v>80</v>
      </c>
      <c r="B218" s="1355" t="s">
        <v>377</v>
      </c>
      <c r="C218" s="1356" t="s">
        <v>83</v>
      </c>
      <c r="D218" s="1357" t="s">
        <v>799</v>
      </c>
      <c r="E218" s="1358">
        <v>315000</v>
      </c>
      <c r="F218" s="1473">
        <f>E218</f>
        <v>315000</v>
      </c>
      <c r="G218" s="1358">
        <v>315000</v>
      </c>
      <c r="H218" s="1473">
        <f>G218</f>
        <v>315000</v>
      </c>
      <c r="I218" s="1360">
        <v>0</v>
      </c>
      <c r="J218" s="1360">
        <f>I218</f>
        <v>0</v>
      </c>
      <c r="K218" s="1474">
        <v>0</v>
      </c>
      <c r="L218" s="1362">
        <v>0</v>
      </c>
    </row>
    <row r="219" spans="1:12" ht="45" customHeight="1">
      <c r="A219" s="1780">
        <v>83</v>
      </c>
      <c r="B219" s="1800">
        <v>758</v>
      </c>
      <c r="C219" s="1802" t="s">
        <v>401</v>
      </c>
      <c r="D219" s="1475" t="s">
        <v>843</v>
      </c>
      <c r="E219" s="1376">
        <v>37346719000</v>
      </c>
      <c r="F219" s="1784">
        <f>SUM(E219:E220)</f>
        <v>37386207000</v>
      </c>
      <c r="G219" s="1376">
        <v>36762215267</v>
      </c>
      <c r="H219" s="1784">
        <f>SUM(G219:G220)</f>
        <v>36800633280</v>
      </c>
      <c r="I219" s="1364">
        <v>0</v>
      </c>
      <c r="J219" s="1804">
        <f>SUM(I219:I220)</f>
        <v>0</v>
      </c>
      <c r="K219" s="1476">
        <v>0</v>
      </c>
      <c r="L219" s="1378">
        <v>0</v>
      </c>
    </row>
    <row r="220" spans="1:12" ht="45" customHeight="1" thickBot="1">
      <c r="A220" s="1786"/>
      <c r="B220" s="1801"/>
      <c r="C220" s="1803"/>
      <c r="D220" s="1477" t="s">
        <v>844</v>
      </c>
      <c r="E220" s="1441">
        <v>39488000</v>
      </c>
      <c r="F220" s="1789"/>
      <c r="G220" s="1441">
        <v>38418013</v>
      </c>
      <c r="H220" s="1789"/>
      <c r="I220" s="1412">
        <v>0</v>
      </c>
      <c r="J220" s="1805"/>
      <c r="K220" s="1478">
        <v>0</v>
      </c>
      <c r="L220" s="1414">
        <v>0</v>
      </c>
    </row>
    <row r="221" spans="1:12" ht="45" customHeight="1">
      <c r="A221" s="1795">
        <v>88</v>
      </c>
      <c r="B221" s="1791" t="s">
        <v>390</v>
      </c>
      <c r="C221" s="1798" t="s">
        <v>391</v>
      </c>
      <c r="D221" s="1375" t="s">
        <v>793</v>
      </c>
      <c r="E221" s="1376">
        <v>24767000</v>
      </c>
      <c r="F221" s="1784">
        <f>SUM(E221:E222)</f>
        <v>31251000</v>
      </c>
      <c r="G221" s="1376">
        <v>24767000</v>
      </c>
      <c r="H221" s="1784">
        <f>SUM(G221:G222)</f>
        <v>31251000</v>
      </c>
      <c r="I221" s="1415">
        <v>431979.07000000007</v>
      </c>
      <c r="J221" s="1784">
        <f>SUM(I221:I222)</f>
        <v>688981.48</v>
      </c>
      <c r="K221" s="1365">
        <f>I221/E221</f>
        <v>1.7441719626922925E-2</v>
      </c>
      <c r="L221" s="1366">
        <f>I221/G221</f>
        <v>1.7441719626922925E-2</v>
      </c>
    </row>
    <row r="222" spans="1:12" ht="45" customHeight="1" thickBot="1">
      <c r="A222" s="1796"/>
      <c r="B222" s="1797"/>
      <c r="C222" s="1799"/>
      <c r="D222" s="1379" t="s">
        <v>792</v>
      </c>
      <c r="E222" s="1380">
        <v>6484000</v>
      </c>
      <c r="F222" s="1790"/>
      <c r="G222" s="1380">
        <v>6484000</v>
      </c>
      <c r="H222" s="1790"/>
      <c r="I222" s="1395">
        <v>257002.40999999997</v>
      </c>
      <c r="J222" s="1790"/>
      <c r="K222" s="1396">
        <f>I222/E222</f>
        <v>3.9636398827884022E-2</v>
      </c>
      <c r="L222" s="1397">
        <f>I222/G222</f>
        <v>3.9636398827884022E-2</v>
      </c>
    </row>
    <row r="223" spans="1:12" ht="45" customHeight="1" thickBot="1">
      <c r="A223" s="1384" t="s">
        <v>845</v>
      </c>
      <c r="B223" s="1385" t="s">
        <v>387</v>
      </c>
      <c r="C223" s="1479" t="s">
        <v>579</v>
      </c>
      <c r="D223" s="1387" t="s">
        <v>789</v>
      </c>
      <c r="E223" s="1388"/>
      <c r="F223" s="1469"/>
      <c r="G223" s="1388">
        <v>2904921</v>
      </c>
      <c r="H223" s="1469">
        <f>G223</f>
        <v>2904921</v>
      </c>
      <c r="I223" s="1371">
        <v>2904921</v>
      </c>
      <c r="J223" s="1473">
        <f>I223</f>
        <v>2904921</v>
      </c>
      <c r="K223" s="1476">
        <v>0</v>
      </c>
      <c r="L223" s="1397">
        <f t="shared" ref="L223:L235" si="22">I223/G223</f>
        <v>1</v>
      </c>
    </row>
    <row r="224" spans="1:12" ht="45" customHeight="1" thickBot="1">
      <c r="A224" s="1367" t="s">
        <v>846</v>
      </c>
      <c r="B224" s="1368" t="s">
        <v>387</v>
      </c>
      <c r="C224" s="1480" t="s">
        <v>579</v>
      </c>
      <c r="D224" s="1370" t="s">
        <v>789</v>
      </c>
      <c r="E224" s="1363"/>
      <c r="F224" s="1481"/>
      <c r="G224" s="1363">
        <v>5440469</v>
      </c>
      <c r="H224" s="1481">
        <f>G224</f>
        <v>5440469</v>
      </c>
      <c r="I224" s="1371">
        <v>2863101.75</v>
      </c>
      <c r="J224" s="1470">
        <f>I224</f>
        <v>2863101.75</v>
      </c>
      <c r="K224" s="1474">
        <v>0</v>
      </c>
      <c r="L224" s="1482">
        <f t="shared" si="22"/>
        <v>0.52626009816433106</v>
      </c>
    </row>
    <row r="225" spans="1:12" ht="45" customHeight="1">
      <c r="A225" s="1780" t="s">
        <v>847</v>
      </c>
      <c r="B225" s="1450" t="s">
        <v>354</v>
      </c>
      <c r="C225" s="1451" t="s">
        <v>355</v>
      </c>
      <c r="D225" s="1375" t="s">
        <v>812</v>
      </c>
      <c r="E225" s="1376">
        <v>364000</v>
      </c>
      <c r="F225" s="1483">
        <f>E225</f>
        <v>364000</v>
      </c>
      <c r="G225" s="1376">
        <v>364000</v>
      </c>
      <c r="H225" s="1781">
        <f>G225+G226</f>
        <v>7641621</v>
      </c>
      <c r="I225" s="1364">
        <v>0</v>
      </c>
      <c r="J225" s="1784">
        <f>SUM(I225:I226)</f>
        <v>7024191.75</v>
      </c>
      <c r="K225" s="1377">
        <v>0</v>
      </c>
      <c r="L225" s="1378">
        <v>0</v>
      </c>
    </row>
    <row r="226" spans="1:12" ht="45" customHeight="1" thickBot="1">
      <c r="A226" s="1775"/>
      <c r="B226" s="1484" t="s">
        <v>387</v>
      </c>
      <c r="C226" s="1485" t="s">
        <v>579</v>
      </c>
      <c r="D226" s="1379" t="s">
        <v>789</v>
      </c>
      <c r="E226" s="1380"/>
      <c r="F226" s="1486"/>
      <c r="G226" s="1380">
        <v>7277621</v>
      </c>
      <c r="H226" s="1777"/>
      <c r="I226" s="1395">
        <v>7024191.75</v>
      </c>
      <c r="J226" s="1790"/>
      <c r="K226" s="1487">
        <v>0</v>
      </c>
      <c r="L226" s="1488">
        <f t="shared" si="22"/>
        <v>0.96517691014687357</v>
      </c>
    </row>
    <row r="227" spans="1:12" ht="45" customHeight="1" thickBot="1">
      <c r="A227" s="1384" t="s">
        <v>848</v>
      </c>
      <c r="B227" s="1385" t="s">
        <v>387</v>
      </c>
      <c r="C227" s="1479" t="s">
        <v>579</v>
      </c>
      <c r="D227" s="1387" t="s">
        <v>789</v>
      </c>
      <c r="E227" s="1388"/>
      <c r="F227" s="1448"/>
      <c r="G227" s="1388">
        <v>3043765</v>
      </c>
      <c r="H227" s="1448">
        <f>G227</f>
        <v>3043765</v>
      </c>
      <c r="I227" s="1392">
        <v>2904921.75</v>
      </c>
      <c r="J227" s="1489">
        <f>I227</f>
        <v>2904921.75</v>
      </c>
      <c r="K227" s="1490">
        <v>0</v>
      </c>
      <c r="L227" s="1488">
        <f t="shared" si="22"/>
        <v>0.95438437264374876</v>
      </c>
    </row>
    <row r="228" spans="1:12" ht="45" customHeight="1" thickBot="1">
      <c r="A228" s="1367" t="s">
        <v>849</v>
      </c>
      <c r="B228" s="1368" t="s">
        <v>387</v>
      </c>
      <c r="C228" s="1480" t="s">
        <v>579</v>
      </c>
      <c r="D228" s="1370" t="s">
        <v>789</v>
      </c>
      <c r="E228" s="1363"/>
      <c r="F228" s="1470"/>
      <c r="G228" s="1363">
        <v>5482289</v>
      </c>
      <c r="H228" s="1470">
        <f>G228</f>
        <v>5482289</v>
      </c>
      <c r="I228" s="1371">
        <v>2904921.75</v>
      </c>
      <c r="J228" s="1470">
        <f>I228</f>
        <v>2904921.75</v>
      </c>
      <c r="K228" s="1491">
        <v>0</v>
      </c>
      <c r="L228" s="1422">
        <f t="shared" si="22"/>
        <v>0.52987388114709022</v>
      </c>
    </row>
    <row r="229" spans="1:12" ht="45" customHeight="1">
      <c r="A229" s="1780" t="s">
        <v>850</v>
      </c>
      <c r="B229" s="1791" t="s">
        <v>387</v>
      </c>
      <c r="C229" s="1793" t="s">
        <v>579</v>
      </c>
      <c r="D229" s="1375" t="s">
        <v>789</v>
      </c>
      <c r="E229" s="1376"/>
      <c r="F229" s="1483"/>
      <c r="G229" s="1376">
        <v>9167467</v>
      </c>
      <c r="H229" s="1781">
        <f>SUM(G229:G231)</f>
        <v>12112413</v>
      </c>
      <c r="I229" s="1376">
        <v>9167466.75</v>
      </c>
      <c r="J229" s="1781">
        <f>SUM(I229:I231)</f>
        <v>12111334.699999999</v>
      </c>
      <c r="K229" s="1476">
        <v>0</v>
      </c>
      <c r="L229" s="1366">
        <f t="shared" si="22"/>
        <v>0.99999997272965369</v>
      </c>
    </row>
    <row r="230" spans="1:12" ht="45" customHeight="1">
      <c r="A230" s="1782"/>
      <c r="B230" s="1792"/>
      <c r="C230" s="1794"/>
      <c r="D230" s="1404" t="s">
        <v>799</v>
      </c>
      <c r="E230" s="1440"/>
      <c r="F230" s="1492"/>
      <c r="G230" s="1440">
        <v>1146970</v>
      </c>
      <c r="H230" s="1783"/>
      <c r="I230" s="1440">
        <v>1146189.1000000001</v>
      </c>
      <c r="J230" s="1783"/>
      <c r="K230" s="1493">
        <v>0</v>
      </c>
      <c r="L230" s="1408">
        <f t="shared" si="22"/>
        <v>0.99931916266336529</v>
      </c>
    </row>
    <row r="231" spans="1:12" ht="45" customHeight="1" thickBot="1">
      <c r="A231" s="1775"/>
      <c r="B231" s="1484" t="s">
        <v>403</v>
      </c>
      <c r="C231" s="1485" t="s">
        <v>404</v>
      </c>
      <c r="D231" s="1379" t="s">
        <v>799</v>
      </c>
      <c r="E231" s="1380"/>
      <c r="F231" s="1486"/>
      <c r="G231" s="1380">
        <v>1797976</v>
      </c>
      <c r="H231" s="1777"/>
      <c r="I231" s="1380">
        <v>1797678.85</v>
      </c>
      <c r="J231" s="1777"/>
      <c r="K231" s="1494">
        <v>0</v>
      </c>
      <c r="L231" s="1397">
        <f t="shared" si="22"/>
        <v>0.99983473083066743</v>
      </c>
    </row>
    <row r="232" spans="1:12" ht="45" customHeight="1" thickBot="1">
      <c r="A232" s="1384" t="s">
        <v>851</v>
      </c>
      <c r="B232" s="1385" t="s">
        <v>387</v>
      </c>
      <c r="C232" s="1479" t="s">
        <v>579</v>
      </c>
      <c r="D232" s="1387" t="s">
        <v>789</v>
      </c>
      <c r="E232" s="1388">
        <v>737000</v>
      </c>
      <c r="F232" s="1448">
        <f>E232</f>
        <v>737000</v>
      </c>
      <c r="G232" s="1388">
        <v>7783378</v>
      </c>
      <c r="H232" s="1448">
        <f>G232</f>
        <v>7783378</v>
      </c>
      <c r="I232" s="1392">
        <v>7132599.6399999997</v>
      </c>
      <c r="J232" s="1489">
        <f>I232</f>
        <v>7132599.6399999997</v>
      </c>
      <c r="K232" s="1455">
        <f>I232/E232</f>
        <v>9.6778828222523732</v>
      </c>
      <c r="L232" s="1457">
        <f t="shared" si="22"/>
        <v>0.91638869909697307</v>
      </c>
    </row>
    <row r="233" spans="1:12" ht="45" customHeight="1">
      <c r="A233" s="1780" t="s">
        <v>852</v>
      </c>
      <c r="B233" s="1620" t="s">
        <v>387</v>
      </c>
      <c r="C233" s="1622" t="s">
        <v>579</v>
      </c>
      <c r="D233" s="1632" t="s">
        <v>789</v>
      </c>
      <c r="E233" s="1376"/>
      <c r="F233" s="1618"/>
      <c r="G233" s="1376">
        <v>2080545</v>
      </c>
      <c r="H233" s="1781">
        <f>SUM(G233:G234)</f>
        <v>2105545</v>
      </c>
      <c r="I233" s="1629">
        <v>2080545</v>
      </c>
      <c r="J233" s="1784">
        <f>SUM(I233:I234)</f>
        <v>2096645.36</v>
      </c>
      <c r="K233" s="1476">
        <v>0</v>
      </c>
      <c r="L233" s="1366">
        <f t="shared" si="22"/>
        <v>1</v>
      </c>
    </row>
    <row r="234" spans="1:12" ht="45" customHeight="1">
      <c r="A234" s="1782"/>
      <c r="B234" s="1621" t="s">
        <v>416</v>
      </c>
      <c r="C234" s="1623" t="s">
        <v>585</v>
      </c>
      <c r="D234" s="1634" t="s">
        <v>801</v>
      </c>
      <c r="E234" s="1440">
        <v>25000</v>
      </c>
      <c r="F234" s="1624">
        <f>E234</f>
        <v>25000</v>
      </c>
      <c r="G234" s="1440">
        <v>25000</v>
      </c>
      <c r="H234" s="1783"/>
      <c r="I234" s="1440">
        <v>16100.36</v>
      </c>
      <c r="J234" s="1785"/>
      <c r="K234" s="1407">
        <f>I234/E234</f>
        <v>0.64401439999999999</v>
      </c>
      <c r="L234" s="1408">
        <f t="shared" si="22"/>
        <v>0.64401439999999999</v>
      </c>
    </row>
    <row r="235" spans="1:12" ht="45" customHeight="1">
      <c r="A235" s="1774" t="s">
        <v>853</v>
      </c>
      <c r="B235" s="1496" t="s">
        <v>387</v>
      </c>
      <c r="C235" s="1497" t="s">
        <v>579</v>
      </c>
      <c r="D235" s="1431" t="s">
        <v>789</v>
      </c>
      <c r="E235" s="1447"/>
      <c r="F235" s="1498"/>
      <c r="G235" s="1447">
        <v>5482290</v>
      </c>
      <c r="H235" s="1776">
        <f>SUM(G235:G236)</f>
        <v>6545290</v>
      </c>
      <c r="I235" s="1640">
        <v>5090016.75</v>
      </c>
      <c r="J235" s="1788">
        <f>SUM(I235:I236)</f>
        <v>5090016.75</v>
      </c>
      <c r="K235" s="1490">
        <v>0</v>
      </c>
      <c r="L235" s="1457">
        <f t="shared" si="22"/>
        <v>0.92844719086367189</v>
      </c>
    </row>
    <row r="236" spans="1:12" ht="45" customHeight="1" thickBot="1">
      <c r="A236" s="1786"/>
      <c r="B236" s="1453" t="s">
        <v>403</v>
      </c>
      <c r="C236" s="1499" t="s">
        <v>404</v>
      </c>
      <c r="D236" s="1410" t="s">
        <v>802</v>
      </c>
      <c r="E236" s="1441">
        <v>1063000</v>
      </c>
      <c r="F236" s="1500">
        <f>E236</f>
        <v>1063000</v>
      </c>
      <c r="G236" s="1441">
        <v>1063000</v>
      </c>
      <c r="H236" s="1787"/>
      <c r="I236" s="1412">
        <v>0</v>
      </c>
      <c r="J236" s="1789"/>
      <c r="K236" s="1413">
        <v>0</v>
      </c>
      <c r="L236" s="1414">
        <v>0</v>
      </c>
    </row>
    <row r="237" spans="1:12" ht="45" customHeight="1">
      <c r="A237" s="1780" t="s">
        <v>854</v>
      </c>
      <c r="B237" s="1450" t="s">
        <v>377</v>
      </c>
      <c r="C237" s="1451" t="s">
        <v>83</v>
      </c>
      <c r="D237" s="1375" t="s">
        <v>793</v>
      </c>
      <c r="E237" s="1376">
        <v>189000</v>
      </c>
      <c r="F237" s="1483">
        <f>E237</f>
        <v>189000</v>
      </c>
      <c r="G237" s="1376">
        <v>189000</v>
      </c>
      <c r="H237" s="1781">
        <f>SUM(G237:G238)</f>
        <v>5494286</v>
      </c>
      <c r="I237" s="1415">
        <v>60547.13</v>
      </c>
      <c r="J237" s="1781">
        <f>I237+I238</f>
        <v>4221637.13</v>
      </c>
      <c r="K237" s="1365">
        <f>I237/E237</f>
        <v>0.32035518518518519</v>
      </c>
      <c r="L237" s="1366">
        <f t="shared" ref="L237:L243" si="23">I237/G237</f>
        <v>0.32035518518518519</v>
      </c>
    </row>
    <row r="238" spans="1:12" ht="45" customHeight="1" thickBot="1">
      <c r="A238" s="1775"/>
      <c r="B238" s="1484" t="s">
        <v>387</v>
      </c>
      <c r="C238" s="1485" t="s">
        <v>579</v>
      </c>
      <c r="D238" s="1379" t="s">
        <v>789</v>
      </c>
      <c r="E238" s="1380"/>
      <c r="F238" s="1486"/>
      <c r="G238" s="1380">
        <v>5305286</v>
      </c>
      <c r="H238" s="1777"/>
      <c r="I238" s="1380">
        <v>4161090</v>
      </c>
      <c r="J238" s="1777"/>
      <c r="K238" s="1382">
        <v>0</v>
      </c>
      <c r="L238" s="1397">
        <f t="shared" si="23"/>
        <v>0.78432906350383369</v>
      </c>
    </row>
    <row r="239" spans="1:12" ht="45" customHeight="1" thickBot="1">
      <c r="A239" s="1367" t="s">
        <v>855</v>
      </c>
      <c r="B239" s="1368" t="s">
        <v>387</v>
      </c>
      <c r="C239" s="1480" t="s">
        <v>579</v>
      </c>
      <c r="D239" s="1370" t="s">
        <v>789</v>
      </c>
      <c r="E239" s="1363"/>
      <c r="F239" s="1470"/>
      <c r="G239" s="1363">
        <v>2041027</v>
      </c>
      <c r="H239" s="1501">
        <f>G239</f>
        <v>2041027</v>
      </c>
      <c r="I239" s="1363">
        <v>1648753.5</v>
      </c>
      <c r="J239" s="1372">
        <f>I239</f>
        <v>1648753.5</v>
      </c>
      <c r="K239" s="1373">
        <v>0</v>
      </c>
      <c r="L239" s="1482">
        <f t="shared" si="23"/>
        <v>0.80780582520466415</v>
      </c>
    </row>
    <row r="240" spans="1:12" ht="45" customHeight="1">
      <c r="A240" s="1780" t="s">
        <v>856</v>
      </c>
      <c r="B240" s="1450" t="s">
        <v>387</v>
      </c>
      <c r="C240" s="1495" t="s">
        <v>579</v>
      </c>
      <c r="D240" s="1375" t="s">
        <v>789</v>
      </c>
      <c r="E240" s="1376"/>
      <c r="F240" s="1483"/>
      <c r="G240" s="1376">
        <v>4823729</v>
      </c>
      <c r="H240" s="1781">
        <f>G240+G241</f>
        <v>5094855</v>
      </c>
      <c r="I240" s="1415">
        <v>3729298.5</v>
      </c>
      <c r="J240" s="1781">
        <f>I240+I241</f>
        <v>4000424.05</v>
      </c>
      <c r="K240" s="1377">
        <v>0</v>
      </c>
      <c r="L240" s="1366">
        <f t="shared" si="23"/>
        <v>0.77311525999905883</v>
      </c>
    </row>
    <row r="241" spans="1:12" ht="45" customHeight="1" thickBot="1">
      <c r="A241" s="1775"/>
      <c r="B241" s="1484" t="s">
        <v>403</v>
      </c>
      <c r="C241" s="1499" t="s">
        <v>404</v>
      </c>
      <c r="D241" s="1379" t="s">
        <v>789</v>
      </c>
      <c r="E241" s="1380"/>
      <c r="F241" s="1486"/>
      <c r="G241" s="1380">
        <v>271126</v>
      </c>
      <c r="H241" s="1777"/>
      <c r="I241" s="1380">
        <v>271125.55</v>
      </c>
      <c r="J241" s="1777"/>
      <c r="K241" s="1382">
        <v>0</v>
      </c>
      <c r="L241" s="1397">
        <f t="shared" si="23"/>
        <v>0.99999834025508427</v>
      </c>
    </row>
    <row r="242" spans="1:12" ht="45" customHeight="1" thickBot="1">
      <c r="A242" s="1354" t="s">
        <v>857</v>
      </c>
      <c r="B242" s="1355" t="s">
        <v>387</v>
      </c>
      <c r="C242" s="1502" t="s">
        <v>579</v>
      </c>
      <c r="D242" s="1357" t="s">
        <v>789</v>
      </c>
      <c r="E242" s="1358"/>
      <c r="F242" s="1473"/>
      <c r="G242" s="1358">
        <v>4953684</v>
      </c>
      <c r="H242" s="1473">
        <f>G242</f>
        <v>4953684</v>
      </c>
      <c r="I242" s="1358">
        <v>3868454.55</v>
      </c>
      <c r="J242" s="1473">
        <f>I242</f>
        <v>3868454.55</v>
      </c>
      <c r="K242" s="1361">
        <v>0</v>
      </c>
      <c r="L242" s="1482">
        <f t="shared" si="23"/>
        <v>0.78092477235124402</v>
      </c>
    </row>
    <row r="243" spans="1:12" ht="45" customHeight="1">
      <c r="A243" s="1774" t="s">
        <v>858</v>
      </c>
      <c r="B243" s="1496" t="s">
        <v>387</v>
      </c>
      <c r="C243" s="1497" t="s">
        <v>579</v>
      </c>
      <c r="D243" s="1431" t="s">
        <v>789</v>
      </c>
      <c r="E243" s="1447"/>
      <c r="F243" s="1498"/>
      <c r="G243" s="1447">
        <v>4121572</v>
      </c>
      <c r="H243" s="1776">
        <f>SUM(G243:G244)</f>
        <v>5308572</v>
      </c>
      <c r="I243" s="1403">
        <v>3729298.5</v>
      </c>
      <c r="J243" s="1778">
        <f>I243+I244</f>
        <v>3729298.5</v>
      </c>
      <c r="K243" s="1390">
        <v>0</v>
      </c>
      <c r="L243" s="1457">
        <f t="shared" si="23"/>
        <v>0.90482430004862224</v>
      </c>
    </row>
    <row r="244" spans="1:12" ht="45" customHeight="1" thickBot="1">
      <c r="A244" s="1775"/>
      <c r="B244" s="1484" t="s">
        <v>413</v>
      </c>
      <c r="C244" s="1485" t="s">
        <v>584</v>
      </c>
      <c r="D244" s="1379" t="s">
        <v>789</v>
      </c>
      <c r="E244" s="1380">
        <v>1187000</v>
      </c>
      <c r="F244" s="1486">
        <f>E244</f>
        <v>1187000</v>
      </c>
      <c r="G244" s="1380">
        <v>1187000</v>
      </c>
      <c r="H244" s="1777"/>
      <c r="I244" s="1468">
        <v>0</v>
      </c>
      <c r="J244" s="1779"/>
      <c r="K244" s="1382">
        <v>0</v>
      </c>
      <c r="L244" s="1383">
        <v>0</v>
      </c>
    </row>
    <row r="245" spans="1:12" ht="45" customHeight="1" thickBot="1">
      <c r="A245" s="1354" t="s">
        <v>859</v>
      </c>
      <c r="B245" s="1355" t="s">
        <v>387</v>
      </c>
      <c r="C245" s="1502" t="s">
        <v>579</v>
      </c>
      <c r="D245" s="1357" t="s">
        <v>789</v>
      </c>
      <c r="E245" s="1358"/>
      <c r="F245" s="1473"/>
      <c r="G245" s="1358">
        <v>5872204</v>
      </c>
      <c r="H245" s="1473">
        <f>G245</f>
        <v>5872204</v>
      </c>
      <c r="I245" s="1358">
        <v>5221425.6399999997</v>
      </c>
      <c r="J245" s="1489">
        <f>I245</f>
        <v>5221425.6399999997</v>
      </c>
      <c r="K245" s="1361">
        <v>0</v>
      </c>
      <c r="L245" s="1482">
        <f>I245/G245</f>
        <v>0.88917647275196832</v>
      </c>
    </row>
    <row r="246" spans="1:12" ht="45" customHeight="1" thickBot="1">
      <c r="A246" s="1503" t="s">
        <v>860</v>
      </c>
      <c r="B246" s="1504" t="s">
        <v>387</v>
      </c>
      <c r="C246" s="1505" t="s">
        <v>579</v>
      </c>
      <c r="D246" s="1506" t="s">
        <v>789</v>
      </c>
      <c r="E246" s="1507"/>
      <c r="F246" s="1489"/>
      <c r="G246" s="1507">
        <v>6336882</v>
      </c>
      <c r="H246" s="1489">
        <f>G246</f>
        <v>6336882</v>
      </c>
      <c r="I246" s="1507">
        <v>3729298.5</v>
      </c>
      <c r="J246" s="1489">
        <f>I246</f>
        <v>3729298.5</v>
      </c>
      <c r="K246" s="1390">
        <v>0</v>
      </c>
      <c r="L246" s="1457">
        <f>I246/G246</f>
        <v>0.58850685557976301</v>
      </c>
    </row>
    <row r="247" spans="1:12" ht="45" customHeight="1" thickBot="1">
      <c r="A247" s="1508"/>
      <c r="B247" s="1509"/>
      <c r="C247" s="1510"/>
      <c r="D247" s="1511" t="s">
        <v>861</v>
      </c>
      <c r="E247" s="1512">
        <f t="shared" ref="E247:J247" si="24">SUM(E7:E246)</f>
        <v>87340722000</v>
      </c>
      <c r="F247" s="1512">
        <f t="shared" si="24"/>
        <v>87340722000</v>
      </c>
      <c r="G247" s="1512">
        <f t="shared" si="24"/>
        <v>87340722000</v>
      </c>
      <c r="H247" s="1512">
        <f>SUM(H7:H246)</f>
        <v>87340722000</v>
      </c>
      <c r="I247" s="1512">
        <f t="shared" si="24"/>
        <v>19585691998.450012</v>
      </c>
      <c r="J247" s="1512">
        <f t="shared" si="24"/>
        <v>19585691998.450005</v>
      </c>
      <c r="K247" s="1513">
        <f>I247/E247</f>
        <v>0.22424467705281864</v>
      </c>
      <c r="L247" s="1514">
        <f>I247/G247</f>
        <v>0.22424467705281864</v>
      </c>
    </row>
    <row r="248" spans="1:12" ht="45" customHeight="1">
      <c r="A248" s="1345"/>
      <c r="B248" s="1345"/>
      <c r="C248" s="1336"/>
      <c r="D248" s="1515"/>
      <c r="E248" s="1516"/>
      <c r="F248" s="1516"/>
      <c r="G248" s="1516"/>
      <c r="H248" s="1516"/>
      <c r="I248" s="1516"/>
      <c r="J248" s="1516"/>
      <c r="K248" s="1517"/>
      <c r="L248" s="1518"/>
    </row>
    <row r="249" spans="1:12" ht="33" customHeight="1">
      <c r="A249" s="1345"/>
      <c r="B249" s="1519"/>
      <c r="C249" s="1520"/>
      <c r="D249" s="1521"/>
      <c r="E249" s="1522"/>
      <c r="F249" s="1522"/>
      <c r="G249" s="1523"/>
      <c r="H249" s="1522"/>
      <c r="I249" s="1524"/>
      <c r="J249" s="1525"/>
      <c r="K249" s="1522"/>
      <c r="L249" s="1522"/>
    </row>
    <row r="250" spans="1:12" ht="27" customHeight="1">
      <c r="A250" s="1345"/>
      <c r="B250" s="1519"/>
      <c r="C250" s="1520"/>
      <c r="D250" s="1522"/>
      <c r="E250" s="1522"/>
      <c r="F250" s="1522"/>
      <c r="G250" s="1522"/>
      <c r="H250" s="1522"/>
      <c r="I250" s="1524"/>
      <c r="J250" s="1526"/>
      <c r="K250" s="1522"/>
      <c r="L250" s="1522"/>
    </row>
    <row r="251" spans="1:12" ht="27.6" customHeight="1">
      <c r="A251" s="1527"/>
      <c r="B251" s="1519"/>
      <c r="C251" s="1520"/>
      <c r="D251" s="1521"/>
      <c r="E251" s="1528"/>
      <c r="F251" s="1528"/>
      <c r="G251" s="1529"/>
      <c r="H251" s="1528"/>
      <c r="I251" s="1530"/>
    </row>
    <row r="252" spans="1:12" ht="28.9" customHeight="1">
      <c r="A252" s="1527"/>
      <c r="B252" s="1519"/>
      <c r="C252" s="1520"/>
      <c r="D252" s="1343"/>
      <c r="E252" s="1528"/>
      <c r="F252" s="1528"/>
      <c r="G252" s="1529"/>
      <c r="H252" s="1528"/>
      <c r="J252" s="1532"/>
    </row>
    <row r="253" spans="1:12" ht="37.5" customHeight="1">
      <c r="A253" s="1527"/>
      <c r="B253" s="1343"/>
      <c r="C253" s="1343"/>
      <c r="D253" s="1343"/>
      <c r="E253" s="1528"/>
      <c r="F253" s="1528"/>
      <c r="G253" s="1528"/>
      <c r="H253" s="1528"/>
    </row>
    <row r="254" spans="1:12" ht="37.5" customHeight="1">
      <c r="A254" s="1527"/>
      <c r="B254" s="1343"/>
      <c r="C254" s="1343"/>
      <c r="D254" s="1343"/>
      <c r="E254" s="1528"/>
      <c r="F254" s="1528"/>
      <c r="G254" s="1528"/>
      <c r="H254" s="1528"/>
    </row>
    <row r="255" spans="1:12" ht="37.5" customHeight="1">
      <c r="A255" s="1527"/>
      <c r="B255" s="1343"/>
      <c r="C255" s="1343"/>
      <c r="D255" s="1343"/>
      <c r="E255" s="1528"/>
      <c r="F255" s="1528"/>
      <c r="G255" s="1528"/>
      <c r="H255" s="1528"/>
    </row>
    <row r="256" spans="1:12" ht="37.5" customHeight="1">
      <c r="A256" s="1527"/>
      <c r="B256" s="1343"/>
      <c r="C256" s="1343"/>
      <c r="D256" s="1343"/>
      <c r="E256" s="1528"/>
      <c r="F256" s="1528"/>
      <c r="G256" s="1528"/>
      <c r="H256" s="1528"/>
    </row>
    <row r="257" spans="1:11" ht="37.5" customHeight="1">
      <c r="A257" s="1527"/>
      <c r="B257" s="1343"/>
      <c r="C257" s="1343"/>
      <c r="D257" s="1343"/>
      <c r="E257" s="1528"/>
      <c r="F257" s="1528"/>
      <c r="G257" s="1528"/>
      <c r="H257" s="1528"/>
    </row>
    <row r="258" spans="1:11" ht="37.5" customHeight="1">
      <c r="A258" s="1527"/>
      <c r="B258" s="1343"/>
      <c r="C258" s="1343"/>
      <c r="D258" s="1343"/>
      <c r="E258" s="1528"/>
      <c r="F258" s="1528"/>
      <c r="G258" s="1528"/>
      <c r="H258" s="1528"/>
    </row>
    <row r="259" spans="1:11" ht="37.5" customHeight="1">
      <c r="A259" s="1527"/>
      <c r="B259" s="1343"/>
      <c r="C259" s="1343"/>
      <c r="D259" s="1343"/>
      <c r="E259" s="1528"/>
      <c r="F259" s="1528"/>
      <c r="G259" s="1528"/>
      <c r="H259" s="1528"/>
    </row>
    <row r="260" spans="1:11" ht="37.5" customHeight="1">
      <c r="A260" s="1527"/>
      <c r="B260" s="1343"/>
      <c r="C260" s="1343"/>
      <c r="D260" s="1343"/>
      <c r="E260" s="1528"/>
      <c r="F260" s="1528"/>
      <c r="G260" s="1528"/>
      <c r="H260" s="1528"/>
      <c r="K260" s="1533"/>
    </row>
    <row r="261" spans="1:11" ht="37.5" customHeight="1">
      <c r="A261" s="1527"/>
      <c r="B261" s="1343"/>
      <c r="C261" s="1343"/>
      <c r="D261" s="1343"/>
      <c r="E261" s="1528"/>
      <c r="F261" s="1528"/>
      <c r="G261" s="1528"/>
      <c r="H261" s="1528"/>
    </row>
    <row r="262" spans="1:11" ht="37.5" customHeight="1">
      <c r="A262" s="1527"/>
      <c r="B262" s="1343"/>
      <c r="C262" s="1343"/>
      <c r="D262" s="1343"/>
      <c r="E262" s="1528"/>
      <c r="F262" s="1528"/>
      <c r="G262" s="1528"/>
      <c r="H262" s="1528"/>
    </row>
    <row r="263" spans="1:11" ht="37.5" customHeight="1">
      <c r="A263" s="1527"/>
      <c r="B263" s="1343"/>
      <c r="C263" s="1343"/>
      <c r="D263" s="1343"/>
      <c r="E263" s="1528"/>
      <c r="F263" s="1528"/>
      <c r="G263" s="1528"/>
      <c r="H263" s="1528"/>
      <c r="J263" s="1534"/>
    </row>
    <row r="264" spans="1:11" ht="37.5" customHeight="1">
      <c r="A264" s="1527"/>
      <c r="B264" s="1343"/>
      <c r="C264" s="1343"/>
      <c r="D264" s="1343"/>
      <c r="E264" s="1528"/>
      <c r="F264" s="1528"/>
      <c r="G264" s="1528"/>
      <c r="H264" s="1528"/>
    </row>
  </sheetData>
  <mergeCells count="245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5:A16"/>
    <mergeCell ref="B15:B16"/>
    <mergeCell ref="C15:C16"/>
    <mergeCell ref="F15:F16"/>
    <mergeCell ref="H15:H16"/>
    <mergeCell ref="J15:J16"/>
    <mergeCell ref="A13:A14"/>
    <mergeCell ref="B13:B14"/>
    <mergeCell ref="C13:C14"/>
    <mergeCell ref="F13:F14"/>
    <mergeCell ref="H13:H14"/>
    <mergeCell ref="J13:J14"/>
    <mergeCell ref="A23:A25"/>
    <mergeCell ref="B23:B24"/>
    <mergeCell ref="C23:C24"/>
    <mergeCell ref="F23:F25"/>
    <mergeCell ref="H23:H25"/>
    <mergeCell ref="J23:J25"/>
    <mergeCell ref="A20:A21"/>
    <mergeCell ref="B20:B21"/>
    <mergeCell ref="C20:C21"/>
    <mergeCell ref="F20:F21"/>
    <mergeCell ref="H20:H21"/>
    <mergeCell ref="J20:J21"/>
    <mergeCell ref="A29:A34"/>
    <mergeCell ref="B29:B30"/>
    <mergeCell ref="C29:C30"/>
    <mergeCell ref="F29:F34"/>
    <mergeCell ref="H29:H34"/>
    <mergeCell ref="J29:J34"/>
    <mergeCell ref="B32:B34"/>
    <mergeCell ref="C32:C34"/>
    <mergeCell ref="A26:A28"/>
    <mergeCell ref="B26:B28"/>
    <mergeCell ref="C26:C28"/>
    <mergeCell ref="F26:F28"/>
    <mergeCell ref="H26:H28"/>
    <mergeCell ref="J26:J28"/>
    <mergeCell ref="A35:A40"/>
    <mergeCell ref="B35:B38"/>
    <mergeCell ref="C35:C38"/>
    <mergeCell ref="F35:F40"/>
    <mergeCell ref="H35:H40"/>
    <mergeCell ref="J35:J40"/>
    <mergeCell ref="B39:B40"/>
    <mergeCell ref="C39:C40"/>
    <mergeCell ref="B53:B55"/>
    <mergeCell ref="C53:C55"/>
    <mergeCell ref="A42:A55"/>
    <mergeCell ref="B42:B44"/>
    <mergeCell ref="C42:C44"/>
    <mergeCell ref="F42:F55"/>
    <mergeCell ref="H56:H57"/>
    <mergeCell ref="H42:H55"/>
    <mergeCell ref="J42:J55"/>
    <mergeCell ref="B45:B47"/>
    <mergeCell ref="C45:C47"/>
    <mergeCell ref="B48:B52"/>
    <mergeCell ref="C48:C52"/>
    <mergeCell ref="J56:J57"/>
    <mergeCell ref="A58:A63"/>
    <mergeCell ref="B58:B60"/>
    <mergeCell ref="C58:C60"/>
    <mergeCell ref="F58:F63"/>
    <mergeCell ref="H58:H63"/>
    <mergeCell ref="J58:J63"/>
    <mergeCell ref="B61:B63"/>
    <mergeCell ref="C61:C63"/>
    <mergeCell ref="A56:A57"/>
    <mergeCell ref="B56:B57"/>
    <mergeCell ref="C56:C57"/>
    <mergeCell ref="F56:F57"/>
    <mergeCell ref="A67:A69"/>
    <mergeCell ref="F67:F69"/>
    <mergeCell ref="H67:H69"/>
    <mergeCell ref="J67:J69"/>
    <mergeCell ref="B68:B69"/>
    <mergeCell ref="C68:C69"/>
    <mergeCell ref="A64:A66"/>
    <mergeCell ref="B64:B65"/>
    <mergeCell ref="C64:C65"/>
    <mergeCell ref="F64:F66"/>
    <mergeCell ref="H64:H66"/>
    <mergeCell ref="J64:J66"/>
    <mergeCell ref="A89:A102"/>
    <mergeCell ref="B89:B102"/>
    <mergeCell ref="C89:C102"/>
    <mergeCell ref="F89:F102"/>
    <mergeCell ref="H89:H102"/>
    <mergeCell ref="J89:J102"/>
    <mergeCell ref="A70:A88"/>
    <mergeCell ref="F70:F88"/>
    <mergeCell ref="H70:H88"/>
    <mergeCell ref="J70:J88"/>
    <mergeCell ref="B71:B88"/>
    <mergeCell ref="C71:C88"/>
    <mergeCell ref="A135:A142"/>
    <mergeCell ref="B135:B137"/>
    <mergeCell ref="C135:C137"/>
    <mergeCell ref="F135:F142"/>
    <mergeCell ref="H135:H142"/>
    <mergeCell ref="J135:J142"/>
    <mergeCell ref="B138:B142"/>
    <mergeCell ref="C138:C142"/>
    <mergeCell ref="B104:B109"/>
    <mergeCell ref="C104:C109"/>
    <mergeCell ref="F104:F134"/>
    <mergeCell ref="H104:H134"/>
    <mergeCell ref="J104:J134"/>
    <mergeCell ref="B111:B114"/>
    <mergeCell ref="C111:C114"/>
    <mergeCell ref="B115:B130"/>
    <mergeCell ref="C115:C130"/>
    <mergeCell ref="A104:A110"/>
    <mergeCell ref="A111:A134"/>
    <mergeCell ref="A150:A162"/>
    <mergeCell ref="F150:F162"/>
    <mergeCell ref="H150:H162"/>
    <mergeCell ref="J150:J162"/>
    <mergeCell ref="B151:B158"/>
    <mergeCell ref="C151:C158"/>
    <mergeCell ref="B159:B162"/>
    <mergeCell ref="C159:C162"/>
    <mergeCell ref="A143:A148"/>
    <mergeCell ref="B143:B146"/>
    <mergeCell ref="C143:C146"/>
    <mergeCell ref="F143:F148"/>
    <mergeCell ref="H143:H148"/>
    <mergeCell ref="J143:J148"/>
    <mergeCell ref="B147:B148"/>
    <mergeCell ref="C147:C148"/>
    <mergeCell ref="A171:A175"/>
    <mergeCell ref="F171:F175"/>
    <mergeCell ref="H171:H175"/>
    <mergeCell ref="J171:J175"/>
    <mergeCell ref="B172:B174"/>
    <mergeCell ref="C172:C174"/>
    <mergeCell ref="A163:A170"/>
    <mergeCell ref="F163:F170"/>
    <mergeCell ref="H163:H170"/>
    <mergeCell ref="J163:J170"/>
    <mergeCell ref="B164:B169"/>
    <mergeCell ref="C164:C169"/>
    <mergeCell ref="A186:A189"/>
    <mergeCell ref="F186:F189"/>
    <mergeCell ref="H186:H189"/>
    <mergeCell ref="J186:J189"/>
    <mergeCell ref="B187:B188"/>
    <mergeCell ref="C187:C188"/>
    <mergeCell ref="A176:A185"/>
    <mergeCell ref="B176:B179"/>
    <mergeCell ref="C176:C179"/>
    <mergeCell ref="F176:F185"/>
    <mergeCell ref="H176:H185"/>
    <mergeCell ref="J176:J185"/>
    <mergeCell ref="B180:B185"/>
    <mergeCell ref="C180:C185"/>
    <mergeCell ref="A192:A197"/>
    <mergeCell ref="F192:F197"/>
    <mergeCell ref="H192:H197"/>
    <mergeCell ref="J192:J197"/>
    <mergeCell ref="B193:B194"/>
    <mergeCell ref="C193:C194"/>
    <mergeCell ref="B195:B197"/>
    <mergeCell ref="C195:C197"/>
    <mergeCell ref="A190:A191"/>
    <mergeCell ref="B190:B191"/>
    <mergeCell ref="C190:C191"/>
    <mergeCell ref="F190:F191"/>
    <mergeCell ref="H190:H191"/>
    <mergeCell ref="J190:J191"/>
    <mergeCell ref="A201:A205"/>
    <mergeCell ref="B201:B202"/>
    <mergeCell ref="C201:C202"/>
    <mergeCell ref="F201:F205"/>
    <mergeCell ref="H201:H205"/>
    <mergeCell ref="J201:J205"/>
    <mergeCell ref="B203:B205"/>
    <mergeCell ref="C203:C205"/>
    <mergeCell ref="A198:A200"/>
    <mergeCell ref="B198:B200"/>
    <mergeCell ref="C198:C200"/>
    <mergeCell ref="F198:F200"/>
    <mergeCell ref="H198:H200"/>
    <mergeCell ref="J198:J200"/>
    <mergeCell ref="A215:A216"/>
    <mergeCell ref="B215:B216"/>
    <mergeCell ref="C215:C216"/>
    <mergeCell ref="F215:F216"/>
    <mergeCell ref="H215:H216"/>
    <mergeCell ref="J215:J216"/>
    <mergeCell ref="A207:A208"/>
    <mergeCell ref="F207:F208"/>
    <mergeCell ref="H207:H208"/>
    <mergeCell ref="J207:J208"/>
    <mergeCell ref="A210:A211"/>
    <mergeCell ref="B210:B211"/>
    <mergeCell ref="C210:C211"/>
    <mergeCell ref="F210:F211"/>
    <mergeCell ref="H210:H211"/>
    <mergeCell ref="J210:J211"/>
    <mergeCell ref="A221:A222"/>
    <mergeCell ref="B221:B222"/>
    <mergeCell ref="C221:C222"/>
    <mergeCell ref="F221:F222"/>
    <mergeCell ref="H221:H222"/>
    <mergeCell ref="J221:J222"/>
    <mergeCell ref="A219:A220"/>
    <mergeCell ref="B219:B220"/>
    <mergeCell ref="C219:C220"/>
    <mergeCell ref="F219:F220"/>
    <mergeCell ref="H219:H220"/>
    <mergeCell ref="J219:J220"/>
    <mergeCell ref="A233:A234"/>
    <mergeCell ref="H233:H234"/>
    <mergeCell ref="J233:J234"/>
    <mergeCell ref="A235:A236"/>
    <mergeCell ref="H235:H236"/>
    <mergeCell ref="J235:J236"/>
    <mergeCell ref="A225:A226"/>
    <mergeCell ref="H225:H226"/>
    <mergeCell ref="J225:J226"/>
    <mergeCell ref="A229:A231"/>
    <mergeCell ref="B229:B230"/>
    <mergeCell ref="C229:C230"/>
    <mergeCell ref="H229:H231"/>
    <mergeCell ref="J229:J231"/>
    <mergeCell ref="A243:A244"/>
    <mergeCell ref="H243:H244"/>
    <mergeCell ref="J243:J244"/>
    <mergeCell ref="A237:A238"/>
    <mergeCell ref="H237:H238"/>
    <mergeCell ref="J237:J238"/>
    <mergeCell ref="A240:A241"/>
    <mergeCell ref="H240:H241"/>
    <mergeCell ref="J240:J241"/>
  </mergeCells>
  <printOptions horizontalCentered="1"/>
  <pageMargins left="0.9055118110236221" right="0.9055118110236221" top="1.1023622047244095" bottom="0.59055118110236227" header="0.15748031496062992" footer="0.31496062992125984"/>
  <pageSetup paperSize="9" scale="40" firstPageNumber="63" orientation="landscape" useFirstPageNumber="1" r:id="rId1"/>
  <headerFooter alignWithMargins="0">
    <oddHeader>&amp;C&amp;"Arial,Pogrubiony"&amp;24- &amp;P -</oddHeader>
  </headerFooter>
  <rowBreaks count="12" manualBreakCount="12">
    <brk id="28" max="11" man="1"/>
    <brk id="50" max="11" man="1"/>
    <brk id="69" max="11" man="1"/>
    <brk id="88" max="11" man="1"/>
    <brk id="110" max="11" man="1"/>
    <brk id="132" max="11" man="1"/>
    <brk id="149" max="11" man="1"/>
    <brk id="170" max="11" man="1"/>
    <brk id="191" max="11" man="1"/>
    <brk id="213" max="11" man="1"/>
    <brk id="234" max="11" man="1"/>
    <brk id="24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showGridLines="0" zoomScale="90" zoomScaleNormal="90" zoomScaleSheetLayoutView="91" workbookViewId="0">
      <selection activeCell="I37" sqref="I37"/>
    </sheetView>
  </sheetViews>
  <sheetFormatPr defaultRowHeight="14.25"/>
  <cols>
    <col min="1" max="2" width="14" style="1589" customWidth="1"/>
    <col min="3" max="3" width="82.140625" style="1589" customWidth="1"/>
    <col min="4" max="4" width="15" style="1589" customWidth="1"/>
    <col min="5" max="5" width="14.85546875" style="1589" customWidth="1"/>
    <col min="6" max="6" width="14.85546875" style="1589" bestFit="1" customWidth="1"/>
    <col min="7" max="7" width="15" style="1589" customWidth="1"/>
    <col min="8" max="14" width="14.42578125" style="1593" customWidth="1"/>
    <col min="15" max="15" width="15.85546875" style="1593" customWidth="1"/>
    <col min="16" max="256" width="9.140625" style="1589"/>
    <col min="257" max="258" width="14" style="1589" customWidth="1"/>
    <col min="259" max="259" width="82.140625" style="1589" customWidth="1"/>
    <col min="260" max="260" width="15" style="1589" customWidth="1"/>
    <col min="261" max="261" width="14.85546875" style="1589" customWidth="1"/>
    <col min="262" max="262" width="14.85546875" style="1589" bestFit="1" customWidth="1"/>
    <col min="263" max="263" width="15" style="1589" customWidth="1"/>
    <col min="264" max="270" width="14.42578125" style="1589" customWidth="1"/>
    <col min="271" max="271" width="15.85546875" style="1589" customWidth="1"/>
    <col min="272" max="512" width="9.140625" style="1589"/>
    <col min="513" max="514" width="14" style="1589" customWidth="1"/>
    <col min="515" max="515" width="82.140625" style="1589" customWidth="1"/>
    <col min="516" max="516" width="15" style="1589" customWidth="1"/>
    <col min="517" max="517" width="14.85546875" style="1589" customWidth="1"/>
    <col min="518" max="518" width="14.85546875" style="1589" bestFit="1" customWidth="1"/>
    <col min="519" max="519" width="15" style="1589" customWidth="1"/>
    <col min="520" max="526" width="14.42578125" style="1589" customWidth="1"/>
    <col min="527" max="527" width="15.85546875" style="1589" customWidth="1"/>
    <col min="528" max="768" width="9.140625" style="1589"/>
    <col min="769" max="770" width="14" style="1589" customWidth="1"/>
    <col min="771" max="771" width="82.140625" style="1589" customWidth="1"/>
    <col min="772" max="772" width="15" style="1589" customWidth="1"/>
    <col min="773" max="773" width="14.85546875" style="1589" customWidth="1"/>
    <col min="774" max="774" width="14.85546875" style="1589" bestFit="1" customWidth="1"/>
    <col min="775" max="775" width="15" style="1589" customWidth="1"/>
    <col min="776" max="782" width="14.42578125" style="1589" customWidth="1"/>
    <col min="783" max="783" width="15.85546875" style="1589" customWidth="1"/>
    <col min="784" max="1024" width="9.140625" style="1589"/>
    <col min="1025" max="1026" width="14" style="1589" customWidth="1"/>
    <col min="1027" max="1027" width="82.140625" style="1589" customWidth="1"/>
    <col min="1028" max="1028" width="15" style="1589" customWidth="1"/>
    <col min="1029" max="1029" width="14.85546875" style="1589" customWidth="1"/>
    <col min="1030" max="1030" width="14.85546875" style="1589" bestFit="1" customWidth="1"/>
    <col min="1031" max="1031" width="15" style="1589" customWidth="1"/>
    <col min="1032" max="1038" width="14.42578125" style="1589" customWidth="1"/>
    <col min="1039" max="1039" width="15.85546875" style="1589" customWidth="1"/>
    <col min="1040" max="1280" width="9.140625" style="1589"/>
    <col min="1281" max="1282" width="14" style="1589" customWidth="1"/>
    <col min="1283" max="1283" width="82.140625" style="1589" customWidth="1"/>
    <col min="1284" max="1284" width="15" style="1589" customWidth="1"/>
    <col min="1285" max="1285" width="14.85546875" style="1589" customWidth="1"/>
    <col min="1286" max="1286" width="14.85546875" style="1589" bestFit="1" customWidth="1"/>
    <col min="1287" max="1287" width="15" style="1589" customWidth="1"/>
    <col min="1288" max="1294" width="14.42578125" style="1589" customWidth="1"/>
    <col min="1295" max="1295" width="15.85546875" style="1589" customWidth="1"/>
    <col min="1296" max="1536" width="9.140625" style="1589"/>
    <col min="1537" max="1538" width="14" style="1589" customWidth="1"/>
    <col min="1539" max="1539" width="82.140625" style="1589" customWidth="1"/>
    <col min="1540" max="1540" width="15" style="1589" customWidth="1"/>
    <col min="1541" max="1541" width="14.85546875" style="1589" customWidth="1"/>
    <col min="1542" max="1542" width="14.85546875" style="1589" bestFit="1" customWidth="1"/>
    <col min="1543" max="1543" width="15" style="1589" customWidth="1"/>
    <col min="1544" max="1550" width="14.42578125" style="1589" customWidth="1"/>
    <col min="1551" max="1551" width="15.85546875" style="1589" customWidth="1"/>
    <col min="1552" max="1792" width="9.140625" style="1589"/>
    <col min="1793" max="1794" width="14" style="1589" customWidth="1"/>
    <col min="1795" max="1795" width="82.140625" style="1589" customWidth="1"/>
    <col min="1796" max="1796" width="15" style="1589" customWidth="1"/>
    <col min="1797" max="1797" width="14.85546875" style="1589" customWidth="1"/>
    <col min="1798" max="1798" width="14.85546875" style="1589" bestFit="1" customWidth="1"/>
    <col min="1799" max="1799" width="15" style="1589" customWidth="1"/>
    <col min="1800" max="1806" width="14.42578125" style="1589" customWidth="1"/>
    <col min="1807" max="1807" width="15.85546875" style="1589" customWidth="1"/>
    <col min="1808" max="2048" width="9.140625" style="1589"/>
    <col min="2049" max="2050" width="14" style="1589" customWidth="1"/>
    <col min="2051" max="2051" width="82.140625" style="1589" customWidth="1"/>
    <col min="2052" max="2052" width="15" style="1589" customWidth="1"/>
    <col min="2053" max="2053" width="14.85546875" style="1589" customWidth="1"/>
    <col min="2054" max="2054" width="14.85546875" style="1589" bestFit="1" customWidth="1"/>
    <col min="2055" max="2055" width="15" style="1589" customWidth="1"/>
    <col min="2056" max="2062" width="14.42578125" style="1589" customWidth="1"/>
    <col min="2063" max="2063" width="15.85546875" style="1589" customWidth="1"/>
    <col min="2064" max="2304" width="9.140625" style="1589"/>
    <col min="2305" max="2306" width="14" style="1589" customWidth="1"/>
    <col min="2307" max="2307" width="82.140625" style="1589" customWidth="1"/>
    <col min="2308" max="2308" width="15" style="1589" customWidth="1"/>
    <col min="2309" max="2309" width="14.85546875" style="1589" customWidth="1"/>
    <col min="2310" max="2310" width="14.85546875" style="1589" bestFit="1" customWidth="1"/>
    <col min="2311" max="2311" width="15" style="1589" customWidth="1"/>
    <col min="2312" max="2318" width="14.42578125" style="1589" customWidth="1"/>
    <col min="2319" max="2319" width="15.85546875" style="1589" customWidth="1"/>
    <col min="2320" max="2560" width="9.140625" style="1589"/>
    <col min="2561" max="2562" width="14" style="1589" customWidth="1"/>
    <col min="2563" max="2563" width="82.140625" style="1589" customWidth="1"/>
    <col min="2564" max="2564" width="15" style="1589" customWidth="1"/>
    <col min="2565" max="2565" width="14.85546875" style="1589" customWidth="1"/>
    <col min="2566" max="2566" width="14.85546875" style="1589" bestFit="1" customWidth="1"/>
    <col min="2567" max="2567" width="15" style="1589" customWidth="1"/>
    <col min="2568" max="2574" width="14.42578125" style="1589" customWidth="1"/>
    <col min="2575" max="2575" width="15.85546875" style="1589" customWidth="1"/>
    <col min="2576" max="2816" width="9.140625" style="1589"/>
    <col min="2817" max="2818" width="14" style="1589" customWidth="1"/>
    <col min="2819" max="2819" width="82.140625" style="1589" customWidth="1"/>
    <col min="2820" max="2820" width="15" style="1589" customWidth="1"/>
    <col min="2821" max="2821" width="14.85546875" style="1589" customWidth="1"/>
    <col min="2822" max="2822" width="14.85546875" style="1589" bestFit="1" customWidth="1"/>
    <col min="2823" max="2823" width="15" style="1589" customWidth="1"/>
    <col min="2824" max="2830" width="14.42578125" style="1589" customWidth="1"/>
    <col min="2831" max="2831" width="15.85546875" style="1589" customWidth="1"/>
    <col min="2832" max="3072" width="9.140625" style="1589"/>
    <col min="3073" max="3074" width="14" style="1589" customWidth="1"/>
    <col min="3075" max="3075" width="82.140625" style="1589" customWidth="1"/>
    <col min="3076" max="3076" width="15" style="1589" customWidth="1"/>
    <col min="3077" max="3077" width="14.85546875" style="1589" customWidth="1"/>
    <col min="3078" max="3078" width="14.85546875" style="1589" bestFit="1" customWidth="1"/>
    <col min="3079" max="3079" width="15" style="1589" customWidth="1"/>
    <col min="3080" max="3086" width="14.42578125" style="1589" customWidth="1"/>
    <col min="3087" max="3087" width="15.85546875" style="1589" customWidth="1"/>
    <col min="3088" max="3328" width="9.140625" style="1589"/>
    <col min="3329" max="3330" width="14" style="1589" customWidth="1"/>
    <col min="3331" max="3331" width="82.140625" style="1589" customWidth="1"/>
    <col min="3332" max="3332" width="15" style="1589" customWidth="1"/>
    <col min="3333" max="3333" width="14.85546875" style="1589" customWidth="1"/>
    <col min="3334" max="3334" width="14.85546875" style="1589" bestFit="1" customWidth="1"/>
    <col min="3335" max="3335" width="15" style="1589" customWidth="1"/>
    <col min="3336" max="3342" width="14.42578125" style="1589" customWidth="1"/>
    <col min="3343" max="3343" width="15.85546875" style="1589" customWidth="1"/>
    <col min="3344" max="3584" width="9.140625" style="1589"/>
    <col min="3585" max="3586" width="14" style="1589" customWidth="1"/>
    <col min="3587" max="3587" width="82.140625" style="1589" customWidth="1"/>
    <col min="3588" max="3588" width="15" style="1589" customWidth="1"/>
    <col min="3589" max="3589" width="14.85546875" style="1589" customWidth="1"/>
    <col min="3590" max="3590" width="14.85546875" style="1589" bestFit="1" customWidth="1"/>
    <col min="3591" max="3591" width="15" style="1589" customWidth="1"/>
    <col min="3592" max="3598" width="14.42578125" style="1589" customWidth="1"/>
    <col min="3599" max="3599" width="15.85546875" style="1589" customWidth="1"/>
    <col min="3600" max="3840" width="9.140625" style="1589"/>
    <col min="3841" max="3842" width="14" style="1589" customWidth="1"/>
    <col min="3843" max="3843" width="82.140625" style="1589" customWidth="1"/>
    <col min="3844" max="3844" width="15" style="1589" customWidth="1"/>
    <col min="3845" max="3845" width="14.85546875" style="1589" customWidth="1"/>
    <col min="3846" max="3846" width="14.85546875" style="1589" bestFit="1" customWidth="1"/>
    <col min="3847" max="3847" width="15" style="1589" customWidth="1"/>
    <col min="3848" max="3854" width="14.42578125" style="1589" customWidth="1"/>
    <col min="3855" max="3855" width="15.85546875" style="1589" customWidth="1"/>
    <col min="3856" max="4096" width="9.140625" style="1589"/>
    <col min="4097" max="4098" width="14" style="1589" customWidth="1"/>
    <col min="4099" max="4099" width="82.140625" style="1589" customWidth="1"/>
    <col min="4100" max="4100" width="15" style="1589" customWidth="1"/>
    <col min="4101" max="4101" width="14.85546875" style="1589" customWidth="1"/>
    <col min="4102" max="4102" width="14.85546875" style="1589" bestFit="1" customWidth="1"/>
    <col min="4103" max="4103" width="15" style="1589" customWidth="1"/>
    <col min="4104" max="4110" width="14.42578125" style="1589" customWidth="1"/>
    <col min="4111" max="4111" width="15.85546875" style="1589" customWidth="1"/>
    <col min="4112" max="4352" width="9.140625" style="1589"/>
    <col min="4353" max="4354" width="14" style="1589" customWidth="1"/>
    <col min="4355" max="4355" width="82.140625" style="1589" customWidth="1"/>
    <col min="4356" max="4356" width="15" style="1589" customWidth="1"/>
    <col min="4357" max="4357" width="14.85546875" style="1589" customWidth="1"/>
    <col min="4358" max="4358" width="14.85546875" style="1589" bestFit="1" customWidth="1"/>
    <col min="4359" max="4359" width="15" style="1589" customWidth="1"/>
    <col min="4360" max="4366" width="14.42578125" style="1589" customWidth="1"/>
    <col min="4367" max="4367" width="15.85546875" style="1589" customWidth="1"/>
    <col min="4368" max="4608" width="9.140625" style="1589"/>
    <col min="4609" max="4610" width="14" style="1589" customWidth="1"/>
    <col min="4611" max="4611" width="82.140625" style="1589" customWidth="1"/>
    <col min="4612" max="4612" width="15" style="1589" customWidth="1"/>
    <col min="4613" max="4613" width="14.85546875" style="1589" customWidth="1"/>
    <col min="4614" max="4614" width="14.85546875" style="1589" bestFit="1" customWidth="1"/>
    <col min="4615" max="4615" width="15" style="1589" customWidth="1"/>
    <col min="4616" max="4622" width="14.42578125" style="1589" customWidth="1"/>
    <col min="4623" max="4623" width="15.85546875" style="1589" customWidth="1"/>
    <col min="4624" max="4864" width="9.140625" style="1589"/>
    <col min="4865" max="4866" width="14" style="1589" customWidth="1"/>
    <col min="4867" max="4867" width="82.140625" style="1589" customWidth="1"/>
    <col min="4868" max="4868" width="15" style="1589" customWidth="1"/>
    <col min="4869" max="4869" width="14.85546875" style="1589" customWidth="1"/>
    <col min="4870" max="4870" width="14.85546875" style="1589" bestFit="1" customWidth="1"/>
    <col min="4871" max="4871" width="15" style="1589" customWidth="1"/>
    <col min="4872" max="4878" width="14.42578125" style="1589" customWidth="1"/>
    <col min="4879" max="4879" width="15.85546875" style="1589" customWidth="1"/>
    <col min="4880" max="5120" width="9.140625" style="1589"/>
    <col min="5121" max="5122" width="14" style="1589" customWidth="1"/>
    <col min="5123" max="5123" width="82.140625" style="1589" customWidth="1"/>
    <col min="5124" max="5124" width="15" style="1589" customWidth="1"/>
    <col min="5125" max="5125" width="14.85546875" style="1589" customWidth="1"/>
    <col min="5126" max="5126" width="14.85546875" style="1589" bestFit="1" customWidth="1"/>
    <col min="5127" max="5127" width="15" style="1589" customWidth="1"/>
    <col min="5128" max="5134" width="14.42578125" style="1589" customWidth="1"/>
    <col min="5135" max="5135" width="15.85546875" style="1589" customWidth="1"/>
    <col min="5136" max="5376" width="9.140625" style="1589"/>
    <col min="5377" max="5378" width="14" style="1589" customWidth="1"/>
    <col min="5379" max="5379" width="82.140625" style="1589" customWidth="1"/>
    <col min="5380" max="5380" width="15" style="1589" customWidth="1"/>
    <col min="5381" max="5381" width="14.85546875" style="1589" customWidth="1"/>
    <col min="5382" max="5382" width="14.85546875" style="1589" bestFit="1" customWidth="1"/>
    <col min="5383" max="5383" width="15" style="1589" customWidth="1"/>
    <col min="5384" max="5390" width="14.42578125" style="1589" customWidth="1"/>
    <col min="5391" max="5391" width="15.85546875" style="1589" customWidth="1"/>
    <col min="5392" max="5632" width="9.140625" style="1589"/>
    <col min="5633" max="5634" width="14" style="1589" customWidth="1"/>
    <col min="5635" max="5635" width="82.140625" style="1589" customWidth="1"/>
    <col min="5636" max="5636" width="15" style="1589" customWidth="1"/>
    <col min="5637" max="5637" width="14.85546875" style="1589" customWidth="1"/>
    <col min="5638" max="5638" width="14.85546875" style="1589" bestFit="1" customWidth="1"/>
    <col min="5639" max="5639" width="15" style="1589" customWidth="1"/>
    <col min="5640" max="5646" width="14.42578125" style="1589" customWidth="1"/>
    <col min="5647" max="5647" width="15.85546875" style="1589" customWidth="1"/>
    <col min="5648" max="5888" width="9.140625" style="1589"/>
    <col min="5889" max="5890" width="14" style="1589" customWidth="1"/>
    <col min="5891" max="5891" width="82.140625" style="1589" customWidth="1"/>
    <col min="5892" max="5892" width="15" style="1589" customWidth="1"/>
    <col min="5893" max="5893" width="14.85546875" style="1589" customWidth="1"/>
    <col min="5894" max="5894" width="14.85546875" style="1589" bestFit="1" customWidth="1"/>
    <col min="5895" max="5895" width="15" style="1589" customWidth="1"/>
    <col min="5896" max="5902" width="14.42578125" style="1589" customWidth="1"/>
    <col min="5903" max="5903" width="15.85546875" style="1589" customWidth="1"/>
    <col min="5904" max="6144" width="9.140625" style="1589"/>
    <col min="6145" max="6146" width="14" style="1589" customWidth="1"/>
    <col min="6147" max="6147" width="82.140625" style="1589" customWidth="1"/>
    <col min="6148" max="6148" width="15" style="1589" customWidth="1"/>
    <col min="6149" max="6149" width="14.85546875" style="1589" customWidth="1"/>
    <col min="6150" max="6150" width="14.85546875" style="1589" bestFit="1" customWidth="1"/>
    <col min="6151" max="6151" width="15" style="1589" customWidth="1"/>
    <col min="6152" max="6158" width="14.42578125" style="1589" customWidth="1"/>
    <col min="6159" max="6159" width="15.85546875" style="1589" customWidth="1"/>
    <col min="6160" max="6400" width="9.140625" style="1589"/>
    <col min="6401" max="6402" width="14" style="1589" customWidth="1"/>
    <col min="6403" max="6403" width="82.140625" style="1589" customWidth="1"/>
    <col min="6404" max="6404" width="15" style="1589" customWidth="1"/>
    <col min="6405" max="6405" width="14.85546875" style="1589" customWidth="1"/>
    <col min="6406" max="6406" width="14.85546875" style="1589" bestFit="1" customWidth="1"/>
    <col min="6407" max="6407" width="15" style="1589" customWidth="1"/>
    <col min="6408" max="6414" width="14.42578125" style="1589" customWidth="1"/>
    <col min="6415" max="6415" width="15.85546875" style="1589" customWidth="1"/>
    <col min="6416" max="6656" width="9.140625" style="1589"/>
    <col min="6657" max="6658" width="14" style="1589" customWidth="1"/>
    <col min="6659" max="6659" width="82.140625" style="1589" customWidth="1"/>
    <col min="6660" max="6660" width="15" style="1589" customWidth="1"/>
    <col min="6661" max="6661" width="14.85546875" style="1589" customWidth="1"/>
    <col min="6662" max="6662" width="14.85546875" style="1589" bestFit="1" customWidth="1"/>
    <col min="6663" max="6663" width="15" style="1589" customWidth="1"/>
    <col min="6664" max="6670" width="14.42578125" style="1589" customWidth="1"/>
    <col min="6671" max="6671" width="15.85546875" style="1589" customWidth="1"/>
    <col min="6672" max="6912" width="9.140625" style="1589"/>
    <col min="6913" max="6914" width="14" style="1589" customWidth="1"/>
    <col min="6915" max="6915" width="82.140625" style="1589" customWidth="1"/>
    <col min="6916" max="6916" width="15" style="1589" customWidth="1"/>
    <col min="6917" max="6917" width="14.85546875" style="1589" customWidth="1"/>
    <col min="6918" max="6918" width="14.85546875" style="1589" bestFit="1" customWidth="1"/>
    <col min="6919" max="6919" width="15" style="1589" customWidth="1"/>
    <col min="6920" max="6926" width="14.42578125" style="1589" customWidth="1"/>
    <col min="6927" max="6927" width="15.85546875" style="1589" customWidth="1"/>
    <col min="6928" max="7168" width="9.140625" style="1589"/>
    <col min="7169" max="7170" width="14" style="1589" customWidth="1"/>
    <col min="7171" max="7171" width="82.140625" style="1589" customWidth="1"/>
    <col min="7172" max="7172" width="15" style="1589" customWidth="1"/>
    <col min="7173" max="7173" width="14.85546875" style="1589" customWidth="1"/>
    <col min="7174" max="7174" width="14.85546875" style="1589" bestFit="1" customWidth="1"/>
    <col min="7175" max="7175" width="15" style="1589" customWidth="1"/>
    <col min="7176" max="7182" width="14.42578125" style="1589" customWidth="1"/>
    <col min="7183" max="7183" width="15.85546875" style="1589" customWidth="1"/>
    <col min="7184" max="7424" width="9.140625" style="1589"/>
    <col min="7425" max="7426" width="14" style="1589" customWidth="1"/>
    <col min="7427" max="7427" width="82.140625" style="1589" customWidth="1"/>
    <col min="7428" max="7428" width="15" style="1589" customWidth="1"/>
    <col min="7429" max="7429" width="14.85546875" style="1589" customWidth="1"/>
    <col min="7430" max="7430" width="14.85546875" style="1589" bestFit="1" customWidth="1"/>
    <col min="7431" max="7431" width="15" style="1589" customWidth="1"/>
    <col min="7432" max="7438" width="14.42578125" style="1589" customWidth="1"/>
    <col min="7439" max="7439" width="15.85546875" style="1589" customWidth="1"/>
    <col min="7440" max="7680" width="9.140625" style="1589"/>
    <col min="7681" max="7682" width="14" style="1589" customWidth="1"/>
    <col min="7683" max="7683" width="82.140625" style="1589" customWidth="1"/>
    <col min="7684" max="7684" width="15" style="1589" customWidth="1"/>
    <col min="7685" max="7685" width="14.85546875" style="1589" customWidth="1"/>
    <col min="7686" max="7686" width="14.85546875" style="1589" bestFit="1" customWidth="1"/>
    <col min="7687" max="7687" width="15" style="1589" customWidth="1"/>
    <col min="7688" max="7694" width="14.42578125" style="1589" customWidth="1"/>
    <col min="7695" max="7695" width="15.85546875" style="1589" customWidth="1"/>
    <col min="7696" max="7936" width="9.140625" style="1589"/>
    <col min="7937" max="7938" width="14" style="1589" customWidth="1"/>
    <col min="7939" max="7939" width="82.140625" style="1589" customWidth="1"/>
    <col min="7940" max="7940" width="15" style="1589" customWidth="1"/>
    <col min="7941" max="7941" width="14.85546875" style="1589" customWidth="1"/>
    <col min="7942" max="7942" width="14.85546875" style="1589" bestFit="1" customWidth="1"/>
    <col min="7943" max="7943" width="15" style="1589" customWidth="1"/>
    <col min="7944" max="7950" width="14.42578125" style="1589" customWidth="1"/>
    <col min="7951" max="7951" width="15.85546875" style="1589" customWidth="1"/>
    <col min="7952" max="8192" width="9.140625" style="1589"/>
    <col min="8193" max="8194" width="14" style="1589" customWidth="1"/>
    <col min="8195" max="8195" width="82.140625" style="1589" customWidth="1"/>
    <col min="8196" max="8196" width="15" style="1589" customWidth="1"/>
    <col min="8197" max="8197" width="14.85546875" style="1589" customWidth="1"/>
    <col min="8198" max="8198" width="14.85546875" style="1589" bestFit="1" customWidth="1"/>
    <col min="8199" max="8199" width="15" style="1589" customWidth="1"/>
    <col min="8200" max="8206" width="14.42578125" style="1589" customWidth="1"/>
    <col min="8207" max="8207" width="15.85546875" style="1589" customWidth="1"/>
    <col min="8208" max="8448" width="9.140625" style="1589"/>
    <col min="8449" max="8450" width="14" style="1589" customWidth="1"/>
    <col min="8451" max="8451" width="82.140625" style="1589" customWidth="1"/>
    <col min="8452" max="8452" width="15" style="1589" customWidth="1"/>
    <col min="8453" max="8453" width="14.85546875" style="1589" customWidth="1"/>
    <col min="8454" max="8454" width="14.85546875" style="1589" bestFit="1" customWidth="1"/>
    <col min="8455" max="8455" width="15" style="1589" customWidth="1"/>
    <col min="8456" max="8462" width="14.42578125" style="1589" customWidth="1"/>
    <col min="8463" max="8463" width="15.85546875" style="1589" customWidth="1"/>
    <col min="8464" max="8704" width="9.140625" style="1589"/>
    <col min="8705" max="8706" width="14" style="1589" customWidth="1"/>
    <col min="8707" max="8707" width="82.140625" style="1589" customWidth="1"/>
    <col min="8708" max="8708" width="15" style="1589" customWidth="1"/>
    <col min="8709" max="8709" width="14.85546875" style="1589" customWidth="1"/>
    <col min="8710" max="8710" width="14.85546875" style="1589" bestFit="1" customWidth="1"/>
    <col min="8711" max="8711" width="15" style="1589" customWidth="1"/>
    <col min="8712" max="8718" width="14.42578125" style="1589" customWidth="1"/>
    <col min="8719" max="8719" width="15.85546875" style="1589" customWidth="1"/>
    <col min="8720" max="8960" width="9.140625" style="1589"/>
    <col min="8961" max="8962" width="14" style="1589" customWidth="1"/>
    <col min="8963" max="8963" width="82.140625" style="1589" customWidth="1"/>
    <col min="8964" max="8964" width="15" style="1589" customWidth="1"/>
    <col min="8965" max="8965" width="14.85546875" style="1589" customWidth="1"/>
    <col min="8966" max="8966" width="14.85546875" style="1589" bestFit="1" customWidth="1"/>
    <col min="8967" max="8967" width="15" style="1589" customWidth="1"/>
    <col min="8968" max="8974" width="14.42578125" style="1589" customWidth="1"/>
    <col min="8975" max="8975" width="15.85546875" style="1589" customWidth="1"/>
    <col min="8976" max="9216" width="9.140625" style="1589"/>
    <col min="9217" max="9218" width="14" style="1589" customWidth="1"/>
    <col min="9219" max="9219" width="82.140625" style="1589" customWidth="1"/>
    <col min="9220" max="9220" width="15" style="1589" customWidth="1"/>
    <col min="9221" max="9221" width="14.85546875" style="1589" customWidth="1"/>
    <col min="9222" max="9222" width="14.85546875" style="1589" bestFit="1" customWidth="1"/>
    <col min="9223" max="9223" width="15" style="1589" customWidth="1"/>
    <col min="9224" max="9230" width="14.42578125" style="1589" customWidth="1"/>
    <col min="9231" max="9231" width="15.85546875" style="1589" customWidth="1"/>
    <col min="9232" max="9472" width="9.140625" style="1589"/>
    <col min="9473" max="9474" width="14" style="1589" customWidth="1"/>
    <col min="9475" max="9475" width="82.140625" style="1589" customWidth="1"/>
    <col min="9476" max="9476" width="15" style="1589" customWidth="1"/>
    <col min="9477" max="9477" width="14.85546875" style="1589" customWidth="1"/>
    <col min="9478" max="9478" width="14.85546875" style="1589" bestFit="1" customWidth="1"/>
    <col min="9479" max="9479" width="15" style="1589" customWidth="1"/>
    <col min="9480" max="9486" width="14.42578125" style="1589" customWidth="1"/>
    <col min="9487" max="9487" width="15.85546875" style="1589" customWidth="1"/>
    <col min="9488" max="9728" width="9.140625" style="1589"/>
    <col min="9729" max="9730" width="14" style="1589" customWidth="1"/>
    <col min="9731" max="9731" width="82.140625" style="1589" customWidth="1"/>
    <col min="9732" max="9732" width="15" style="1589" customWidth="1"/>
    <col min="9733" max="9733" width="14.85546875" style="1589" customWidth="1"/>
    <col min="9734" max="9734" width="14.85546875" style="1589" bestFit="1" customWidth="1"/>
    <col min="9735" max="9735" width="15" style="1589" customWidth="1"/>
    <col min="9736" max="9742" width="14.42578125" style="1589" customWidth="1"/>
    <col min="9743" max="9743" width="15.85546875" style="1589" customWidth="1"/>
    <col min="9744" max="9984" width="9.140625" style="1589"/>
    <col min="9985" max="9986" width="14" style="1589" customWidth="1"/>
    <col min="9987" max="9987" width="82.140625" style="1589" customWidth="1"/>
    <col min="9988" max="9988" width="15" style="1589" customWidth="1"/>
    <col min="9989" max="9989" width="14.85546875" style="1589" customWidth="1"/>
    <col min="9990" max="9990" width="14.85546875" style="1589" bestFit="1" customWidth="1"/>
    <col min="9991" max="9991" width="15" style="1589" customWidth="1"/>
    <col min="9992" max="9998" width="14.42578125" style="1589" customWidth="1"/>
    <col min="9999" max="9999" width="15.85546875" style="1589" customWidth="1"/>
    <col min="10000" max="10240" width="9.140625" style="1589"/>
    <col min="10241" max="10242" width="14" style="1589" customWidth="1"/>
    <col min="10243" max="10243" width="82.140625" style="1589" customWidth="1"/>
    <col min="10244" max="10244" width="15" style="1589" customWidth="1"/>
    <col min="10245" max="10245" width="14.85546875" style="1589" customWidth="1"/>
    <col min="10246" max="10246" width="14.85546875" style="1589" bestFit="1" customWidth="1"/>
    <col min="10247" max="10247" width="15" style="1589" customWidth="1"/>
    <col min="10248" max="10254" width="14.42578125" style="1589" customWidth="1"/>
    <col min="10255" max="10255" width="15.85546875" style="1589" customWidth="1"/>
    <col min="10256" max="10496" width="9.140625" style="1589"/>
    <col min="10497" max="10498" width="14" style="1589" customWidth="1"/>
    <col min="10499" max="10499" width="82.140625" style="1589" customWidth="1"/>
    <col min="10500" max="10500" width="15" style="1589" customWidth="1"/>
    <col min="10501" max="10501" width="14.85546875" style="1589" customWidth="1"/>
    <col min="10502" max="10502" width="14.85546875" style="1589" bestFit="1" customWidth="1"/>
    <col min="10503" max="10503" width="15" style="1589" customWidth="1"/>
    <col min="10504" max="10510" width="14.42578125" style="1589" customWidth="1"/>
    <col min="10511" max="10511" width="15.85546875" style="1589" customWidth="1"/>
    <col min="10512" max="10752" width="9.140625" style="1589"/>
    <col min="10753" max="10754" width="14" style="1589" customWidth="1"/>
    <col min="10755" max="10755" width="82.140625" style="1589" customWidth="1"/>
    <col min="10756" max="10756" width="15" style="1589" customWidth="1"/>
    <col min="10757" max="10757" width="14.85546875" style="1589" customWidth="1"/>
    <col min="10758" max="10758" width="14.85546875" style="1589" bestFit="1" customWidth="1"/>
    <col min="10759" max="10759" width="15" style="1589" customWidth="1"/>
    <col min="10760" max="10766" width="14.42578125" style="1589" customWidth="1"/>
    <col min="10767" max="10767" width="15.85546875" style="1589" customWidth="1"/>
    <col min="10768" max="11008" width="9.140625" style="1589"/>
    <col min="11009" max="11010" width="14" style="1589" customWidth="1"/>
    <col min="11011" max="11011" width="82.140625" style="1589" customWidth="1"/>
    <col min="11012" max="11012" width="15" style="1589" customWidth="1"/>
    <col min="11013" max="11013" width="14.85546875" style="1589" customWidth="1"/>
    <col min="11014" max="11014" width="14.85546875" style="1589" bestFit="1" customWidth="1"/>
    <col min="11015" max="11015" width="15" style="1589" customWidth="1"/>
    <col min="11016" max="11022" width="14.42578125" style="1589" customWidth="1"/>
    <col min="11023" max="11023" width="15.85546875" style="1589" customWidth="1"/>
    <col min="11024" max="11264" width="9.140625" style="1589"/>
    <col min="11265" max="11266" width="14" style="1589" customWidth="1"/>
    <col min="11267" max="11267" width="82.140625" style="1589" customWidth="1"/>
    <col min="11268" max="11268" width="15" style="1589" customWidth="1"/>
    <col min="11269" max="11269" width="14.85546875" style="1589" customWidth="1"/>
    <col min="11270" max="11270" width="14.85546875" style="1589" bestFit="1" customWidth="1"/>
    <col min="11271" max="11271" width="15" style="1589" customWidth="1"/>
    <col min="11272" max="11278" width="14.42578125" style="1589" customWidth="1"/>
    <col min="11279" max="11279" width="15.85546875" style="1589" customWidth="1"/>
    <col min="11280" max="11520" width="9.140625" style="1589"/>
    <col min="11521" max="11522" width="14" style="1589" customWidth="1"/>
    <col min="11523" max="11523" width="82.140625" style="1589" customWidth="1"/>
    <col min="11524" max="11524" width="15" style="1589" customWidth="1"/>
    <col min="11525" max="11525" width="14.85546875" style="1589" customWidth="1"/>
    <col min="11526" max="11526" width="14.85546875" style="1589" bestFit="1" customWidth="1"/>
    <col min="11527" max="11527" width="15" style="1589" customWidth="1"/>
    <col min="11528" max="11534" width="14.42578125" style="1589" customWidth="1"/>
    <col min="11535" max="11535" width="15.85546875" style="1589" customWidth="1"/>
    <col min="11536" max="11776" width="9.140625" style="1589"/>
    <col min="11777" max="11778" width="14" style="1589" customWidth="1"/>
    <col min="11779" max="11779" width="82.140625" style="1589" customWidth="1"/>
    <col min="11780" max="11780" width="15" style="1589" customWidth="1"/>
    <col min="11781" max="11781" width="14.85546875" style="1589" customWidth="1"/>
    <col min="11782" max="11782" width="14.85546875" style="1589" bestFit="1" customWidth="1"/>
    <col min="11783" max="11783" width="15" style="1589" customWidth="1"/>
    <col min="11784" max="11790" width="14.42578125" style="1589" customWidth="1"/>
    <col min="11791" max="11791" width="15.85546875" style="1589" customWidth="1"/>
    <col min="11792" max="12032" width="9.140625" style="1589"/>
    <col min="12033" max="12034" width="14" style="1589" customWidth="1"/>
    <col min="12035" max="12035" width="82.140625" style="1589" customWidth="1"/>
    <col min="12036" max="12036" width="15" style="1589" customWidth="1"/>
    <col min="12037" max="12037" width="14.85546875" style="1589" customWidth="1"/>
    <col min="12038" max="12038" width="14.85546875" style="1589" bestFit="1" customWidth="1"/>
    <col min="12039" max="12039" width="15" style="1589" customWidth="1"/>
    <col min="12040" max="12046" width="14.42578125" style="1589" customWidth="1"/>
    <col min="12047" max="12047" width="15.85546875" style="1589" customWidth="1"/>
    <col min="12048" max="12288" width="9.140625" style="1589"/>
    <col min="12289" max="12290" width="14" style="1589" customWidth="1"/>
    <col min="12291" max="12291" width="82.140625" style="1589" customWidth="1"/>
    <col min="12292" max="12292" width="15" style="1589" customWidth="1"/>
    <col min="12293" max="12293" width="14.85546875" style="1589" customWidth="1"/>
    <col min="12294" max="12294" width="14.85546875" style="1589" bestFit="1" customWidth="1"/>
    <col min="12295" max="12295" width="15" style="1589" customWidth="1"/>
    <col min="12296" max="12302" width="14.42578125" style="1589" customWidth="1"/>
    <col min="12303" max="12303" width="15.85546875" style="1589" customWidth="1"/>
    <col min="12304" max="12544" width="9.140625" style="1589"/>
    <col min="12545" max="12546" width="14" style="1589" customWidth="1"/>
    <col min="12547" max="12547" width="82.140625" style="1589" customWidth="1"/>
    <col min="12548" max="12548" width="15" style="1589" customWidth="1"/>
    <col min="12549" max="12549" width="14.85546875" style="1589" customWidth="1"/>
    <col min="12550" max="12550" width="14.85546875" style="1589" bestFit="1" customWidth="1"/>
    <col min="12551" max="12551" width="15" style="1589" customWidth="1"/>
    <col min="12552" max="12558" width="14.42578125" style="1589" customWidth="1"/>
    <col min="12559" max="12559" width="15.85546875" style="1589" customWidth="1"/>
    <col min="12560" max="12800" width="9.140625" style="1589"/>
    <col min="12801" max="12802" width="14" style="1589" customWidth="1"/>
    <col min="12803" max="12803" width="82.140625" style="1589" customWidth="1"/>
    <col min="12804" max="12804" width="15" style="1589" customWidth="1"/>
    <col min="12805" max="12805" width="14.85546875" style="1589" customWidth="1"/>
    <col min="12806" max="12806" width="14.85546875" style="1589" bestFit="1" customWidth="1"/>
    <col min="12807" max="12807" width="15" style="1589" customWidth="1"/>
    <col min="12808" max="12814" width="14.42578125" style="1589" customWidth="1"/>
    <col min="12815" max="12815" width="15.85546875" style="1589" customWidth="1"/>
    <col min="12816" max="13056" width="9.140625" style="1589"/>
    <col min="13057" max="13058" width="14" style="1589" customWidth="1"/>
    <col min="13059" max="13059" width="82.140625" style="1589" customWidth="1"/>
    <col min="13060" max="13060" width="15" style="1589" customWidth="1"/>
    <col min="13061" max="13061" width="14.85546875" style="1589" customWidth="1"/>
    <col min="13062" max="13062" width="14.85546875" style="1589" bestFit="1" customWidth="1"/>
    <col min="13063" max="13063" width="15" style="1589" customWidth="1"/>
    <col min="13064" max="13070" width="14.42578125" style="1589" customWidth="1"/>
    <col min="13071" max="13071" width="15.85546875" style="1589" customWidth="1"/>
    <col min="13072" max="13312" width="9.140625" style="1589"/>
    <col min="13313" max="13314" width="14" style="1589" customWidth="1"/>
    <col min="13315" max="13315" width="82.140625" style="1589" customWidth="1"/>
    <col min="13316" max="13316" width="15" style="1589" customWidth="1"/>
    <col min="13317" max="13317" width="14.85546875" style="1589" customWidth="1"/>
    <col min="13318" max="13318" width="14.85546875" style="1589" bestFit="1" customWidth="1"/>
    <col min="13319" max="13319" width="15" style="1589" customWidth="1"/>
    <col min="13320" max="13326" width="14.42578125" style="1589" customWidth="1"/>
    <col min="13327" max="13327" width="15.85546875" style="1589" customWidth="1"/>
    <col min="13328" max="13568" width="9.140625" style="1589"/>
    <col min="13569" max="13570" width="14" style="1589" customWidth="1"/>
    <col min="13571" max="13571" width="82.140625" style="1589" customWidth="1"/>
    <col min="13572" max="13572" width="15" style="1589" customWidth="1"/>
    <col min="13573" max="13573" width="14.85546875" style="1589" customWidth="1"/>
    <col min="13574" max="13574" width="14.85546875" style="1589" bestFit="1" customWidth="1"/>
    <col min="13575" max="13575" width="15" style="1589" customWidth="1"/>
    <col min="13576" max="13582" width="14.42578125" style="1589" customWidth="1"/>
    <col min="13583" max="13583" width="15.85546875" style="1589" customWidth="1"/>
    <col min="13584" max="13824" width="9.140625" style="1589"/>
    <col min="13825" max="13826" width="14" style="1589" customWidth="1"/>
    <col min="13827" max="13827" width="82.140625" style="1589" customWidth="1"/>
    <col min="13828" max="13828" width="15" style="1589" customWidth="1"/>
    <col min="13829" max="13829" width="14.85546875" style="1589" customWidth="1"/>
    <col min="13830" max="13830" width="14.85546875" style="1589" bestFit="1" customWidth="1"/>
    <col min="13831" max="13831" width="15" style="1589" customWidth="1"/>
    <col min="13832" max="13838" width="14.42578125" style="1589" customWidth="1"/>
    <col min="13839" max="13839" width="15.85546875" style="1589" customWidth="1"/>
    <col min="13840" max="14080" width="9.140625" style="1589"/>
    <col min="14081" max="14082" width="14" style="1589" customWidth="1"/>
    <col min="14083" max="14083" width="82.140625" style="1589" customWidth="1"/>
    <col min="14084" max="14084" width="15" style="1589" customWidth="1"/>
    <col min="14085" max="14085" width="14.85546875" style="1589" customWidth="1"/>
    <col min="14086" max="14086" width="14.85546875" style="1589" bestFit="1" customWidth="1"/>
    <col min="14087" max="14087" width="15" style="1589" customWidth="1"/>
    <col min="14088" max="14094" width="14.42578125" style="1589" customWidth="1"/>
    <col min="14095" max="14095" width="15.85546875" style="1589" customWidth="1"/>
    <col min="14096" max="14336" width="9.140625" style="1589"/>
    <col min="14337" max="14338" width="14" style="1589" customWidth="1"/>
    <col min="14339" max="14339" width="82.140625" style="1589" customWidth="1"/>
    <col min="14340" max="14340" width="15" style="1589" customWidth="1"/>
    <col min="14341" max="14341" width="14.85546875" style="1589" customWidth="1"/>
    <col min="14342" max="14342" width="14.85546875" style="1589" bestFit="1" customWidth="1"/>
    <col min="14343" max="14343" width="15" style="1589" customWidth="1"/>
    <col min="14344" max="14350" width="14.42578125" style="1589" customWidth="1"/>
    <col min="14351" max="14351" width="15.85546875" style="1589" customWidth="1"/>
    <col min="14352" max="14592" width="9.140625" style="1589"/>
    <col min="14593" max="14594" width="14" style="1589" customWidth="1"/>
    <col min="14595" max="14595" width="82.140625" style="1589" customWidth="1"/>
    <col min="14596" max="14596" width="15" style="1589" customWidth="1"/>
    <col min="14597" max="14597" width="14.85546875" style="1589" customWidth="1"/>
    <col min="14598" max="14598" width="14.85546875" style="1589" bestFit="1" customWidth="1"/>
    <col min="14599" max="14599" width="15" style="1589" customWidth="1"/>
    <col min="14600" max="14606" width="14.42578125" style="1589" customWidth="1"/>
    <col min="14607" max="14607" width="15.85546875" style="1589" customWidth="1"/>
    <col min="14608" max="14848" width="9.140625" style="1589"/>
    <col min="14849" max="14850" width="14" style="1589" customWidth="1"/>
    <col min="14851" max="14851" width="82.140625" style="1589" customWidth="1"/>
    <col min="14852" max="14852" width="15" style="1589" customWidth="1"/>
    <col min="14853" max="14853" width="14.85546875" style="1589" customWidth="1"/>
    <col min="14854" max="14854" width="14.85546875" style="1589" bestFit="1" customWidth="1"/>
    <col min="14855" max="14855" width="15" style="1589" customWidth="1"/>
    <col min="14856" max="14862" width="14.42578125" style="1589" customWidth="1"/>
    <col min="14863" max="14863" width="15.85546875" style="1589" customWidth="1"/>
    <col min="14864" max="15104" width="9.140625" style="1589"/>
    <col min="15105" max="15106" width="14" style="1589" customWidth="1"/>
    <col min="15107" max="15107" width="82.140625" style="1589" customWidth="1"/>
    <col min="15108" max="15108" width="15" style="1589" customWidth="1"/>
    <col min="15109" max="15109" width="14.85546875" style="1589" customWidth="1"/>
    <col min="15110" max="15110" width="14.85546875" style="1589" bestFit="1" customWidth="1"/>
    <col min="15111" max="15111" width="15" style="1589" customWidth="1"/>
    <col min="15112" max="15118" width="14.42578125" style="1589" customWidth="1"/>
    <col min="15119" max="15119" width="15.85546875" style="1589" customWidth="1"/>
    <col min="15120" max="15360" width="9.140625" style="1589"/>
    <col min="15361" max="15362" width="14" style="1589" customWidth="1"/>
    <col min="15363" max="15363" width="82.140625" style="1589" customWidth="1"/>
    <col min="15364" max="15364" width="15" style="1589" customWidth="1"/>
    <col min="15365" max="15365" width="14.85546875" style="1589" customWidth="1"/>
    <col min="15366" max="15366" width="14.85546875" style="1589" bestFit="1" customWidth="1"/>
    <col min="15367" max="15367" width="15" style="1589" customWidth="1"/>
    <col min="15368" max="15374" width="14.42578125" style="1589" customWidth="1"/>
    <col min="15375" max="15375" width="15.85546875" style="1589" customWidth="1"/>
    <col min="15376" max="15616" width="9.140625" style="1589"/>
    <col min="15617" max="15618" width="14" style="1589" customWidth="1"/>
    <col min="15619" max="15619" width="82.140625" style="1589" customWidth="1"/>
    <col min="15620" max="15620" width="15" style="1589" customWidth="1"/>
    <col min="15621" max="15621" width="14.85546875" style="1589" customWidth="1"/>
    <col min="15622" max="15622" width="14.85546875" style="1589" bestFit="1" customWidth="1"/>
    <col min="15623" max="15623" width="15" style="1589" customWidth="1"/>
    <col min="15624" max="15630" width="14.42578125" style="1589" customWidth="1"/>
    <col min="15631" max="15631" width="15.85546875" style="1589" customWidth="1"/>
    <col min="15632" max="15872" width="9.140625" style="1589"/>
    <col min="15873" max="15874" width="14" style="1589" customWidth="1"/>
    <col min="15875" max="15875" width="82.140625" style="1589" customWidth="1"/>
    <col min="15876" max="15876" width="15" style="1589" customWidth="1"/>
    <col min="15877" max="15877" width="14.85546875" style="1589" customWidth="1"/>
    <col min="15878" max="15878" width="14.85546875" style="1589" bestFit="1" customWidth="1"/>
    <col min="15879" max="15879" width="15" style="1589" customWidth="1"/>
    <col min="15880" max="15886" width="14.42578125" style="1589" customWidth="1"/>
    <col min="15887" max="15887" width="15.85546875" style="1589" customWidth="1"/>
    <col min="15888" max="16128" width="9.140625" style="1589"/>
    <col min="16129" max="16130" width="14" style="1589" customWidth="1"/>
    <col min="16131" max="16131" width="82.140625" style="1589" customWidth="1"/>
    <col min="16132" max="16132" width="15" style="1589" customWidth="1"/>
    <col min="16133" max="16133" width="14.85546875" style="1589" customWidth="1"/>
    <col min="16134" max="16134" width="14.85546875" style="1589" bestFit="1" customWidth="1"/>
    <col min="16135" max="16135" width="15" style="1589" customWidth="1"/>
    <col min="16136" max="16142" width="14.42578125" style="1589" customWidth="1"/>
    <col min="16143" max="16143" width="15.85546875" style="1589" customWidth="1"/>
    <col min="16144" max="16384" width="9.140625" style="1589"/>
  </cols>
  <sheetData>
    <row r="1" spans="1:15" s="1546" customFormat="1" ht="16.5">
      <c r="A1" s="1539" t="s">
        <v>862</v>
      </c>
      <c r="B1" s="1540"/>
      <c r="C1" s="1541"/>
      <c r="D1" s="1541"/>
      <c r="E1" s="1541"/>
      <c r="F1" s="1542"/>
      <c r="G1" s="1543"/>
      <c r="H1" s="1543"/>
      <c r="I1" s="1544"/>
      <c r="J1" s="1544"/>
      <c r="K1" s="1544"/>
      <c r="L1" s="1544"/>
      <c r="M1" s="1544"/>
      <c r="N1" s="1544"/>
      <c r="O1" s="1545"/>
    </row>
    <row r="2" spans="1:15" s="1547" customFormat="1" ht="16.5">
      <c r="A2" s="1887" t="s">
        <v>863</v>
      </c>
      <c r="B2" s="1887"/>
      <c r="C2" s="1887"/>
      <c r="D2" s="1887"/>
      <c r="E2" s="1887"/>
      <c r="F2" s="1887"/>
      <c r="G2" s="1887"/>
      <c r="H2" s="1887"/>
      <c r="I2" s="1887"/>
      <c r="J2" s="1887"/>
      <c r="K2" s="1887"/>
      <c r="L2" s="1887"/>
      <c r="M2" s="1887"/>
      <c r="N2" s="1887"/>
      <c r="O2" s="1887"/>
    </row>
    <row r="3" spans="1:15" s="1547" customFormat="1" ht="16.5">
      <c r="A3" s="1548"/>
      <c r="B3" s="1548"/>
      <c r="C3" s="1548"/>
      <c r="D3" s="1548"/>
      <c r="E3" s="1548"/>
      <c r="F3" s="1548"/>
      <c r="G3" s="1548"/>
      <c r="H3" s="1548"/>
      <c r="I3" s="1548"/>
      <c r="J3" s="1548"/>
      <c r="K3" s="1548"/>
      <c r="L3" s="1548"/>
      <c r="M3" s="1548"/>
      <c r="N3" s="1548"/>
      <c r="O3" s="1548"/>
    </row>
    <row r="4" spans="1:15" s="1552" customFormat="1" ht="12.75" customHeight="1">
      <c r="A4" s="1549"/>
      <c r="B4" s="1549"/>
      <c r="C4" s="1549"/>
      <c r="D4" s="1549"/>
      <c r="E4" s="1549"/>
      <c r="F4" s="1549"/>
      <c r="G4" s="1549"/>
      <c r="H4" s="1550"/>
      <c r="I4" s="1551"/>
      <c r="J4" s="1550"/>
      <c r="K4" s="1550"/>
      <c r="L4" s="1550"/>
      <c r="M4" s="1550"/>
      <c r="N4" s="1550"/>
      <c r="O4" s="1551" t="s">
        <v>2</v>
      </c>
    </row>
    <row r="5" spans="1:15" s="1552" customFormat="1" ht="21.75" customHeight="1">
      <c r="A5" s="1888" t="s">
        <v>864</v>
      </c>
      <c r="B5" s="1888"/>
      <c r="C5" s="1880" t="s">
        <v>865</v>
      </c>
      <c r="D5" s="1889" t="s">
        <v>866</v>
      </c>
      <c r="E5" s="1890"/>
      <c r="F5" s="1890"/>
      <c r="G5" s="1890"/>
      <c r="H5" s="1890"/>
      <c r="I5" s="1890"/>
      <c r="J5" s="1890"/>
      <c r="K5" s="1890"/>
      <c r="L5" s="1890"/>
      <c r="M5" s="1890"/>
      <c r="N5" s="1891"/>
      <c r="O5" s="1892" t="s">
        <v>867</v>
      </c>
    </row>
    <row r="6" spans="1:15" s="1552" customFormat="1" ht="11.25" customHeight="1">
      <c r="A6" s="1880" t="s">
        <v>868</v>
      </c>
      <c r="B6" s="1895" t="s">
        <v>869</v>
      </c>
      <c r="C6" s="1882"/>
      <c r="D6" s="1880">
        <v>2020</v>
      </c>
      <c r="E6" s="1882">
        <v>2019</v>
      </c>
      <c r="F6" s="1882">
        <v>2018</v>
      </c>
      <c r="G6" s="1882">
        <v>2017</v>
      </c>
      <c r="H6" s="1882">
        <v>2016</v>
      </c>
      <c r="I6" s="1882">
        <v>2015</v>
      </c>
      <c r="J6" s="1885">
        <v>2014</v>
      </c>
      <c r="K6" s="1885">
        <v>2013</v>
      </c>
      <c r="L6" s="1885">
        <v>2012</v>
      </c>
      <c r="M6" s="1885">
        <v>2011</v>
      </c>
      <c r="N6" s="1885">
        <v>2010</v>
      </c>
      <c r="O6" s="1893"/>
    </row>
    <row r="7" spans="1:15" s="1552" customFormat="1" ht="12" customHeight="1">
      <c r="A7" s="1882"/>
      <c r="B7" s="1896"/>
      <c r="C7" s="1882"/>
      <c r="D7" s="1882"/>
      <c r="E7" s="1882"/>
      <c r="F7" s="1882"/>
      <c r="G7" s="1882"/>
      <c r="H7" s="1882"/>
      <c r="I7" s="1882"/>
      <c r="J7" s="1885"/>
      <c r="K7" s="1885"/>
      <c r="L7" s="1885"/>
      <c r="M7" s="1885"/>
      <c r="N7" s="1885"/>
      <c r="O7" s="1893"/>
    </row>
    <row r="8" spans="1:15" s="1552" customFormat="1" ht="12" customHeight="1">
      <c r="A8" s="1882"/>
      <c r="B8" s="1896"/>
      <c r="C8" s="1882"/>
      <c r="D8" s="1882"/>
      <c r="E8" s="1882"/>
      <c r="F8" s="1882"/>
      <c r="G8" s="1882"/>
      <c r="H8" s="1882"/>
      <c r="I8" s="1882"/>
      <c r="J8" s="1885"/>
      <c r="K8" s="1885"/>
      <c r="L8" s="1885"/>
      <c r="M8" s="1885"/>
      <c r="N8" s="1885"/>
      <c r="O8" s="1893"/>
    </row>
    <row r="9" spans="1:15" s="1552" customFormat="1" ht="12" customHeight="1">
      <c r="A9" s="1882"/>
      <c r="B9" s="1896"/>
      <c r="C9" s="1882"/>
      <c r="D9" s="1882"/>
      <c r="E9" s="1882"/>
      <c r="F9" s="1882"/>
      <c r="G9" s="1882"/>
      <c r="H9" s="1882"/>
      <c r="I9" s="1882"/>
      <c r="J9" s="1885"/>
      <c r="K9" s="1885"/>
      <c r="L9" s="1885"/>
      <c r="M9" s="1885"/>
      <c r="N9" s="1885"/>
      <c r="O9" s="1893"/>
    </row>
    <row r="10" spans="1:15" s="1552" customFormat="1" ht="29.1" customHeight="1">
      <c r="A10" s="1881"/>
      <c r="B10" s="1897"/>
      <c r="C10" s="1881"/>
      <c r="D10" s="1881"/>
      <c r="E10" s="1881"/>
      <c r="F10" s="1881"/>
      <c r="G10" s="1881"/>
      <c r="H10" s="1881"/>
      <c r="I10" s="1881"/>
      <c r="J10" s="1886"/>
      <c r="K10" s="1886"/>
      <c r="L10" s="1886"/>
      <c r="M10" s="1886"/>
      <c r="N10" s="1886"/>
      <c r="O10" s="1894"/>
    </row>
    <row r="11" spans="1:15" s="1555" customFormat="1" ht="12.75">
      <c r="A11" s="1553">
        <v>1</v>
      </c>
      <c r="B11" s="1554">
        <v>2</v>
      </c>
      <c r="C11" s="1554">
        <v>3</v>
      </c>
      <c r="D11" s="1553">
        <v>4</v>
      </c>
      <c r="E11" s="1554">
        <v>5</v>
      </c>
      <c r="F11" s="1554">
        <v>6</v>
      </c>
      <c r="G11" s="1553">
        <v>7</v>
      </c>
      <c r="H11" s="1554">
        <v>8</v>
      </c>
      <c r="I11" s="1554">
        <v>9</v>
      </c>
      <c r="J11" s="1553">
        <v>10</v>
      </c>
      <c r="K11" s="1554">
        <v>11</v>
      </c>
      <c r="L11" s="1554">
        <v>12</v>
      </c>
      <c r="M11" s="1553">
        <v>13</v>
      </c>
      <c r="N11" s="1554">
        <v>14</v>
      </c>
      <c r="O11" s="1554">
        <v>15</v>
      </c>
    </row>
    <row r="12" spans="1:15" s="1555" customFormat="1" ht="25.15" customHeight="1">
      <c r="A12" s="1553">
        <v>16</v>
      </c>
      <c r="B12" s="1553">
        <v>750</v>
      </c>
      <c r="C12" s="1556" t="s">
        <v>792</v>
      </c>
      <c r="D12" s="1557">
        <v>183390.14</v>
      </c>
      <c r="E12" s="1558">
        <v>0</v>
      </c>
      <c r="F12" s="1558">
        <v>0</v>
      </c>
      <c r="G12" s="1558">
        <v>0</v>
      </c>
      <c r="H12" s="1558">
        <v>0</v>
      </c>
      <c r="I12" s="1558">
        <v>0</v>
      </c>
      <c r="J12" s="1558">
        <v>0</v>
      </c>
      <c r="K12" s="1558">
        <v>0</v>
      </c>
      <c r="L12" s="1559">
        <v>0</v>
      </c>
      <c r="M12" s="1558">
        <v>0</v>
      </c>
      <c r="N12" s="1558">
        <v>0</v>
      </c>
      <c r="O12" s="1558">
        <v>0</v>
      </c>
    </row>
    <row r="13" spans="1:15" s="1561" customFormat="1" ht="25.15" customHeight="1">
      <c r="A13" s="1560">
        <v>17</v>
      </c>
      <c r="B13" s="1553">
        <v>750</v>
      </c>
      <c r="C13" s="1556" t="s">
        <v>792</v>
      </c>
      <c r="D13" s="1557">
        <v>82481.8</v>
      </c>
      <c r="E13" s="1557">
        <v>436501.62</v>
      </c>
      <c r="F13" s="1557">
        <v>6142.06</v>
      </c>
      <c r="G13" s="1558">
        <v>0</v>
      </c>
      <c r="H13" s="1558">
        <v>0</v>
      </c>
      <c r="I13" s="1558">
        <v>0</v>
      </c>
      <c r="J13" s="1558">
        <v>0</v>
      </c>
      <c r="K13" s="1558">
        <v>0</v>
      </c>
      <c r="L13" s="1559">
        <v>0</v>
      </c>
      <c r="M13" s="1558">
        <v>0</v>
      </c>
      <c r="N13" s="1558">
        <v>0</v>
      </c>
      <c r="O13" s="1557">
        <v>7447.25</v>
      </c>
    </row>
    <row r="14" spans="1:15" s="1561" customFormat="1" ht="25.15" customHeight="1">
      <c r="A14" s="1560">
        <v>19</v>
      </c>
      <c r="B14" s="1562">
        <v>750</v>
      </c>
      <c r="C14" s="1556" t="s">
        <v>789</v>
      </c>
      <c r="D14" s="1563">
        <v>13.22</v>
      </c>
      <c r="E14" s="1558">
        <v>0</v>
      </c>
      <c r="F14" s="1558">
        <v>0</v>
      </c>
      <c r="G14" s="1558">
        <v>0</v>
      </c>
      <c r="H14" s="1558">
        <v>0</v>
      </c>
      <c r="I14" s="1558">
        <v>0</v>
      </c>
      <c r="J14" s="1558">
        <v>0</v>
      </c>
      <c r="K14" s="1558">
        <v>0</v>
      </c>
      <c r="L14" s="1559">
        <v>0</v>
      </c>
      <c r="M14" s="1558">
        <v>0</v>
      </c>
      <c r="N14" s="1558">
        <v>0</v>
      </c>
      <c r="O14" s="1558">
        <v>0</v>
      </c>
    </row>
    <row r="15" spans="1:15" s="1561" customFormat="1" ht="25.15" customHeight="1">
      <c r="A15" s="1877">
        <v>24</v>
      </c>
      <c r="B15" s="1553">
        <v>730</v>
      </c>
      <c r="C15" s="1556" t="s">
        <v>789</v>
      </c>
      <c r="D15" s="1557">
        <v>1085374.23</v>
      </c>
      <c r="E15" s="1558">
        <v>0</v>
      </c>
      <c r="F15" s="1558">
        <v>0</v>
      </c>
      <c r="G15" s="1558">
        <v>0</v>
      </c>
      <c r="H15" s="1558">
        <v>0</v>
      </c>
      <c r="I15" s="1558">
        <v>0</v>
      </c>
      <c r="J15" s="1558">
        <v>0</v>
      </c>
      <c r="K15" s="1558">
        <v>0</v>
      </c>
      <c r="L15" s="1559">
        <v>0</v>
      </c>
      <c r="M15" s="1558">
        <v>0</v>
      </c>
      <c r="N15" s="1558">
        <v>0</v>
      </c>
      <c r="O15" s="1563">
        <v>7.0000000000000007E-2</v>
      </c>
    </row>
    <row r="16" spans="1:15" s="1561" customFormat="1" ht="25.15" customHeight="1">
      <c r="A16" s="1878"/>
      <c r="B16" s="1880">
        <v>921</v>
      </c>
      <c r="C16" s="1556" t="s">
        <v>870</v>
      </c>
      <c r="D16" s="1558">
        <v>0</v>
      </c>
      <c r="E16" s="1558">
        <v>0</v>
      </c>
      <c r="F16" s="1558">
        <v>0</v>
      </c>
      <c r="G16" s="1563">
        <v>64.56</v>
      </c>
      <c r="H16" s="1557">
        <v>4286.1099999999997</v>
      </c>
      <c r="I16" s="1557">
        <v>5367.31</v>
      </c>
      <c r="J16" s="1557">
        <v>3060.81</v>
      </c>
      <c r="K16" s="1558">
        <v>0</v>
      </c>
      <c r="L16" s="1559">
        <v>0</v>
      </c>
      <c r="M16" s="1558">
        <v>0</v>
      </c>
      <c r="N16" s="1558">
        <v>0</v>
      </c>
      <c r="O16" s="1558">
        <v>0</v>
      </c>
    </row>
    <row r="17" spans="1:15" s="1561" customFormat="1" ht="25.15" customHeight="1">
      <c r="A17" s="1878"/>
      <c r="B17" s="1882"/>
      <c r="C17" s="1556" t="s">
        <v>815</v>
      </c>
      <c r="D17" s="1557">
        <v>236981.74000000002</v>
      </c>
      <c r="E17" s="1558">
        <v>0</v>
      </c>
      <c r="F17" s="1558">
        <v>0</v>
      </c>
      <c r="G17" s="1558">
        <v>0</v>
      </c>
      <c r="H17" s="1558">
        <v>0</v>
      </c>
      <c r="I17" s="1558">
        <v>0</v>
      </c>
      <c r="J17" s="1558">
        <v>0</v>
      </c>
      <c r="K17" s="1558">
        <v>0</v>
      </c>
      <c r="L17" s="1559">
        <v>0</v>
      </c>
      <c r="M17" s="1558">
        <v>0</v>
      </c>
      <c r="N17" s="1558">
        <v>0</v>
      </c>
      <c r="O17" s="1558">
        <v>0</v>
      </c>
    </row>
    <row r="18" spans="1:15" s="1561" customFormat="1" ht="25.15" customHeight="1">
      <c r="A18" s="1878"/>
      <c r="B18" s="1882"/>
      <c r="C18" s="1556" t="s">
        <v>816</v>
      </c>
      <c r="D18" s="1557">
        <v>8231.2199999999993</v>
      </c>
      <c r="E18" s="1558">
        <v>0</v>
      </c>
      <c r="F18" s="1558">
        <v>0</v>
      </c>
      <c r="G18" s="1558">
        <v>0</v>
      </c>
      <c r="H18" s="1558">
        <v>0</v>
      </c>
      <c r="I18" s="1558">
        <v>0</v>
      </c>
      <c r="J18" s="1558">
        <v>0</v>
      </c>
      <c r="K18" s="1558">
        <v>0</v>
      </c>
      <c r="L18" s="1559">
        <v>0</v>
      </c>
      <c r="M18" s="1558">
        <v>0</v>
      </c>
      <c r="N18" s="1558">
        <v>0</v>
      </c>
      <c r="O18" s="1558">
        <v>0</v>
      </c>
    </row>
    <row r="19" spans="1:15" s="1561" customFormat="1" ht="25.15" customHeight="1">
      <c r="A19" s="1878"/>
      <c r="B19" s="1881"/>
      <c r="C19" s="1556" t="s">
        <v>789</v>
      </c>
      <c r="D19" s="1557">
        <v>19096405.209999997</v>
      </c>
      <c r="E19" s="1557">
        <v>44629.01</v>
      </c>
      <c r="F19" s="1558">
        <v>0</v>
      </c>
      <c r="G19" s="1558">
        <v>0</v>
      </c>
      <c r="H19" s="1558">
        <v>0</v>
      </c>
      <c r="I19" s="1558">
        <v>0</v>
      </c>
      <c r="J19" s="1558">
        <v>0</v>
      </c>
      <c r="K19" s="1558">
        <v>0</v>
      </c>
      <c r="L19" s="1559">
        <v>0</v>
      </c>
      <c r="M19" s="1558">
        <v>0</v>
      </c>
      <c r="N19" s="1558">
        <v>0</v>
      </c>
      <c r="O19" s="1564">
        <v>87079.17</v>
      </c>
    </row>
    <row r="20" spans="1:15" s="1561" customFormat="1" ht="25.15" customHeight="1">
      <c r="A20" s="1877">
        <v>27</v>
      </c>
      <c r="B20" s="1553">
        <v>150</v>
      </c>
      <c r="C20" s="1556" t="s">
        <v>871</v>
      </c>
      <c r="D20" s="1558">
        <v>0</v>
      </c>
      <c r="E20" s="1558">
        <v>0</v>
      </c>
      <c r="F20" s="1558">
        <v>0</v>
      </c>
      <c r="G20" s="1558">
        <v>0</v>
      </c>
      <c r="H20" s="1564">
        <v>27039.91</v>
      </c>
      <c r="I20" s="1564">
        <v>111006.49</v>
      </c>
      <c r="J20" s="1564">
        <v>457220.95</v>
      </c>
      <c r="K20" s="1564">
        <v>163929.41</v>
      </c>
      <c r="L20" s="1565">
        <v>22005.25</v>
      </c>
      <c r="M20" s="1564">
        <v>1448.69</v>
      </c>
      <c r="N20" s="1564">
        <v>2639.42</v>
      </c>
      <c r="O20" s="1558">
        <v>0</v>
      </c>
    </row>
    <row r="21" spans="1:15" s="1561" customFormat="1" ht="25.15" customHeight="1">
      <c r="A21" s="1878"/>
      <c r="B21" s="1880">
        <v>750</v>
      </c>
      <c r="C21" s="1556" t="s">
        <v>871</v>
      </c>
      <c r="D21" s="1558">
        <v>0</v>
      </c>
      <c r="E21" s="1558">
        <v>0</v>
      </c>
      <c r="F21" s="1558">
        <v>0</v>
      </c>
      <c r="G21" s="1558">
        <v>0</v>
      </c>
      <c r="H21" s="1558">
        <v>0</v>
      </c>
      <c r="I21" s="1557">
        <v>1700</v>
      </c>
      <c r="J21" s="1564">
        <v>8081.64</v>
      </c>
      <c r="K21" s="1563">
        <v>282199.67</v>
      </c>
      <c r="L21" s="1566">
        <v>238383.49</v>
      </c>
      <c r="M21" s="1558">
        <v>0</v>
      </c>
      <c r="N21" s="1558">
        <v>0</v>
      </c>
      <c r="O21" s="1558">
        <v>0</v>
      </c>
    </row>
    <row r="22" spans="1:15" s="1561" customFormat="1" ht="25.15" customHeight="1">
      <c r="A22" s="1879"/>
      <c r="B22" s="1881"/>
      <c r="C22" s="1556" t="s">
        <v>793</v>
      </c>
      <c r="D22" s="1564">
        <v>24689862.059999999</v>
      </c>
      <c r="E22" s="1557">
        <v>2237282.94</v>
      </c>
      <c r="F22" s="1557">
        <v>290345.18</v>
      </c>
      <c r="G22" s="1557">
        <v>8925.48</v>
      </c>
      <c r="H22" s="1564">
        <v>81868.179999999993</v>
      </c>
      <c r="I22" s="1558">
        <v>0</v>
      </c>
      <c r="J22" s="1558">
        <v>0</v>
      </c>
      <c r="K22" s="1558">
        <v>0</v>
      </c>
      <c r="L22" s="1559">
        <v>0</v>
      </c>
      <c r="M22" s="1558">
        <v>0</v>
      </c>
      <c r="N22" s="1558">
        <v>0</v>
      </c>
      <c r="O22" s="1557">
        <v>2158.96</v>
      </c>
    </row>
    <row r="23" spans="1:15" s="1561" customFormat="1" ht="25.15" customHeight="1">
      <c r="A23" s="1877">
        <v>28</v>
      </c>
      <c r="B23" s="1880">
        <v>730</v>
      </c>
      <c r="C23" s="1556" t="s">
        <v>871</v>
      </c>
      <c r="D23" s="1558">
        <v>0</v>
      </c>
      <c r="E23" s="1558">
        <v>0</v>
      </c>
      <c r="F23" s="1558">
        <v>0</v>
      </c>
      <c r="G23" s="1558">
        <v>0</v>
      </c>
      <c r="H23" s="1564">
        <v>438651.93</v>
      </c>
      <c r="I23" s="1564">
        <v>1171379.73</v>
      </c>
      <c r="J23" s="1564">
        <v>56739.82</v>
      </c>
      <c r="K23" s="1564">
        <v>13138.7</v>
      </c>
      <c r="L23" s="1565">
        <v>5412.23</v>
      </c>
      <c r="M23" s="1564">
        <v>4958.3</v>
      </c>
      <c r="N23" s="1558">
        <v>0</v>
      </c>
      <c r="O23" s="1558">
        <v>0</v>
      </c>
    </row>
    <row r="24" spans="1:15" s="1561" customFormat="1" ht="25.15" customHeight="1">
      <c r="A24" s="1878"/>
      <c r="B24" s="1882"/>
      <c r="C24" s="1556" t="s">
        <v>872</v>
      </c>
      <c r="D24" s="1558">
        <v>0</v>
      </c>
      <c r="E24" s="1558">
        <v>0</v>
      </c>
      <c r="F24" s="1558">
        <v>0</v>
      </c>
      <c r="G24" s="1558">
        <v>0</v>
      </c>
      <c r="H24" s="1563">
        <v>343.47</v>
      </c>
      <c r="I24" s="1563">
        <v>168.6</v>
      </c>
      <c r="J24" s="1558">
        <v>0</v>
      </c>
      <c r="K24" s="1558">
        <v>0</v>
      </c>
      <c r="L24" s="1567">
        <v>1</v>
      </c>
      <c r="M24" s="1558">
        <v>0</v>
      </c>
      <c r="N24" s="1558">
        <v>0</v>
      </c>
      <c r="O24" s="1558">
        <v>0</v>
      </c>
    </row>
    <row r="25" spans="1:15" s="1561" customFormat="1" ht="25.15" customHeight="1">
      <c r="A25" s="1878"/>
      <c r="B25" s="1882"/>
      <c r="C25" s="1556" t="s">
        <v>790</v>
      </c>
      <c r="D25" s="1557">
        <v>195075214.34999999</v>
      </c>
      <c r="E25" s="1557">
        <v>7138367.5</v>
      </c>
      <c r="F25" s="1564">
        <v>343901.79</v>
      </c>
      <c r="G25" s="1564">
        <v>147813.53</v>
      </c>
      <c r="H25" s="1558">
        <v>0</v>
      </c>
      <c r="I25" s="1558">
        <v>0</v>
      </c>
      <c r="J25" s="1558">
        <v>0</v>
      </c>
      <c r="K25" s="1558">
        <v>0</v>
      </c>
      <c r="L25" s="1559">
        <v>0</v>
      </c>
      <c r="M25" s="1558">
        <v>0</v>
      </c>
      <c r="N25" s="1558">
        <v>0</v>
      </c>
      <c r="O25" s="1568">
        <v>482356.46</v>
      </c>
    </row>
    <row r="26" spans="1:15" s="1561" customFormat="1" ht="25.15" customHeight="1">
      <c r="A26" s="1879"/>
      <c r="B26" s="1881"/>
      <c r="C26" s="1556" t="s">
        <v>792</v>
      </c>
      <c r="D26" s="1557">
        <v>7925579.8499999996</v>
      </c>
      <c r="E26" s="1557">
        <v>3883860.36</v>
      </c>
      <c r="F26" s="1564">
        <v>136870.04</v>
      </c>
      <c r="G26" s="1564">
        <v>55988.28</v>
      </c>
      <c r="H26" s="1564">
        <v>22599.35</v>
      </c>
      <c r="I26" s="1558">
        <v>0</v>
      </c>
      <c r="J26" s="1558">
        <v>0</v>
      </c>
      <c r="K26" s="1558">
        <v>0</v>
      </c>
      <c r="L26" s="1559">
        <v>0</v>
      </c>
      <c r="M26" s="1558">
        <v>0</v>
      </c>
      <c r="N26" s="1558">
        <v>0</v>
      </c>
      <c r="O26" s="1568">
        <v>83211.179999999993</v>
      </c>
    </row>
    <row r="27" spans="1:15" s="1561" customFormat="1" ht="25.15" customHeight="1">
      <c r="A27" s="1569">
        <v>29</v>
      </c>
      <c r="B27" s="1570">
        <v>851</v>
      </c>
      <c r="C27" s="1556" t="s">
        <v>793</v>
      </c>
      <c r="D27" s="1557">
        <v>1186.8800000000001</v>
      </c>
      <c r="E27" s="1558">
        <v>0</v>
      </c>
      <c r="F27" s="1558">
        <v>0</v>
      </c>
      <c r="G27" s="1558">
        <v>0</v>
      </c>
      <c r="H27" s="1558">
        <v>0</v>
      </c>
      <c r="I27" s="1558">
        <v>0</v>
      </c>
      <c r="J27" s="1558">
        <v>0</v>
      </c>
      <c r="K27" s="1558">
        <v>0</v>
      </c>
      <c r="L27" s="1559">
        <v>0</v>
      </c>
      <c r="M27" s="1558">
        <v>0</v>
      </c>
      <c r="N27" s="1558">
        <v>0</v>
      </c>
      <c r="O27" s="1558">
        <v>0</v>
      </c>
    </row>
    <row r="28" spans="1:15" s="1561" customFormat="1" ht="25.15" customHeight="1">
      <c r="A28" s="1877">
        <v>30</v>
      </c>
      <c r="B28" s="1880">
        <v>801</v>
      </c>
      <c r="C28" s="1556" t="s">
        <v>873</v>
      </c>
      <c r="D28" s="1558">
        <v>0</v>
      </c>
      <c r="E28" s="1558">
        <v>0</v>
      </c>
      <c r="F28" s="1558">
        <v>0</v>
      </c>
      <c r="G28" s="1558">
        <v>0</v>
      </c>
      <c r="H28" s="1558">
        <v>0</v>
      </c>
      <c r="I28" s="1558">
        <v>0</v>
      </c>
      <c r="J28" s="1558">
        <v>0</v>
      </c>
      <c r="K28" s="1558">
        <v>0</v>
      </c>
      <c r="L28" s="1571">
        <v>16363.35</v>
      </c>
      <c r="M28" s="1558">
        <v>0</v>
      </c>
      <c r="N28" s="1558">
        <v>0</v>
      </c>
      <c r="O28" s="1558">
        <v>0</v>
      </c>
    </row>
    <row r="29" spans="1:15" s="1561" customFormat="1" ht="25.15" customHeight="1">
      <c r="A29" s="1879"/>
      <c r="B29" s="1881"/>
      <c r="C29" s="1556" t="s">
        <v>792</v>
      </c>
      <c r="D29" s="1557">
        <v>1054971.31</v>
      </c>
      <c r="E29" s="1557">
        <v>677397.14</v>
      </c>
      <c r="F29" s="1557">
        <v>50562.37</v>
      </c>
      <c r="G29" s="1558">
        <v>0</v>
      </c>
      <c r="H29" s="1558">
        <v>0</v>
      </c>
      <c r="I29" s="1558">
        <v>0</v>
      </c>
      <c r="J29" s="1558">
        <v>0</v>
      </c>
      <c r="K29" s="1558">
        <v>0</v>
      </c>
      <c r="L29" s="1567">
        <v>1</v>
      </c>
      <c r="M29" s="1558">
        <v>0</v>
      </c>
      <c r="N29" s="1558">
        <v>0</v>
      </c>
      <c r="O29" s="1564">
        <v>10973.6</v>
      </c>
    </row>
    <row r="30" spans="1:15" s="1561" customFormat="1" ht="25.15" customHeight="1">
      <c r="A30" s="1877">
        <v>31</v>
      </c>
      <c r="B30" s="1553">
        <v>150</v>
      </c>
      <c r="C30" s="1556" t="s">
        <v>873</v>
      </c>
      <c r="D30" s="1558">
        <v>0</v>
      </c>
      <c r="E30" s="1558">
        <v>0</v>
      </c>
      <c r="F30" s="1558">
        <v>0</v>
      </c>
      <c r="G30" s="1558">
        <v>0</v>
      </c>
      <c r="H30" s="1558">
        <v>0</v>
      </c>
      <c r="I30" s="1558">
        <v>0</v>
      </c>
      <c r="J30" s="1564">
        <v>2320</v>
      </c>
      <c r="K30" s="1558">
        <v>0</v>
      </c>
      <c r="L30" s="1559">
        <v>0</v>
      </c>
      <c r="M30" s="1558">
        <v>0</v>
      </c>
      <c r="N30" s="1568">
        <v>13888.17</v>
      </c>
      <c r="O30" s="1558">
        <v>0</v>
      </c>
    </row>
    <row r="31" spans="1:15" s="1561" customFormat="1" ht="25.15" customHeight="1">
      <c r="A31" s="1879"/>
      <c r="B31" s="1553">
        <v>853</v>
      </c>
      <c r="C31" s="1556" t="s">
        <v>792</v>
      </c>
      <c r="D31" s="1557">
        <v>6850074.9100000001</v>
      </c>
      <c r="E31" s="1557">
        <v>3592717.07</v>
      </c>
      <c r="F31" s="1558">
        <v>0</v>
      </c>
      <c r="G31" s="1558">
        <v>0</v>
      </c>
      <c r="H31" s="1558">
        <v>0</v>
      </c>
      <c r="I31" s="1558">
        <v>0</v>
      </c>
      <c r="J31" s="1558">
        <v>0</v>
      </c>
      <c r="K31" s="1558">
        <v>0</v>
      </c>
      <c r="L31" s="1559">
        <v>0</v>
      </c>
      <c r="M31" s="1558">
        <v>0</v>
      </c>
      <c r="N31" s="1558">
        <v>0</v>
      </c>
      <c r="O31" s="1564">
        <v>2629.23</v>
      </c>
    </row>
    <row r="32" spans="1:15" s="1561" customFormat="1" ht="25.15" customHeight="1">
      <c r="A32" s="1877">
        <v>32</v>
      </c>
      <c r="B32" s="1880">
        <v>801</v>
      </c>
      <c r="C32" s="1556" t="s">
        <v>798</v>
      </c>
      <c r="D32" s="1558">
        <v>0</v>
      </c>
      <c r="E32" s="1557">
        <v>2836.8</v>
      </c>
      <c r="F32" s="1558">
        <v>0</v>
      </c>
      <c r="G32" s="1558">
        <v>0</v>
      </c>
      <c r="H32" s="1558">
        <v>0</v>
      </c>
      <c r="I32" s="1558">
        <v>0</v>
      </c>
      <c r="J32" s="1558">
        <v>0</v>
      </c>
      <c r="K32" s="1558">
        <v>0</v>
      </c>
      <c r="L32" s="1559">
        <v>0</v>
      </c>
      <c r="M32" s="1558">
        <v>0</v>
      </c>
      <c r="N32" s="1558">
        <v>0</v>
      </c>
      <c r="O32" s="1558">
        <v>0</v>
      </c>
    </row>
    <row r="33" spans="1:15" s="1561" customFormat="1" ht="25.15" customHeight="1">
      <c r="A33" s="1879"/>
      <c r="B33" s="1881"/>
      <c r="C33" s="1556" t="s">
        <v>808</v>
      </c>
      <c r="D33" s="1567">
        <v>389.56</v>
      </c>
      <c r="E33" s="1558">
        <v>0</v>
      </c>
      <c r="F33" s="1558">
        <v>0</v>
      </c>
      <c r="G33" s="1558">
        <v>0</v>
      </c>
      <c r="H33" s="1558">
        <v>0</v>
      </c>
      <c r="I33" s="1558">
        <v>0</v>
      </c>
      <c r="J33" s="1558">
        <v>0</v>
      </c>
      <c r="K33" s="1558">
        <v>0</v>
      </c>
      <c r="L33" s="1559">
        <v>0</v>
      </c>
      <c r="M33" s="1558">
        <v>0</v>
      </c>
      <c r="N33" s="1558">
        <v>0</v>
      </c>
      <c r="O33" s="1558">
        <v>0</v>
      </c>
    </row>
    <row r="34" spans="1:15" s="1561" customFormat="1" ht="25.15" customHeight="1">
      <c r="A34" s="1877">
        <v>34</v>
      </c>
      <c r="B34" s="1880">
        <v>150</v>
      </c>
      <c r="C34" s="1556" t="s">
        <v>871</v>
      </c>
      <c r="D34" s="1558">
        <v>0</v>
      </c>
      <c r="E34" s="1558">
        <v>0</v>
      </c>
      <c r="F34" s="1558">
        <v>0</v>
      </c>
      <c r="G34" s="1558">
        <v>0</v>
      </c>
      <c r="H34" s="1558">
        <v>0</v>
      </c>
      <c r="I34" s="1564">
        <v>1167787.04</v>
      </c>
      <c r="J34" s="1564">
        <v>347401.97000000003</v>
      </c>
      <c r="K34" s="1564">
        <v>8681.84</v>
      </c>
      <c r="L34" s="1565">
        <v>8739.9599999999991</v>
      </c>
      <c r="M34" s="1558">
        <v>0</v>
      </c>
      <c r="N34" s="1558">
        <v>0</v>
      </c>
      <c r="O34" s="1558">
        <v>0</v>
      </c>
    </row>
    <row r="35" spans="1:15" s="1561" customFormat="1" ht="25.15" customHeight="1">
      <c r="A35" s="1878"/>
      <c r="B35" s="1882"/>
      <c r="C35" s="1556" t="s">
        <v>790</v>
      </c>
      <c r="D35" s="1557">
        <v>25290262.900000002</v>
      </c>
      <c r="E35" s="1557">
        <v>5839350.5200000005</v>
      </c>
      <c r="F35" s="1557">
        <v>940412.77</v>
      </c>
      <c r="G35" s="1557">
        <v>123058.42</v>
      </c>
      <c r="H35" s="1558">
        <v>0</v>
      </c>
      <c r="I35" s="1558">
        <v>0</v>
      </c>
      <c r="J35" s="1558">
        <v>0</v>
      </c>
      <c r="K35" s="1558">
        <v>0</v>
      </c>
      <c r="L35" s="1559">
        <v>0</v>
      </c>
      <c r="M35" s="1558">
        <v>0</v>
      </c>
      <c r="N35" s="1558">
        <v>0</v>
      </c>
      <c r="O35" s="1558">
        <v>0</v>
      </c>
    </row>
    <row r="36" spans="1:15" s="1561" customFormat="1" ht="25.15" customHeight="1">
      <c r="A36" s="1878"/>
      <c r="B36" s="1882"/>
      <c r="C36" s="1556" t="s">
        <v>791</v>
      </c>
      <c r="D36" s="1557">
        <v>2692107.22</v>
      </c>
      <c r="E36" s="1557">
        <v>1645553.66</v>
      </c>
      <c r="F36" s="1567">
        <v>116244.48</v>
      </c>
      <c r="G36" s="1558">
        <v>0</v>
      </c>
      <c r="H36" s="1558">
        <v>0</v>
      </c>
      <c r="I36" s="1558">
        <v>0</v>
      </c>
      <c r="J36" s="1558">
        <v>0</v>
      </c>
      <c r="K36" s="1558">
        <v>0</v>
      </c>
      <c r="L36" s="1559">
        <v>0</v>
      </c>
      <c r="M36" s="1558">
        <v>0</v>
      </c>
      <c r="N36" s="1558">
        <v>0</v>
      </c>
      <c r="O36" s="1558">
        <v>0</v>
      </c>
    </row>
    <row r="37" spans="1:15" s="1561" customFormat="1" ht="25.15" customHeight="1">
      <c r="A37" s="1878"/>
      <c r="B37" s="1881"/>
      <c r="C37" s="1556" t="s">
        <v>792</v>
      </c>
      <c r="D37" s="1567">
        <v>506164.43</v>
      </c>
      <c r="E37" s="1567">
        <v>27.85</v>
      </c>
      <c r="F37" s="1558">
        <v>0</v>
      </c>
      <c r="G37" s="1558">
        <v>0</v>
      </c>
      <c r="H37" s="1558">
        <v>0</v>
      </c>
      <c r="I37" s="1558">
        <v>0</v>
      </c>
      <c r="J37" s="1558">
        <v>0</v>
      </c>
      <c r="K37" s="1558">
        <v>0</v>
      </c>
      <c r="L37" s="1559">
        <v>0</v>
      </c>
      <c r="M37" s="1558">
        <v>0</v>
      </c>
      <c r="N37" s="1558">
        <v>0</v>
      </c>
      <c r="O37" s="1558">
        <v>0</v>
      </c>
    </row>
    <row r="38" spans="1:15" s="1561" customFormat="1" ht="25.15" customHeight="1">
      <c r="A38" s="1878"/>
      <c r="B38" s="1570">
        <v>730</v>
      </c>
      <c r="C38" s="1556" t="s">
        <v>792</v>
      </c>
      <c r="D38" s="1558">
        <v>0</v>
      </c>
      <c r="E38" s="1557">
        <v>2518.21</v>
      </c>
      <c r="F38" s="1558">
        <v>0</v>
      </c>
      <c r="G38" s="1558">
        <v>0</v>
      </c>
      <c r="H38" s="1558">
        <v>0</v>
      </c>
      <c r="I38" s="1558">
        <v>0</v>
      </c>
      <c r="J38" s="1558">
        <v>0</v>
      </c>
      <c r="K38" s="1558">
        <v>0</v>
      </c>
      <c r="L38" s="1559">
        <v>0</v>
      </c>
      <c r="M38" s="1558">
        <v>0</v>
      </c>
      <c r="N38" s="1558">
        <v>0</v>
      </c>
      <c r="O38" s="1558">
        <v>0</v>
      </c>
    </row>
    <row r="39" spans="1:15" s="1561" customFormat="1" ht="25.15" customHeight="1">
      <c r="A39" s="1878"/>
      <c r="B39" s="1553">
        <v>750</v>
      </c>
      <c r="C39" s="1556" t="s">
        <v>792</v>
      </c>
      <c r="D39" s="1557">
        <v>27157.79</v>
      </c>
      <c r="E39" s="1557">
        <v>83113.09</v>
      </c>
      <c r="F39" s="1557">
        <v>58819.72</v>
      </c>
      <c r="G39" s="1567">
        <v>0.13</v>
      </c>
      <c r="H39" s="1558">
        <v>0</v>
      </c>
      <c r="I39" s="1558">
        <v>0</v>
      </c>
      <c r="J39" s="1558">
        <v>0</v>
      </c>
      <c r="K39" s="1558">
        <v>0</v>
      </c>
      <c r="L39" s="1559">
        <v>0</v>
      </c>
      <c r="M39" s="1558">
        <v>0</v>
      </c>
      <c r="N39" s="1558">
        <v>0</v>
      </c>
      <c r="O39" s="1564">
        <v>8872.7900000000009</v>
      </c>
    </row>
    <row r="40" spans="1:15" s="1561" customFormat="1" ht="25.15" customHeight="1">
      <c r="A40" s="1878"/>
      <c r="B40" s="1880">
        <v>758</v>
      </c>
      <c r="C40" s="1556" t="s">
        <v>873</v>
      </c>
      <c r="D40" s="1558">
        <v>0</v>
      </c>
      <c r="E40" s="1558">
        <v>0</v>
      </c>
      <c r="F40" s="1558">
        <v>0</v>
      </c>
      <c r="G40" s="1558">
        <v>0</v>
      </c>
      <c r="H40" s="1558">
        <v>0</v>
      </c>
      <c r="I40" s="1564">
        <v>10137.77</v>
      </c>
      <c r="J40" s="1564">
        <v>107290.24000000001</v>
      </c>
      <c r="K40" s="1564">
        <v>5488.91</v>
      </c>
      <c r="L40" s="1565">
        <v>41926.71</v>
      </c>
      <c r="M40" s="1564">
        <v>20094.7</v>
      </c>
      <c r="N40" s="1564">
        <v>1392.25</v>
      </c>
      <c r="O40" s="1564">
        <v>64328.49</v>
      </c>
    </row>
    <row r="41" spans="1:15" s="1561" customFormat="1" ht="25.15" customHeight="1">
      <c r="A41" s="1878"/>
      <c r="B41" s="1882"/>
      <c r="C41" s="1556" t="s">
        <v>874</v>
      </c>
      <c r="D41" s="1558">
        <v>0</v>
      </c>
      <c r="E41" s="1558">
        <v>0</v>
      </c>
      <c r="F41" s="1558">
        <v>0</v>
      </c>
      <c r="G41" s="1558">
        <v>0</v>
      </c>
      <c r="H41" s="1558">
        <v>0</v>
      </c>
      <c r="I41" s="1558">
        <v>0</v>
      </c>
      <c r="J41" s="1564">
        <v>355415.35</v>
      </c>
      <c r="K41" s="1564">
        <v>1757.41</v>
      </c>
      <c r="L41" s="1559">
        <v>0</v>
      </c>
      <c r="M41" s="1564">
        <v>33111.040000000001</v>
      </c>
      <c r="N41" s="1564">
        <v>2628.48</v>
      </c>
      <c r="O41" s="1558">
        <v>0</v>
      </c>
    </row>
    <row r="42" spans="1:15" s="1561" customFormat="1" ht="25.15" customHeight="1">
      <c r="A42" s="1878"/>
      <c r="B42" s="1882"/>
      <c r="C42" s="1556" t="s">
        <v>875</v>
      </c>
      <c r="D42" s="1557">
        <v>5675900.5499999998</v>
      </c>
      <c r="E42" s="1557">
        <v>2886435.87</v>
      </c>
      <c r="F42" s="1557">
        <v>659021.15</v>
      </c>
      <c r="G42" s="1557">
        <v>22758.18</v>
      </c>
      <c r="H42" s="1558">
        <v>0</v>
      </c>
      <c r="I42" s="1558">
        <v>0</v>
      </c>
      <c r="J42" s="1558">
        <v>0</v>
      </c>
      <c r="K42" s="1558">
        <v>0</v>
      </c>
      <c r="L42" s="1559">
        <v>0</v>
      </c>
      <c r="M42" s="1558">
        <v>0</v>
      </c>
      <c r="N42" s="1558">
        <v>0</v>
      </c>
      <c r="O42" s="1563">
        <v>4.8099999999999996</v>
      </c>
    </row>
    <row r="43" spans="1:15" s="1561" customFormat="1" ht="25.15" customHeight="1">
      <c r="A43" s="1878"/>
      <c r="B43" s="1882"/>
      <c r="C43" s="1556" t="s">
        <v>876</v>
      </c>
      <c r="D43" s="1558">
        <v>0</v>
      </c>
      <c r="E43" s="1558">
        <v>0</v>
      </c>
      <c r="F43" s="1558">
        <v>0</v>
      </c>
      <c r="G43" s="1558">
        <v>0</v>
      </c>
      <c r="H43" s="1558">
        <v>0</v>
      </c>
      <c r="I43" s="1564">
        <v>3413.06</v>
      </c>
      <c r="J43" s="1564">
        <v>6055.06</v>
      </c>
      <c r="K43" s="1558">
        <v>0</v>
      </c>
      <c r="L43" s="1559">
        <v>0</v>
      </c>
      <c r="M43" s="1564">
        <v>632.57000000000005</v>
      </c>
      <c r="N43" s="1558">
        <v>0</v>
      </c>
      <c r="O43" s="1558">
        <v>0</v>
      </c>
    </row>
    <row r="44" spans="1:15" s="1561" customFormat="1" ht="25.15" customHeight="1">
      <c r="A44" s="1878"/>
      <c r="B44" s="1882"/>
      <c r="C44" s="1556" t="s">
        <v>877</v>
      </c>
      <c r="D44" s="1557">
        <v>36274169.299999997</v>
      </c>
      <c r="E44" s="1557">
        <v>1683685.21</v>
      </c>
      <c r="F44" s="1557">
        <v>126152.12000000001</v>
      </c>
      <c r="G44" s="1557">
        <v>2390.0400000000004</v>
      </c>
      <c r="H44" s="1558">
        <v>0</v>
      </c>
      <c r="I44" s="1558">
        <v>0</v>
      </c>
      <c r="J44" s="1558">
        <v>0</v>
      </c>
      <c r="K44" s="1558">
        <v>0</v>
      </c>
      <c r="L44" s="1559">
        <v>0</v>
      </c>
      <c r="M44" s="1558">
        <v>0</v>
      </c>
      <c r="N44" s="1558">
        <v>0</v>
      </c>
      <c r="O44" s="1558">
        <v>0</v>
      </c>
    </row>
    <row r="45" spans="1:15" s="1561" customFormat="1" ht="25.15" customHeight="1">
      <c r="A45" s="1878"/>
      <c r="B45" s="1882"/>
      <c r="C45" s="1556" t="s">
        <v>878</v>
      </c>
      <c r="D45" s="1558">
        <v>0</v>
      </c>
      <c r="E45" s="1558">
        <v>0</v>
      </c>
      <c r="F45" s="1558">
        <v>0</v>
      </c>
      <c r="G45" s="1558">
        <v>0</v>
      </c>
      <c r="H45" s="1558">
        <v>0</v>
      </c>
      <c r="I45" s="1558">
        <v>0</v>
      </c>
      <c r="J45" s="1564">
        <v>213269.59</v>
      </c>
      <c r="K45" s="1564">
        <v>1404.79</v>
      </c>
      <c r="L45" s="1559">
        <v>0</v>
      </c>
      <c r="M45" s="1558">
        <v>0</v>
      </c>
      <c r="N45" s="1558">
        <v>0</v>
      </c>
      <c r="O45" s="1558">
        <v>0</v>
      </c>
    </row>
    <row r="46" spans="1:15" s="1561" customFormat="1" ht="25.15" customHeight="1">
      <c r="A46" s="1878"/>
      <c r="B46" s="1882"/>
      <c r="C46" s="1556" t="s">
        <v>879</v>
      </c>
      <c r="D46" s="1557">
        <v>17170433.600000001</v>
      </c>
      <c r="E46" s="1557">
        <v>1745095.92</v>
      </c>
      <c r="F46" s="1557">
        <v>353389.47000000003</v>
      </c>
      <c r="G46" s="1557">
        <v>37464.97</v>
      </c>
      <c r="H46" s="1557">
        <v>1550.3</v>
      </c>
      <c r="I46" s="1558">
        <v>0</v>
      </c>
      <c r="J46" s="1558">
        <v>0</v>
      </c>
      <c r="K46" s="1558">
        <v>0</v>
      </c>
      <c r="L46" s="1559">
        <v>0</v>
      </c>
      <c r="M46" s="1558">
        <v>0</v>
      </c>
      <c r="N46" s="1558">
        <v>0</v>
      </c>
      <c r="O46" s="1564">
        <v>604.96</v>
      </c>
    </row>
    <row r="47" spans="1:15" s="1561" customFormat="1" ht="25.15" customHeight="1">
      <c r="A47" s="1878"/>
      <c r="B47" s="1882"/>
      <c r="C47" s="1556" t="s">
        <v>880</v>
      </c>
      <c r="D47" s="1558">
        <v>0</v>
      </c>
      <c r="E47" s="1558">
        <v>0</v>
      </c>
      <c r="F47" s="1558">
        <v>0</v>
      </c>
      <c r="G47" s="1558">
        <v>0</v>
      </c>
      <c r="H47" s="1558">
        <v>0</v>
      </c>
      <c r="I47" s="1558">
        <v>0</v>
      </c>
      <c r="J47" s="1558">
        <v>0</v>
      </c>
      <c r="K47" s="1558">
        <v>0</v>
      </c>
      <c r="L47" s="1559">
        <v>0</v>
      </c>
      <c r="M47" s="1558">
        <v>0</v>
      </c>
      <c r="N47" s="1564">
        <v>141417.88</v>
      </c>
      <c r="O47" s="1558">
        <v>0</v>
      </c>
    </row>
    <row r="48" spans="1:15" s="1561" customFormat="1" ht="25.15" customHeight="1">
      <c r="A48" s="1878"/>
      <c r="B48" s="1882"/>
      <c r="C48" s="1556" t="s">
        <v>841</v>
      </c>
      <c r="D48" s="1557">
        <v>2401608.67</v>
      </c>
      <c r="E48" s="1557">
        <v>145582.67000000001</v>
      </c>
      <c r="F48" s="1557">
        <v>52385.41</v>
      </c>
      <c r="G48" s="1557">
        <v>267766.09000000003</v>
      </c>
      <c r="H48" s="1557">
        <v>27750.03</v>
      </c>
      <c r="I48" s="1558">
        <v>0</v>
      </c>
      <c r="J48" s="1558">
        <v>0</v>
      </c>
      <c r="K48" s="1558">
        <v>0</v>
      </c>
      <c r="L48" s="1559">
        <v>0</v>
      </c>
      <c r="M48" s="1558">
        <v>0</v>
      </c>
      <c r="N48" s="1558">
        <v>0</v>
      </c>
      <c r="O48" s="1558">
        <v>0</v>
      </c>
    </row>
    <row r="49" spans="1:15" s="1561" customFormat="1" ht="28.5" customHeight="1">
      <c r="A49" s="1878"/>
      <c r="B49" s="1882"/>
      <c r="C49" s="1556" t="s">
        <v>881</v>
      </c>
      <c r="D49" s="1558">
        <v>0</v>
      </c>
      <c r="E49" s="1558">
        <v>0</v>
      </c>
      <c r="F49" s="1558">
        <v>0</v>
      </c>
      <c r="G49" s="1558">
        <v>0</v>
      </c>
      <c r="H49" s="1558">
        <v>0</v>
      </c>
      <c r="I49" s="1558">
        <v>0</v>
      </c>
      <c r="J49" s="1563">
        <v>16.14</v>
      </c>
      <c r="K49" s="1563">
        <v>23.82</v>
      </c>
      <c r="L49" s="1565">
        <v>7288499.6299999999</v>
      </c>
      <c r="M49" s="1558">
        <v>0</v>
      </c>
      <c r="N49" s="1558">
        <v>0</v>
      </c>
      <c r="O49" s="1558">
        <v>0</v>
      </c>
    </row>
    <row r="50" spans="1:15" s="1561" customFormat="1" ht="25.15" customHeight="1">
      <c r="A50" s="1878"/>
      <c r="B50" s="1882"/>
      <c r="C50" s="1556" t="s">
        <v>798</v>
      </c>
      <c r="D50" s="1557">
        <v>25764659.920000002</v>
      </c>
      <c r="E50" s="1557">
        <v>2098555.2399999998</v>
      </c>
      <c r="F50" s="1567">
        <v>246013.78</v>
      </c>
      <c r="G50" s="1557">
        <v>25298.45</v>
      </c>
      <c r="H50" s="1558">
        <v>0</v>
      </c>
      <c r="I50" s="1558">
        <v>0</v>
      </c>
      <c r="J50" s="1558">
        <v>0</v>
      </c>
      <c r="K50" s="1558">
        <v>0</v>
      </c>
      <c r="L50" s="1559">
        <v>0</v>
      </c>
      <c r="M50" s="1558">
        <v>0</v>
      </c>
      <c r="N50" s="1558">
        <v>0</v>
      </c>
      <c r="O50" s="1564">
        <v>109457.60000000001</v>
      </c>
    </row>
    <row r="51" spans="1:15" s="1561" customFormat="1" ht="25.15" customHeight="1">
      <c r="A51" s="1878"/>
      <c r="B51" s="1882"/>
      <c r="C51" s="1556" t="s">
        <v>882</v>
      </c>
      <c r="D51" s="1558">
        <v>0</v>
      </c>
      <c r="E51" s="1558">
        <v>0</v>
      </c>
      <c r="F51" s="1558">
        <v>0</v>
      </c>
      <c r="G51" s="1558">
        <v>0</v>
      </c>
      <c r="H51" s="1558">
        <v>0</v>
      </c>
      <c r="I51" s="1558">
        <v>0</v>
      </c>
      <c r="J51" s="1558">
        <v>0</v>
      </c>
      <c r="K51" s="1558">
        <v>0</v>
      </c>
      <c r="L51" s="1566">
        <v>0.4</v>
      </c>
      <c r="M51" s="1558">
        <v>0</v>
      </c>
      <c r="N51" s="1558">
        <v>0</v>
      </c>
      <c r="O51" s="1558">
        <v>0</v>
      </c>
    </row>
    <row r="52" spans="1:15" s="1561" customFormat="1" ht="25.15" customHeight="1">
      <c r="A52" s="1878"/>
      <c r="B52" s="1882"/>
      <c r="C52" s="1556" t="s">
        <v>799</v>
      </c>
      <c r="D52" s="1557">
        <v>16641080.539999999</v>
      </c>
      <c r="E52" s="1557">
        <v>1466055.38</v>
      </c>
      <c r="F52" s="1557">
        <v>325247.93</v>
      </c>
      <c r="G52" s="1557">
        <v>244156.44</v>
      </c>
      <c r="H52" s="1557">
        <v>81718.67</v>
      </c>
      <c r="I52" s="1558">
        <v>0</v>
      </c>
      <c r="J52" s="1558">
        <v>0</v>
      </c>
      <c r="K52" s="1558">
        <v>0</v>
      </c>
      <c r="L52" s="1559">
        <v>0</v>
      </c>
      <c r="M52" s="1558">
        <v>0</v>
      </c>
      <c r="N52" s="1558">
        <v>0</v>
      </c>
      <c r="O52" s="1564">
        <v>672775</v>
      </c>
    </row>
    <row r="53" spans="1:15" s="1561" customFormat="1" ht="25.15" customHeight="1">
      <c r="A53" s="1878"/>
      <c r="B53" s="1882"/>
      <c r="C53" s="1556" t="s">
        <v>883</v>
      </c>
      <c r="D53" s="1558">
        <v>0</v>
      </c>
      <c r="E53" s="1558">
        <v>0</v>
      </c>
      <c r="F53" s="1558">
        <v>0</v>
      </c>
      <c r="G53" s="1558">
        <v>0</v>
      </c>
      <c r="H53" s="1558">
        <v>0</v>
      </c>
      <c r="I53" s="1558">
        <v>0</v>
      </c>
      <c r="J53" s="1558">
        <v>0</v>
      </c>
      <c r="K53" s="1558">
        <v>0</v>
      </c>
      <c r="L53" s="1559">
        <v>0</v>
      </c>
      <c r="M53" s="1564">
        <v>1701.25</v>
      </c>
      <c r="N53" s="1558">
        <v>0</v>
      </c>
      <c r="O53" s="1558">
        <v>0</v>
      </c>
    </row>
    <row r="54" spans="1:15" s="1561" customFormat="1" ht="25.15" customHeight="1">
      <c r="A54" s="1878"/>
      <c r="B54" s="1882"/>
      <c r="C54" s="1556" t="s">
        <v>884</v>
      </c>
      <c r="D54" s="1557">
        <v>9254923.3500000015</v>
      </c>
      <c r="E54" s="1557">
        <v>1433468.04</v>
      </c>
      <c r="F54" s="1557">
        <v>2685841.75</v>
      </c>
      <c r="G54" s="1557">
        <v>221675.32</v>
      </c>
      <c r="H54" s="1557">
        <v>24999.77</v>
      </c>
      <c r="I54" s="1558">
        <v>0</v>
      </c>
      <c r="J54" s="1558">
        <v>0</v>
      </c>
      <c r="K54" s="1558">
        <v>0</v>
      </c>
      <c r="L54" s="1559">
        <v>0</v>
      </c>
      <c r="M54" s="1558">
        <v>0</v>
      </c>
      <c r="N54" s="1558">
        <v>0</v>
      </c>
      <c r="O54" s="1564">
        <v>33272.879999999997</v>
      </c>
    </row>
    <row r="55" spans="1:15" s="1561" customFormat="1" ht="25.15" customHeight="1">
      <c r="A55" s="1878"/>
      <c r="B55" s="1882"/>
      <c r="C55" s="1556" t="s">
        <v>801</v>
      </c>
      <c r="D55" s="1557">
        <v>7084017.9500000002</v>
      </c>
      <c r="E55" s="1557">
        <v>1221607.1499999999</v>
      </c>
      <c r="F55" s="1557">
        <v>154364.72</v>
      </c>
      <c r="G55" s="1557">
        <v>2061.39</v>
      </c>
      <c r="H55" s="1557">
        <v>64864.69</v>
      </c>
      <c r="I55" s="1558">
        <v>0</v>
      </c>
      <c r="J55" s="1558">
        <v>0</v>
      </c>
      <c r="K55" s="1558">
        <v>0</v>
      </c>
      <c r="L55" s="1559">
        <v>0</v>
      </c>
      <c r="M55" s="1558">
        <v>0</v>
      </c>
      <c r="N55" s="1558">
        <v>0</v>
      </c>
      <c r="O55" s="1558">
        <v>0</v>
      </c>
    </row>
    <row r="56" spans="1:15" s="1561" customFormat="1" ht="25.15" customHeight="1">
      <c r="A56" s="1878"/>
      <c r="B56" s="1882"/>
      <c r="C56" s="1556" t="s">
        <v>885</v>
      </c>
      <c r="D56" s="1558">
        <v>0</v>
      </c>
      <c r="E56" s="1558">
        <v>0</v>
      </c>
      <c r="F56" s="1558">
        <v>0</v>
      </c>
      <c r="G56" s="1558">
        <v>0</v>
      </c>
      <c r="H56" s="1558">
        <v>0</v>
      </c>
      <c r="I56" s="1558">
        <v>0</v>
      </c>
      <c r="J56" s="1558">
        <v>0</v>
      </c>
      <c r="K56" s="1558">
        <v>0</v>
      </c>
      <c r="L56" s="1565">
        <v>635466.49</v>
      </c>
      <c r="M56" s="1564">
        <v>1752737.86</v>
      </c>
      <c r="N56" s="1564">
        <v>502863.35999999999</v>
      </c>
      <c r="O56" s="1558">
        <v>0</v>
      </c>
    </row>
    <row r="57" spans="1:15" s="1561" customFormat="1" ht="25.15" customHeight="1">
      <c r="A57" s="1878"/>
      <c r="B57" s="1882"/>
      <c r="C57" s="1556" t="s">
        <v>802</v>
      </c>
      <c r="D57" s="1557">
        <v>10716204.68</v>
      </c>
      <c r="E57" s="1557">
        <v>741558.42999999993</v>
      </c>
      <c r="F57" s="1557">
        <v>3562.47</v>
      </c>
      <c r="G57" s="1558">
        <v>0</v>
      </c>
      <c r="H57" s="1558">
        <v>0</v>
      </c>
      <c r="I57" s="1558">
        <v>0</v>
      </c>
      <c r="J57" s="1558">
        <v>0</v>
      </c>
      <c r="K57" s="1558">
        <v>0</v>
      </c>
      <c r="L57" s="1559">
        <v>0</v>
      </c>
      <c r="M57" s="1558">
        <v>0</v>
      </c>
      <c r="N57" s="1558">
        <v>0</v>
      </c>
      <c r="O57" s="1558">
        <v>0</v>
      </c>
    </row>
    <row r="58" spans="1:15" s="1561" customFormat="1" ht="25.15" customHeight="1">
      <c r="A58" s="1878"/>
      <c r="B58" s="1882"/>
      <c r="C58" s="1556" t="s">
        <v>886</v>
      </c>
      <c r="D58" s="1558">
        <v>0</v>
      </c>
      <c r="E58" s="1558">
        <v>0</v>
      </c>
      <c r="F58" s="1558">
        <v>0</v>
      </c>
      <c r="G58" s="1558">
        <v>0</v>
      </c>
      <c r="H58" s="1558">
        <v>0</v>
      </c>
      <c r="I58" s="1557">
        <v>23062.86</v>
      </c>
      <c r="J58" s="1564">
        <v>9338.41</v>
      </c>
      <c r="K58" s="1564">
        <v>33390.120000000003</v>
      </c>
      <c r="L58" s="1559">
        <v>0</v>
      </c>
      <c r="M58" s="1558">
        <v>0</v>
      </c>
      <c r="N58" s="1558">
        <v>0</v>
      </c>
      <c r="O58" s="1558">
        <v>0</v>
      </c>
    </row>
    <row r="59" spans="1:15" s="1561" customFormat="1" ht="25.15" customHeight="1">
      <c r="A59" s="1878"/>
      <c r="B59" s="1882"/>
      <c r="C59" s="1556" t="s">
        <v>803</v>
      </c>
      <c r="D59" s="1557">
        <v>2878395.54</v>
      </c>
      <c r="E59" s="1557">
        <v>122649.06</v>
      </c>
      <c r="F59" s="1557">
        <v>231550.57</v>
      </c>
      <c r="G59" s="1558">
        <v>0</v>
      </c>
      <c r="H59" s="1558">
        <v>0</v>
      </c>
      <c r="I59" s="1558">
        <v>0</v>
      </c>
      <c r="J59" s="1558">
        <v>0</v>
      </c>
      <c r="K59" s="1558">
        <v>0</v>
      </c>
      <c r="L59" s="1559">
        <v>0</v>
      </c>
      <c r="M59" s="1558">
        <v>0</v>
      </c>
      <c r="N59" s="1558">
        <v>0</v>
      </c>
      <c r="O59" s="1558">
        <v>0</v>
      </c>
    </row>
    <row r="60" spans="1:15" s="1561" customFormat="1" ht="25.15" customHeight="1">
      <c r="A60" s="1878"/>
      <c r="B60" s="1882"/>
      <c r="C60" s="1556" t="s">
        <v>887</v>
      </c>
      <c r="D60" s="1558">
        <v>0</v>
      </c>
      <c r="E60" s="1558">
        <v>0</v>
      </c>
      <c r="F60" s="1558">
        <v>0</v>
      </c>
      <c r="G60" s="1558">
        <v>0</v>
      </c>
      <c r="H60" s="1558">
        <v>0</v>
      </c>
      <c r="I60" s="1558">
        <v>0</v>
      </c>
      <c r="J60" s="1557">
        <v>44504.49</v>
      </c>
      <c r="K60" s="1558">
        <v>0</v>
      </c>
      <c r="L60" s="1559">
        <v>0</v>
      </c>
      <c r="M60" s="1557">
        <v>14115.81</v>
      </c>
      <c r="N60" s="1557">
        <v>1741.71</v>
      </c>
      <c r="O60" s="1558">
        <v>0</v>
      </c>
    </row>
    <row r="61" spans="1:15" s="1561" customFormat="1" ht="25.15" customHeight="1">
      <c r="A61" s="1878"/>
      <c r="B61" s="1882"/>
      <c r="C61" s="1556" t="s">
        <v>888</v>
      </c>
      <c r="D61" s="1557">
        <v>2541655.5700000003</v>
      </c>
      <c r="E61" s="1557">
        <v>3603949.85</v>
      </c>
      <c r="F61" s="1557">
        <v>692747.12</v>
      </c>
      <c r="G61" s="1557">
        <v>72140.48000000001</v>
      </c>
      <c r="H61" s="1558">
        <v>0</v>
      </c>
      <c r="I61" s="1558">
        <v>0</v>
      </c>
      <c r="J61" s="1558">
        <v>0</v>
      </c>
      <c r="K61" s="1558">
        <v>0</v>
      </c>
      <c r="L61" s="1559">
        <v>0</v>
      </c>
      <c r="M61" s="1558">
        <v>0</v>
      </c>
      <c r="N61" s="1558">
        <v>0</v>
      </c>
      <c r="O61" s="1558">
        <v>0</v>
      </c>
    </row>
    <row r="62" spans="1:15" s="1561" customFormat="1" ht="25.15" customHeight="1">
      <c r="A62" s="1878"/>
      <c r="B62" s="1882"/>
      <c r="C62" s="1556" t="s">
        <v>889</v>
      </c>
      <c r="D62" s="1558">
        <v>0</v>
      </c>
      <c r="E62" s="1558">
        <v>0</v>
      </c>
      <c r="F62" s="1558">
        <v>0</v>
      </c>
      <c r="G62" s="1558">
        <v>0</v>
      </c>
      <c r="H62" s="1557">
        <v>2194.3200000000002</v>
      </c>
      <c r="I62" s="1557">
        <v>26667.01</v>
      </c>
      <c r="J62" s="1558">
        <v>0</v>
      </c>
      <c r="K62" s="1564">
        <v>3684.16</v>
      </c>
      <c r="L62" s="1565">
        <v>12182.86</v>
      </c>
      <c r="M62" s="1564">
        <v>5645.65</v>
      </c>
      <c r="N62" s="1564">
        <v>14978.1</v>
      </c>
      <c r="O62" s="1558">
        <v>0</v>
      </c>
    </row>
    <row r="63" spans="1:15" s="1561" customFormat="1" ht="25.15" customHeight="1">
      <c r="A63" s="1878"/>
      <c r="B63" s="1882"/>
      <c r="C63" s="1556" t="s">
        <v>890</v>
      </c>
      <c r="D63" s="1557">
        <v>12898345.85</v>
      </c>
      <c r="E63" s="1557">
        <v>1724637.8900000001</v>
      </c>
      <c r="F63" s="1557">
        <v>3476370.9699999997</v>
      </c>
      <c r="G63" s="1557">
        <v>457665.61000000004</v>
      </c>
      <c r="H63" s="1563">
        <v>47.73</v>
      </c>
      <c r="I63" s="1558">
        <v>0</v>
      </c>
      <c r="J63" s="1558">
        <v>0</v>
      </c>
      <c r="K63" s="1558">
        <v>0</v>
      </c>
      <c r="L63" s="1559">
        <v>0</v>
      </c>
      <c r="M63" s="1558">
        <v>0</v>
      </c>
      <c r="N63" s="1558">
        <v>0</v>
      </c>
      <c r="O63" s="1558">
        <v>0</v>
      </c>
    </row>
    <row r="64" spans="1:15" s="1561" customFormat="1" ht="25.15" customHeight="1">
      <c r="A64" s="1878"/>
      <c r="B64" s="1882"/>
      <c r="C64" s="1556" t="s">
        <v>891</v>
      </c>
      <c r="D64" s="1558">
        <v>0</v>
      </c>
      <c r="E64" s="1558">
        <v>0</v>
      </c>
      <c r="F64" s="1558">
        <v>0</v>
      </c>
      <c r="G64" s="1558">
        <v>0</v>
      </c>
      <c r="H64" s="1558">
        <v>0</v>
      </c>
      <c r="I64" s="1558">
        <v>0</v>
      </c>
      <c r="J64" s="1563">
        <v>381.69</v>
      </c>
      <c r="K64" s="1558">
        <v>0</v>
      </c>
      <c r="L64" s="1559">
        <v>0</v>
      </c>
      <c r="M64" s="1564">
        <v>80584.12</v>
      </c>
      <c r="N64" s="1558">
        <v>0</v>
      </c>
      <c r="O64" s="1558">
        <v>0</v>
      </c>
    </row>
    <row r="65" spans="1:15" s="1561" customFormat="1" ht="25.15" customHeight="1">
      <c r="A65" s="1878"/>
      <c r="B65" s="1882"/>
      <c r="C65" s="1556" t="s">
        <v>892</v>
      </c>
      <c r="D65" s="1557">
        <v>6738990.5899999999</v>
      </c>
      <c r="E65" s="1557">
        <v>518646.17000000004</v>
      </c>
      <c r="F65" s="1557">
        <v>24650.91</v>
      </c>
      <c r="G65" s="1558">
        <v>0</v>
      </c>
      <c r="H65" s="1558">
        <v>0</v>
      </c>
      <c r="I65" s="1558">
        <v>0</v>
      </c>
      <c r="J65" s="1558">
        <v>0</v>
      </c>
      <c r="K65" s="1558">
        <v>0</v>
      </c>
      <c r="L65" s="1559">
        <v>0</v>
      </c>
      <c r="M65" s="1558">
        <v>0</v>
      </c>
      <c r="N65" s="1558">
        <v>0</v>
      </c>
      <c r="O65" s="1558">
        <v>0</v>
      </c>
    </row>
    <row r="66" spans="1:15" s="1561" customFormat="1" ht="25.15" customHeight="1">
      <c r="A66" s="1878"/>
      <c r="B66" s="1882"/>
      <c r="C66" s="1556" t="s">
        <v>893</v>
      </c>
      <c r="D66" s="1558">
        <v>0</v>
      </c>
      <c r="E66" s="1558">
        <v>0</v>
      </c>
      <c r="F66" s="1558">
        <v>0</v>
      </c>
      <c r="G66" s="1558">
        <v>0</v>
      </c>
      <c r="H66" s="1558">
        <v>0</v>
      </c>
      <c r="I66" s="1564">
        <v>561.09</v>
      </c>
      <c r="J66" s="1564">
        <v>10205.450000000001</v>
      </c>
      <c r="K66" s="1564">
        <v>222423.97</v>
      </c>
      <c r="L66" s="1559">
        <v>0</v>
      </c>
      <c r="M66" s="1564">
        <v>202757.8</v>
      </c>
      <c r="N66" s="1558">
        <v>0</v>
      </c>
      <c r="O66" s="1558">
        <v>0</v>
      </c>
    </row>
    <row r="67" spans="1:15" s="1561" customFormat="1" ht="25.15" customHeight="1">
      <c r="A67" s="1878"/>
      <c r="B67" s="1882"/>
      <c r="C67" s="1556" t="s">
        <v>894</v>
      </c>
      <c r="D67" s="1557">
        <v>2815430.5799999996</v>
      </c>
      <c r="E67" s="1557">
        <v>916934.7</v>
      </c>
      <c r="F67" s="1557">
        <v>170399.76</v>
      </c>
      <c r="G67" s="1567">
        <v>133820.4</v>
      </c>
      <c r="H67" s="1558">
        <v>0</v>
      </c>
      <c r="I67" s="1558">
        <v>0</v>
      </c>
      <c r="J67" s="1558">
        <v>0</v>
      </c>
      <c r="K67" s="1558">
        <v>0</v>
      </c>
      <c r="L67" s="1559">
        <v>0</v>
      </c>
      <c r="M67" s="1558">
        <v>0</v>
      </c>
      <c r="N67" s="1558">
        <v>0</v>
      </c>
      <c r="O67" s="1557">
        <v>22434.36</v>
      </c>
    </row>
    <row r="68" spans="1:15" s="1561" customFormat="1" ht="25.15" customHeight="1">
      <c r="A68" s="1878"/>
      <c r="B68" s="1882"/>
      <c r="C68" s="1556" t="s">
        <v>808</v>
      </c>
      <c r="D68" s="1557">
        <v>7621786.3799999999</v>
      </c>
      <c r="E68" s="1557">
        <v>2687864.09</v>
      </c>
      <c r="F68" s="1557">
        <v>557051.93999999994</v>
      </c>
      <c r="G68" s="1557">
        <v>36001.15</v>
      </c>
      <c r="H68" s="1564">
        <v>5014.93</v>
      </c>
      <c r="I68" s="1558">
        <v>0</v>
      </c>
      <c r="J68" s="1558">
        <v>0</v>
      </c>
      <c r="K68" s="1558">
        <v>0</v>
      </c>
      <c r="L68" s="1559">
        <v>0</v>
      </c>
      <c r="M68" s="1558">
        <v>0</v>
      </c>
      <c r="N68" s="1558">
        <v>0</v>
      </c>
      <c r="O68" s="1558">
        <v>0</v>
      </c>
    </row>
    <row r="69" spans="1:15" s="1561" customFormat="1" ht="25.15" customHeight="1">
      <c r="A69" s="1878"/>
      <c r="B69" s="1881"/>
      <c r="C69" s="1556" t="s">
        <v>895</v>
      </c>
      <c r="D69" s="1557">
        <v>8326087.5199999996</v>
      </c>
      <c r="E69" s="1557">
        <v>797050.43</v>
      </c>
      <c r="F69" s="1557">
        <v>585046.28</v>
      </c>
      <c r="G69" s="1557">
        <v>159217.86000000002</v>
      </c>
      <c r="H69" s="1558">
        <v>0</v>
      </c>
      <c r="I69" s="1558">
        <v>0</v>
      </c>
      <c r="J69" s="1558">
        <v>0</v>
      </c>
      <c r="K69" s="1558">
        <v>0</v>
      </c>
      <c r="L69" s="1559">
        <v>0</v>
      </c>
      <c r="M69" s="1558">
        <v>0</v>
      </c>
      <c r="N69" s="1558">
        <v>0</v>
      </c>
      <c r="O69" s="1557">
        <v>42637.760000000002</v>
      </c>
    </row>
    <row r="70" spans="1:15" s="1561" customFormat="1" ht="25.15" customHeight="1">
      <c r="A70" s="1878"/>
      <c r="B70" s="1553">
        <v>801</v>
      </c>
      <c r="C70" s="1556" t="s">
        <v>792</v>
      </c>
      <c r="D70" s="1557">
        <v>63127.66</v>
      </c>
      <c r="E70" s="1557">
        <v>167635.29</v>
      </c>
      <c r="F70" s="1557">
        <v>861594.94</v>
      </c>
      <c r="G70" s="1557">
        <v>24790.080000000002</v>
      </c>
      <c r="H70" s="1558">
        <v>0</v>
      </c>
      <c r="I70" s="1558">
        <v>0</v>
      </c>
      <c r="J70" s="1558">
        <v>0</v>
      </c>
      <c r="K70" s="1558">
        <v>0</v>
      </c>
      <c r="L70" s="1559">
        <v>0</v>
      </c>
      <c r="M70" s="1558">
        <v>0</v>
      </c>
      <c r="N70" s="1558">
        <v>0</v>
      </c>
      <c r="O70" s="1557">
        <v>13996.42</v>
      </c>
    </row>
    <row r="71" spans="1:15" s="1561" customFormat="1" ht="25.15" customHeight="1">
      <c r="A71" s="1878"/>
      <c r="B71" s="1553">
        <v>851</v>
      </c>
      <c r="C71" s="1556" t="s">
        <v>792</v>
      </c>
      <c r="D71" s="1557">
        <v>1594903.48</v>
      </c>
      <c r="E71" s="1557">
        <v>13606.35</v>
      </c>
      <c r="F71" s="1557">
        <v>1569.38</v>
      </c>
      <c r="G71" s="1558">
        <v>0</v>
      </c>
      <c r="H71" s="1558">
        <v>0</v>
      </c>
      <c r="I71" s="1558">
        <v>0</v>
      </c>
      <c r="J71" s="1558">
        <v>0</v>
      </c>
      <c r="K71" s="1558">
        <v>0</v>
      </c>
      <c r="L71" s="1559">
        <v>0</v>
      </c>
      <c r="M71" s="1558">
        <v>0</v>
      </c>
      <c r="N71" s="1558">
        <v>0</v>
      </c>
      <c r="O71" s="1558">
        <v>0</v>
      </c>
    </row>
    <row r="72" spans="1:15" s="1561" customFormat="1" ht="25.15" customHeight="1">
      <c r="A72" s="1878"/>
      <c r="B72" s="1553">
        <v>852</v>
      </c>
      <c r="C72" s="1556" t="s">
        <v>792</v>
      </c>
      <c r="D72" s="1558">
        <v>0</v>
      </c>
      <c r="E72" s="1567">
        <v>412.08</v>
      </c>
      <c r="F72" s="1558">
        <v>0</v>
      </c>
      <c r="G72" s="1558">
        <v>0</v>
      </c>
      <c r="H72" s="1558">
        <v>0</v>
      </c>
      <c r="I72" s="1558">
        <v>0</v>
      </c>
      <c r="J72" s="1558">
        <v>0</v>
      </c>
      <c r="K72" s="1558">
        <v>0</v>
      </c>
      <c r="L72" s="1559">
        <v>0</v>
      </c>
      <c r="M72" s="1558">
        <v>0</v>
      </c>
      <c r="N72" s="1558">
        <v>0</v>
      </c>
      <c r="O72" s="1557">
        <v>18044.050000000003</v>
      </c>
    </row>
    <row r="73" spans="1:15" s="1561" customFormat="1" ht="25.15" customHeight="1">
      <c r="A73" s="1879"/>
      <c r="B73" s="1553">
        <v>853</v>
      </c>
      <c r="C73" s="1556" t="s">
        <v>792</v>
      </c>
      <c r="D73" s="1557">
        <v>1927577.28</v>
      </c>
      <c r="E73" s="1557">
        <v>375716.85</v>
      </c>
      <c r="F73" s="1557">
        <v>301627.03999999998</v>
      </c>
      <c r="G73" s="1557">
        <v>115566.59</v>
      </c>
      <c r="H73" s="1558">
        <v>0</v>
      </c>
      <c r="I73" s="1558">
        <v>0</v>
      </c>
      <c r="J73" s="1558">
        <v>0</v>
      </c>
      <c r="K73" s="1558">
        <v>0</v>
      </c>
      <c r="L73" s="1559">
        <v>0</v>
      </c>
      <c r="M73" s="1558">
        <v>0</v>
      </c>
      <c r="N73" s="1558">
        <v>0</v>
      </c>
      <c r="O73" s="1567">
        <v>165.49</v>
      </c>
    </row>
    <row r="74" spans="1:15" s="1561" customFormat="1" ht="25.15" customHeight="1">
      <c r="A74" s="1560">
        <v>37</v>
      </c>
      <c r="B74" s="1562">
        <v>755</v>
      </c>
      <c r="C74" s="1556" t="s">
        <v>792</v>
      </c>
      <c r="D74" s="1557">
        <v>66943.820000000007</v>
      </c>
      <c r="E74" s="1557">
        <v>9474.16</v>
      </c>
      <c r="F74" s="1558">
        <v>0</v>
      </c>
      <c r="G74" s="1558">
        <v>0</v>
      </c>
      <c r="H74" s="1558">
        <v>0</v>
      </c>
      <c r="I74" s="1558">
        <v>0</v>
      </c>
      <c r="J74" s="1558">
        <v>0</v>
      </c>
      <c r="K74" s="1558">
        <v>0</v>
      </c>
      <c r="L74" s="1559">
        <v>0</v>
      </c>
      <c r="M74" s="1558">
        <v>0</v>
      </c>
      <c r="N74" s="1558">
        <v>0</v>
      </c>
      <c r="O74" s="1558">
        <v>0</v>
      </c>
    </row>
    <row r="75" spans="1:15" s="1561" customFormat="1" ht="25.15" customHeight="1">
      <c r="A75" s="1878">
        <v>39</v>
      </c>
      <c r="B75" s="1880">
        <v>600</v>
      </c>
      <c r="C75" s="1572" t="s">
        <v>811</v>
      </c>
      <c r="D75" s="1558">
        <v>0</v>
      </c>
      <c r="E75" s="1558">
        <v>0</v>
      </c>
      <c r="F75" s="1557">
        <v>1822.87</v>
      </c>
      <c r="G75" s="1558">
        <v>0</v>
      </c>
      <c r="H75" s="1558">
        <v>0</v>
      </c>
      <c r="I75" s="1558">
        <v>0</v>
      </c>
      <c r="J75" s="1558">
        <v>0</v>
      </c>
      <c r="K75" s="1558">
        <v>0</v>
      </c>
      <c r="L75" s="1559">
        <v>0</v>
      </c>
      <c r="M75" s="1558">
        <v>0</v>
      </c>
      <c r="N75" s="1558">
        <v>0</v>
      </c>
      <c r="O75" s="1558">
        <v>0</v>
      </c>
    </row>
    <row r="76" spans="1:15" s="1561" customFormat="1" ht="25.15" customHeight="1">
      <c r="A76" s="1878"/>
      <c r="B76" s="1882"/>
      <c r="C76" s="1573" t="s">
        <v>789</v>
      </c>
      <c r="D76" s="1557">
        <v>39249692.149999999</v>
      </c>
      <c r="E76" s="1557">
        <v>162918.20000000001</v>
      </c>
      <c r="F76" s="1557">
        <v>4856506.6500000004</v>
      </c>
      <c r="G76" s="1558">
        <v>0</v>
      </c>
      <c r="H76" s="1558">
        <v>0</v>
      </c>
      <c r="I76" s="1558">
        <v>0</v>
      </c>
      <c r="J76" s="1558">
        <v>0</v>
      </c>
      <c r="K76" s="1558">
        <v>0</v>
      </c>
      <c r="L76" s="1559">
        <v>0</v>
      </c>
      <c r="M76" s="1558">
        <v>0</v>
      </c>
      <c r="N76" s="1558">
        <v>0</v>
      </c>
      <c r="O76" s="1558">
        <v>0</v>
      </c>
    </row>
    <row r="77" spans="1:15" s="1561" customFormat="1" ht="25.15" customHeight="1">
      <c r="A77" s="1879"/>
      <c r="B77" s="1881"/>
      <c r="C77" s="1556" t="s">
        <v>791</v>
      </c>
      <c r="D77" s="1557">
        <v>13519734.35</v>
      </c>
      <c r="E77" s="1558">
        <v>0</v>
      </c>
      <c r="F77" s="1558">
        <v>0</v>
      </c>
      <c r="G77" s="1558">
        <v>0</v>
      </c>
      <c r="H77" s="1558">
        <v>0</v>
      </c>
      <c r="I77" s="1558">
        <v>0</v>
      </c>
      <c r="J77" s="1558">
        <v>0</v>
      </c>
      <c r="K77" s="1558">
        <v>0</v>
      </c>
      <c r="L77" s="1559">
        <v>0</v>
      </c>
      <c r="M77" s="1558">
        <v>0</v>
      </c>
      <c r="N77" s="1558">
        <v>0</v>
      </c>
      <c r="O77" s="1558">
        <v>0</v>
      </c>
    </row>
    <row r="78" spans="1:15" s="1561" customFormat="1" ht="25.15" customHeight="1">
      <c r="A78" s="1877">
        <v>41</v>
      </c>
      <c r="B78" s="1553">
        <v>801</v>
      </c>
      <c r="C78" s="1556" t="s">
        <v>792</v>
      </c>
      <c r="D78" s="1557">
        <v>938.86</v>
      </c>
      <c r="E78" s="1558">
        <v>0</v>
      </c>
      <c r="F78" s="1558">
        <v>0</v>
      </c>
      <c r="G78" s="1558">
        <v>0</v>
      </c>
      <c r="H78" s="1558">
        <v>0</v>
      </c>
      <c r="I78" s="1558">
        <v>0</v>
      </c>
      <c r="J78" s="1558">
        <v>0</v>
      </c>
      <c r="K78" s="1558">
        <v>0</v>
      </c>
      <c r="L78" s="1559">
        <v>0</v>
      </c>
      <c r="M78" s="1558">
        <v>0</v>
      </c>
      <c r="N78" s="1558">
        <v>0</v>
      </c>
      <c r="O78" s="1558">
        <v>0</v>
      </c>
    </row>
    <row r="79" spans="1:15" s="1561" customFormat="1" ht="25.15" customHeight="1">
      <c r="A79" s="1878"/>
      <c r="B79" s="1880">
        <v>900</v>
      </c>
      <c r="C79" s="1556" t="s">
        <v>789</v>
      </c>
      <c r="D79" s="1557">
        <v>2631.0200000000004</v>
      </c>
      <c r="E79" s="1567">
        <v>82.29</v>
      </c>
      <c r="F79" s="1558">
        <v>0</v>
      </c>
      <c r="G79" s="1558">
        <v>0</v>
      </c>
      <c r="H79" s="1558">
        <v>0</v>
      </c>
      <c r="I79" s="1558">
        <v>0</v>
      </c>
      <c r="J79" s="1558">
        <v>0</v>
      </c>
      <c r="K79" s="1558">
        <v>0</v>
      </c>
      <c r="L79" s="1559">
        <v>0</v>
      </c>
      <c r="M79" s="1558">
        <v>0</v>
      </c>
      <c r="N79" s="1558">
        <v>0</v>
      </c>
      <c r="O79" s="1558">
        <v>0</v>
      </c>
    </row>
    <row r="80" spans="1:15" s="1561" customFormat="1" ht="25.15" customHeight="1">
      <c r="A80" s="1879"/>
      <c r="B80" s="1881"/>
      <c r="C80" s="1556" t="s">
        <v>872</v>
      </c>
      <c r="D80" s="1558">
        <v>0</v>
      </c>
      <c r="E80" s="1558">
        <v>0</v>
      </c>
      <c r="F80" s="1558">
        <v>0</v>
      </c>
      <c r="G80" s="1558">
        <v>0</v>
      </c>
      <c r="H80" s="1564">
        <v>18190</v>
      </c>
      <c r="I80" s="1564">
        <v>238935</v>
      </c>
      <c r="J80" s="1558">
        <v>0</v>
      </c>
      <c r="K80" s="1558">
        <v>0</v>
      </c>
      <c r="L80" s="1559">
        <v>0</v>
      </c>
      <c r="M80" s="1564">
        <v>166540.67000000001</v>
      </c>
      <c r="N80" s="1558">
        <v>0</v>
      </c>
      <c r="O80" s="1558">
        <v>0</v>
      </c>
    </row>
    <row r="81" spans="1:15" s="1561" customFormat="1" ht="25.15" customHeight="1">
      <c r="A81" s="1560">
        <v>44</v>
      </c>
      <c r="B81" s="1574" t="s">
        <v>350</v>
      </c>
      <c r="C81" s="1556" t="s">
        <v>896</v>
      </c>
      <c r="D81" s="1557">
        <v>3992.44</v>
      </c>
      <c r="E81" s="1557">
        <v>19151.03</v>
      </c>
      <c r="F81" s="1558">
        <v>0</v>
      </c>
      <c r="G81" s="1558">
        <v>0</v>
      </c>
      <c r="H81" s="1558">
        <v>0</v>
      </c>
      <c r="I81" s="1558">
        <v>0</v>
      </c>
      <c r="J81" s="1558">
        <v>0</v>
      </c>
      <c r="K81" s="1558">
        <v>0</v>
      </c>
      <c r="L81" s="1559">
        <v>0</v>
      </c>
      <c r="M81" s="1558">
        <v>0</v>
      </c>
      <c r="N81" s="1558">
        <v>0</v>
      </c>
      <c r="O81" s="1558">
        <v>0</v>
      </c>
    </row>
    <row r="82" spans="1:15" s="1561" customFormat="1" ht="25.15" customHeight="1">
      <c r="A82" s="1877">
        <v>46</v>
      </c>
      <c r="B82" s="1562">
        <v>750</v>
      </c>
      <c r="C82" s="1556" t="s">
        <v>792</v>
      </c>
      <c r="D82" s="1567">
        <v>150.16999999999999</v>
      </c>
      <c r="E82" s="1558">
        <v>0</v>
      </c>
      <c r="F82" s="1558">
        <v>0</v>
      </c>
      <c r="G82" s="1558">
        <v>0</v>
      </c>
      <c r="H82" s="1558">
        <v>0</v>
      </c>
      <c r="I82" s="1558">
        <v>0</v>
      </c>
      <c r="J82" s="1558">
        <v>0</v>
      </c>
      <c r="K82" s="1558">
        <v>0</v>
      </c>
      <c r="L82" s="1559">
        <v>0</v>
      </c>
      <c r="M82" s="1558">
        <v>0</v>
      </c>
      <c r="N82" s="1558">
        <v>0</v>
      </c>
      <c r="O82" s="1558">
        <v>0</v>
      </c>
    </row>
    <row r="83" spans="1:15" s="1561" customFormat="1" ht="25.15" customHeight="1">
      <c r="A83" s="1878"/>
      <c r="B83" s="1880">
        <v>851</v>
      </c>
      <c r="C83" s="1556" t="s">
        <v>789</v>
      </c>
      <c r="D83" s="1557">
        <v>7957952.1900000004</v>
      </c>
      <c r="E83" s="1558">
        <v>0</v>
      </c>
      <c r="F83" s="1558">
        <v>0</v>
      </c>
      <c r="G83" s="1558">
        <v>0</v>
      </c>
      <c r="H83" s="1558">
        <v>0</v>
      </c>
      <c r="I83" s="1558">
        <v>0</v>
      </c>
      <c r="J83" s="1558">
        <v>0</v>
      </c>
      <c r="K83" s="1558">
        <v>0</v>
      </c>
      <c r="L83" s="1559">
        <v>0</v>
      </c>
      <c r="M83" s="1558">
        <v>0</v>
      </c>
      <c r="N83" s="1558">
        <v>0</v>
      </c>
      <c r="O83" s="1558">
        <v>0</v>
      </c>
    </row>
    <row r="84" spans="1:15" s="1561" customFormat="1" ht="25.15" customHeight="1">
      <c r="A84" s="1879"/>
      <c r="B84" s="1881"/>
      <c r="C84" s="1556" t="s">
        <v>792</v>
      </c>
      <c r="D84" s="1557">
        <v>1867584.82</v>
      </c>
      <c r="E84" s="1557">
        <v>481984.92</v>
      </c>
      <c r="F84" s="1564">
        <v>264186.44</v>
      </c>
      <c r="G84" s="1564">
        <v>991.41</v>
      </c>
      <c r="H84" s="1564">
        <v>1708.76</v>
      </c>
      <c r="I84" s="1558">
        <v>0</v>
      </c>
      <c r="J84" s="1558">
        <v>0</v>
      </c>
      <c r="K84" s="1558">
        <v>0</v>
      </c>
      <c r="L84" s="1559">
        <v>0</v>
      </c>
      <c r="M84" s="1558">
        <v>0</v>
      </c>
      <c r="N84" s="1558">
        <v>0</v>
      </c>
      <c r="O84" s="1558">
        <v>0</v>
      </c>
    </row>
    <row r="85" spans="1:15" s="1561" customFormat="1" ht="25.15" customHeight="1">
      <c r="A85" s="1877">
        <v>47</v>
      </c>
      <c r="B85" s="1570">
        <v>150</v>
      </c>
      <c r="C85" s="1556" t="s">
        <v>789</v>
      </c>
      <c r="D85" s="1557">
        <v>21025.49</v>
      </c>
      <c r="E85" s="1558">
        <v>0</v>
      </c>
      <c r="F85" s="1558">
        <v>0</v>
      </c>
      <c r="G85" s="1558">
        <v>0</v>
      </c>
      <c r="H85" s="1558">
        <v>0</v>
      </c>
      <c r="I85" s="1558">
        <v>0</v>
      </c>
      <c r="J85" s="1558">
        <v>0</v>
      </c>
      <c r="K85" s="1558">
        <v>0</v>
      </c>
      <c r="L85" s="1559">
        <v>0</v>
      </c>
      <c r="M85" s="1558">
        <v>0</v>
      </c>
      <c r="N85" s="1558">
        <v>0</v>
      </c>
      <c r="O85" s="1558">
        <v>0</v>
      </c>
    </row>
    <row r="86" spans="1:15" s="1561" customFormat="1" ht="25.15" customHeight="1">
      <c r="A86" s="1879"/>
      <c r="B86" s="1553">
        <v>900</v>
      </c>
      <c r="C86" s="1556" t="s">
        <v>789</v>
      </c>
      <c r="D86" s="1557">
        <v>16859104.34</v>
      </c>
      <c r="E86" s="1557">
        <v>533361.69999999995</v>
      </c>
      <c r="F86" s="1557">
        <v>47413.18</v>
      </c>
      <c r="G86" s="1557">
        <v>1131.6500000000001</v>
      </c>
      <c r="H86" s="1558">
        <v>0</v>
      </c>
      <c r="I86" s="1558">
        <v>0</v>
      </c>
      <c r="J86" s="1558">
        <v>0</v>
      </c>
      <c r="K86" s="1558">
        <v>0</v>
      </c>
      <c r="L86" s="1559">
        <v>0</v>
      </c>
      <c r="M86" s="1558">
        <v>0</v>
      </c>
      <c r="N86" s="1558">
        <v>0</v>
      </c>
      <c r="O86" s="1558">
        <v>0</v>
      </c>
    </row>
    <row r="87" spans="1:15" s="1561" customFormat="1" ht="25.15" customHeight="1">
      <c r="A87" s="1569">
        <v>49</v>
      </c>
      <c r="B87" s="1562">
        <v>750</v>
      </c>
      <c r="C87" s="1556" t="s">
        <v>793</v>
      </c>
      <c r="D87" s="1558">
        <v>0</v>
      </c>
      <c r="E87" s="1558">
        <v>0</v>
      </c>
      <c r="F87" s="1558">
        <v>0</v>
      </c>
      <c r="G87" s="1558">
        <v>0</v>
      </c>
      <c r="H87" s="1558">
        <v>0</v>
      </c>
      <c r="I87" s="1558">
        <v>0</v>
      </c>
      <c r="J87" s="1558">
        <v>0</v>
      </c>
      <c r="K87" s="1558">
        <v>0</v>
      </c>
      <c r="L87" s="1559">
        <v>0</v>
      </c>
      <c r="M87" s="1558">
        <v>0</v>
      </c>
      <c r="N87" s="1558">
        <v>0</v>
      </c>
      <c r="O87" s="1558">
        <v>0</v>
      </c>
    </row>
    <row r="88" spans="1:15" s="1561" customFormat="1" ht="25.15" customHeight="1">
      <c r="A88" s="1877">
        <v>51</v>
      </c>
      <c r="B88" s="1574" t="s">
        <v>352</v>
      </c>
      <c r="C88" s="1556" t="s">
        <v>789</v>
      </c>
      <c r="D88" s="1557">
        <v>2110559.89</v>
      </c>
      <c r="E88" s="1558">
        <v>0</v>
      </c>
      <c r="F88" s="1558">
        <v>0</v>
      </c>
      <c r="G88" s="1558">
        <v>0</v>
      </c>
      <c r="H88" s="1558">
        <v>0</v>
      </c>
      <c r="I88" s="1558">
        <v>0</v>
      </c>
      <c r="J88" s="1558">
        <v>0</v>
      </c>
      <c r="K88" s="1558">
        <v>0</v>
      </c>
      <c r="L88" s="1559">
        <v>0</v>
      </c>
      <c r="M88" s="1558">
        <v>0</v>
      </c>
      <c r="N88" s="1558">
        <v>0</v>
      </c>
      <c r="O88" s="1558">
        <v>0</v>
      </c>
    </row>
    <row r="89" spans="1:15" s="1561" customFormat="1" ht="25.15" customHeight="1">
      <c r="A89" s="1879"/>
      <c r="B89" s="1553">
        <v>900</v>
      </c>
      <c r="C89" s="1556" t="s">
        <v>789</v>
      </c>
      <c r="D89" s="1557">
        <v>77373864.739999995</v>
      </c>
      <c r="E89" s="1557">
        <v>1860.15</v>
      </c>
      <c r="F89" s="1558">
        <v>0</v>
      </c>
      <c r="G89" s="1558">
        <v>0</v>
      </c>
      <c r="H89" s="1558">
        <v>0</v>
      </c>
      <c r="I89" s="1558">
        <v>0</v>
      </c>
      <c r="J89" s="1558">
        <v>0</v>
      </c>
      <c r="K89" s="1558">
        <v>0</v>
      </c>
      <c r="L89" s="1559">
        <v>0</v>
      </c>
      <c r="M89" s="1558">
        <v>0</v>
      </c>
      <c r="N89" s="1558">
        <v>0</v>
      </c>
      <c r="O89" s="1564">
        <v>9340.2000000000007</v>
      </c>
    </row>
    <row r="90" spans="1:15" s="1561" customFormat="1" ht="25.15" customHeight="1">
      <c r="A90" s="1877">
        <v>57</v>
      </c>
      <c r="B90" s="1880">
        <v>754</v>
      </c>
      <c r="C90" s="1556" t="s">
        <v>789</v>
      </c>
      <c r="D90" s="1557">
        <v>4261.13</v>
      </c>
      <c r="E90" s="1557">
        <v>6308.47</v>
      </c>
      <c r="F90" s="1557">
        <v>765</v>
      </c>
      <c r="G90" s="1567">
        <v>198.65</v>
      </c>
      <c r="H90" s="1558">
        <v>0</v>
      </c>
      <c r="I90" s="1558">
        <v>0</v>
      </c>
      <c r="J90" s="1558">
        <v>0</v>
      </c>
      <c r="K90" s="1558">
        <v>0</v>
      </c>
      <c r="L90" s="1559">
        <v>0</v>
      </c>
      <c r="M90" s="1558">
        <v>0</v>
      </c>
      <c r="N90" s="1558">
        <v>0</v>
      </c>
      <c r="O90" s="1558">
        <v>0</v>
      </c>
    </row>
    <row r="91" spans="1:15" s="1561" customFormat="1" ht="25.15" customHeight="1">
      <c r="A91" s="1879"/>
      <c r="B91" s="1881"/>
      <c r="C91" s="1556" t="s">
        <v>792</v>
      </c>
      <c r="D91" s="1564">
        <v>766.73</v>
      </c>
      <c r="E91" s="1567">
        <v>187.12</v>
      </c>
      <c r="F91" s="1558">
        <v>0</v>
      </c>
      <c r="G91" s="1558">
        <v>0</v>
      </c>
      <c r="H91" s="1558">
        <v>0</v>
      </c>
      <c r="I91" s="1558">
        <v>0</v>
      </c>
      <c r="J91" s="1558">
        <v>0</v>
      </c>
      <c r="K91" s="1558">
        <v>0</v>
      </c>
      <c r="L91" s="1559">
        <v>0</v>
      </c>
      <c r="M91" s="1558">
        <v>0</v>
      </c>
      <c r="N91" s="1558">
        <v>0</v>
      </c>
      <c r="O91" s="1558">
        <v>0</v>
      </c>
    </row>
    <row r="92" spans="1:15" s="1575" customFormat="1" ht="25.15" customHeight="1">
      <c r="A92" s="1877">
        <v>62</v>
      </c>
      <c r="B92" s="1883">
        <v>50</v>
      </c>
      <c r="C92" s="1556" t="s">
        <v>897</v>
      </c>
      <c r="D92" s="1557">
        <v>2253416.27</v>
      </c>
      <c r="E92" s="1557">
        <v>521328.62</v>
      </c>
      <c r="F92" s="1564">
        <v>65465.97</v>
      </c>
      <c r="G92" s="1564">
        <v>71800.350000000006</v>
      </c>
      <c r="H92" s="1558">
        <v>0</v>
      </c>
      <c r="I92" s="1558">
        <v>0</v>
      </c>
      <c r="J92" s="1558">
        <v>0</v>
      </c>
      <c r="K92" s="1558">
        <v>0</v>
      </c>
      <c r="L92" s="1559">
        <v>0</v>
      </c>
      <c r="M92" s="1558">
        <v>0</v>
      </c>
      <c r="N92" s="1558">
        <v>0</v>
      </c>
      <c r="O92" s="1564">
        <v>31122.91</v>
      </c>
    </row>
    <row r="93" spans="1:15" s="1561" customFormat="1" ht="32.25" customHeight="1">
      <c r="A93" s="1879"/>
      <c r="B93" s="1884"/>
      <c r="C93" s="1573" t="s">
        <v>898</v>
      </c>
      <c r="D93" s="1558">
        <v>0</v>
      </c>
      <c r="E93" s="1558">
        <v>0</v>
      </c>
      <c r="F93" s="1558">
        <v>0</v>
      </c>
      <c r="G93" s="1558">
        <v>0</v>
      </c>
      <c r="H93" s="1558">
        <v>0</v>
      </c>
      <c r="I93" s="1564">
        <v>7547.38</v>
      </c>
      <c r="J93" s="1564">
        <v>20798.18</v>
      </c>
      <c r="K93" s="1564">
        <v>27224.959999999999</v>
      </c>
      <c r="L93" s="1565">
        <v>16293.53</v>
      </c>
      <c r="M93" s="1564">
        <v>683.23</v>
      </c>
      <c r="N93" s="1558">
        <v>0</v>
      </c>
      <c r="O93" s="1563">
        <v>11.77</v>
      </c>
    </row>
    <row r="94" spans="1:15" s="1561" customFormat="1" ht="25.15" customHeight="1">
      <c r="A94" s="1560" t="s">
        <v>849</v>
      </c>
      <c r="B94" s="1576">
        <v>855</v>
      </c>
      <c r="C94" s="1556" t="s">
        <v>792</v>
      </c>
      <c r="D94" s="1557">
        <v>3774.58</v>
      </c>
      <c r="E94" s="1558">
        <v>0</v>
      </c>
      <c r="F94" s="1558">
        <v>0</v>
      </c>
      <c r="G94" s="1558">
        <v>0</v>
      </c>
      <c r="H94" s="1558">
        <v>0</v>
      </c>
      <c r="I94" s="1558">
        <v>0</v>
      </c>
      <c r="J94" s="1558">
        <v>0</v>
      </c>
      <c r="K94" s="1558">
        <v>0</v>
      </c>
      <c r="L94" s="1559">
        <v>0</v>
      </c>
      <c r="M94" s="1558">
        <v>0</v>
      </c>
      <c r="N94" s="1558">
        <v>0</v>
      </c>
      <c r="O94" s="1558">
        <v>0</v>
      </c>
    </row>
    <row r="95" spans="1:15" s="1561" customFormat="1" ht="25.15" customHeight="1">
      <c r="A95" s="1560" t="s">
        <v>851</v>
      </c>
      <c r="B95" s="1576">
        <v>855</v>
      </c>
      <c r="C95" s="1556" t="s">
        <v>792</v>
      </c>
      <c r="D95" s="1558">
        <v>0</v>
      </c>
      <c r="E95" s="1558">
        <v>0</v>
      </c>
      <c r="F95" s="1558">
        <v>0</v>
      </c>
      <c r="G95" s="1558">
        <v>0</v>
      </c>
      <c r="H95" s="1558">
        <v>0</v>
      </c>
      <c r="I95" s="1558">
        <v>0</v>
      </c>
      <c r="J95" s="1558">
        <v>0</v>
      </c>
      <c r="K95" s="1558">
        <v>0</v>
      </c>
      <c r="L95" s="1559">
        <v>0</v>
      </c>
      <c r="M95" s="1558">
        <v>0</v>
      </c>
      <c r="N95" s="1558">
        <v>0</v>
      </c>
      <c r="O95" s="1563">
        <v>61.24</v>
      </c>
    </row>
    <row r="96" spans="1:15" s="1561" customFormat="1" ht="25.15" customHeight="1">
      <c r="A96" s="1560" t="s">
        <v>855</v>
      </c>
      <c r="B96" s="1576">
        <v>855</v>
      </c>
      <c r="C96" s="1556" t="s">
        <v>792</v>
      </c>
      <c r="D96" s="1567">
        <v>0.31</v>
      </c>
      <c r="E96" s="1558">
        <v>0</v>
      </c>
      <c r="F96" s="1558">
        <v>0</v>
      </c>
      <c r="G96" s="1558">
        <v>0</v>
      </c>
      <c r="H96" s="1558">
        <v>0</v>
      </c>
      <c r="I96" s="1558">
        <v>0</v>
      </c>
      <c r="J96" s="1558">
        <v>0</v>
      </c>
      <c r="K96" s="1558">
        <v>0</v>
      </c>
      <c r="L96" s="1559">
        <v>0</v>
      </c>
      <c r="M96" s="1558">
        <v>0</v>
      </c>
      <c r="N96" s="1558">
        <v>0</v>
      </c>
      <c r="O96" s="1558">
        <v>0</v>
      </c>
    </row>
    <row r="97" spans="1:15" s="1581" customFormat="1" ht="21" customHeight="1">
      <c r="A97" s="1577"/>
      <c r="B97" s="1578"/>
      <c r="C97" s="1578"/>
      <c r="D97" s="1579">
        <f>SUM(D12:D96)</f>
        <v>624491541.13000011</v>
      </c>
      <c r="E97" s="1579">
        <f t="shared" ref="E97:O97" si="0">SUM(E12:E96)</f>
        <v>51671959.100000009</v>
      </c>
      <c r="F97" s="1579">
        <f t="shared" si="0"/>
        <v>18688046.23</v>
      </c>
      <c r="G97" s="1579">
        <f t="shared" si="0"/>
        <v>2232745.5099999998</v>
      </c>
      <c r="H97" s="1579">
        <f t="shared" si="0"/>
        <v>802828.15000000014</v>
      </c>
      <c r="I97" s="1579">
        <f t="shared" si="0"/>
        <v>2767733.3399999994</v>
      </c>
      <c r="J97" s="1579">
        <f t="shared" si="0"/>
        <v>1642099.7899999996</v>
      </c>
      <c r="K97" s="1579">
        <f t="shared" si="0"/>
        <v>763347.75999999989</v>
      </c>
      <c r="L97" s="1580">
        <f t="shared" si="0"/>
        <v>8285275.9000000013</v>
      </c>
      <c r="M97" s="1579">
        <f t="shared" si="0"/>
        <v>2285011.69</v>
      </c>
      <c r="N97" s="1579">
        <f t="shared" si="0"/>
        <v>681549.37</v>
      </c>
      <c r="O97" s="1579">
        <f t="shared" si="0"/>
        <v>1702986.65</v>
      </c>
    </row>
    <row r="98" spans="1:15" s="1585" customFormat="1" ht="18.600000000000001" customHeight="1">
      <c r="A98" s="1582"/>
      <c r="B98" s="1582"/>
      <c r="C98" s="1582"/>
      <c r="D98" s="1582"/>
      <c r="E98" s="1582"/>
      <c r="F98" s="1582"/>
      <c r="G98" s="1582"/>
      <c r="H98" s="1583"/>
      <c r="I98" s="1583"/>
      <c r="J98" s="1583"/>
      <c r="K98" s="1583"/>
      <c r="L98" s="1583"/>
      <c r="M98" s="1584"/>
      <c r="N98" s="1584"/>
      <c r="O98" s="1584"/>
    </row>
    <row r="99" spans="1:15" s="1552" customFormat="1">
      <c r="B99" s="1586"/>
      <c r="C99" s="1587"/>
      <c r="D99" s="1586"/>
      <c r="E99" s="1588"/>
      <c r="F99" s="1586"/>
      <c r="G99" s="1586"/>
      <c r="H99" s="1586"/>
      <c r="I99" s="1586"/>
      <c r="J99" s="1586"/>
      <c r="K99" s="1586"/>
      <c r="L99" s="1586"/>
      <c r="M99" s="1586"/>
      <c r="N99" s="1586"/>
      <c r="O99" s="1586"/>
    </row>
    <row r="100" spans="1:15" s="1552" customFormat="1">
      <c r="B100" s="1278"/>
      <c r="C100" s="1589"/>
      <c r="D100" s="1278"/>
      <c r="E100" s="1278"/>
      <c r="F100" s="1278"/>
      <c r="G100" s="1278"/>
      <c r="H100" s="1278"/>
      <c r="I100" s="1278"/>
      <c r="J100" s="1278"/>
      <c r="K100" s="1278"/>
      <c r="L100" s="1278"/>
      <c r="M100" s="1590"/>
      <c r="N100" s="1278"/>
      <c r="O100" s="1278"/>
    </row>
    <row r="101" spans="1:15">
      <c r="B101" s="1278"/>
      <c r="D101" s="1591"/>
      <c r="E101" s="1591"/>
      <c r="F101" s="1591"/>
      <c r="G101" s="1591"/>
      <c r="H101" s="1591"/>
      <c r="I101" s="1591"/>
      <c r="J101" s="1591"/>
      <c r="K101" s="1591"/>
      <c r="L101" s="1591"/>
      <c r="M101" s="1591"/>
      <c r="N101" s="1591"/>
      <c r="O101" s="1591"/>
    </row>
    <row r="102" spans="1:15">
      <c r="B102" s="1278"/>
      <c r="D102" s="1592"/>
      <c r="E102" s="1592"/>
      <c r="F102" s="1592"/>
      <c r="G102" s="1592"/>
      <c r="H102" s="1592"/>
      <c r="I102" s="1592"/>
      <c r="J102" s="1592"/>
      <c r="K102" s="1592"/>
      <c r="L102" s="1592"/>
      <c r="M102" s="1592"/>
      <c r="N102" s="1592"/>
      <c r="O102" s="1592"/>
    </row>
    <row r="103" spans="1:15">
      <c r="B103" s="1278"/>
      <c r="D103" s="1278"/>
      <c r="E103" s="1278"/>
      <c r="F103" s="1278"/>
      <c r="G103" s="1278"/>
      <c r="H103" s="1278"/>
      <c r="I103" s="1278"/>
      <c r="J103" s="1278"/>
      <c r="K103" s="1278"/>
      <c r="L103" s="1278"/>
      <c r="M103" s="1278"/>
      <c r="N103" s="1278"/>
      <c r="O103" s="1278"/>
    </row>
    <row r="104" spans="1:15">
      <c r="B104" s="1278"/>
      <c r="D104" s="1278"/>
      <c r="E104" s="1278"/>
      <c r="F104" s="1278"/>
      <c r="G104" s="1278"/>
      <c r="H104" s="1278"/>
      <c r="I104" s="1278"/>
      <c r="J104" s="1278"/>
      <c r="K104" s="1278"/>
      <c r="L104" s="1278"/>
      <c r="M104" s="1278"/>
      <c r="N104" s="1278"/>
      <c r="O104" s="1278"/>
    </row>
    <row r="105" spans="1:15">
      <c r="D105" s="1278"/>
      <c r="E105" s="1278"/>
    </row>
  </sheetData>
  <mergeCells count="44">
    <mergeCell ref="K6:K10"/>
    <mergeCell ref="B16:B19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L6:L10"/>
    <mergeCell ref="H6:H10"/>
    <mergeCell ref="I6:I10"/>
    <mergeCell ref="J6:J10"/>
    <mergeCell ref="A75:A77"/>
    <mergeCell ref="B75:B77"/>
    <mergeCell ref="A20:A22"/>
    <mergeCell ref="B21:B22"/>
    <mergeCell ref="G6:G10"/>
    <mergeCell ref="A32:A33"/>
    <mergeCell ref="B32:B33"/>
    <mergeCell ref="A34:A73"/>
    <mergeCell ref="B34:B37"/>
    <mergeCell ref="B40:B69"/>
    <mergeCell ref="A15:A19"/>
    <mergeCell ref="A92:A93"/>
    <mergeCell ref="B92:B93"/>
    <mergeCell ref="A82:A84"/>
    <mergeCell ref="B83:B84"/>
    <mergeCell ref="A85:A86"/>
    <mergeCell ref="A88:A89"/>
    <mergeCell ref="A90:A91"/>
    <mergeCell ref="B90:B91"/>
    <mergeCell ref="A78:A80"/>
    <mergeCell ref="B79:B80"/>
    <mergeCell ref="A23:A26"/>
    <mergeCell ref="B23:B26"/>
    <mergeCell ref="A28:A29"/>
    <mergeCell ref="B28:B29"/>
    <mergeCell ref="A30:A31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46" firstPageNumber="75" fitToHeight="0" orientation="landscape" useFirstPageNumber="1" r:id="rId1"/>
  <headerFooter>
    <oddHeader>&amp;C&amp;16-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topLeftCell="A4" zoomScale="70" zoomScaleNormal="70" workbookViewId="0">
      <selection activeCell="I37" sqref="I37"/>
    </sheetView>
  </sheetViews>
  <sheetFormatPr defaultRowHeight="12.75"/>
  <cols>
    <col min="1" max="10" width="9.140625" style="1162"/>
    <col min="11" max="11" width="7.28515625" style="1162" customWidth="1"/>
    <col min="12" max="16384" width="9.140625" style="1162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2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I37" sqref="I37"/>
    </sheetView>
  </sheetViews>
  <sheetFormatPr defaultRowHeight="12.75"/>
  <cols>
    <col min="1" max="16384" width="9.140625" style="1162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>
      <selection activeCell="I37" sqref="I37"/>
    </sheetView>
  </sheetViews>
  <sheetFormatPr defaultRowHeight="12.75"/>
  <cols>
    <col min="1" max="16384" width="9.140625" style="1162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I37" sqref="I37"/>
    </sheetView>
  </sheetViews>
  <sheetFormatPr defaultRowHeight="12.75"/>
  <cols>
    <col min="1" max="16384" width="9.140625" style="1162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I37" sqref="I37"/>
    </sheetView>
  </sheetViews>
  <sheetFormatPr defaultRowHeight="12.75"/>
  <cols>
    <col min="1" max="16384" width="9.140625" style="1162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="75" zoomScaleNormal="75" workbookViewId="0">
      <selection activeCell="I37" sqref="I37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04" t="s">
        <v>510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</row>
    <row r="2" spans="1:20" ht="15">
      <c r="A2" s="704" t="s">
        <v>511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</row>
    <row r="3" spans="1:20" ht="15">
      <c r="A3" s="704" t="s">
        <v>512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</row>
    <row r="4" spans="1:20" ht="15">
      <c r="A4" s="704" t="s">
        <v>513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</row>
    <row r="5" spans="1:20" ht="15">
      <c r="A5" s="704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</row>
    <row r="6" spans="1:20" ht="18" customHeight="1">
      <c r="A6" s="12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</row>
    <row r="7" spans="1:20" ht="15">
      <c r="A7" s="1160"/>
      <c r="B7" s="1158"/>
      <c r="C7" s="1158"/>
      <c r="D7" s="1158"/>
      <c r="E7" s="1158"/>
      <c r="F7" s="1158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</row>
    <row r="8" spans="1:20" s="1162" customFormat="1" ht="9.75" customHeight="1">
      <c r="A8" s="1160"/>
      <c r="B8" s="1164"/>
      <c r="C8" s="1164"/>
      <c r="D8" s="1164"/>
      <c r="E8" s="1164"/>
      <c r="F8" s="1164"/>
      <c r="G8" s="1164"/>
      <c r="H8" s="1164"/>
      <c r="I8" s="1164"/>
      <c r="J8" s="1164"/>
      <c r="K8" s="1164"/>
      <c r="L8" s="1164"/>
      <c r="M8" s="1164"/>
      <c r="N8" s="1164"/>
      <c r="O8" s="1164"/>
      <c r="P8" s="1164"/>
      <c r="Q8" s="1164"/>
      <c r="R8" s="1164"/>
      <c r="S8" s="1164"/>
    </row>
    <row r="9" spans="1:20" s="1162" customFormat="1" ht="15">
      <c r="A9" s="1224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64"/>
      <c r="M9" s="1164"/>
      <c r="N9" s="1164"/>
      <c r="O9" s="1164"/>
      <c r="P9" s="1164"/>
      <c r="Q9" s="1164"/>
      <c r="R9" s="1164"/>
      <c r="S9" s="1164"/>
    </row>
    <row r="10" spans="1:20" s="1162" customFormat="1" ht="15">
      <c r="A10" s="1224"/>
      <c r="B10" s="1164"/>
      <c r="C10" s="1164"/>
      <c r="D10" s="1164"/>
      <c r="E10" s="1164"/>
      <c r="F10" s="1164"/>
      <c r="G10" s="1164"/>
      <c r="H10" s="1164"/>
      <c r="I10" s="1164"/>
      <c r="J10" s="1164"/>
      <c r="K10" s="1164"/>
      <c r="L10" s="1164"/>
      <c r="M10" s="1164"/>
      <c r="N10" s="1164"/>
      <c r="O10" s="1164"/>
      <c r="P10" s="1164"/>
      <c r="Q10" s="1164"/>
      <c r="R10" s="1164"/>
      <c r="S10" s="1164"/>
    </row>
    <row r="11" spans="1:20" ht="15">
      <c r="A11" s="1161"/>
      <c r="B11" s="1158"/>
      <c r="C11" s="1158"/>
      <c r="D11" s="1158"/>
      <c r="E11" s="1158"/>
      <c r="F11" s="1158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</row>
    <row r="12" spans="1:20" ht="15">
      <c r="A12" s="1216"/>
      <c r="B12" s="1158"/>
      <c r="C12" s="1158"/>
      <c r="D12" s="1158"/>
      <c r="E12" s="1158"/>
      <c r="F12" s="1158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</row>
    <row r="13" spans="1:20" ht="16.5" customHeight="1">
      <c r="A13" s="1224"/>
      <c r="B13" s="1158"/>
      <c r="C13" s="1158"/>
      <c r="D13" s="1158"/>
      <c r="E13" s="1158"/>
      <c r="F13" s="1158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</row>
    <row r="14" spans="1:20" ht="15">
      <c r="A14" s="1224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</row>
    <row r="15" spans="1:20" ht="15">
      <c r="A15" s="1169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6"/>
    </row>
    <row r="16" spans="1:20" ht="15">
      <c r="A16" s="1159"/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</row>
    <row r="17" spans="1:20" ht="15">
      <c r="A17" s="1159"/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</row>
    <row r="18" spans="1:20" ht="15">
      <c r="A18" s="1159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</row>
    <row r="19" spans="1:20" ht="15">
      <c r="A19" s="1169"/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</row>
    <row r="20" spans="1:20" s="1162" customFormat="1" ht="15">
      <c r="A20" s="1169"/>
      <c r="B20" s="1164"/>
      <c r="C20" s="1164"/>
      <c r="D20" s="1164"/>
      <c r="E20" s="1164"/>
      <c r="F20" s="1164"/>
      <c r="G20" s="1164"/>
      <c r="H20" s="1164"/>
      <c r="I20" s="1164"/>
      <c r="J20" s="1164"/>
      <c r="K20" s="1164"/>
      <c r="L20" s="1164"/>
      <c r="M20" s="1164"/>
      <c r="N20" s="1164"/>
      <c r="O20" s="1164"/>
      <c r="P20" s="1164"/>
      <c r="Q20" s="1164"/>
      <c r="R20" s="1164"/>
      <c r="S20" s="1164"/>
      <c r="T20" s="1164"/>
    </row>
    <row r="21" spans="1:20" s="1162" customFormat="1" ht="15">
      <c r="A21" s="1169"/>
      <c r="B21" s="1164"/>
      <c r="C21" s="1164"/>
      <c r="D21" s="1164"/>
      <c r="E21" s="1164"/>
      <c r="F21" s="1164"/>
      <c r="G21" s="1164"/>
      <c r="H21" s="1164"/>
      <c r="I21" s="1164"/>
      <c r="J21" s="1164"/>
      <c r="K21" s="1164"/>
      <c r="L21" s="1164"/>
      <c r="M21" s="1164"/>
      <c r="N21" s="1164"/>
      <c r="O21" s="1164"/>
      <c r="P21" s="1164"/>
      <c r="Q21" s="1164"/>
      <c r="R21" s="1164"/>
      <c r="S21" s="1164"/>
      <c r="T21" s="1164"/>
    </row>
    <row r="22" spans="1:20" ht="15">
      <c r="A22" s="1159"/>
      <c r="B22" s="1158"/>
      <c r="C22" s="1158"/>
      <c r="D22" s="1158"/>
      <c r="E22" s="1158"/>
      <c r="F22" s="1158"/>
      <c r="G22" s="1158"/>
      <c r="H22" s="1158"/>
      <c r="I22" s="1158"/>
      <c r="J22" s="1158"/>
      <c r="K22" s="1158"/>
      <c r="L22" s="1158"/>
      <c r="M22" s="1158"/>
      <c r="N22" s="1158"/>
      <c r="O22" s="1158"/>
      <c r="P22" s="1158"/>
      <c r="Q22" s="1158"/>
      <c r="R22" s="315"/>
      <c r="S22" s="315"/>
      <c r="T22" s="315"/>
    </row>
    <row r="23" spans="1:20" ht="15">
      <c r="A23" s="1169"/>
      <c r="B23" s="1158"/>
      <c r="C23" s="1158"/>
      <c r="D23" s="1158"/>
      <c r="E23" s="1158"/>
      <c r="F23" s="1158"/>
      <c r="G23" s="1158"/>
      <c r="H23" s="1158"/>
      <c r="I23" s="1158"/>
      <c r="J23" s="1158"/>
      <c r="K23" s="1158"/>
      <c r="L23" s="1158"/>
      <c r="M23" s="1158"/>
      <c r="N23" s="1158"/>
      <c r="O23" s="1158"/>
      <c r="P23" s="1158"/>
      <c r="Q23" s="1158"/>
      <c r="R23" s="315"/>
      <c r="S23" s="315"/>
      <c r="T23" s="315"/>
    </row>
    <row r="24" spans="1:20" ht="15">
      <c r="A24" s="70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</row>
    <row r="25" spans="1:20" ht="15">
      <c r="A25" s="70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</row>
    <row r="26" spans="1:20" ht="15">
      <c r="A26" s="70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</row>
    <row r="27" spans="1:20" ht="15">
      <c r="A27" s="705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655"/>
    </row>
    <row r="28" spans="1:20" ht="15">
      <c r="A28" s="705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655"/>
    </row>
    <row r="29" spans="1:20" ht="15" hidden="1">
      <c r="A29" s="705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655"/>
    </row>
    <row r="30" spans="1:20" ht="15" hidden="1">
      <c r="A30" s="705"/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655"/>
    </row>
    <row r="31" spans="1:20">
      <c r="A31" s="315"/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655"/>
    </row>
    <row r="32" spans="1:20" ht="15">
      <c r="A32" s="706"/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655"/>
    </row>
    <row r="33" spans="1:20" ht="15">
      <c r="A33" s="705"/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655"/>
    </row>
    <row r="34" spans="1:20">
      <c r="A34" s="315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topLeftCell="A2" zoomScaleNormal="100" workbookViewId="0">
      <selection activeCell="I37" sqref="I37"/>
    </sheetView>
  </sheetViews>
  <sheetFormatPr defaultRowHeight="12.75"/>
  <cols>
    <col min="1" max="16384" width="9.140625" style="1162"/>
  </cols>
  <sheetData>
    <row r="27" spans="2:2">
      <c r="B27" s="1615" t="s">
        <v>900</v>
      </c>
    </row>
    <row r="28" spans="2:2">
      <c r="B28" s="1614" t="s">
        <v>899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topLeftCell="A4" zoomScaleNormal="100" workbookViewId="0">
      <selection activeCell="I37" sqref="I37"/>
    </sheetView>
  </sheetViews>
  <sheetFormatPr defaultRowHeight="12.75"/>
  <cols>
    <col min="1" max="16384" width="9.140625" style="1162"/>
  </cols>
  <sheetData>
    <row r="1" spans="1:1">
      <c r="A1" s="1162" t="s">
        <v>901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31"/>
  <dimension ref="A1:K94"/>
  <sheetViews>
    <sheetView showGridLines="0" showZeros="0" showOutlineSymbols="0" topLeftCell="A31" zoomScale="70" zoomScaleNormal="70" workbookViewId="0">
      <selection activeCell="I37" sqref="I37"/>
    </sheetView>
  </sheetViews>
  <sheetFormatPr defaultRowHeight="12.75"/>
  <cols>
    <col min="1" max="1" width="85.85546875" style="184" customWidth="1"/>
    <col min="2" max="2" width="16.85546875" style="184" customWidth="1"/>
    <col min="3" max="3" width="14.7109375" style="184" bestFit="1" customWidth="1"/>
    <col min="4" max="4" width="2.7109375" style="184" customWidth="1"/>
    <col min="5" max="5" width="14.140625" style="184" customWidth="1"/>
    <col min="6" max="6" width="2.7109375" style="184" customWidth="1"/>
    <col min="7" max="7" width="14.140625" style="184" customWidth="1"/>
    <col min="8" max="8" width="2.7109375" style="184" customWidth="1"/>
    <col min="9" max="11" width="11.7109375" style="184" bestFit="1" customWidth="1"/>
    <col min="12" max="13" width="9.140625" style="184"/>
    <col min="14" max="14" width="16.140625" style="184" customWidth="1"/>
    <col min="15" max="16384" width="9.140625" style="184"/>
  </cols>
  <sheetData>
    <row r="1" spans="1:11" ht="17.25" customHeight="1">
      <c r="A1" s="180" t="s">
        <v>431</v>
      </c>
      <c r="B1" s="181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7.25" customHeight="1">
      <c r="A2" s="185"/>
      <c r="B2" s="185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7.25" customHeight="1">
      <c r="A3" s="186" t="s">
        <v>432</v>
      </c>
      <c r="B3" s="187"/>
      <c r="C3" s="188"/>
      <c r="D3" s="188"/>
      <c r="E3" s="188"/>
      <c r="F3" s="188"/>
      <c r="G3" s="188"/>
      <c r="H3" s="188"/>
      <c r="I3" s="188"/>
      <c r="J3" s="188"/>
      <c r="K3" s="188"/>
    </row>
    <row r="4" spans="1:11" ht="17.25" customHeight="1">
      <c r="A4" s="189"/>
      <c r="B4" s="189"/>
      <c r="C4" s="183"/>
      <c r="D4" s="183"/>
      <c r="E4" s="183"/>
      <c r="F4" s="183"/>
      <c r="G4" s="183"/>
      <c r="H4" s="183"/>
      <c r="I4" s="183"/>
      <c r="J4" s="183"/>
      <c r="K4" s="183"/>
    </row>
    <row r="5" spans="1:11" ht="17.25" customHeight="1">
      <c r="A5" s="189"/>
      <c r="B5" s="189"/>
      <c r="C5" s="190"/>
      <c r="D5" s="1143"/>
      <c r="E5" s="183"/>
      <c r="F5" s="183"/>
      <c r="G5" s="183"/>
      <c r="H5" s="183"/>
      <c r="I5" s="183"/>
      <c r="J5" s="191"/>
      <c r="K5" s="192" t="s">
        <v>2</v>
      </c>
    </row>
    <row r="6" spans="1:11" ht="15.95" customHeight="1">
      <c r="A6" s="193"/>
      <c r="B6" s="194" t="s">
        <v>227</v>
      </c>
      <c r="C6" s="195" t="s">
        <v>229</v>
      </c>
      <c r="D6" s="198"/>
      <c r="E6" s="196"/>
      <c r="F6" s="196"/>
      <c r="G6" s="197"/>
      <c r="H6" s="196"/>
      <c r="I6" s="198" t="s">
        <v>433</v>
      </c>
      <c r="J6" s="196"/>
      <c r="K6" s="197"/>
    </row>
    <row r="7" spans="1:11" ht="15.95" customHeight="1">
      <c r="A7" s="199" t="s">
        <v>3</v>
      </c>
      <c r="B7" s="200" t="s">
        <v>228</v>
      </c>
      <c r="C7" s="1188"/>
      <c r="D7" s="1197"/>
      <c r="E7" s="1188"/>
      <c r="F7" s="1197"/>
      <c r="G7" s="1188"/>
      <c r="H7" s="1197"/>
      <c r="I7" s="201" t="s">
        <v>4</v>
      </c>
      <c r="J7" s="201" t="s">
        <v>4</v>
      </c>
      <c r="K7" s="202"/>
    </row>
    <row r="8" spans="1:11" ht="15.95" customHeight="1">
      <c r="A8" s="203"/>
      <c r="B8" s="204" t="s">
        <v>747</v>
      </c>
      <c r="C8" s="1188" t="s">
        <v>434</v>
      </c>
      <c r="D8" s="201"/>
      <c r="E8" s="1188" t="s">
        <v>435</v>
      </c>
      <c r="F8" s="201"/>
      <c r="G8" s="1188" t="s">
        <v>436</v>
      </c>
      <c r="H8" s="201"/>
      <c r="I8" s="202" t="s">
        <v>232</v>
      </c>
      <c r="J8" s="202" t="s">
        <v>437</v>
      </c>
      <c r="K8" s="202" t="s">
        <v>438</v>
      </c>
    </row>
    <row r="9" spans="1:11" s="209" customFormat="1" ht="9.75" customHeight="1">
      <c r="A9" s="206" t="s">
        <v>439</v>
      </c>
      <c r="B9" s="207">
        <v>2</v>
      </c>
      <c r="C9" s="1189">
        <v>3</v>
      </c>
      <c r="D9" s="208"/>
      <c r="E9" s="1189">
        <v>4</v>
      </c>
      <c r="F9" s="208"/>
      <c r="G9" s="1189">
        <v>5</v>
      </c>
      <c r="H9" s="208"/>
      <c r="I9" s="208">
        <v>6</v>
      </c>
      <c r="J9" s="208">
        <v>7</v>
      </c>
      <c r="K9" s="208">
        <v>8</v>
      </c>
    </row>
    <row r="10" spans="1:11" ht="24" customHeight="1">
      <c r="A10" s="210" t="s">
        <v>440</v>
      </c>
      <c r="B10" s="1066">
        <v>404484028</v>
      </c>
      <c r="C10" s="1190">
        <v>40655999</v>
      </c>
      <c r="D10" s="1001"/>
      <c r="E10" s="1190">
        <v>71096748</v>
      </c>
      <c r="F10" s="1001"/>
      <c r="G10" s="1190">
        <v>101060605</v>
      </c>
      <c r="H10" s="1217"/>
      <c r="I10" s="1075">
        <v>0.10051323707644644</v>
      </c>
      <c r="J10" s="1075">
        <v>0.17577145963350621</v>
      </c>
      <c r="K10" s="1093">
        <v>0.24985066901084163</v>
      </c>
    </row>
    <row r="11" spans="1:11" ht="24" customHeight="1">
      <c r="A11" s="211" t="s">
        <v>441</v>
      </c>
      <c r="B11" s="1067">
        <v>486784028</v>
      </c>
      <c r="C11" s="1191">
        <v>34010719</v>
      </c>
      <c r="D11" s="1198"/>
      <c r="E11" s="1191">
        <v>70220863</v>
      </c>
      <c r="F11" s="1198"/>
      <c r="G11" s="1208">
        <v>104474949</v>
      </c>
      <c r="H11" s="1217"/>
      <c r="I11" s="1075">
        <v>6.9868190087781598E-2</v>
      </c>
      <c r="J11" s="1075">
        <v>0.14425465701598575</v>
      </c>
      <c r="K11" s="1094">
        <v>0.21462279571752918</v>
      </c>
    </row>
    <row r="12" spans="1:11" ht="24" customHeight="1">
      <c r="A12" s="210" t="s">
        <v>442</v>
      </c>
      <c r="B12" s="1180">
        <v>-82300000</v>
      </c>
      <c r="C12" s="1190">
        <v>6645281</v>
      </c>
      <c r="D12" s="1001"/>
      <c r="E12" s="1190">
        <v>875885</v>
      </c>
      <c r="F12" s="1001"/>
      <c r="G12" s="1190">
        <v>-3414344</v>
      </c>
      <c r="H12" s="1217"/>
      <c r="I12" s="1075"/>
      <c r="J12" s="1075"/>
      <c r="K12" s="1094">
        <v>4.1486561360874849E-2</v>
      </c>
    </row>
    <row r="13" spans="1:11" ht="24" customHeight="1">
      <c r="A13" s="213" t="s">
        <v>443</v>
      </c>
      <c r="B13" s="1068"/>
      <c r="C13" s="1192"/>
      <c r="D13" s="1069"/>
      <c r="E13" s="1192"/>
      <c r="F13" s="1069"/>
      <c r="G13" s="1192"/>
      <c r="H13" s="1218"/>
      <c r="I13" s="1076"/>
      <c r="J13" s="1076"/>
      <c r="K13" s="1079"/>
    </row>
    <row r="14" spans="1:11" ht="15" customHeight="1">
      <c r="A14" s="214" t="s">
        <v>444</v>
      </c>
      <c r="B14" s="1066"/>
      <c r="C14" s="1193"/>
      <c r="D14" s="1001"/>
      <c r="E14" s="1193"/>
      <c r="F14" s="1001"/>
      <c r="G14" s="1190"/>
      <c r="H14" s="1217"/>
      <c r="I14" s="1075"/>
      <c r="J14" s="1075"/>
      <c r="K14" s="1094"/>
    </row>
    <row r="15" spans="1:11" ht="51" customHeight="1">
      <c r="A15" s="1130" t="s">
        <v>768</v>
      </c>
      <c r="B15" s="1066"/>
      <c r="C15" s="1193"/>
      <c r="D15" s="1001"/>
      <c r="E15" s="1193"/>
      <c r="F15" s="1001"/>
      <c r="G15" s="1190"/>
      <c r="H15" s="1217"/>
      <c r="I15" s="1075"/>
      <c r="J15" s="1093"/>
      <c r="K15" s="1094"/>
    </row>
    <row r="16" spans="1:11" ht="20.25" customHeight="1">
      <c r="A16" s="210" t="s">
        <v>720</v>
      </c>
      <c r="B16" s="1067">
        <v>-6864846</v>
      </c>
      <c r="C16" s="1193">
        <v>81419</v>
      </c>
      <c r="D16" s="1001"/>
      <c r="E16" s="1193">
        <v>62408</v>
      </c>
      <c r="F16" s="1001"/>
      <c r="G16" s="1190">
        <v>-76212</v>
      </c>
      <c r="H16" s="1217"/>
      <c r="I16" s="1075"/>
      <c r="J16" s="1077"/>
      <c r="K16" s="1094">
        <v>1.1101778539533152E-2</v>
      </c>
    </row>
    <row r="17" spans="1:11" ht="24" customHeight="1">
      <c r="A17" s="768" t="s">
        <v>721</v>
      </c>
      <c r="B17" s="1104">
        <v>89164846</v>
      </c>
      <c r="C17" s="1194">
        <v>-6645281</v>
      </c>
      <c r="D17" s="1071"/>
      <c r="E17" s="1206">
        <v>-875885</v>
      </c>
      <c r="F17" s="1071"/>
      <c r="G17" s="1194">
        <v>3414344</v>
      </c>
      <c r="H17" s="1219"/>
      <c r="I17" s="1078"/>
      <c r="J17" s="1079"/>
      <c r="K17" s="1079">
        <v>3.8292490293764428E-2</v>
      </c>
    </row>
    <row r="18" spans="1:11" ht="24" customHeight="1">
      <c r="A18" s="216" t="s">
        <v>445</v>
      </c>
      <c r="B18" s="1003">
        <v>55565016</v>
      </c>
      <c r="C18" s="999">
        <v>-8279982</v>
      </c>
      <c r="D18" s="1002"/>
      <c r="E18" s="999">
        <v>-579754</v>
      </c>
      <c r="F18" s="1002"/>
      <c r="G18" s="999">
        <v>-3805712</v>
      </c>
      <c r="H18" s="1220"/>
      <c r="I18" s="1080"/>
      <c r="J18" s="1080"/>
      <c r="K18" s="1081"/>
    </row>
    <row r="19" spans="1:11" ht="15">
      <c r="A19" s="217" t="s">
        <v>717</v>
      </c>
      <c r="B19" s="1003"/>
      <c r="C19" s="1195"/>
      <c r="D19" s="1002"/>
      <c r="E19" s="1195"/>
      <c r="F19" s="1002"/>
      <c r="G19" s="999"/>
      <c r="H19" s="1220"/>
      <c r="I19" s="1080"/>
      <c r="J19" s="1080"/>
      <c r="K19" s="1081"/>
    </row>
    <row r="20" spans="1:11" ht="15">
      <c r="A20" s="216" t="s">
        <v>446</v>
      </c>
      <c r="B20" s="1003">
        <v>9118240</v>
      </c>
      <c r="C20" s="999">
        <v>0</v>
      </c>
      <c r="D20" s="1002"/>
      <c r="E20" s="999"/>
      <c r="F20" s="1002"/>
      <c r="G20" s="999">
        <v>-10843574</v>
      </c>
      <c r="H20" s="1220"/>
      <c r="I20" s="1081"/>
      <c r="J20" s="1080"/>
      <c r="K20" s="1081"/>
    </row>
    <row r="21" spans="1:11" ht="15">
      <c r="A21" s="216" t="s">
        <v>447</v>
      </c>
      <c r="B21" s="1003">
        <v>68663815</v>
      </c>
      <c r="C21" s="999">
        <v>7492099</v>
      </c>
      <c r="D21" s="1002"/>
      <c r="E21" s="999">
        <v>14792226</v>
      </c>
      <c r="F21" s="1002"/>
      <c r="G21" s="999">
        <v>23799043</v>
      </c>
      <c r="H21" s="1220"/>
      <c r="I21" s="1081">
        <v>0.1091127692220422</v>
      </c>
      <c r="J21" s="1080">
        <v>0.21542971359805743</v>
      </c>
      <c r="K21" s="1081">
        <v>0.3466023989491408</v>
      </c>
    </row>
    <row r="22" spans="1:11" ht="15">
      <c r="A22" s="216" t="s">
        <v>448</v>
      </c>
      <c r="B22" s="1003">
        <v>9000000</v>
      </c>
      <c r="C22" s="999">
        <v>29666623</v>
      </c>
      <c r="D22" s="1002"/>
      <c r="E22" s="999">
        <v>29771968</v>
      </c>
      <c r="F22" s="1002"/>
      <c r="G22" s="999">
        <v>30070790</v>
      </c>
      <c r="H22" s="1220"/>
      <c r="I22" s="1081">
        <v>3.2962914444444444</v>
      </c>
      <c r="J22" s="1080">
        <v>3.3079964444444445</v>
      </c>
      <c r="K22" s="1081">
        <v>3.3411988888888891</v>
      </c>
    </row>
    <row r="23" spans="1:11" ht="15">
      <c r="A23" s="216" t="s">
        <v>449</v>
      </c>
      <c r="B23" s="1003">
        <v>-270505</v>
      </c>
      <c r="C23" s="999">
        <v>15918</v>
      </c>
      <c r="D23" s="1002"/>
      <c r="E23" s="999">
        <v>17669</v>
      </c>
      <c r="F23" s="1002"/>
      <c r="G23" s="999">
        <v>21754</v>
      </c>
      <c r="H23" s="1220"/>
      <c r="I23" s="1081"/>
      <c r="J23" s="1080"/>
      <c r="K23" s="1081"/>
    </row>
    <row r="24" spans="1:11" ht="15">
      <c r="A24" s="216" t="s">
        <v>450</v>
      </c>
      <c r="B24" s="1003">
        <v>-21900000</v>
      </c>
      <c r="C24" s="999">
        <v>2930868</v>
      </c>
      <c r="D24" s="1002"/>
      <c r="E24" s="999">
        <v>4229104</v>
      </c>
      <c r="F24" s="1002"/>
      <c r="G24" s="999">
        <v>6283683</v>
      </c>
      <c r="H24" s="1220"/>
      <c r="I24" s="1081"/>
      <c r="J24" s="1080"/>
      <c r="K24" s="1081"/>
    </row>
    <row r="25" spans="1:11" ht="15" customHeight="1">
      <c r="A25" s="216" t="s">
        <v>451</v>
      </c>
      <c r="B25" s="1003">
        <v>18739</v>
      </c>
      <c r="C25" s="999">
        <v>1999</v>
      </c>
      <c r="D25" s="1002"/>
      <c r="E25" s="999">
        <v>12955</v>
      </c>
      <c r="F25" s="1002"/>
      <c r="G25" s="999">
        <v>581055</v>
      </c>
      <c r="H25" s="1220"/>
      <c r="I25" s="1081">
        <v>0.10667591653770211</v>
      </c>
      <c r="J25" s="1080">
        <v>0.69133891883238163</v>
      </c>
      <c r="K25" s="1221" t="s">
        <v>771</v>
      </c>
    </row>
    <row r="26" spans="1:11" ht="15">
      <c r="A26" s="216" t="s">
        <v>706</v>
      </c>
      <c r="B26" s="1003">
        <v>-65273</v>
      </c>
      <c r="C26" s="999">
        <v>768</v>
      </c>
      <c r="D26" s="1002"/>
      <c r="E26" s="999">
        <v>5335</v>
      </c>
      <c r="F26" s="1002"/>
      <c r="G26" s="999">
        <v>15732</v>
      </c>
      <c r="H26" s="1220"/>
      <c r="I26" s="1081"/>
      <c r="J26" s="1080"/>
      <c r="K26" s="1081"/>
    </row>
    <row r="27" spans="1:11" ht="15">
      <c r="A27" s="216" t="s">
        <v>707</v>
      </c>
      <c r="B27" s="1003"/>
      <c r="C27" s="999">
        <v>65951986</v>
      </c>
      <c r="D27" s="1002"/>
      <c r="E27" s="999">
        <v>64012814</v>
      </c>
      <c r="F27" s="1002"/>
      <c r="G27" s="999">
        <v>64522307</v>
      </c>
      <c r="H27" s="1220"/>
      <c r="I27" s="1081"/>
      <c r="J27" s="1080"/>
      <c r="K27" s="1081"/>
    </row>
    <row r="28" spans="1:11" ht="18">
      <c r="A28" s="216" t="s">
        <v>708</v>
      </c>
      <c r="B28" s="1003">
        <v>9000000</v>
      </c>
      <c r="C28" s="1200">
        <v>-17563731</v>
      </c>
      <c r="D28" s="1222" t="s">
        <v>772</v>
      </c>
      <c r="E28" s="999">
        <v>-14603803</v>
      </c>
      <c r="F28" s="1222" t="s">
        <v>772</v>
      </c>
      <c r="G28" s="999">
        <v>-10788111</v>
      </c>
      <c r="H28" s="1222" t="s">
        <v>772</v>
      </c>
      <c r="I28" s="1081"/>
      <c r="J28" s="1080"/>
      <c r="K28" s="1081"/>
    </row>
    <row r="29" spans="1:11" ht="15.75" customHeight="1">
      <c r="A29" s="216" t="s">
        <v>452</v>
      </c>
      <c r="B29" s="1201">
        <v>33599830</v>
      </c>
      <c r="C29" s="1200">
        <v>1634701</v>
      </c>
      <c r="D29" s="1002"/>
      <c r="E29" s="999">
        <v>-296131</v>
      </c>
      <c r="F29" s="1002"/>
      <c r="G29" s="999">
        <v>7220055</v>
      </c>
      <c r="H29" s="1220"/>
      <c r="I29" s="1081">
        <v>4.8652061632454689E-2</v>
      </c>
      <c r="J29" s="1080"/>
      <c r="K29" s="1081">
        <v>0.21488367649479179</v>
      </c>
    </row>
    <row r="30" spans="1:11" ht="8.25" customHeight="1">
      <c r="A30" s="218"/>
      <c r="B30" s="707"/>
      <c r="C30" s="1196"/>
      <c r="D30" s="708"/>
      <c r="E30" s="1207"/>
      <c r="F30" s="1205"/>
      <c r="G30" s="1196"/>
      <c r="H30" s="1223"/>
      <c r="I30" s="863"/>
      <c r="J30" s="1080"/>
      <c r="K30" s="869"/>
    </row>
    <row r="31" spans="1:11" ht="3" customHeight="1">
      <c r="J31" s="861" t="str">
        <f>IF(G25=0,0,(IF(G25/C25&gt;1000%,"*)",G25/C25)))</f>
        <v>*)</v>
      </c>
    </row>
    <row r="32" spans="1:11" ht="15">
      <c r="A32" s="658"/>
    </row>
    <row r="33" spans="1:11" ht="15">
      <c r="A33" s="189"/>
    </row>
    <row r="34" spans="1:11" ht="17.25" customHeight="1">
      <c r="A34" s="189"/>
      <c r="B34" s="189"/>
      <c r="C34" s="190"/>
      <c r="D34" s="1143"/>
      <c r="E34" s="183"/>
      <c r="F34" s="183"/>
      <c r="G34" s="183"/>
      <c r="H34" s="183"/>
      <c r="I34" s="183"/>
      <c r="J34" s="191"/>
      <c r="K34" s="192" t="s">
        <v>2</v>
      </c>
    </row>
    <row r="35" spans="1:11" ht="15.95" customHeight="1">
      <c r="A35" s="193"/>
      <c r="B35" s="194" t="s">
        <v>227</v>
      </c>
      <c r="C35" s="195" t="s">
        <v>229</v>
      </c>
      <c r="D35" s="198"/>
      <c r="E35" s="196"/>
      <c r="F35" s="196"/>
      <c r="G35" s="197"/>
      <c r="H35" s="196"/>
      <c r="I35" s="198" t="s">
        <v>433</v>
      </c>
      <c r="J35" s="196"/>
      <c r="K35" s="197"/>
    </row>
    <row r="36" spans="1:11" ht="15.95" customHeight="1">
      <c r="A36" s="199" t="s">
        <v>3</v>
      </c>
      <c r="B36" s="200" t="s">
        <v>228</v>
      </c>
      <c r="C36" s="1188"/>
      <c r="D36" s="1197"/>
      <c r="E36" s="1188"/>
      <c r="F36" s="1197"/>
      <c r="G36" s="1188"/>
      <c r="H36" s="1197"/>
      <c r="I36" s="201" t="s">
        <v>4</v>
      </c>
      <c r="J36" s="201" t="s">
        <v>4</v>
      </c>
      <c r="K36" s="202"/>
    </row>
    <row r="37" spans="1:11" ht="15.95" customHeight="1">
      <c r="A37" s="203"/>
      <c r="B37" s="204" t="s">
        <v>747</v>
      </c>
      <c r="C37" s="1188" t="s">
        <v>765</v>
      </c>
      <c r="D37" s="201"/>
      <c r="E37" s="1188" t="s">
        <v>770</v>
      </c>
      <c r="F37" s="201"/>
      <c r="G37" s="1188" t="s">
        <v>764</v>
      </c>
      <c r="H37" s="201"/>
      <c r="I37" s="202" t="s">
        <v>232</v>
      </c>
      <c r="J37" s="202" t="s">
        <v>437</v>
      </c>
      <c r="K37" s="202" t="s">
        <v>438</v>
      </c>
    </row>
    <row r="38" spans="1:11" s="209" customFormat="1" ht="9.75" customHeight="1">
      <c r="A38" s="206" t="s">
        <v>439</v>
      </c>
      <c r="B38" s="207">
        <v>2</v>
      </c>
      <c r="C38" s="1189">
        <v>3</v>
      </c>
      <c r="D38" s="208"/>
      <c r="E38" s="1189">
        <v>4</v>
      </c>
      <c r="F38" s="208"/>
      <c r="G38" s="1189">
        <v>5</v>
      </c>
      <c r="H38" s="208"/>
      <c r="I38" s="208">
        <v>6</v>
      </c>
      <c r="J38" s="208">
        <v>7</v>
      </c>
      <c r="K38" s="208">
        <v>8</v>
      </c>
    </row>
    <row r="39" spans="1:11" ht="24" customHeight="1">
      <c r="A39" s="210" t="s">
        <v>440</v>
      </c>
      <c r="B39" s="1066">
        <v>404484028</v>
      </c>
      <c r="C39" s="1190">
        <v>147066719</v>
      </c>
      <c r="D39" s="1001"/>
      <c r="E39" s="1190"/>
      <c r="F39" s="1001"/>
      <c r="G39" s="1190"/>
      <c r="H39" s="1001"/>
      <c r="I39" s="1075">
        <v>0.36359091785943154</v>
      </c>
      <c r="J39" s="1075"/>
      <c r="K39" s="1093"/>
    </row>
    <row r="40" spans="1:11" ht="24" customHeight="1">
      <c r="A40" s="211" t="s">
        <v>441</v>
      </c>
      <c r="B40" s="1067">
        <v>486784028</v>
      </c>
      <c r="C40" s="1191">
        <v>137907798</v>
      </c>
      <c r="D40" s="1198"/>
      <c r="E40" s="1191"/>
      <c r="F40" s="1198"/>
      <c r="G40" s="1208"/>
      <c r="H40" s="1001"/>
      <c r="I40" s="1075">
        <v>0.28330386797325241</v>
      </c>
      <c r="J40" s="1075"/>
      <c r="K40" s="1094"/>
    </row>
    <row r="41" spans="1:11" ht="24" customHeight="1">
      <c r="A41" s="210" t="s">
        <v>442</v>
      </c>
      <c r="B41" s="1180">
        <v>-82300000</v>
      </c>
      <c r="C41" s="1190">
        <v>9158921</v>
      </c>
      <c r="D41" s="1001"/>
      <c r="E41" s="1190"/>
      <c r="F41" s="1001"/>
      <c r="G41" s="1190"/>
      <c r="H41" s="1001"/>
      <c r="I41" s="1075">
        <v>-0.11128701093560146</v>
      </c>
      <c r="J41" s="1075"/>
      <c r="K41" s="1094"/>
    </row>
    <row r="42" spans="1:11" ht="24" customHeight="1">
      <c r="A42" s="213" t="s">
        <v>443</v>
      </c>
      <c r="B42" s="1068"/>
      <c r="C42" s="1192"/>
      <c r="D42" s="1069"/>
      <c r="E42" s="1192"/>
      <c r="F42" s="1069"/>
      <c r="G42" s="1192"/>
      <c r="H42" s="1069"/>
      <c r="I42" s="1076"/>
      <c r="J42" s="1076"/>
      <c r="K42" s="1079"/>
    </row>
    <row r="43" spans="1:11" ht="15" customHeight="1">
      <c r="A43" s="214" t="s">
        <v>444</v>
      </c>
      <c r="B43" s="1066"/>
      <c r="C43" s="1193"/>
      <c r="D43" s="1001"/>
      <c r="E43" s="1193"/>
      <c r="F43" s="1001"/>
      <c r="G43" s="1190"/>
      <c r="H43" s="1001"/>
      <c r="I43" s="1075"/>
      <c r="J43" s="1075"/>
      <c r="K43" s="1094"/>
    </row>
    <row r="44" spans="1:11" ht="51.75" customHeight="1">
      <c r="A44" s="1130" t="s">
        <v>768</v>
      </c>
      <c r="B44" s="1066"/>
      <c r="C44" s="1193"/>
      <c r="D44" s="1001"/>
      <c r="E44" s="1193"/>
      <c r="F44" s="1001"/>
      <c r="G44" s="1190"/>
      <c r="H44" s="1001"/>
      <c r="I44" s="1075"/>
      <c r="J44" s="1093"/>
      <c r="K44" s="1094"/>
    </row>
    <row r="45" spans="1:11" ht="20.25" customHeight="1">
      <c r="A45" s="210" t="s">
        <v>720</v>
      </c>
      <c r="B45" s="1067">
        <v>-6864846</v>
      </c>
      <c r="C45" s="1193">
        <v>3781</v>
      </c>
      <c r="D45" s="1001"/>
      <c r="E45" s="1193"/>
      <c r="F45" s="1001"/>
      <c r="G45" s="1190"/>
      <c r="H45" s="1001"/>
      <c r="I45" s="1075">
        <v>-5.5077710410401048E-4</v>
      </c>
      <c r="J45" s="1077"/>
      <c r="K45" s="1094"/>
    </row>
    <row r="46" spans="1:11" ht="24" customHeight="1">
      <c r="A46" s="768" t="s">
        <v>721</v>
      </c>
      <c r="B46" s="1104">
        <v>89164846</v>
      </c>
      <c r="C46" s="1194">
        <v>-9158921</v>
      </c>
      <c r="D46" s="1071"/>
      <c r="E46" s="1206"/>
      <c r="F46" s="1071"/>
      <c r="G46" s="1194"/>
      <c r="H46" s="1071"/>
      <c r="I46" s="1078">
        <v>-0.10271896841497377</v>
      </c>
      <c r="J46" s="1079"/>
      <c r="K46" s="1079"/>
    </row>
    <row r="47" spans="1:11" ht="24" customHeight="1">
      <c r="A47" s="216" t="s">
        <v>445</v>
      </c>
      <c r="B47" s="1003">
        <v>55565016</v>
      </c>
      <c r="C47" s="999">
        <v>-23569897</v>
      </c>
      <c r="D47" s="1002"/>
      <c r="E47" s="999"/>
      <c r="F47" s="1002"/>
      <c r="G47" s="999"/>
      <c r="H47" s="1002"/>
      <c r="I47" s="1080">
        <v>-0.42418591222937829</v>
      </c>
      <c r="J47" s="1080"/>
      <c r="K47" s="1081"/>
    </row>
    <row r="48" spans="1:11" ht="15">
      <c r="A48" s="217" t="s">
        <v>717</v>
      </c>
      <c r="B48" s="1003"/>
      <c r="C48" s="1195"/>
      <c r="D48" s="1002"/>
      <c r="E48" s="1195"/>
      <c r="F48" s="1002"/>
      <c r="G48" s="999"/>
      <c r="H48" s="1002"/>
      <c r="I48" s="1080"/>
      <c r="J48" s="1080"/>
      <c r="K48" s="1081"/>
    </row>
    <row r="49" spans="1:11" ht="15">
      <c r="A49" s="216" t="s">
        <v>446</v>
      </c>
      <c r="B49" s="1003">
        <v>9118240</v>
      </c>
      <c r="C49" s="999">
        <v>-10843574</v>
      </c>
      <c r="D49" s="1002"/>
      <c r="E49" s="999"/>
      <c r="F49" s="1002"/>
      <c r="G49" s="999"/>
      <c r="H49" s="1002"/>
      <c r="I49" s="1081">
        <v>-1.1892178753794591</v>
      </c>
      <c r="J49" s="1080"/>
      <c r="K49" s="1081"/>
    </row>
    <row r="50" spans="1:11" ht="15">
      <c r="A50" s="216" t="s">
        <v>447</v>
      </c>
      <c r="B50" s="1003">
        <v>68663815</v>
      </c>
      <c r="C50" s="999">
        <v>26704475</v>
      </c>
      <c r="D50" s="1002"/>
      <c r="E50" s="999"/>
      <c r="F50" s="1002"/>
      <c r="G50" s="999"/>
      <c r="H50" s="1002"/>
      <c r="I50" s="1081">
        <v>0.38891627271219931</v>
      </c>
      <c r="J50" s="1080"/>
      <c r="K50" s="1081"/>
    </row>
    <row r="51" spans="1:11" ht="15">
      <c r="A51" s="216" t="s">
        <v>448</v>
      </c>
      <c r="B51" s="1003">
        <v>9000000</v>
      </c>
      <c r="C51" s="999">
        <v>30070790</v>
      </c>
      <c r="D51" s="1002"/>
      <c r="E51" s="999"/>
      <c r="F51" s="1002"/>
      <c r="G51" s="999"/>
      <c r="H51" s="1002"/>
      <c r="I51" s="1081">
        <v>3.3411988888888891</v>
      </c>
      <c r="J51" s="1080"/>
      <c r="K51" s="1081"/>
    </row>
    <row r="52" spans="1:11" ht="15">
      <c r="A52" s="216" t="s">
        <v>449</v>
      </c>
      <c r="B52" s="1003">
        <v>-270505</v>
      </c>
      <c r="C52" s="999">
        <v>22805</v>
      </c>
      <c r="D52" s="1002"/>
      <c r="E52" s="999"/>
      <c r="F52" s="1002"/>
      <c r="G52" s="999"/>
      <c r="H52" s="1002"/>
      <c r="I52" s="1081">
        <v>-8.430528086356999E-2</v>
      </c>
      <c r="J52" s="1080"/>
      <c r="K52" s="1081"/>
    </row>
    <row r="53" spans="1:11" ht="15">
      <c r="A53" s="216" t="s">
        <v>450</v>
      </c>
      <c r="B53" s="1003">
        <v>-21900000</v>
      </c>
      <c r="C53" s="999">
        <v>-1094833</v>
      </c>
      <c r="D53" s="1002"/>
      <c r="E53" s="999"/>
      <c r="F53" s="1002"/>
      <c r="G53" s="999"/>
      <c r="H53" s="1002"/>
      <c r="I53" s="1081">
        <v>4.9992374429223746E-2</v>
      </c>
      <c r="J53" s="1080"/>
      <c r="K53" s="1081"/>
    </row>
    <row r="54" spans="1:11" ht="15" customHeight="1">
      <c r="A54" s="216" t="s">
        <v>451</v>
      </c>
      <c r="B54" s="1003">
        <v>18739</v>
      </c>
      <c r="C54" s="999">
        <v>547936</v>
      </c>
      <c r="D54" s="1002"/>
      <c r="E54" s="999"/>
      <c r="F54" s="1002"/>
      <c r="G54" s="999"/>
      <c r="H54" s="1002"/>
      <c r="I54" s="1221" t="s">
        <v>771</v>
      </c>
      <c r="J54" s="1080"/>
      <c r="K54" s="1095"/>
    </row>
    <row r="55" spans="1:11" ht="15">
      <c r="A55" s="216" t="s">
        <v>706</v>
      </c>
      <c r="B55" s="1003">
        <v>-65273</v>
      </c>
      <c r="C55" s="999">
        <v>19529</v>
      </c>
      <c r="D55" s="1002"/>
      <c r="E55" s="999"/>
      <c r="F55" s="1002"/>
      <c r="G55" s="999"/>
      <c r="H55" s="1002"/>
      <c r="I55" s="1081">
        <v>-0.2991895577037979</v>
      </c>
      <c r="J55" s="1080"/>
      <c r="K55" s="1081"/>
    </row>
    <row r="56" spans="1:11" ht="15">
      <c r="A56" s="216" t="s">
        <v>707</v>
      </c>
      <c r="B56" s="1003"/>
      <c r="C56" s="999">
        <v>83654054</v>
      </c>
      <c r="D56" s="1002"/>
      <c r="E56" s="999"/>
      <c r="F56" s="1002"/>
      <c r="G56" s="999"/>
      <c r="H56" s="1002"/>
      <c r="I56" s="1081"/>
      <c r="J56" s="1080"/>
      <c r="K56" s="1081"/>
    </row>
    <row r="57" spans="1:11" ht="18.75">
      <c r="A57" s="216" t="s">
        <v>708</v>
      </c>
      <c r="B57" s="1003">
        <v>9000000</v>
      </c>
      <c r="C57" s="1200">
        <v>-14657030</v>
      </c>
      <c r="D57" s="1222" t="s">
        <v>772</v>
      </c>
      <c r="E57" s="999"/>
      <c r="F57" s="1199"/>
      <c r="G57" s="999"/>
      <c r="H57" s="1002"/>
      <c r="I57" s="1081">
        <v>-1.6285588888888889</v>
      </c>
      <c r="J57" s="1080"/>
      <c r="K57" s="1081"/>
    </row>
    <row r="58" spans="1:11" ht="15.75" customHeight="1">
      <c r="A58" s="216" t="s">
        <v>452</v>
      </c>
      <c r="B58" s="1201">
        <v>33599830</v>
      </c>
      <c r="C58" s="1200">
        <v>14410976</v>
      </c>
      <c r="D58" s="1002"/>
      <c r="E58" s="999"/>
      <c r="F58" s="1002"/>
      <c r="G58" s="999"/>
      <c r="H58" s="1002"/>
      <c r="I58" s="1081">
        <v>0.42890026526919928</v>
      </c>
      <c r="J58" s="1080"/>
      <c r="K58" s="1081"/>
    </row>
    <row r="59" spans="1:11" ht="8.25" customHeight="1">
      <c r="A59" s="218"/>
      <c r="B59" s="707"/>
      <c r="C59" s="1196"/>
      <c r="D59" s="708"/>
      <c r="E59" s="1207"/>
      <c r="F59" s="1205"/>
      <c r="G59" s="1196"/>
      <c r="H59" s="708"/>
      <c r="I59" s="863"/>
      <c r="J59" s="869"/>
      <c r="K59" s="869"/>
    </row>
    <row r="61" spans="1:11" ht="18.75">
      <c r="A61" s="658" t="s">
        <v>761</v>
      </c>
    </row>
    <row r="62" spans="1:11" ht="15">
      <c r="A62" s="189" t="s">
        <v>759</v>
      </c>
    </row>
    <row r="63" spans="1:11" ht="24" customHeight="1">
      <c r="A63" s="658" t="s">
        <v>769</v>
      </c>
    </row>
    <row r="64" spans="1:11" ht="24" customHeight="1"/>
    <row r="65" ht="24" customHeight="1"/>
    <row r="69" ht="17.25" customHeight="1"/>
    <row r="92" ht="24" customHeight="1"/>
    <row r="93" ht="24" customHeight="1"/>
    <row r="94" ht="24" customHeight="1"/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1" manualBreakCount="1">
    <brk id="3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0" zoomScaleNormal="70" workbookViewId="0">
      <selection activeCell="I37" sqref="I37"/>
    </sheetView>
  </sheetViews>
  <sheetFormatPr defaultColWidth="12.5703125" defaultRowHeight="12.75"/>
  <cols>
    <col min="1" max="1" width="65.5703125" style="220" customWidth="1"/>
    <col min="2" max="2" width="16" style="220" bestFit="1" customWidth="1"/>
    <col min="3" max="5" width="14.7109375" style="220" customWidth="1"/>
    <col min="6" max="7" width="11.5703125" style="220" bestFit="1" customWidth="1"/>
    <col min="8" max="8" width="11.28515625" style="220" customWidth="1"/>
    <col min="9" max="16384" width="12.5703125" style="220"/>
  </cols>
  <sheetData>
    <row r="1" spans="1:20" ht="17.25" customHeight="1">
      <c r="A1" s="180" t="s">
        <v>453</v>
      </c>
      <c r="B1" s="219" t="s">
        <v>4</v>
      </c>
    </row>
    <row r="2" spans="1:20" ht="17.25" customHeight="1">
      <c r="A2" s="219"/>
      <c r="B2" s="219"/>
    </row>
    <row r="3" spans="1:20" ht="17.25" customHeight="1">
      <c r="A3" s="221" t="s">
        <v>454</v>
      </c>
      <c r="B3" s="222"/>
      <c r="C3" s="222"/>
      <c r="D3" s="222"/>
      <c r="E3" s="222"/>
      <c r="F3" s="222"/>
      <c r="G3" s="222"/>
    </row>
    <row r="4" spans="1:20" ht="17.25" customHeight="1">
      <c r="A4" s="221" t="s">
        <v>749</v>
      </c>
      <c r="B4" s="222"/>
      <c r="C4" s="222"/>
      <c r="D4" s="222"/>
      <c r="E4" s="222"/>
      <c r="F4" s="222"/>
      <c r="G4" s="222"/>
    </row>
    <row r="5" spans="1:20" ht="15.2" customHeight="1">
      <c r="G5" s="220" t="s">
        <v>4</v>
      </c>
    </row>
    <row r="6" spans="1:20" ht="15">
      <c r="G6" s="223" t="s">
        <v>4</v>
      </c>
      <c r="H6" s="223" t="s">
        <v>2</v>
      </c>
    </row>
    <row r="7" spans="1:20" ht="15.75" customHeight="1">
      <c r="A7" s="224"/>
      <c r="B7" s="1664" t="s">
        <v>725</v>
      </c>
      <c r="C7" s="1665"/>
      <c r="D7" s="1664" t="s">
        <v>750</v>
      </c>
      <c r="E7" s="1666"/>
      <c r="F7" s="1667" t="s">
        <v>433</v>
      </c>
      <c r="G7" s="1668"/>
      <c r="H7" s="1669"/>
      <c r="J7" s="225"/>
      <c r="K7" s="226"/>
      <c r="L7" s="226"/>
      <c r="M7" s="226"/>
      <c r="N7" s="227"/>
      <c r="O7" s="227"/>
      <c r="P7" s="227"/>
      <c r="Q7" s="227"/>
      <c r="R7" s="227"/>
      <c r="S7" s="227"/>
      <c r="T7" s="227"/>
    </row>
    <row r="8" spans="1:20" ht="15.75" customHeight="1">
      <c r="A8" s="228" t="s">
        <v>3</v>
      </c>
      <c r="B8" s="229" t="s">
        <v>231</v>
      </c>
      <c r="C8" s="710" t="s">
        <v>709</v>
      </c>
      <c r="D8" s="229" t="s">
        <v>231</v>
      </c>
      <c r="E8" s="230" t="s">
        <v>709</v>
      </c>
      <c r="F8" s="711" t="s">
        <v>4</v>
      </c>
      <c r="G8" s="231"/>
      <c r="H8" s="232" t="s">
        <v>4</v>
      </c>
      <c r="J8" s="225"/>
      <c r="K8" s="226"/>
      <c r="L8" s="226"/>
      <c r="M8" s="226"/>
      <c r="N8" s="227"/>
      <c r="O8" s="227"/>
      <c r="P8" s="227"/>
      <c r="Q8" s="227"/>
      <c r="R8" s="227"/>
      <c r="S8" s="227"/>
      <c r="T8" s="227"/>
    </row>
    <row r="9" spans="1:20" ht="15.75" customHeight="1">
      <c r="A9" s="233"/>
      <c r="B9" s="234" t="s">
        <v>228</v>
      </c>
      <c r="C9" s="712" t="s">
        <v>773</v>
      </c>
      <c r="D9" s="234" t="s">
        <v>228</v>
      </c>
      <c r="E9" s="712" t="s">
        <v>773</v>
      </c>
      <c r="F9" s="713" t="s">
        <v>232</v>
      </c>
      <c r="G9" s="235" t="s">
        <v>455</v>
      </c>
      <c r="H9" s="236" t="s">
        <v>456</v>
      </c>
      <c r="J9" s="225"/>
      <c r="K9" s="226"/>
      <c r="L9" s="226"/>
      <c r="M9" s="226"/>
      <c r="N9" s="227"/>
      <c r="O9" s="227"/>
      <c r="P9" s="227"/>
      <c r="Q9" s="227"/>
      <c r="R9" s="227"/>
      <c r="S9" s="227"/>
      <c r="T9" s="227"/>
    </row>
    <row r="10" spans="1:20" s="241" customFormat="1" ht="9.9499999999999993" customHeight="1">
      <c r="A10" s="237" t="s">
        <v>439</v>
      </c>
      <c r="B10" s="238" t="s">
        <v>32</v>
      </c>
      <c r="C10" s="239">
        <v>3</v>
      </c>
      <c r="D10" s="239">
        <v>4</v>
      </c>
      <c r="E10" s="240">
        <v>5</v>
      </c>
      <c r="F10" s="240">
        <v>6</v>
      </c>
      <c r="G10" s="239">
        <v>7</v>
      </c>
      <c r="H10" s="240">
        <v>8</v>
      </c>
      <c r="J10" s="242"/>
      <c r="K10" s="243"/>
      <c r="L10" s="243"/>
      <c r="M10" s="243"/>
      <c r="N10" s="244"/>
      <c r="O10" s="244"/>
      <c r="P10" s="244"/>
      <c r="Q10" s="244"/>
      <c r="R10" s="244"/>
      <c r="S10" s="244"/>
      <c r="T10" s="244"/>
    </row>
    <row r="11" spans="1:20" ht="24" customHeight="1">
      <c r="A11" s="245" t="s">
        <v>457</v>
      </c>
      <c r="B11" s="714">
        <v>398671644</v>
      </c>
      <c r="C11" s="894">
        <v>129639963</v>
      </c>
      <c r="D11" s="895">
        <v>404484028</v>
      </c>
      <c r="E11" s="878">
        <v>147066719</v>
      </c>
      <c r="F11" s="864">
        <v>0.3251797938255172</v>
      </c>
      <c r="G11" s="865">
        <v>0.36359091785943154</v>
      </c>
      <c r="H11" s="862">
        <v>1.1344242592849243</v>
      </c>
      <c r="J11" s="242"/>
      <c r="K11" s="226"/>
      <c r="L11" s="226"/>
      <c r="M11" s="226"/>
      <c r="N11" s="227"/>
      <c r="O11" s="227"/>
      <c r="P11" s="227"/>
      <c r="Q11" s="227"/>
      <c r="R11" s="227"/>
      <c r="S11" s="227"/>
      <c r="T11" s="227"/>
    </row>
    <row r="12" spans="1:20" ht="24" customHeight="1">
      <c r="A12" s="245" t="s">
        <v>458</v>
      </c>
      <c r="B12" s="879">
        <v>508019293</v>
      </c>
      <c r="C12" s="893">
        <v>148522814</v>
      </c>
      <c r="D12" s="895">
        <v>486784028</v>
      </c>
      <c r="E12" s="877">
        <v>137907798</v>
      </c>
      <c r="F12" s="1170">
        <v>0.2923566408726922</v>
      </c>
      <c r="G12" s="865">
        <v>0.28330386797325241</v>
      </c>
      <c r="H12" s="1081">
        <v>0.92852939077763497</v>
      </c>
      <c r="J12" s="246"/>
      <c r="K12" s="226"/>
      <c r="L12" s="226"/>
      <c r="M12" s="226"/>
      <c r="N12" s="227"/>
      <c r="O12" s="227"/>
      <c r="P12" s="227"/>
      <c r="Q12" s="227"/>
      <c r="R12" s="227"/>
      <c r="S12" s="227"/>
      <c r="T12" s="227"/>
    </row>
    <row r="13" spans="1:20" ht="24" customHeight="1">
      <c r="A13" s="245" t="s">
        <v>459</v>
      </c>
      <c r="B13" s="877">
        <v>-109347649</v>
      </c>
      <c r="C13" s="893">
        <v>-18882851</v>
      </c>
      <c r="D13" s="895">
        <v>-82300000</v>
      </c>
      <c r="E13" s="877">
        <v>9158921</v>
      </c>
      <c r="F13" s="1170">
        <v>0.17268639218754489</v>
      </c>
      <c r="G13" s="865">
        <v>-0.11128701093560146</v>
      </c>
      <c r="H13" s="1081"/>
      <c r="J13" s="246"/>
      <c r="K13" s="226"/>
      <c r="L13" s="226"/>
      <c r="M13" s="226"/>
      <c r="N13" s="227"/>
      <c r="O13" s="227"/>
      <c r="P13" s="227"/>
      <c r="Q13" s="227"/>
      <c r="R13" s="227"/>
      <c r="S13" s="227"/>
      <c r="T13" s="227"/>
    </row>
    <row r="14" spans="1:20" ht="24" customHeight="1">
      <c r="A14" s="245" t="s">
        <v>460</v>
      </c>
      <c r="B14" s="877"/>
      <c r="C14" s="893"/>
      <c r="D14" s="895"/>
      <c r="E14" s="877"/>
      <c r="F14" s="1170"/>
      <c r="G14" s="865"/>
      <c r="H14" s="1081"/>
      <c r="J14" s="246"/>
      <c r="K14" s="226"/>
      <c r="L14" s="226"/>
      <c r="M14" s="226"/>
      <c r="N14" s="227"/>
      <c r="O14" s="227"/>
      <c r="P14" s="227"/>
      <c r="Q14" s="227"/>
      <c r="R14" s="227"/>
      <c r="S14" s="227"/>
      <c r="T14" s="227"/>
    </row>
    <row r="15" spans="1:20" ht="18" customHeight="1">
      <c r="A15" s="245" t="s">
        <v>461</v>
      </c>
      <c r="B15" s="877"/>
      <c r="C15" s="893"/>
      <c r="D15" s="895"/>
      <c r="E15" s="877"/>
      <c r="F15" s="1170"/>
      <c r="G15" s="865"/>
      <c r="H15" s="1081"/>
      <c r="J15" s="246"/>
      <c r="K15" s="247"/>
      <c r="L15" s="247"/>
      <c r="M15" s="247"/>
    </row>
    <row r="16" spans="1:20" ht="36.75" customHeight="1">
      <c r="A16" s="883" t="s">
        <v>722</v>
      </c>
      <c r="B16" s="877"/>
      <c r="C16" s="892"/>
      <c r="D16" s="895"/>
      <c r="E16" s="877"/>
      <c r="F16" s="1170"/>
      <c r="G16" s="865"/>
      <c r="H16" s="1081"/>
      <c r="J16" s="246"/>
      <c r="K16" s="247"/>
      <c r="L16" s="247"/>
      <c r="M16" s="247"/>
    </row>
    <row r="17" spans="1:10" ht="24" customHeight="1">
      <c r="A17" s="245" t="s">
        <v>723</v>
      </c>
      <c r="B17" s="877">
        <v>-16953881</v>
      </c>
      <c r="C17" s="895">
        <v>-39031</v>
      </c>
      <c r="D17" s="895">
        <v>-6864846</v>
      </c>
      <c r="E17" s="895">
        <v>3781</v>
      </c>
      <c r="F17" s="1170">
        <v>2.3021867382459508E-3</v>
      </c>
      <c r="G17" s="865">
        <v>-5.5077710410401048E-4</v>
      </c>
      <c r="H17" s="1081">
        <v>-9.6871717352873352E-2</v>
      </c>
    </row>
    <row r="18" spans="1:10" ht="24" customHeight="1">
      <c r="A18" s="245" t="s">
        <v>462</v>
      </c>
      <c r="B18" s="880">
        <v>126301530</v>
      </c>
      <c r="C18" s="897">
        <v>18882851</v>
      </c>
      <c r="D18" s="897">
        <v>89164846</v>
      </c>
      <c r="E18" s="880">
        <v>-9158921</v>
      </c>
      <c r="F18" s="1170">
        <v>0.14950611445482886</v>
      </c>
      <c r="G18" s="865">
        <v>-0.10271896841497377</v>
      </c>
      <c r="H18" s="1081">
        <v>-0.48503909711515492</v>
      </c>
    </row>
    <row r="19" spans="1:10" ht="24" customHeight="1">
      <c r="A19" s="245" t="s">
        <v>463</v>
      </c>
      <c r="B19" s="284">
        <v>139639017</v>
      </c>
      <c r="C19" s="896">
        <v>14556966</v>
      </c>
      <c r="D19" s="896">
        <v>55565016</v>
      </c>
      <c r="E19" s="879">
        <v>-23569897</v>
      </c>
      <c r="F19" s="1170">
        <v>0.10424712456977552</v>
      </c>
      <c r="G19" s="865">
        <v>-0.42418591222937829</v>
      </c>
      <c r="H19" s="1081">
        <v>-1.6191490039888807</v>
      </c>
    </row>
    <row r="20" spans="1:10" ht="24" customHeight="1">
      <c r="A20" s="245" t="s">
        <v>464</v>
      </c>
      <c r="B20" s="284">
        <v>-13337487</v>
      </c>
      <c r="C20" s="896">
        <v>4325885</v>
      </c>
      <c r="D20" s="896">
        <v>33599830</v>
      </c>
      <c r="E20" s="879">
        <v>14410976</v>
      </c>
      <c r="F20" s="1170">
        <v>-0.32434033487717739</v>
      </c>
      <c r="G20" s="865">
        <v>0.42890026526919928</v>
      </c>
      <c r="H20" s="1081">
        <v>3.3313359000528218</v>
      </c>
    </row>
    <row r="21" spans="1:10" ht="8.1" customHeight="1">
      <c r="A21" s="248"/>
      <c r="B21" s="286"/>
      <c r="C21" s="881"/>
      <c r="D21" s="715"/>
      <c r="E21" s="881"/>
      <c r="F21" s="1596"/>
      <c r="G21" s="866"/>
      <c r="H21" s="867"/>
    </row>
    <row r="22" spans="1:10" ht="8.1" customHeight="1">
      <c r="A22" s="716"/>
      <c r="B22" s="717"/>
      <c r="C22" s="717"/>
      <c r="D22" s="717"/>
      <c r="E22" s="718"/>
      <c r="F22" s="718"/>
      <c r="G22" s="718"/>
    </row>
    <row r="23" spans="1:10" s="76" customFormat="1" ht="15.75" customHeight="1">
      <c r="A23" s="1670"/>
      <c r="B23" s="1671"/>
      <c r="C23" s="1671"/>
      <c r="F23" s="75"/>
      <c r="G23" s="75"/>
      <c r="H23" s="75"/>
      <c r="I23" s="75"/>
      <c r="J23" s="75"/>
    </row>
    <row r="25" spans="1:10" ht="24.75" customHeight="1">
      <c r="A25" s="249" t="s">
        <v>4</v>
      </c>
      <c r="B25" s="285"/>
      <c r="C25" s="285"/>
    </row>
    <row r="26" spans="1:10">
      <c r="B26" s="285"/>
      <c r="C26" s="285"/>
    </row>
    <row r="27" spans="1:10">
      <c r="B27" s="285"/>
      <c r="C27" s="285"/>
    </row>
    <row r="28" spans="1:10">
      <c r="B28" s="285"/>
      <c r="C28" s="285"/>
    </row>
    <row r="29" spans="1:10" ht="15">
      <c r="B29" s="281"/>
      <c r="C29" s="282"/>
    </row>
    <row r="30" spans="1:10">
      <c r="B30" s="285"/>
      <c r="C30" s="285"/>
    </row>
    <row r="31" spans="1:10">
      <c r="B31" s="285"/>
      <c r="C31" s="285"/>
    </row>
    <row r="32" spans="1:10">
      <c r="B32" s="285"/>
      <c r="C32" s="285"/>
    </row>
    <row r="33" spans="2:3">
      <c r="B33" s="285"/>
      <c r="C33" s="285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0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showGridLines="0" showZeros="0" zoomScale="60" zoomScaleNormal="60" zoomScaleSheetLayoutView="55" workbookViewId="0">
      <selection activeCell="I37" sqref="I37"/>
    </sheetView>
  </sheetViews>
  <sheetFormatPr defaultColWidth="7.85546875" defaultRowHeight="15"/>
  <cols>
    <col min="1" max="1" width="107.7109375" style="1006" customWidth="1"/>
    <col min="2" max="2" width="18.140625" style="1005" customWidth="1"/>
    <col min="3" max="3" width="0.85546875" style="1006" customWidth="1"/>
    <col min="4" max="4" width="16" style="1006" customWidth="1"/>
    <col min="5" max="5" width="1.28515625" style="1006" customWidth="1"/>
    <col min="6" max="6" width="15" style="1006" customWidth="1"/>
    <col min="7" max="7" width="1.28515625" style="1006" customWidth="1"/>
    <col min="8" max="8" width="16" style="1006" customWidth="1"/>
    <col min="9" max="9" width="1.28515625" style="1006" customWidth="1"/>
    <col min="10" max="10" width="10.7109375" style="1006" customWidth="1"/>
    <col min="11" max="11" width="9.7109375" style="1006" customWidth="1"/>
    <col min="12" max="12" width="9.28515625" style="1006" customWidth="1"/>
    <col min="13" max="13" width="1.85546875" style="1007" bestFit="1" customWidth="1"/>
    <col min="14" max="14" width="20.7109375" style="1007" bestFit="1" customWidth="1"/>
    <col min="15" max="15" width="1.42578125" style="1007" bestFit="1" customWidth="1"/>
    <col min="16" max="16" width="12.42578125" style="1007" customWidth="1"/>
    <col min="17" max="17" width="3.5703125" style="1007" customWidth="1"/>
    <col min="18" max="18" width="12.5703125" style="1007" customWidth="1"/>
    <col min="19" max="19" width="7.85546875" style="1008" customWidth="1"/>
    <col min="20" max="16384" width="7.85546875" style="1006"/>
  </cols>
  <sheetData>
    <row r="1" spans="1:19" ht="15.75">
      <c r="A1" s="1004" t="s">
        <v>532</v>
      </c>
      <c r="D1" s="1004" t="s">
        <v>4</v>
      </c>
    </row>
    <row r="2" spans="1:19" ht="15.75">
      <c r="A2" s="1672" t="s">
        <v>533</v>
      </c>
      <c r="B2" s="1672"/>
      <c r="C2" s="1672"/>
      <c r="D2" s="1672"/>
      <c r="E2" s="1672"/>
      <c r="F2" s="1672"/>
      <c r="G2" s="1672"/>
      <c r="H2" s="1672"/>
      <c r="I2" s="1672"/>
      <c r="J2" s="1672"/>
      <c r="K2" s="1672"/>
      <c r="L2" s="1672"/>
    </row>
    <row r="3" spans="1:19" ht="15.75">
      <c r="A3" s="1065"/>
      <c r="B3" s="1009"/>
      <c r="C3" s="1010"/>
      <c r="D3" s="1009"/>
      <c r="E3" s="1010"/>
      <c r="F3" s="1010"/>
      <c r="G3" s="1010"/>
      <c r="H3" s="1010"/>
      <c r="I3" s="1010"/>
      <c r="J3" s="1010"/>
      <c r="K3" s="1010"/>
      <c r="L3" s="1010"/>
    </row>
    <row r="4" spans="1:19" ht="15.75">
      <c r="A4" s="1008"/>
      <c r="B4" s="1011" t="s">
        <v>4</v>
      </c>
      <c r="C4" s="1012"/>
      <c r="D4" s="1070"/>
      <c r="E4" s="1008"/>
      <c r="F4" s="1008"/>
      <c r="G4" s="1008"/>
      <c r="H4" s="1008"/>
      <c r="I4" s="1008"/>
      <c r="J4" s="1008"/>
      <c r="K4" s="1013"/>
      <c r="L4" s="1013" t="s">
        <v>2</v>
      </c>
    </row>
    <row r="5" spans="1:19" ht="15.75">
      <c r="A5" s="1014"/>
      <c r="B5" s="1015" t="s">
        <v>227</v>
      </c>
      <c r="C5" s="1016"/>
      <c r="D5" s="1673" t="s">
        <v>229</v>
      </c>
      <c r="E5" s="1674"/>
      <c r="F5" s="1674"/>
      <c r="G5" s="1674"/>
      <c r="H5" s="1674"/>
      <c r="I5" s="1675"/>
      <c r="J5" s="1676" t="s">
        <v>433</v>
      </c>
      <c r="K5" s="1677"/>
      <c r="L5" s="1678"/>
    </row>
    <row r="6" spans="1:19" ht="15.75">
      <c r="A6" s="1017" t="s">
        <v>3</v>
      </c>
      <c r="B6" s="1018" t="s">
        <v>228</v>
      </c>
      <c r="C6" s="1016"/>
      <c r="D6" s="1019"/>
      <c r="E6" s="1020"/>
      <c r="F6" s="1019"/>
      <c r="G6" s="1020"/>
      <c r="H6" s="1019"/>
      <c r="I6" s="1020"/>
      <c r="J6" s="1021"/>
      <c r="K6" s="1022"/>
      <c r="L6" s="1022"/>
    </row>
    <row r="7" spans="1:19" ht="20.100000000000001" customHeight="1">
      <c r="A7" s="1023"/>
      <c r="B7" s="1024" t="s">
        <v>747</v>
      </c>
      <c r="C7" s="1025" t="s">
        <v>4</v>
      </c>
      <c r="D7" s="1026" t="s">
        <v>434</v>
      </c>
      <c r="E7" s="1027"/>
      <c r="F7" s="1024" t="s">
        <v>534</v>
      </c>
      <c r="G7" s="1028"/>
      <c r="H7" s="1024" t="s">
        <v>436</v>
      </c>
      <c r="I7" s="1028"/>
      <c r="J7" s="1029" t="s">
        <v>232</v>
      </c>
      <c r="K7" s="1030" t="s">
        <v>437</v>
      </c>
      <c r="L7" s="1030" t="s">
        <v>438</v>
      </c>
    </row>
    <row r="8" spans="1:19" s="1036" customFormat="1">
      <c r="A8" s="1031">
        <v>1</v>
      </c>
      <c r="B8" s="1032">
        <v>2</v>
      </c>
      <c r="C8" s="1033"/>
      <c r="D8" s="1032">
        <v>3</v>
      </c>
      <c r="E8" s="1033"/>
      <c r="F8" s="1034">
        <v>4</v>
      </c>
      <c r="G8" s="1033"/>
      <c r="H8" s="1032">
        <v>5</v>
      </c>
      <c r="I8" s="1033"/>
      <c r="J8" s="1033">
        <v>6</v>
      </c>
      <c r="K8" s="1033">
        <v>7</v>
      </c>
      <c r="L8" s="1031">
        <v>8</v>
      </c>
      <c r="M8" s="1007"/>
      <c r="N8" s="1007"/>
      <c r="O8" s="1007"/>
      <c r="P8" s="1007"/>
      <c r="Q8" s="1007"/>
      <c r="R8" s="1007"/>
      <c r="S8" s="1035"/>
    </row>
    <row r="9" spans="1:19" s="1036" customFormat="1" ht="20.100000000000001" customHeight="1">
      <c r="A9" s="1037" t="s">
        <v>535</v>
      </c>
      <c r="B9" s="1098">
        <v>404484028</v>
      </c>
      <c r="C9" s="1082"/>
      <c r="D9" s="1098">
        <v>40655999.196670018</v>
      </c>
      <c r="E9" s="1038"/>
      <c r="F9" s="1098">
        <v>71096748.375409976</v>
      </c>
      <c r="G9" s="1038"/>
      <c r="H9" s="1098">
        <v>101060605.16062021</v>
      </c>
      <c r="I9" s="1038"/>
      <c r="J9" s="1185">
        <v>0.100513237562671</v>
      </c>
      <c r="K9" s="1185">
        <v>0.17577146056162687</v>
      </c>
      <c r="L9" s="1185">
        <v>0.24985066940794065</v>
      </c>
      <c r="M9" s="1039"/>
      <c r="N9" s="1202"/>
      <c r="O9" s="1039"/>
      <c r="P9" s="1202"/>
      <c r="Q9" s="1039"/>
      <c r="R9" s="1039"/>
      <c r="S9" s="1035"/>
    </row>
    <row r="10" spans="1:19" s="1036" customFormat="1" ht="15.75">
      <c r="A10" s="1040" t="s">
        <v>536</v>
      </c>
      <c r="B10" s="1099"/>
      <c r="C10" s="1084"/>
      <c r="D10" s="1099"/>
      <c r="E10" s="1085"/>
      <c r="F10" s="1099"/>
      <c r="G10" s="1085"/>
      <c r="H10" s="1099"/>
      <c r="I10" s="1085"/>
      <c r="J10" s="1185"/>
      <c r="K10" s="1185"/>
      <c r="L10" s="1185"/>
      <c r="M10" s="1039"/>
      <c r="N10" s="1039"/>
      <c r="O10" s="1039"/>
      <c r="P10" s="1039"/>
      <c r="Q10" s="1039"/>
      <c r="R10" s="1039"/>
      <c r="S10" s="1035"/>
    </row>
    <row r="11" spans="1:19" s="1036" customFormat="1" ht="20.100000000000001" customHeight="1">
      <c r="A11" s="1037" t="s">
        <v>537</v>
      </c>
      <c r="B11" s="1100">
        <v>369140013</v>
      </c>
      <c r="C11" s="1084"/>
      <c r="D11" s="1100">
        <v>39215996.908029996</v>
      </c>
      <c r="E11" s="1085"/>
      <c r="F11" s="1100">
        <v>65642701.728219993</v>
      </c>
      <c r="G11" s="1085"/>
      <c r="H11" s="1100">
        <v>92105697.309770003</v>
      </c>
      <c r="I11" s="1085"/>
      <c r="J11" s="1185">
        <v>0.10623610426114927</v>
      </c>
      <c r="K11" s="1185">
        <v>0.1778260264844819</v>
      </c>
      <c r="L11" s="1185">
        <v>0.24951426035131555</v>
      </c>
      <c r="M11" s="1039"/>
      <c r="N11" s="1039"/>
      <c r="O11" s="1039"/>
      <c r="P11" s="1039"/>
      <c r="Q11" s="1039"/>
      <c r="R11" s="1039"/>
      <c r="S11" s="1035"/>
    </row>
    <row r="12" spans="1:19" s="1036" customFormat="1" ht="15.75">
      <c r="A12" s="1040" t="s">
        <v>538</v>
      </c>
      <c r="B12" s="1099"/>
      <c r="C12" s="1087"/>
      <c r="D12" s="1099"/>
      <c r="E12" s="1085"/>
      <c r="F12" s="1099"/>
      <c r="G12" s="1085"/>
      <c r="H12" s="1099"/>
      <c r="I12" s="1085"/>
      <c r="J12" s="1185"/>
      <c r="K12" s="1185"/>
      <c r="L12" s="1185"/>
      <c r="M12" s="1039"/>
      <c r="N12" s="1039"/>
      <c r="O12" s="1039"/>
      <c r="P12" s="1039"/>
      <c r="Q12" s="1039"/>
      <c r="R12" s="1039"/>
      <c r="S12" s="1035"/>
    </row>
    <row r="13" spans="1:19" s="1036" customFormat="1">
      <c r="A13" s="1041" t="s">
        <v>539</v>
      </c>
      <c r="B13" s="1099">
        <v>181000000</v>
      </c>
      <c r="C13" s="1087"/>
      <c r="D13" s="1099">
        <v>23246955.308139998</v>
      </c>
      <c r="E13" s="1088"/>
      <c r="F13" s="1099">
        <v>35655460.920879997</v>
      </c>
      <c r="G13" s="1088"/>
      <c r="H13" s="1099">
        <v>48828270.620160006</v>
      </c>
      <c r="I13" s="1088"/>
      <c r="J13" s="1186">
        <v>0.1284362171720442</v>
      </c>
      <c r="K13" s="1186">
        <v>0.19699149680044198</v>
      </c>
      <c r="L13" s="1186">
        <v>0.26976945094011051</v>
      </c>
      <c r="M13" s="1039"/>
      <c r="N13" s="1039"/>
      <c r="O13" s="1039"/>
      <c r="P13" s="1039"/>
      <c r="Q13" s="1039"/>
      <c r="R13" s="1039"/>
      <c r="S13" s="1035"/>
    </row>
    <row r="14" spans="1:19" s="1036" customFormat="1">
      <c r="A14" s="1041" t="s">
        <v>540</v>
      </c>
      <c r="B14" s="1099">
        <v>71052000</v>
      </c>
      <c r="C14" s="1087"/>
      <c r="D14" s="1099">
        <v>4661437.4019999998</v>
      </c>
      <c r="E14" s="1088"/>
      <c r="F14" s="1099">
        <v>9713750.8119599987</v>
      </c>
      <c r="G14" s="1088"/>
      <c r="H14" s="1099">
        <v>15756028.670059998</v>
      </c>
      <c r="I14" s="1088"/>
      <c r="J14" s="1186">
        <v>6.5605998451838093E-2</v>
      </c>
      <c r="K14" s="1186">
        <v>0.13671326369363282</v>
      </c>
      <c r="L14" s="1186">
        <v>0.22175348575775486</v>
      </c>
      <c r="M14" s="1039"/>
      <c r="N14" s="1039"/>
      <c r="O14" s="1039"/>
      <c r="P14" s="1039"/>
      <c r="Q14" s="1039"/>
      <c r="R14" s="1092"/>
      <c r="S14" s="1035"/>
    </row>
    <row r="15" spans="1:19" s="1036" customFormat="1">
      <c r="A15" s="1042" t="s">
        <v>541</v>
      </c>
      <c r="B15" s="1099"/>
      <c r="C15" s="1087"/>
      <c r="D15" s="1099"/>
      <c r="E15" s="1088"/>
      <c r="F15" s="1099"/>
      <c r="G15" s="1088"/>
      <c r="H15" s="1099"/>
      <c r="I15" s="1088"/>
      <c r="J15" s="1186"/>
      <c r="K15" s="1186"/>
      <c r="L15" s="1186"/>
      <c r="M15" s="1039"/>
      <c r="N15" s="1039"/>
      <c r="O15" s="1039"/>
      <c r="P15" s="1039"/>
      <c r="Q15" s="1039"/>
      <c r="R15" s="1092"/>
      <c r="S15" s="1035"/>
    </row>
    <row r="16" spans="1:19" s="1036" customFormat="1">
      <c r="A16" s="1041" t="s">
        <v>542</v>
      </c>
      <c r="B16" s="1099">
        <v>3083023</v>
      </c>
      <c r="C16" s="1087"/>
      <c r="D16" s="1099">
        <v>267473.98027</v>
      </c>
      <c r="E16" s="1088"/>
      <c r="F16" s="1099">
        <v>546580.32341000007</v>
      </c>
      <c r="G16" s="1088"/>
      <c r="H16" s="1099">
        <v>934697.37288000016</v>
      </c>
      <c r="I16" s="1088"/>
      <c r="J16" s="1186">
        <v>8.6757049905239109E-2</v>
      </c>
      <c r="K16" s="1186">
        <v>0.17728713778976027</v>
      </c>
      <c r="L16" s="1186">
        <v>0.30317560812228783</v>
      </c>
      <c r="M16" s="1039"/>
      <c r="N16" s="1039"/>
      <c r="O16" s="1039"/>
      <c r="P16" s="1039"/>
      <c r="Q16" s="1039"/>
      <c r="R16" s="1092"/>
      <c r="S16" s="1035"/>
    </row>
    <row r="17" spans="1:19" s="1036" customFormat="1">
      <c r="A17" s="1041" t="s">
        <v>543</v>
      </c>
      <c r="B17" s="1099">
        <v>67715420</v>
      </c>
      <c r="C17" s="1087"/>
      <c r="D17" s="1099">
        <v>4368645.8939000005</v>
      </c>
      <c r="E17" s="1088"/>
      <c r="F17" s="1099">
        <v>9120163.9216499999</v>
      </c>
      <c r="G17" s="1088"/>
      <c r="H17" s="1099">
        <v>14734155.723019999</v>
      </c>
      <c r="I17" s="1088"/>
      <c r="J17" s="1186">
        <v>6.4514786940699773E-2</v>
      </c>
      <c r="K17" s="1186">
        <v>0.13468370899346116</v>
      </c>
      <c r="L17" s="1186">
        <v>0.2175893721551162</v>
      </c>
      <c r="M17" s="1039"/>
      <c r="N17" s="1039"/>
      <c r="O17" s="1039"/>
      <c r="P17" s="1039"/>
      <c r="Q17" s="1039"/>
      <c r="R17" s="1092"/>
      <c r="S17" s="1035"/>
    </row>
    <row r="18" spans="1:19" s="1036" customFormat="1">
      <c r="A18" s="1041" t="s">
        <v>544</v>
      </c>
      <c r="B18" s="1099">
        <v>253557</v>
      </c>
      <c r="C18" s="1087"/>
      <c r="D18" s="1099">
        <v>25317.527829999999</v>
      </c>
      <c r="E18" s="1088"/>
      <c r="F18" s="1099">
        <v>47006.566900000005</v>
      </c>
      <c r="G18" s="1088"/>
      <c r="H18" s="1099">
        <v>87175.574159999989</v>
      </c>
      <c r="I18" s="1088"/>
      <c r="J18" s="1186">
        <v>9.9849453298469379E-2</v>
      </c>
      <c r="K18" s="1186">
        <v>0.18538855917998717</v>
      </c>
      <c r="L18" s="1186">
        <v>0.34381055999242771</v>
      </c>
      <c r="M18" s="1039"/>
      <c r="N18" s="1039"/>
      <c r="O18" s="1039"/>
      <c r="P18" s="1039"/>
      <c r="Q18" s="1039"/>
      <c r="R18" s="1092"/>
      <c r="S18" s="1035"/>
    </row>
    <row r="19" spans="1:19" s="1036" customFormat="1">
      <c r="A19" s="1041" t="s">
        <v>545</v>
      </c>
      <c r="B19" s="1099">
        <v>2860000</v>
      </c>
      <c r="C19" s="1087"/>
      <c r="D19" s="1099">
        <v>226370.25959</v>
      </c>
      <c r="E19" s="1088"/>
      <c r="F19" s="1099">
        <v>435527.38328999997</v>
      </c>
      <c r="G19" s="1088"/>
      <c r="H19" s="1099">
        <v>675577.42949000001</v>
      </c>
      <c r="I19" s="1088"/>
      <c r="J19" s="1186">
        <v>7.915044041608392E-2</v>
      </c>
      <c r="K19" s="1186">
        <v>0.15228230184965033</v>
      </c>
      <c r="L19" s="1186">
        <v>0.23621588443706293</v>
      </c>
      <c r="M19" s="1039"/>
      <c r="N19" s="1039"/>
      <c r="O19" s="1039"/>
      <c r="P19" s="1039"/>
      <c r="Q19" s="1039"/>
      <c r="R19" s="1092"/>
      <c r="S19" s="1035"/>
    </row>
    <row r="20" spans="1:19" s="1036" customFormat="1">
      <c r="A20" s="1041" t="s">
        <v>546</v>
      </c>
      <c r="B20" s="1099">
        <v>37100000</v>
      </c>
      <c r="C20" s="1087"/>
      <c r="D20" s="1099">
        <v>3479775.5505100004</v>
      </c>
      <c r="E20" s="1088"/>
      <c r="F20" s="1099">
        <v>6757939.7604099996</v>
      </c>
      <c r="G20" s="1088"/>
      <c r="H20" s="1099">
        <v>10167968.604250001</v>
      </c>
      <c r="I20" s="1088"/>
      <c r="J20" s="1186">
        <v>9.3794489232075479E-2</v>
      </c>
      <c r="K20" s="1186">
        <v>0.18215471052318058</v>
      </c>
      <c r="L20" s="1186">
        <v>0.27406923461590299</v>
      </c>
      <c r="M20" s="1039"/>
      <c r="N20" s="1039"/>
      <c r="O20" s="1039"/>
      <c r="P20" s="1039"/>
      <c r="Q20" s="1039"/>
      <c r="R20" s="1092"/>
      <c r="S20" s="1035"/>
    </row>
    <row r="21" spans="1:19" s="1036" customFormat="1">
      <c r="A21" s="1042" t="s">
        <v>547</v>
      </c>
      <c r="B21" s="1099"/>
      <c r="C21" s="1087"/>
      <c r="D21" s="1099"/>
      <c r="E21" s="1088"/>
      <c r="F21" s="1099"/>
      <c r="G21" s="1088"/>
      <c r="H21" s="1099"/>
      <c r="I21" s="1088"/>
      <c r="J21" s="1186"/>
      <c r="K21" s="1186"/>
      <c r="L21" s="1186"/>
      <c r="M21" s="1039"/>
      <c r="N21" s="1039"/>
      <c r="O21" s="1039"/>
      <c r="P21" s="1039"/>
      <c r="Q21" s="1039"/>
      <c r="R21" s="1092"/>
      <c r="S21" s="1035"/>
    </row>
    <row r="22" spans="1:19" s="1036" customFormat="1">
      <c r="A22" s="1041" t="s">
        <v>548</v>
      </c>
      <c r="B22" s="1099">
        <v>70000</v>
      </c>
      <c r="C22" s="1087"/>
      <c r="D22" s="1099">
        <v>-6.8000000000000005E-2</v>
      </c>
      <c r="E22" s="1088"/>
      <c r="F22" s="1099">
        <v>-6.8000000000000005E-2</v>
      </c>
      <c r="G22" s="1088"/>
      <c r="H22" s="1099">
        <v>0.03</v>
      </c>
      <c r="I22" s="1088"/>
      <c r="J22" s="1186"/>
      <c r="K22" s="1186"/>
      <c r="L22" s="1186">
        <v>4.2857142857142857E-7</v>
      </c>
      <c r="M22" s="1039"/>
      <c r="N22" s="1039"/>
      <c r="O22" s="1039"/>
      <c r="P22" s="1039"/>
      <c r="Q22" s="1039"/>
      <c r="R22" s="1092"/>
      <c r="S22" s="1035"/>
    </row>
    <row r="23" spans="1:19" s="1036" customFormat="1">
      <c r="A23" s="1041" t="s">
        <v>549</v>
      </c>
      <c r="B23" s="1099">
        <v>69300000</v>
      </c>
      <c r="C23" s="1087"/>
      <c r="D23" s="1099">
        <v>7002981.5357599994</v>
      </c>
      <c r="E23" s="1088"/>
      <c r="F23" s="1099">
        <v>11650872.093150001</v>
      </c>
      <c r="G23" s="1088"/>
      <c r="H23" s="1099">
        <v>14394740.387720002</v>
      </c>
      <c r="I23" s="1088"/>
      <c r="J23" s="1186">
        <v>0.10105312461414141</v>
      </c>
      <c r="K23" s="1186">
        <v>0.16812225242640694</v>
      </c>
      <c r="L23" s="1186">
        <v>0.20771631151111114</v>
      </c>
      <c r="M23" s="1039"/>
      <c r="N23" s="1092"/>
      <c r="O23" s="1039"/>
      <c r="P23" s="1039"/>
      <c r="Q23" s="1039"/>
      <c r="R23" s="1092"/>
      <c r="S23" s="1035"/>
    </row>
    <row r="24" spans="1:19" s="1036" customFormat="1">
      <c r="A24" s="1042" t="s">
        <v>541</v>
      </c>
      <c r="B24" s="1099"/>
      <c r="C24" s="1087"/>
      <c r="D24" s="1099"/>
      <c r="E24" s="1088"/>
      <c r="F24" s="1099"/>
      <c r="G24" s="1088"/>
      <c r="H24" s="1099"/>
      <c r="I24" s="1088"/>
      <c r="J24" s="1186"/>
      <c r="K24" s="1186"/>
      <c r="L24" s="1186"/>
      <c r="M24" s="1039"/>
      <c r="N24" s="1039"/>
      <c r="O24" s="1039"/>
      <c r="P24" s="1039"/>
      <c r="Q24" s="1039"/>
      <c r="R24" s="1092"/>
      <c r="S24" s="1035"/>
    </row>
    <row r="25" spans="1:19" s="1036" customFormat="1">
      <c r="A25" s="1041" t="s">
        <v>550</v>
      </c>
      <c r="B25" s="1099">
        <v>55387000</v>
      </c>
      <c r="C25" s="1087"/>
      <c r="D25" s="1099">
        <v>6176763.4876099993</v>
      </c>
      <c r="E25" s="1088"/>
      <c r="F25" s="1099">
        <v>10039559.64137</v>
      </c>
      <c r="G25" s="1088"/>
      <c r="H25" s="1099">
        <v>11913838.307370001</v>
      </c>
      <c r="I25" s="1088"/>
      <c r="J25" s="1186">
        <v>0.1115200947444346</v>
      </c>
      <c r="K25" s="1186">
        <v>0.18126202252098869</v>
      </c>
      <c r="L25" s="1186">
        <v>0.21510170811508117</v>
      </c>
      <c r="M25" s="1039"/>
      <c r="N25" s="1039"/>
      <c r="O25" s="1039"/>
      <c r="P25" s="1039"/>
      <c r="Q25" s="1039"/>
      <c r="R25" s="1092"/>
      <c r="S25" s="1035"/>
    </row>
    <row r="26" spans="1:19" s="1036" customFormat="1">
      <c r="A26" s="1041" t="s">
        <v>551</v>
      </c>
      <c r="B26" s="1099">
        <v>13900000</v>
      </c>
      <c r="C26" s="1087"/>
      <c r="D26" s="1099">
        <v>826218.04814999993</v>
      </c>
      <c r="E26" s="1088"/>
      <c r="F26" s="1099">
        <v>1611630.7803800001</v>
      </c>
      <c r="G26" s="1088"/>
      <c r="H26" s="1099">
        <v>2481220.4089499996</v>
      </c>
      <c r="I26" s="1088"/>
      <c r="J26" s="1186">
        <v>5.9440147348920856E-2</v>
      </c>
      <c r="K26" s="1186">
        <v>0.11594466045899282</v>
      </c>
      <c r="L26" s="1186">
        <v>0.1785050653920863</v>
      </c>
      <c r="M26" s="1039"/>
      <c r="N26" s="1039"/>
      <c r="O26" s="1039"/>
      <c r="P26" s="1039"/>
      <c r="Q26" s="1039"/>
      <c r="R26" s="1092"/>
      <c r="S26" s="1035"/>
    </row>
    <row r="27" spans="1:19" s="1036" customFormat="1">
      <c r="A27" s="1041" t="s">
        <v>552</v>
      </c>
      <c r="B27" s="1099">
        <v>13000</v>
      </c>
      <c r="C27" s="1087"/>
      <c r="D27" s="1099"/>
      <c r="E27" s="1088"/>
      <c r="F27" s="1099">
        <v>-318.32859999999999</v>
      </c>
      <c r="G27" s="1088"/>
      <c r="H27" s="1099">
        <v>-318.32859999999999</v>
      </c>
      <c r="I27" s="1088"/>
      <c r="J27" s="1186"/>
      <c r="K27" s="1186"/>
      <c r="L27" s="1186"/>
      <c r="M27" s="1039"/>
      <c r="N27" s="1039"/>
      <c r="O27" s="1039"/>
      <c r="P27" s="1039"/>
      <c r="Q27" s="1039"/>
      <c r="R27" s="1092"/>
      <c r="S27" s="1035"/>
    </row>
    <row r="28" spans="1:19" s="1036" customFormat="1">
      <c r="A28" s="1041" t="s">
        <v>553</v>
      </c>
      <c r="B28" s="1099">
        <v>1500000</v>
      </c>
      <c r="C28" s="1087"/>
      <c r="D28" s="1099">
        <v>181647.22899999999</v>
      </c>
      <c r="E28" s="1088"/>
      <c r="F28" s="1099">
        <v>396346.41399999999</v>
      </c>
      <c r="G28" s="1088"/>
      <c r="H28" s="1099">
        <v>627713.67799999996</v>
      </c>
      <c r="I28" s="1088"/>
      <c r="J28" s="1186">
        <v>0.12109815266666667</v>
      </c>
      <c r="K28" s="1186">
        <v>0.26423094266666663</v>
      </c>
      <c r="L28" s="1186">
        <v>0.41847578533333329</v>
      </c>
      <c r="M28" s="1039"/>
      <c r="N28" s="1039"/>
      <c r="O28" s="1039"/>
      <c r="P28" s="1039"/>
      <c r="Q28" s="1039"/>
      <c r="R28" s="1092"/>
      <c r="S28" s="1035"/>
    </row>
    <row r="29" spans="1:19" s="1036" customFormat="1">
      <c r="A29" s="1041" t="s">
        <v>554</v>
      </c>
      <c r="B29" s="1099">
        <v>4870000</v>
      </c>
      <c r="C29" s="1087"/>
      <c r="D29" s="1099">
        <v>416826.49502999999</v>
      </c>
      <c r="E29" s="1088"/>
      <c r="F29" s="1099">
        <v>841776.03780999989</v>
      </c>
      <c r="G29" s="1088"/>
      <c r="H29" s="1099">
        <v>1266867.3259100001</v>
      </c>
      <c r="I29" s="1088"/>
      <c r="J29" s="1186">
        <v>8.5590656063655027E-2</v>
      </c>
      <c r="K29" s="1186">
        <v>0.17284928907802871</v>
      </c>
      <c r="L29" s="1186">
        <v>0.26013702790759757</v>
      </c>
      <c r="M29" s="1039"/>
      <c r="N29" s="1039"/>
      <c r="O29" s="1039"/>
      <c r="P29" s="1039"/>
      <c r="Q29" s="1039"/>
      <c r="R29" s="1092"/>
      <c r="S29" s="1035"/>
    </row>
    <row r="30" spans="1:19" s="1036" customFormat="1">
      <c r="A30" s="1041" t="s">
        <v>755</v>
      </c>
      <c r="B30" s="1099">
        <v>1458013</v>
      </c>
      <c r="C30" s="1087"/>
      <c r="D30" s="1099">
        <v>2.8650000000000002</v>
      </c>
      <c r="E30" s="1088"/>
      <c r="F30" s="1099">
        <v>191028.05246000001</v>
      </c>
      <c r="G30" s="1088"/>
      <c r="H30" s="1099">
        <v>388530.48638999998</v>
      </c>
      <c r="I30" s="1088"/>
      <c r="J30" s="1186">
        <v>1.9650030555283118E-6</v>
      </c>
      <c r="K30" s="1186">
        <v>0.13101944390070597</v>
      </c>
      <c r="L30" s="1186">
        <v>0.26647943906535809</v>
      </c>
      <c r="M30" s="1039"/>
      <c r="N30" s="1039"/>
      <c r="O30" s="1039"/>
      <c r="P30" s="1039"/>
      <c r="Q30" s="1039"/>
      <c r="R30" s="1092"/>
      <c r="S30" s="1035"/>
    </row>
    <row r="31" spans="1:19" s="1036" customFormat="1">
      <c r="A31" s="1041" t="s">
        <v>752</v>
      </c>
      <c r="B31" s="1099"/>
      <c r="C31" s="1087"/>
      <c r="D31" s="1099">
        <v>0.26300000000000001</v>
      </c>
      <c r="E31" s="1088"/>
      <c r="F31" s="1099">
        <v>0.23699999999999999</v>
      </c>
      <c r="G31" s="1088"/>
      <c r="H31" s="1099">
        <v>7.8E-2</v>
      </c>
      <c r="I31" s="1088"/>
      <c r="J31" s="1186"/>
      <c r="K31" s="1186"/>
      <c r="L31" s="1186"/>
      <c r="M31" s="1039"/>
      <c r="N31" s="1039"/>
      <c r="O31" s="1039"/>
      <c r="P31" s="1039"/>
      <c r="Q31" s="1039"/>
      <c r="R31" s="1092"/>
      <c r="S31" s="1035"/>
    </row>
    <row r="32" spans="1:19" s="1036" customFormat="1">
      <c r="A32" s="1041" t="s">
        <v>753</v>
      </c>
      <c r="B32" s="1099"/>
      <c r="C32" s="1087"/>
      <c r="D32" s="1099"/>
      <c r="E32" s="1088"/>
      <c r="F32" s="1099">
        <v>1.7260000000000001E-2</v>
      </c>
      <c r="G32" s="1088"/>
      <c r="H32" s="1099">
        <v>2.9790000000000001E-2</v>
      </c>
      <c r="I32" s="1088"/>
      <c r="J32" s="1186"/>
      <c r="K32" s="1186"/>
      <c r="L32" s="1186"/>
      <c r="M32" s="1039"/>
      <c r="N32" s="1039"/>
      <c r="O32" s="1039"/>
      <c r="P32" s="1039"/>
      <c r="Q32" s="1039"/>
      <c r="R32" s="1092"/>
      <c r="S32" s="1035"/>
    </row>
    <row r="33" spans="1:19" s="1036" customFormat="1">
      <c r="A33" s="1043" t="s">
        <v>754</v>
      </c>
      <c r="B33" s="1099"/>
      <c r="C33" s="1087"/>
      <c r="D33" s="1099"/>
      <c r="E33" s="1088"/>
      <c r="F33" s="1099"/>
      <c r="G33" s="1088"/>
      <c r="H33" s="1099">
        <v>0</v>
      </c>
      <c r="I33" s="1088"/>
      <c r="J33" s="1186"/>
      <c r="K33" s="1186"/>
      <c r="L33" s="1186"/>
      <c r="M33" s="1039"/>
      <c r="N33" s="1039"/>
      <c r="O33" s="1039"/>
      <c r="P33" s="1039"/>
      <c r="Q33" s="1039"/>
      <c r="R33" s="1092"/>
      <c r="S33" s="1035"/>
    </row>
    <row r="34" spans="1:19" s="1036" customFormat="1" ht="20.100000000000001" customHeight="1">
      <c r="A34" s="1037" t="s">
        <v>555</v>
      </c>
      <c r="B34" s="1100">
        <v>32752862</v>
      </c>
      <c r="C34" s="1084"/>
      <c r="D34" s="1100">
        <v>1388171.5081000221</v>
      </c>
      <c r="E34" s="1085"/>
      <c r="F34" s="1100">
        <v>5386985.8225699812</v>
      </c>
      <c r="G34" s="1085"/>
      <c r="H34" s="1100">
        <v>8868440.5242902078</v>
      </c>
      <c r="I34" s="1085"/>
      <c r="J34" s="1185">
        <v>4.2383212438046547E-2</v>
      </c>
      <c r="K34" s="1185">
        <v>0.16447374347224927</v>
      </c>
      <c r="L34" s="1185">
        <v>0.27076841481181729</v>
      </c>
      <c r="M34" s="1039"/>
      <c r="N34" s="1039"/>
      <c r="O34" s="1039"/>
      <c r="P34" s="1039"/>
      <c r="Q34" s="1039"/>
      <c r="R34" s="1092"/>
      <c r="S34" s="1035"/>
    </row>
    <row r="35" spans="1:19" s="1036" customFormat="1" ht="15.75">
      <c r="A35" s="1040" t="s">
        <v>538</v>
      </c>
      <c r="B35" s="1083"/>
      <c r="C35" s="1087"/>
      <c r="D35" s="1083"/>
      <c r="E35" s="1088"/>
      <c r="F35" s="1083"/>
      <c r="G35" s="1088"/>
      <c r="H35" s="1083"/>
      <c r="I35" s="1088"/>
      <c r="J35" s="1186"/>
      <c r="K35" s="1186"/>
      <c r="L35" s="1186"/>
      <c r="M35" s="1039"/>
      <c r="N35" s="1039"/>
      <c r="O35" s="1039"/>
      <c r="P35" s="1039"/>
      <c r="Q35" s="1039"/>
      <c r="R35" s="1092"/>
      <c r="S35" s="1035"/>
    </row>
    <row r="36" spans="1:19" s="1036" customFormat="1">
      <c r="A36" s="1041" t="s">
        <v>556</v>
      </c>
      <c r="B36" s="1086">
        <v>386740</v>
      </c>
      <c r="C36" s="1087"/>
      <c r="D36" s="1086">
        <v>124.5719</v>
      </c>
      <c r="E36" s="1089"/>
      <c r="F36" s="1086">
        <v>1850.2018999999998</v>
      </c>
      <c r="G36" s="1089"/>
      <c r="H36" s="1086">
        <v>3104.3710199999996</v>
      </c>
      <c r="I36" s="1089"/>
      <c r="J36" s="1186">
        <v>3.22107617520815E-4</v>
      </c>
      <c r="K36" s="1186">
        <v>4.784097584940787E-3</v>
      </c>
      <c r="L36" s="1186">
        <v>8.0270233748771774E-3</v>
      </c>
      <c r="M36" s="1039"/>
      <c r="N36" s="1039"/>
      <c r="O36" s="1039"/>
      <c r="P36" s="1039"/>
      <c r="Q36" s="1039"/>
      <c r="R36" s="1092"/>
      <c r="S36" s="1035"/>
    </row>
    <row r="37" spans="1:19" s="1036" customFormat="1">
      <c r="A37" s="1042" t="s">
        <v>557</v>
      </c>
      <c r="B37" s="1086"/>
      <c r="C37" s="1087"/>
      <c r="D37" s="1086"/>
      <c r="E37" s="1088"/>
      <c r="F37" s="1086"/>
      <c r="G37" s="1088"/>
      <c r="H37" s="1086"/>
      <c r="I37" s="1088"/>
      <c r="J37" s="1186"/>
      <c r="K37" s="1186"/>
      <c r="L37" s="1186"/>
      <c r="M37" s="1039"/>
      <c r="N37" s="1039"/>
      <c r="O37" s="1039"/>
      <c r="P37" s="1092"/>
      <c r="Q37" s="1039"/>
      <c r="R37" s="1092"/>
      <c r="S37" s="1035"/>
    </row>
    <row r="38" spans="1:19" s="1036" customFormat="1">
      <c r="A38" s="1044" t="s">
        <v>558</v>
      </c>
      <c r="B38" s="1099">
        <v>372540</v>
      </c>
      <c r="C38" s="1087"/>
      <c r="D38" s="1099"/>
      <c r="E38" s="1088"/>
      <c r="F38" s="1099"/>
      <c r="G38" s="1088"/>
      <c r="H38" s="1099">
        <v>1241.4518899999998</v>
      </c>
      <c r="I38" s="1088"/>
      <c r="J38" s="1186"/>
      <c r="K38" s="1186"/>
      <c r="L38" s="1186">
        <v>3.332398910184141E-3</v>
      </c>
      <c r="M38" s="1039"/>
      <c r="N38" s="1039"/>
      <c r="O38" s="1039"/>
      <c r="P38" s="1039"/>
      <c r="Q38" s="1039"/>
      <c r="R38" s="1039"/>
      <c r="S38" s="1035"/>
    </row>
    <row r="39" spans="1:19" s="1036" customFormat="1">
      <c r="A39" s="1044" t="s">
        <v>730</v>
      </c>
      <c r="B39" s="1099">
        <v>14200</v>
      </c>
      <c r="C39" s="1087"/>
      <c r="D39" s="1099">
        <v>124.5719</v>
      </c>
      <c r="E39" s="1088"/>
      <c r="F39" s="1099">
        <v>1850.2018999999998</v>
      </c>
      <c r="G39" s="1088"/>
      <c r="H39" s="1099">
        <v>1862.91913</v>
      </c>
      <c r="I39" s="1088"/>
      <c r="J39" s="1186">
        <v>8.7726690140845064E-3</v>
      </c>
      <c r="K39" s="1186">
        <v>0.13029590845070421</v>
      </c>
      <c r="L39" s="1186">
        <v>0.13119148802816902</v>
      </c>
      <c r="M39" s="1039"/>
      <c r="N39" s="1039"/>
      <c r="O39" s="1039"/>
      <c r="P39" s="1039"/>
      <c r="Q39" s="1039"/>
      <c r="R39" s="1039"/>
      <c r="S39" s="1035"/>
    </row>
    <row r="40" spans="1:19" s="1036" customFormat="1">
      <c r="A40" s="1041" t="s">
        <v>726</v>
      </c>
      <c r="B40" s="1099">
        <v>1329145</v>
      </c>
      <c r="C40" s="1087"/>
      <c r="D40" s="1099"/>
      <c r="E40" s="1088"/>
      <c r="F40" s="1099"/>
      <c r="G40" s="1088"/>
      <c r="H40" s="1099">
        <v>0</v>
      </c>
      <c r="I40" s="1088"/>
      <c r="J40" s="1186"/>
      <c r="K40" s="1186"/>
      <c r="L40" s="1186"/>
      <c r="M40" s="1039"/>
      <c r="N40" s="1039"/>
      <c r="O40" s="1039"/>
      <c r="P40" s="1039"/>
      <c r="Q40" s="1039"/>
      <c r="R40" s="1039"/>
      <c r="S40" s="1035"/>
    </row>
    <row r="41" spans="1:19" s="1039" customFormat="1">
      <c r="A41" s="1041" t="s">
        <v>727</v>
      </c>
      <c r="B41" s="1099">
        <v>4428000</v>
      </c>
      <c r="C41" s="1087"/>
      <c r="D41" s="1099">
        <v>366329.07731000002</v>
      </c>
      <c r="E41" s="1088"/>
      <c r="F41" s="1099">
        <v>816395.66979999992</v>
      </c>
      <c r="G41" s="1088"/>
      <c r="H41" s="1099">
        <v>1328536.4070899999</v>
      </c>
      <c r="I41" s="1088"/>
      <c r="J41" s="1186">
        <v>8.2730143927280939E-2</v>
      </c>
      <c r="K41" s="1186">
        <v>0.18437119914182473</v>
      </c>
      <c r="L41" s="1186">
        <v>0.30003080557588074</v>
      </c>
      <c r="S41" s="1035"/>
    </row>
    <row r="42" spans="1:19" s="1039" customFormat="1">
      <c r="A42" s="1041" t="s">
        <v>728</v>
      </c>
      <c r="B42" s="1099">
        <v>23463464</v>
      </c>
      <c r="C42" s="1087"/>
      <c r="D42" s="1099">
        <v>759536.45313002216</v>
      </c>
      <c r="E42" s="1088"/>
      <c r="F42" s="1099">
        <v>4044437.4394299821</v>
      </c>
      <c r="G42" s="1088"/>
      <c r="H42" s="1099">
        <v>6750376.384220209</v>
      </c>
      <c r="I42" s="1088"/>
      <c r="J42" s="1186">
        <v>3.2371028128243218E-2</v>
      </c>
      <c r="K42" s="1186">
        <v>0.17237171116038033</v>
      </c>
      <c r="L42" s="1186">
        <v>0.28769734870436048</v>
      </c>
      <c r="S42" s="1035"/>
    </row>
    <row r="43" spans="1:19" s="1039" customFormat="1">
      <c r="A43" s="1041" t="s">
        <v>729</v>
      </c>
      <c r="B43" s="1099">
        <v>3145513</v>
      </c>
      <c r="C43" s="1087"/>
      <c r="D43" s="1099">
        <v>262181.40575999999</v>
      </c>
      <c r="E43" s="1088"/>
      <c r="F43" s="1099">
        <v>524302.51144000003</v>
      </c>
      <c r="G43" s="1088"/>
      <c r="H43" s="1099">
        <v>786423.36195999989</v>
      </c>
      <c r="I43" s="1088"/>
      <c r="J43" s="1186">
        <v>8.3350921061206867E-2</v>
      </c>
      <c r="K43" s="1186">
        <v>0.16668267193300426</v>
      </c>
      <c r="L43" s="1186">
        <v>0.25001434168607789</v>
      </c>
      <c r="S43" s="1035"/>
    </row>
    <row r="44" spans="1:19" s="1039" customFormat="1" ht="20.100000000000001" customHeight="1">
      <c r="A44" s="1045" t="s">
        <v>559</v>
      </c>
      <c r="B44" s="1101">
        <v>2591153</v>
      </c>
      <c r="C44" s="1090"/>
      <c r="D44" s="1101">
        <v>51830.780539999992</v>
      </c>
      <c r="E44" s="1091"/>
      <c r="F44" s="1101">
        <v>67060.824619999999</v>
      </c>
      <c r="G44" s="1091"/>
      <c r="H44" s="1101">
        <v>86467.326560000001</v>
      </c>
      <c r="I44" s="1090"/>
      <c r="J44" s="1187">
        <v>2.0002979577045429E-2</v>
      </c>
      <c r="K44" s="1187">
        <v>2.5880688874798208E-2</v>
      </c>
      <c r="L44" s="1187">
        <v>3.3370212627351611E-2</v>
      </c>
      <c r="S44" s="1035"/>
    </row>
    <row r="45" spans="1:19">
      <c r="A45" s="1072"/>
    </row>
    <row r="46" spans="1:19" ht="15.75">
      <c r="A46" s="1008"/>
      <c r="B46" s="1011" t="s">
        <v>4</v>
      </c>
      <c r="C46" s="1012"/>
      <c r="D46" s="1070"/>
      <c r="E46" s="1008"/>
      <c r="F46" s="1008"/>
      <c r="G46" s="1008"/>
      <c r="H46" s="1008"/>
      <c r="I46" s="1008"/>
      <c r="J46" s="1008"/>
      <c r="K46" s="1013"/>
      <c r="L46" s="1013" t="s">
        <v>2</v>
      </c>
    </row>
    <row r="47" spans="1:19" ht="15.75">
      <c r="A47" s="1014"/>
      <c r="B47" s="1015" t="s">
        <v>227</v>
      </c>
      <c r="C47" s="1016"/>
      <c r="D47" s="1673" t="s">
        <v>229</v>
      </c>
      <c r="E47" s="1674"/>
      <c r="F47" s="1674"/>
      <c r="G47" s="1674"/>
      <c r="H47" s="1674"/>
      <c r="I47" s="1675"/>
      <c r="J47" s="1676" t="s">
        <v>433</v>
      </c>
      <c r="K47" s="1677"/>
      <c r="L47" s="1678"/>
    </row>
    <row r="48" spans="1:19" ht="15.75">
      <c r="A48" s="1017" t="s">
        <v>3</v>
      </c>
      <c r="B48" s="1018" t="s">
        <v>228</v>
      </c>
      <c r="C48" s="1016"/>
      <c r="D48" s="1019"/>
      <c r="E48" s="1020"/>
      <c r="F48" s="1019"/>
      <c r="G48" s="1020"/>
      <c r="H48" s="1019"/>
      <c r="I48" s="1020"/>
      <c r="J48" s="1021"/>
      <c r="K48" s="1022"/>
      <c r="L48" s="1022"/>
    </row>
    <row r="49" spans="1:12" ht="18.75">
      <c r="A49" s="1023"/>
      <c r="B49" s="1024" t="s">
        <v>747</v>
      </c>
      <c r="C49" s="1025" t="s">
        <v>4</v>
      </c>
      <c r="D49" s="1026" t="s">
        <v>765</v>
      </c>
      <c r="E49" s="1027"/>
      <c r="F49" s="1024" t="s">
        <v>763</v>
      </c>
      <c r="G49" s="1028"/>
      <c r="H49" s="1024" t="s">
        <v>764</v>
      </c>
      <c r="I49" s="1028"/>
      <c r="J49" s="1029" t="s">
        <v>232</v>
      </c>
      <c r="K49" s="1030" t="s">
        <v>437</v>
      </c>
      <c r="L49" s="1030" t="s">
        <v>438</v>
      </c>
    </row>
    <row r="50" spans="1:12">
      <c r="A50" s="1031">
        <v>1</v>
      </c>
      <c r="B50" s="1032">
        <v>2</v>
      </c>
      <c r="C50" s="1033"/>
      <c r="D50" s="1032">
        <v>3</v>
      </c>
      <c r="E50" s="1033"/>
      <c r="F50" s="1034">
        <v>4</v>
      </c>
      <c r="G50" s="1033"/>
      <c r="H50" s="1032">
        <v>5</v>
      </c>
      <c r="I50" s="1033"/>
      <c r="J50" s="1033">
        <v>6</v>
      </c>
      <c r="K50" s="1033">
        <v>7</v>
      </c>
      <c r="L50" s="1031">
        <v>8</v>
      </c>
    </row>
    <row r="51" spans="1:12" ht="15.75">
      <c r="A51" s="1037" t="s">
        <v>535</v>
      </c>
      <c r="B51" s="1098">
        <v>404484028</v>
      </c>
      <c r="C51" s="1082"/>
      <c r="D51" s="1098">
        <v>147066719.09241074</v>
      </c>
      <c r="E51" s="1038"/>
      <c r="F51" s="1098"/>
      <c r="G51" s="1038"/>
      <c r="H51" s="1098"/>
      <c r="I51" s="1038"/>
      <c r="J51" s="1185">
        <v>0.36359091808789729</v>
      </c>
      <c r="K51" s="1185"/>
      <c r="L51" s="1185"/>
    </row>
    <row r="52" spans="1:12" ht="15.75">
      <c r="A52" s="1040" t="s">
        <v>536</v>
      </c>
      <c r="B52" s="1099"/>
      <c r="C52" s="1084"/>
      <c r="D52" s="1099"/>
      <c r="E52" s="1085"/>
      <c r="F52" s="1099"/>
      <c r="G52" s="1085"/>
      <c r="H52" s="1099"/>
      <c r="I52" s="1085"/>
      <c r="J52" s="1185"/>
      <c r="K52" s="1185"/>
      <c r="L52" s="1185"/>
    </row>
    <row r="53" spans="1:12" ht="15.75">
      <c r="A53" s="1037" t="s">
        <v>537</v>
      </c>
      <c r="B53" s="1100">
        <v>369140013</v>
      </c>
      <c r="C53" s="1084"/>
      <c r="D53" s="1100">
        <v>132467393.73747002</v>
      </c>
      <c r="E53" s="1085"/>
      <c r="F53" s="1100"/>
      <c r="G53" s="1085"/>
      <c r="H53" s="1100"/>
      <c r="I53" s="1085"/>
      <c r="J53" s="1185">
        <v>0.35885406369498613</v>
      </c>
      <c r="K53" s="1185"/>
      <c r="L53" s="1185"/>
    </row>
    <row r="54" spans="1:12" ht="15.75">
      <c r="A54" s="1040" t="s">
        <v>538</v>
      </c>
      <c r="B54" s="1099"/>
      <c r="C54" s="1087"/>
      <c r="D54" s="1099"/>
      <c r="E54" s="1085"/>
      <c r="F54" s="1099"/>
      <c r="G54" s="1085"/>
      <c r="H54" s="1099"/>
      <c r="I54" s="1085"/>
      <c r="J54" s="1185"/>
      <c r="K54" s="1185"/>
      <c r="L54" s="1185"/>
    </row>
    <row r="55" spans="1:12">
      <c r="A55" s="1041" t="s">
        <v>539</v>
      </c>
      <c r="B55" s="1099">
        <v>181000000</v>
      </c>
      <c r="C55" s="1087"/>
      <c r="D55" s="1099">
        <v>69703341.797250003</v>
      </c>
      <c r="E55" s="1088"/>
      <c r="F55" s="1099"/>
      <c r="G55" s="1088"/>
      <c r="H55" s="1099"/>
      <c r="I55" s="1088"/>
      <c r="J55" s="1186">
        <v>0.38510133589640888</v>
      </c>
      <c r="K55" s="1186"/>
      <c r="L55" s="1186"/>
    </row>
    <row r="56" spans="1:12">
      <c r="A56" s="1041" t="s">
        <v>540</v>
      </c>
      <c r="B56" s="1099">
        <v>71052000</v>
      </c>
      <c r="C56" s="1087"/>
      <c r="D56" s="1099">
        <v>21491656.74399</v>
      </c>
      <c r="E56" s="1088"/>
      <c r="F56" s="1099"/>
      <c r="G56" s="1088"/>
      <c r="H56" s="1099"/>
      <c r="I56" s="1088"/>
      <c r="J56" s="1186">
        <v>0.30247785768155716</v>
      </c>
      <c r="K56" s="1186"/>
      <c r="L56" s="1186"/>
    </row>
    <row r="57" spans="1:12">
      <c r="A57" s="1042" t="s">
        <v>541</v>
      </c>
      <c r="B57" s="1099"/>
      <c r="C57" s="1087"/>
      <c r="D57" s="1099"/>
      <c r="E57" s="1088"/>
      <c r="F57" s="1099"/>
      <c r="G57" s="1088"/>
      <c r="H57" s="1099"/>
      <c r="I57" s="1088"/>
      <c r="J57" s="1186"/>
      <c r="K57" s="1186"/>
      <c r="L57" s="1186"/>
    </row>
    <row r="58" spans="1:12">
      <c r="A58" s="1041" t="s">
        <v>542</v>
      </c>
      <c r="B58" s="1099">
        <v>3083023</v>
      </c>
      <c r="C58" s="1087"/>
      <c r="D58" s="1099">
        <v>1273139.0152700001</v>
      </c>
      <c r="E58" s="1088"/>
      <c r="F58" s="1099"/>
      <c r="G58" s="1088"/>
      <c r="H58" s="1099"/>
      <c r="I58" s="1088"/>
      <c r="J58" s="1186">
        <v>0.4129515139102109</v>
      </c>
      <c r="K58" s="1186"/>
      <c r="L58" s="1186"/>
    </row>
    <row r="59" spans="1:12">
      <c r="A59" s="1041" t="s">
        <v>543</v>
      </c>
      <c r="B59" s="1099">
        <v>67715420</v>
      </c>
      <c r="C59" s="1087"/>
      <c r="D59" s="1099">
        <v>20082090.531330001</v>
      </c>
      <c r="E59" s="1088"/>
      <c r="F59" s="1099"/>
      <c r="G59" s="1088"/>
      <c r="H59" s="1099"/>
      <c r="I59" s="1088"/>
      <c r="J59" s="1186">
        <v>0.29656598942057805</v>
      </c>
      <c r="K59" s="1186"/>
      <c r="L59" s="1186"/>
    </row>
    <row r="60" spans="1:12">
      <c r="A60" s="1041" t="s">
        <v>544</v>
      </c>
      <c r="B60" s="1099">
        <v>253557</v>
      </c>
      <c r="C60" s="1087"/>
      <c r="D60" s="1099">
        <v>136427.19739000002</v>
      </c>
      <c r="E60" s="1088"/>
      <c r="F60" s="1099"/>
      <c r="G60" s="1088"/>
      <c r="H60" s="1099"/>
      <c r="I60" s="1088"/>
      <c r="J60" s="1186">
        <v>0.53805336626478473</v>
      </c>
      <c r="K60" s="1186"/>
      <c r="L60" s="1186"/>
    </row>
    <row r="61" spans="1:12">
      <c r="A61" s="1041" t="s">
        <v>545</v>
      </c>
      <c r="B61" s="1099">
        <v>2860000</v>
      </c>
      <c r="C61" s="1087"/>
      <c r="D61" s="1099">
        <v>920115.60194000008</v>
      </c>
      <c r="E61" s="1088"/>
      <c r="F61" s="1099"/>
      <c r="G61" s="1088"/>
      <c r="H61" s="1099"/>
      <c r="I61" s="1088"/>
      <c r="J61" s="1186">
        <v>0.32171874193706296</v>
      </c>
      <c r="K61" s="1186"/>
      <c r="L61" s="1186"/>
    </row>
    <row r="62" spans="1:12">
      <c r="A62" s="1041" t="s">
        <v>546</v>
      </c>
      <c r="B62" s="1099">
        <v>37100000</v>
      </c>
      <c r="C62" s="1087"/>
      <c r="D62" s="1099">
        <v>14521200.314040005</v>
      </c>
      <c r="E62" s="1088"/>
      <c r="F62" s="1099"/>
      <c r="G62" s="1088"/>
      <c r="H62" s="1099"/>
      <c r="I62" s="1088"/>
      <c r="J62" s="1186">
        <v>0.39140701655094351</v>
      </c>
      <c r="K62" s="1186"/>
      <c r="L62" s="1186"/>
    </row>
    <row r="63" spans="1:12">
      <c r="A63" s="1042" t="s">
        <v>547</v>
      </c>
      <c r="B63" s="1099"/>
      <c r="C63" s="1087"/>
      <c r="D63" s="1099"/>
      <c r="E63" s="1088"/>
      <c r="F63" s="1099"/>
      <c r="G63" s="1088"/>
      <c r="H63" s="1099"/>
      <c r="I63" s="1088"/>
      <c r="J63" s="1186"/>
      <c r="K63" s="1186"/>
      <c r="L63" s="1186"/>
    </row>
    <row r="64" spans="1:12">
      <c r="A64" s="1041" t="s">
        <v>548</v>
      </c>
      <c r="B64" s="1099">
        <v>70000</v>
      </c>
      <c r="C64" s="1087"/>
      <c r="D64" s="1099">
        <v>-6.8000000000000005E-2</v>
      </c>
      <c r="E64" s="1088"/>
      <c r="F64" s="1099"/>
      <c r="G64" s="1088"/>
      <c r="H64" s="1099"/>
      <c r="I64" s="1088"/>
      <c r="J64" s="1186"/>
      <c r="K64" s="1186"/>
      <c r="L64" s="1186"/>
    </row>
    <row r="65" spans="1:12">
      <c r="A65" s="1041" t="s">
        <v>549</v>
      </c>
      <c r="B65" s="1099">
        <v>69300000</v>
      </c>
      <c r="C65" s="1087"/>
      <c r="D65" s="1099">
        <v>22563531.913730003</v>
      </c>
      <c r="E65" s="1088"/>
      <c r="F65" s="1099"/>
      <c r="G65" s="1088"/>
      <c r="H65" s="1099"/>
      <c r="I65" s="1088"/>
      <c r="J65" s="1186">
        <v>0.32559209110721504</v>
      </c>
      <c r="K65" s="1186"/>
      <c r="L65" s="1186"/>
    </row>
    <row r="66" spans="1:12">
      <c r="A66" s="1042" t="s">
        <v>541</v>
      </c>
      <c r="B66" s="1099"/>
      <c r="C66" s="1087"/>
      <c r="D66" s="1099"/>
      <c r="E66" s="1088"/>
      <c r="F66" s="1099"/>
      <c r="G66" s="1088"/>
      <c r="H66" s="1099"/>
      <c r="I66" s="1088"/>
      <c r="J66" s="1186"/>
      <c r="K66" s="1186"/>
      <c r="L66" s="1186"/>
    </row>
    <row r="67" spans="1:12">
      <c r="A67" s="1041" t="s">
        <v>550</v>
      </c>
      <c r="B67" s="1099">
        <v>55387000</v>
      </c>
      <c r="C67" s="1087"/>
      <c r="D67" s="1099">
        <v>17366588.832180001</v>
      </c>
      <c r="E67" s="1088"/>
      <c r="F67" s="1099"/>
      <c r="G67" s="1088"/>
      <c r="H67" s="1099"/>
      <c r="I67" s="1088"/>
      <c r="J67" s="1186">
        <v>0.31354990940437288</v>
      </c>
      <c r="K67" s="1186"/>
      <c r="L67" s="1186"/>
    </row>
    <row r="68" spans="1:12">
      <c r="A68" s="1041" t="s">
        <v>551</v>
      </c>
      <c r="B68" s="1099">
        <v>13900000</v>
      </c>
      <c r="C68" s="1087"/>
      <c r="D68" s="1099">
        <v>5197579.7511499999</v>
      </c>
      <c r="E68" s="1088"/>
      <c r="F68" s="1099"/>
      <c r="G68" s="1088"/>
      <c r="H68" s="1099"/>
      <c r="I68" s="1088"/>
      <c r="J68" s="1186">
        <v>0.37392660080215828</v>
      </c>
      <c r="K68" s="1186"/>
      <c r="L68" s="1186"/>
    </row>
    <row r="69" spans="1:12">
      <c r="A69" s="1041" t="s">
        <v>552</v>
      </c>
      <c r="B69" s="1099">
        <v>13000</v>
      </c>
      <c r="C69" s="1087"/>
      <c r="D69" s="1099">
        <v>-636.66959999999995</v>
      </c>
      <c r="E69" s="1088"/>
      <c r="F69" s="1099"/>
      <c r="G69" s="1088"/>
      <c r="H69" s="1099"/>
      <c r="I69" s="1088"/>
      <c r="J69" s="1186"/>
      <c r="K69" s="1186"/>
      <c r="L69" s="1186"/>
    </row>
    <row r="70" spans="1:12">
      <c r="A70" s="1041" t="s">
        <v>553</v>
      </c>
      <c r="B70" s="1099">
        <v>1500000</v>
      </c>
      <c r="C70" s="1087"/>
      <c r="D70" s="1099">
        <v>945478.37600000005</v>
      </c>
      <c r="E70" s="1088"/>
      <c r="F70" s="1099"/>
      <c r="G70" s="1088"/>
      <c r="H70" s="1099"/>
      <c r="I70" s="1088"/>
      <c r="J70" s="1186">
        <v>0.63031891733333334</v>
      </c>
      <c r="K70" s="1186"/>
      <c r="L70" s="1186"/>
    </row>
    <row r="71" spans="1:12">
      <c r="A71" s="1041" t="s">
        <v>554</v>
      </c>
      <c r="B71" s="1099">
        <v>4870000</v>
      </c>
      <c r="C71" s="1087"/>
      <c r="D71" s="1099">
        <v>1701731.5209300001</v>
      </c>
      <c r="E71" s="1088"/>
      <c r="F71" s="1099"/>
      <c r="G71" s="1088"/>
      <c r="H71" s="1099"/>
      <c r="I71" s="1088"/>
      <c r="J71" s="1186">
        <v>0.34943152380492815</v>
      </c>
      <c r="K71" s="1186"/>
      <c r="L71" s="1186"/>
    </row>
    <row r="72" spans="1:12">
      <c r="A72" s="1041" t="s">
        <v>755</v>
      </c>
      <c r="B72" s="1099">
        <v>1458013</v>
      </c>
      <c r="C72" s="1087"/>
      <c r="D72" s="1099">
        <v>620337.33228999993</v>
      </c>
      <c r="E72" s="1088"/>
      <c r="F72" s="1099"/>
      <c r="G72" s="1088"/>
      <c r="H72" s="1099"/>
      <c r="I72" s="1088"/>
      <c r="J72" s="1186">
        <v>0.42546762771662527</v>
      </c>
      <c r="K72" s="1186"/>
      <c r="L72" s="1186"/>
    </row>
    <row r="73" spans="1:12">
      <c r="A73" s="1041" t="s">
        <v>752</v>
      </c>
      <c r="B73" s="1099"/>
      <c r="C73" s="1087"/>
      <c r="D73" s="1099">
        <v>0.104</v>
      </c>
      <c r="E73" s="1088"/>
      <c r="F73" s="1099"/>
      <c r="G73" s="1088"/>
      <c r="H73" s="1099"/>
      <c r="I73" s="1088"/>
      <c r="J73" s="1186"/>
      <c r="K73" s="1186"/>
      <c r="L73" s="1186"/>
    </row>
    <row r="74" spans="1:12">
      <c r="A74" s="1041" t="s">
        <v>753</v>
      </c>
      <c r="B74" s="1099"/>
      <c r="C74" s="1087"/>
      <c r="D74" s="1099">
        <v>3.3299999999999996E-2</v>
      </c>
      <c r="E74" s="1088"/>
      <c r="F74" s="1099"/>
      <c r="G74" s="1088"/>
      <c r="H74" s="1099"/>
      <c r="I74" s="1088"/>
      <c r="J74" s="1186"/>
      <c r="K74" s="1186"/>
      <c r="L74" s="1186"/>
    </row>
    <row r="75" spans="1:12">
      <c r="A75" s="1043" t="s">
        <v>754</v>
      </c>
      <c r="B75" s="1099"/>
      <c r="C75" s="1087"/>
      <c r="D75" s="1099">
        <v>0</v>
      </c>
      <c r="E75" s="1088"/>
      <c r="F75" s="1099"/>
      <c r="G75" s="1088"/>
      <c r="H75" s="1099"/>
      <c r="I75" s="1088"/>
      <c r="J75" s="1186"/>
      <c r="K75" s="1186"/>
      <c r="L75" s="1186"/>
    </row>
    <row r="76" spans="1:12" ht="15.75">
      <c r="A76" s="1037" t="s">
        <v>555</v>
      </c>
      <c r="B76" s="1100">
        <v>32752862</v>
      </c>
      <c r="C76" s="1084"/>
      <c r="D76" s="1100">
        <v>14465532.608820727</v>
      </c>
      <c r="E76" s="1085"/>
      <c r="F76" s="1100"/>
      <c r="G76" s="1085"/>
      <c r="H76" s="1100"/>
      <c r="I76" s="1085"/>
      <c r="J76" s="1185">
        <v>0.44165705607103056</v>
      </c>
      <c r="K76" s="1185"/>
      <c r="L76" s="1185"/>
    </row>
    <row r="77" spans="1:12" ht="15.75">
      <c r="A77" s="1040" t="s">
        <v>538</v>
      </c>
      <c r="B77" s="1083"/>
      <c r="C77" s="1087"/>
      <c r="D77" s="1083"/>
      <c r="E77" s="1088"/>
      <c r="F77" s="1083"/>
      <c r="G77" s="1088"/>
      <c r="H77" s="1083"/>
      <c r="I77" s="1088"/>
      <c r="J77" s="1185"/>
      <c r="K77" s="1186"/>
      <c r="L77" s="1186"/>
    </row>
    <row r="78" spans="1:12">
      <c r="A78" s="1041" t="s">
        <v>556</v>
      </c>
      <c r="B78" s="1086">
        <v>386740</v>
      </c>
      <c r="C78" s="1087"/>
      <c r="D78" s="1086">
        <v>3104.7037899999996</v>
      </c>
      <c r="E78" s="1089"/>
      <c r="F78" s="1086"/>
      <c r="G78" s="1089"/>
      <c r="H78" s="1086"/>
      <c r="I78" s="1089"/>
      <c r="J78" s="1186">
        <v>8.0278838237575617E-3</v>
      </c>
      <c r="K78" s="1186"/>
      <c r="L78" s="1186"/>
    </row>
    <row r="79" spans="1:12">
      <c r="A79" s="1042" t="s">
        <v>557</v>
      </c>
      <c r="B79" s="1086"/>
      <c r="C79" s="1087"/>
      <c r="D79" s="1086"/>
      <c r="E79" s="1088"/>
      <c r="F79" s="1086"/>
      <c r="G79" s="1088"/>
      <c r="H79" s="1086"/>
      <c r="I79" s="1088"/>
      <c r="J79" s="1186"/>
      <c r="K79" s="1186"/>
      <c r="L79" s="1186"/>
    </row>
    <row r="80" spans="1:12">
      <c r="A80" s="1044" t="s">
        <v>558</v>
      </c>
      <c r="B80" s="1099">
        <v>372540</v>
      </c>
      <c r="C80" s="1087"/>
      <c r="D80" s="1099">
        <v>1241.4518899999998</v>
      </c>
      <c r="E80" s="1088"/>
      <c r="F80" s="1099"/>
      <c r="G80" s="1088"/>
      <c r="H80" s="1099"/>
      <c r="I80" s="1088"/>
      <c r="J80" s="1186">
        <v>3.332398910184141E-3</v>
      </c>
      <c r="K80" s="1186"/>
      <c r="L80" s="1186"/>
    </row>
    <row r="81" spans="1:12">
      <c r="A81" s="1044" t="s">
        <v>730</v>
      </c>
      <c r="B81" s="1099">
        <v>14200</v>
      </c>
      <c r="C81" s="1087"/>
      <c r="D81" s="1099">
        <v>1863.2519</v>
      </c>
      <c r="E81" s="1088"/>
      <c r="F81" s="1099"/>
      <c r="G81" s="1088"/>
      <c r="H81" s="1099"/>
      <c r="I81" s="1088"/>
      <c r="J81" s="1186">
        <v>0.13121492253521128</v>
      </c>
      <c r="K81" s="1186"/>
      <c r="L81" s="1186"/>
    </row>
    <row r="82" spans="1:12">
      <c r="A82" s="1041" t="s">
        <v>726</v>
      </c>
      <c r="B82" s="1099">
        <v>1329145</v>
      </c>
      <c r="C82" s="1087"/>
      <c r="D82" s="1099">
        <v>0</v>
      </c>
      <c r="E82" s="1088"/>
      <c r="F82" s="1099"/>
      <c r="G82" s="1088"/>
      <c r="H82" s="1099"/>
      <c r="I82" s="1088"/>
      <c r="J82" s="1186">
        <v>0</v>
      </c>
      <c r="K82" s="1186"/>
      <c r="L82" s="1186"/>
    </row>
    <row r="83" spans="1:12">
      <c r="A83" s="1041" t="s">
        <v>727</v>
      </c>
      <c r="B83" s="1099">
        <v>4428000</v>
      </c>
      <c r="C83" s="1087"/>
      <c r="D83" s="1099">
        <v>1797393.0425199999</v>
      </c>
      <c r="E83" s="1088"/>
      <c r="F83" s="1099"/>
      <c r="G83" s="1088"/>
      <c r="H83" s="1099"/>
      <c r="I83" s="1088"/>
      <c r="J83" s="1186">
        <v>0.40591532125564589</v>
      </c>
      <c r="K83" s="1186"/>
      <c r="L83" s="1186"/>
    </row>
    <row r="84" spans="1:12">
      <c r="A84" s="1041" t="s">
        <v>728</v>
      </c>
      <c r="B84" s="1099">
        <v>23463464</v>
      </c>
      <c r="C84" s="1087"/>
      <c r="D84" s="1099">
        <v>11616659.030230727</v>
      </c>
      <c r="E84" s="1088"/>
      <c r="F84" s="1099"/>
      <c r="G84" s="1088"/>
      <c r="H84" s="1099"/>
      <c r="I84" s="1088"/>
      <c r="J84" s="1186">
        <v>0.49509565297906255</v>
      </c>
      <c r="K84" s="1186"/>
      <c r="L84" s="1186"/>
    </row>
    <row r="85" spans="1:12">
      <c r="A85" s="1041" t="s">
        <v>729</v>
      </c>
      <c r="B85" s="1099">
        <v>3145513</v>
      </c>
      <c r="C85" s="1087"/>
      <c r="D85" s="1099">
        <v>1048375.8322800001</v>
      </c>
      <c r="E85" s="1088"/>
      <c r="F85" s="1099"/>
      <c r="G85" s="1088"/>
      <c r="H85" s="1099"/>
      <c r="I85" s="1088"/>
      <c r="J85" s="1186">
        <v>0.33329248115649185</v>
      </c>
      <c r="K85" s="1186"/>
      <c r="L85" s="1186"/>
    </row>
    <row r="86" spans="1:12" ht="15.75">
      <c r="A86" s="1045" t="s">
        <v>559</v>
      </c>
      <c r="B86" s="1101">
        <v>2591153</v>
      </c>
      <c r="C86" s="1090"/>
      <c r="D86" s="1101">
        <v>133792.74612</v>
      </c>
      <c r="E86" s="1091"/>
      <c r="F86" s="1101"/>
      <c r="G86" s="1091"/>
      <c r="H86" s="1101"/>
      <c r="I86" s="1090"/>
      <c r="J86" s="1187">
        <v>5.1634444635264683E-2</v>
      </c>
      <c r="K86" s="1187"/>
      <c r="L86" s="1187"/>
    </row>
  </sheetData>
  <mergeCells count="5">
    <mergeCell ref="A2:L2"/>
    <mergeCell ref="D5:I5"/>
    <mergeCell ref="J5:L5"/>
    <mergeCell ref="D47:I47"/>
    <mergeCell ref="J47:L47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64" transitionEvaluation="1"/>
  <dimension ref="A1:F192"/>
  <sheetViews>
    <sheetView showGridLines="0" topLeftCell="A64" zoomScale="60" zoomScaleNormal="60" workbookViewId="0">
      <selection activeCell="I37" sqref="I37"/>
    </sheetView>
  </sheetViews>
  <sheetFormatPr defaultColWidth="96.42578125" defaultRowHeight="15"/>
  <cols>
    <col min="1" max="1" width="104.7109375" style="76" customWidth="1"/>
    <col min="2" max="3" width="21.140625" style="76" customWidth="1"/>
    <col min="4" max="4" width="2.42578125" style="76" customWidth="1"/>
    <col min="5" max="5" width="18.5703125" style="76" customWidth="1"/>
    <col min="6" max="6" width="4" style="1122" customWidth="1"/>
    <col min="7" max="16384" width="96.42578125" style="76"/>
  </cols>
  <sheetData>
    <row r="1" spans="1:6" ht="18" customHeight="1">
      <c r="A1" s="73" t="s">
        <v>225</v>
      </c>
      <c r="B1" s="74"/>
      <c r="C1" s="74"/>
      <c r="D1" s="74"/>
      <c r="E1" s="74"/>
      <c r="F1" s="1116"/>
    </row>
    <row r="2" spans="1:6" ht="18" customHeight="1">
      <c r="A2" s="1679" t="s">
        <v>226</v>
      </c>
      <c r="B2" s="1679"/>
      <c r="C2" s="1679"/>
      <c r="D2" s="1679"/>
      <c r="E2" s="1679"/>
      <c r="F2" s="1117"/>
    </row>
    <row r="3" spans="1:6" ht="18" customHeight="1">
      <c r="A3" s="77"/>
      <c r="B3" s="78"/>
      <c r="C3" s="78"/>
      <c r="D3" s="78"/>
      <c r="E3" s="78"/>
      <c r="F3" s="1117"/>
    </row>
    <row r="4" spans="1:6" ht="18" customHeight="1">
      <c r="A4" s="79"/>
      <c r="C4" s="76" t="s">
        <v>4</v>
      </c>
      <c r="E4" s="80" t="s">
        <v>2</v>
      </c>
      <c r="F4" s="1118"/>
    </row>
    <row r="5" spans="1:6" ht="15.95" customHeight="1">
      <c r="A5" s="81"/>
      <c r="B5" s="82" t="s">
        <v>227</v>
      </c>
      <c r="C5" s="1680" t="s">
        <v>229</v>
      </c>
      <c r="D5" s="1681"/>
      <c r="E5" s="288"/>
      <c r="F5" s="83"/>
    </row>
    <row r="6" spans="1:6" ht="15.95" customHeight="1">
      <c r="A6" s="84" t="s">
        <v>3</v>
      </c>
      <c r="B6" s="85" t="s">
        <v>228</v>
      </c>
      <c r="C6" s="1682"/>
      <c r="D6" s="1683"/>
      <c r="E6" s="289" t="s">
        <v>230</v>
      </c>
      <c r="F6" s="86"/>
    </row>
    <row r="7" spans="1:6" ht="15.95" customHeight="1">
      <c r="A7" s="87"/>
      <c r="B7" s="88" t="s">
        <v>747</v>
      </c>
      <c r="C7" s="1682"/>
      <c r="D7" s="1683"/>
      <c r="E7" s="287" t="s">
        <v>232</v>
      </c>
      <c r="F7" s="89"/>
    </row>
    <row r="8" spans="1:6" s="93" customFormat="1" ht="9.9499999999999993" customHeight="1">
      <c r="A8" s="90">
        <v>1</v>
      </c>
      <c r="B8" s="91">
        <v>2</v>
      </c>
      <c r="C8" s="1684">
        <v>3</v>
      </c>
      <c r="D8" s="1685"/>
      <c r="E8" s="318">
        <v>4</v>
      </c>
      <c r="F8" s="92"/>
    </row>
    <row r="9" spans="1:6" ht="31.5" customHeight="1">
      <c r="A9" s="719" t="s">
        <v>233</v>
      </c>
      <c r="B9" s="777">
        <v>404484028000</v>
      </c>
      <c r="C9" s="885">
        <v>147066719092.40994</v>
      </c>
      <c r="D9" s="775"/>
      <c r="E9" s="317">
        <v>0.36359091808789529</v>
      </c>
      <c r="F9" s="1119"/>
    </row>
    <row r="10" spans="1:6" ht="19.5" customHeight="1">
      <c r="A10" s="720" t="s">
        <v>234</v>
      </c>
      <c r="B10" s="778">
        <v>505000</v>
      </c>
      <c r="C10" s="884">
        <v>271286.89</v>
      </c>
      <c r="D10" s="776"/>
      <c r="E10" s="1103">
        <v>0.53720176237623762</v>
      </c>
      <c r="F10" s="1120"/>
    </row>
    <row r="11" spans="1:6" ht="19.5" customHeight="1">
      <c r="A11" s="720" t="s">
        <v>235</v>
      </c>
      <c r="B11" s="778">
        <v>2626000</v>
      </c>
      <c r="C11" s="884">
        <v>1177312.21</v>
      </c>
      <c r="D11" s="776"/>
      <c r="E11" s="1103">
        <v>0.44832909748667171</v>
      </c>
      <c r="F11" s="1120"/>
    </row>
    <row r="12" spans="1:6" ht="19.5" customHeight="1">
      <c r="A12" s="720" t="s">
        <v>236</v>
      </c>
      <c r="B12" s="778">
        <v>110000</v>
      </c>
      <c r="C12" s="884">
        <v>153679.87</v>
      </c>
      <c r="D12" s="776"/>
      <c r="E12" s="1103">
        <v>1.3970897272727272</v>
      </c>
      <c r="F12" s="1120"/>
    </row>
    <row r="13" spans="1:6" ht="20.100000000000001" customHeight="1">
      <c r="A13" s="720" t="s">
        <v>237</v>
      </c>
      <c r="B13" s="778">
        <v>268000</v>
      </c>
      <c r="C13" s="884">
        <v>360766.92999999993</v>
      </c>
      <c r="D13" s="776"/>
      <c r="E13" s="1103">
        <v>1.3461452611940297</v>
      </c>
      <c r="F13" s="1120"/>
    </row>
    <row r="14" spans="1:6" ht="20.100000000000001" customHeight="1">
      <c r="A14" s="720" t="s">
        <v>238</v>
      </c>
      <c r="B14" s="778">
        <v>48490000</v>
      </c>
      <c r="C14" s="884">
        <v>18725203.469999999</v>
      </c>
      <c r="D14" s="776"/>
      <c r="E14" s="1103">
        <v>0.38616629140028869</v>
      </c>
      <c r="F14" s="1120"/>
    </row>
    <row r="15" spans="1:6" ht="20.100000000000001" customHeight="1">
      <c r="A15" s="720" t="s">
        <v>239</v>
      </c>
      <c r="B15" s="778">
        <v>30000</v>
      </c>
      <c r="C15" s="884">
        <v>23904.249999999996</v>
      </c>
      <c r="D15" s="776"/>
      <c r="E15" s="1103">
        <v>0.79680833333333323</v>
      </c>
      <c r="F15" s="1120"/>
    </row>
    <row r="16" spans="1:6" ht="20.100000000000001" customHeight="1">
      <c r="A16" s="720" t="s">
        <v>240</v>
      </c>
      <c r="B16" s="778">
        <v>911000</v>
      </c>
      <c r="C16" s="884">
        <v>100564.45</v>
      </c>
      <c r="D16" s="776"/>
      <c r="E16" s="1103">
        <v>0.11038907793633369</v>
      </c>
      <c r="F16" s="1120"/>
    </row>
    <row r="17" spans="1:6" ht="20.100000000000001" customHeight="1">
      <c r="A17" s="720" t="s">
        <v>241</v>
      </c>
      <c r="B17" s="778">
        <v>31000</v>
      </c>
      <c r="C17" s="884">
        <v>9159.51</v>
      </c>
      <c r="D17" s="776"/>
      <c r="E17" s="1103">
        <v>0.29546806451612906</v>
      </c>
      <c r="F17" s="1120"/>
    </row>
    <row r="18" spans="1:6" ht="20.100000000000001" customHeight="1">
      <c r="A18" s="720" t="s">
        <v>242</v>
      </c>
      <c r="B18" s="778">
        <v>50180000</v>
      </c>
      <c r="C18" s="884">
        <v>16827739.09</v>
      </c>
      <c r="D18" s="776"/>
      <c r="E18" s="1103">
        <v>0.33534753068951773</v>
      </c>
      <c r="F18" s="1120"/>
    </row>
    <row r="19" spans="1:6" ht="19.5" customHeight="1">
      <c r="A19" s="721" t="s">
        <v>701</v>
      </c>
      <c r="B19" s="778">
        <v>0</v>
      </c>
      <c r="C19" s="884">
        <v>9951.4399999999987</v>
      </c>
      <c r="D19" s="776"/>
      <c r="E19" s="1103">
        <v>0</v>
      </c>
      <c r="F19" s="1120"/>
    </row>
    <row r="20" spans="1:6" ht="20.100000000000001" customHeight="1">
      <c r="A20" s="720" t="s">
        <v>243</v>
      </c>
      <c r="B20" s="778">
        <v>10000</v>
      </c>
      <c r="C20" s="884">
        <v>63283.09</v>
      </c>
      <c r="D20" s="776"/>
      <c r="E20" s="1103">
        <v>6.328309</v>
      </c>
      <c r="F20" s="1120"/>
    </row>
    <row r="21" spans="1:6" ht="20.100000000000001" customHeight="1">
      <c r="A21" s="720" t="s">
        <v>244</v>
      </c>
      <c r="B21" s="778">
        <v>2105000</v>
      </c>
      <c r="C21" s="884">
        <v>566460.06000000006</v>
      </c>
      <c r="D21" s="776"/>
      <c r="E21" s="1103">
        <v>0.26910216627078387</v>
      </c>
      <c r="F21" s="1120"/>
    </row>
    <row r="22" spans="1:6" ht="20.100000000000001" customHeight="1">
      <c r="A22" s="720" t="s">
        <v>245</v>
      </c>
      <c r="B22" s="778">
        <v>2188000</v>
      </c>
      <c r="C22" s="884">
        <v>1179113.33</v>
      </c>
      <c r="D22" s="776"/>
      <c r="E22" s="1103">
        <v>0.53890005941499086</v>
      </c>
      <c r="F22" s="1120"/>
    </row>
    <row r="23" spans="1:6" ht="20.100000000000001" customHeight="1">
      <c r="A23" s="720" t="s">
        <v>246</v>
      </c>
      <c r="B23" s="778">
        <v>2000</v>
      </c>
      <c r="C23" s="884">
        <v>1737.62</v>
      </c>
      <c r="D23" s="776"/>
      <c r="E23" s="1103">
        <v>0.86880999999999997</v>
      </c>
      <c r="F23" s="1120"/>
    </row>
    <row r="24" spans="1:6" ht="20.100000000000001" customHeight="1">
      <c r="A24" s="720" t="s">
        <v>247</v>
      </c>
      <c r="B24" s="778">
        <v>2464794000</v>
      </c>
      <c r="C24" s="884">
        <v>973304497.16000068</v>
      </c>
      <c r="D24" s="776"/>
      <c r="E24" s="1103">
        <v>0.39488269492704081</v>
      </c>
      <c r="F24" s="1120"/>
    </row>
    <row r="25" spans="1:6" ht="20.100000000000001" customHeight="1">
      <c r="A25" s="720" t="s">
        <v>248</v>
      </c>
      <c r="B25" s="778">
        <v>1731000</v>
      </c>
      <c r="C25" s="884">
        <v>1794797.7299999997</v>
      </c>
      <c r="D25" s="776"/>
      <c r="E25" s="1103">
        <v>1.0368559965337953</v>
      </c>
      <c r="F25" s="1120"/>
    </row>
    <row r="26" spans="1:6" ht="20.100000000000001" customHeight="1">
      <c r="A26" s="720" t="s">
        <v>249</v>
      </c>
      <c r="B26" s="778">
        <v>27000</v>
      </c>
      <c r="C26" s="884">
        <v>41909.129999999997</v>
      </c>
      <c r="D26" s="776"/>
      <c r="E26" s="1103">
        <v>1.55219</v>
      </c>
      <c r="F26" s="1120"/>
    </row>
    <row r="27" spans="1:6" ht="20.100000000000001" customHeight="1">
      <c r="A27" s="722" t="s">
        <v>250</v>
      </c>
      <c r="B27" s="778">
        <v>6672000</v>
      </c>
      <c r="C27" s="884">
        <v>12245356.799999999</v>
      </c>
      <c r="D27" s="776"/>
      <c r="E27" s="1103">
        <v>1.8353352517985611</v>
      </c>
      <c r="F27" s="1120"/>
    </row>
    <row r="28" spans="1:6" ht="20.100000000000001" customHeight="1">
      <c r="A28" s="720" t="s">
        <v>251</v>
      </c>
      <c r="B28" s="778">
        <v>288945000</v>
      </c>
      <c r="C28" s="884">
        <v>42929916.93</v>
      </c>
      <c r="D28" s="776"/>
      <c r="E28" s="1103">
        <v>0.1485747008254166</v>
      </c>
      <c r="F28" s="1120"/>
    </row>
    <row r="29" spans="1:6" ht="20.100000000000001" customHeight="1">
      <c r="A29" s="720" t="s">
        <v>252</v>
      </c>
      <c r="B29" s="778">
        <v>277744000</v>
      </c>
      <c r="C29" s="884">
        <v>10233988.530000003</v>
      </c>
      <c r="D29" s="776"/>
      <c r="E29" s="1103">
        <v>3.6846839283656903E-2</v>
      </c>
      <c r="F29" s="1120"/>
    </row>
    <row r="30" spans="1:6" ht="20.100000000000001" customHeight="1">
      <c r="A30" s="720" t="s">
        <v>253</v>
      </c>
      <c r="B30" s="778">
        <v>11510000</v>
      </c>
      <c r="C30" s="884">
        <v>6125644.2400000002</v>
      </c>
      <c r="D30" s="776"/>
      <c r="E30" s="1103">
        <v>0.53220193223284107</v>
      </c>
      <c r="F30" s="1120"/>
    </row>
    <row r="31" spans="1:6" ht="20.100000000000001" customHeight="1">
      <c r="A31" s="720" t="s">
        <v>254</v>
      </c>
      <c r="B31" s="778">
        <v>25297000</v>
      </c>
      <c r="C31" s="884">
        <v>1328028.4000000001</v>
      </c>
      <c r="D31" s="776"/>
      <c r="E31" s="1103">
        <v>5.2497466102699931E-2</v>
      </c>
      <c r="F31" s="1120"/>
    </row>
    <row r="32" spans="1:6" ht="20.100000000000001" customHeight="1">
      <c r="A32" s="720" t="s">
        <v>255</v>
      </c>
      <c r="B32" s="778">
        <v>0</v>
      </c>
      <c r="C32" s="884">
        <v>29709.190000000002</v>
      </c>
      <c r="D32" s="776"/>
      <c r="E32" s="1103">
        <v>0</v>
      </c>
      <c r="F32" s="1120"/>
    </row>
    <row r="33" spans="1:6" ht="20.100000000000001" customHeight="1">
      <c r="A33" s="720" t="s">
        <v>256</v>
      </c>
      <c r="B33" s="778">
        <v>5490000</v>
      </c>
      <c r="C33" s="884">
        <v>6601431.1799999988</v>
      </c>
      <c r="D33" s="776"/>
      <c r="E33" s="1103">
        <v>1.2024464808743167</v>
      </c>
      <c r="F33" s="1120"/>
    </row>
    <row r="34" spans="1:6" ht="20.100000000000001" customHeight="1">
      <c r="A34" s="720" t="s">
        <v>257</v>
      </c>
      <c r="B34" s="778">
        <v>289000</v>
      </c>
      <c r="C34" s="884">
        <v>580918.89</v>
      </c>
      <c r="D34" s="776"/>
      <c r="E34" s="1103">
        <v>2.0100999653979241</v>
      </c>
      <c r="F34" s="1120"/>
    </row>
    <row r="35" spans="1:6" ht="20.100000000000001" customHeight="1">
      <c r="A35" s="720" t="s">
        <v>258</v>
      </c>
      <c r="B35" s="778">
        <v>0</v>
      </c>
      <c r="C35" s="884">
        <v>9077.84</v>
      </c>
      <c r="D35" s="776"/>
      <c r="E35" s="1103">
        <v>0</v>
      </c>
      <c r="F35" s="1120"/>
    </row>
    <row r="36" spans="1:6" ht="20.100000000000001" customHeight="1">
      <c r="A36" s="720" t="s">
        <v>259</v>
      </c>
      <c r="B36" s="778">
        <v>247000</v>
      </c>
      <c r="C36" s="884">
        <v>5780567.8899999997</v>
      </c>
      <c r="D36" s="776"/>
      <c r="E36" s="1103" t="s">
        <v>771</v>
      </c>
      <c r="F36" s="1120"/>
    </row>
    <row r="37" spans="1:6" ht="20.100000000000001" customHeight="1">
      <c r="A37" s="720" t="s">
        <v>715</v>
      </c>
      <c r="B37" s="778">
        <v>32650000</v>
      </c>
      <c r="C37" s="884">
        <v>78566697.590000004</v>
      </c>
      <c r="D37" s="776"/>
      <c r="E37" s="1103">
        <v>2.4063307071975499</v>
      </c>
      <c r="F37" s="1120"/>
    </row>
    <row r="38" spans="1:6" ht="20.100000000000001" customHeight="1">
      <c r="A38" s="720" t="s">
        <v>260</v>
      </c>
      <c r="B38" s="778">
        <v>132985000</v>
      </c>
      <c r="C38" s="884">
        <v>42819769.159999989</v>
      </c>
      <c r="D38" s="776"/>
      <c r="E38" s="1103">
        <v>0.3219894661803962</v>
      </c>
      <c r="F38" s="1120"/>
    </row>
    <row r="39" spans="1:6" ht="20.100000000000001" customHeight="1">
      <c r="A39" s="720" t="s">
        <v>261</v>
      </c>
      <c r="B39" s="778">
        <v>7732000</v>
      </c>
      <c r="C39" s="884">
        <v>4614012.45</v>
      </c>
      <c r="D39" s="776"/>
      <c r="E39" s="1103">
        <v>0.59674242757371965</v>
      </c>
      <c r="F39" s="1120"/>
    </row>
    <row r="40" spans="1:6" ht="20.100000000000001" customHeight="1">
      <c r="A40" s="720" t="s">
        <v>262</v>
      </c>
      <c r="B40" s="778">
        <v>28672000</v>
      </c>
      <c r="C40" s="884">
        <v>4992507.629999999</v>
      </c>
      <c r="D40" s="776"/>
      <c r="E40" s="1103">
        <v>0.17412484758649549</v>
      </c>
      <c r="F40" s="1120"/>
    </row>
    <row r="41" spans="1:6" s="94" customFormat="1" ht="20.100000000000001" customHeight="1">
      <c r="A41" s="720" t="s">
        <v>263</v>
      </c>
      <c r="B41" s="778">
        <v>42847000</v>
      </c>
      <c r="C41" s="884">
        <v>15004151.32</v>
      </c>
      <c r="D41" s="776"/>
      <c r="E41" s="1103">
        <v>0.35017974000513458</v>
      </c>
      <c r="F41" s="1120"/>
    </row>
    <row r="42" spans="1:6" ht="20.100000000000001" customHeight="1">
      <c r="A42" s="720" t="s">
        <v>264</v>
      </c>
      <c r="B42" s="778">
        <v>30006000</v>
      </c>
      <c r="C42" s="884">
        <v>19749279.519999992</v>
      </c>
      <c r="D42" s="776"/>
      <c r="E42" s="1103">
        <v>0.65817768179697367</v>
      </c>
      <c r="F42" s="1120"/>
    </row>
    <row r="43" spans="1:6" ht="20.100000000000001" customHeight="1">
      <c r="A43" s="720" t="s">
        <v>265</v>
      </c>
      <c r="B43" s="778">
        <v>352000</v>
      </c>
      <c r="C43" s="884">
        <v>17102467.440000001</v>
      </c>
      <c r="D43" s="776"/>
      <c r="E43" s="1103" t="s">
        <v>771</v>
      </c>
      <c r="F43" s="1121"/>
    </row>
    <row r="44" spans="1:6" ht="20.100000000000001" customHeight="1">
      <c r="A44" s="720" t="s">
        <v>266</v>
      </c>
      <c r="B44" s="778">
        <v>416000</v>
      </c>
      <c r="C44" s="884">
        <v>201670.25999999998</v>
      </c>
      <c r="D44" s="776"/>
      <c r="E44" s="1103">
        <v>0.48478427884615377</v>
      </c>
      <c r="F44" s="1120"/>
    </row>
    <row r="45" spans="1:6" ht="20.100000000000001" customHeight="1">
      <c r="A45" s="720" t="s">
        <v>267</v>
      </c>
      <c r="B45" s="778">
        <v>60551000</v>
      </c>
      <c r="C45" s="884">
        <v>30839385.840000011</v>
      </c>
      <c r="D45" s="776"/>
      <c r="E45" s="1103">
        <v>0.50931257683605569</v>
      </c>
      <c r="F45" s="1120"/>
    </row>
    <row r="46" spans="1:6" ht="20.100000000000001" customHeight="1">
      <c r="A46" s="720" t="s">
        <v>268</v>
      </c>
      <c r="B46" s="778">
        <v>85460000</v>
      </c>
      <c r="C46" s="884">
        <v>55041395.860000007</v>
      </c>
      <c r="D46" s="776"/>
      <c r="E46" s="1103">
        <v>0.64406033068102042</v>
      </c>
      <c r="F46" s="1120"/>
    </row>
    <row r="47" spans="1:6" ht="20.100000000000001" customHeight="1">
      <c r="A47" s="720" t="s">
        <v>269</v>
      </c>
      <c r="B47" s="778">
        <v>0</v>
      </c>
      <c r="C47" s="884">
        <v>2221762.8899999997</v>
      </c>
      <c r="D47" s="776"/>
      <c r="E47" s="1103">
        <v>0</v>
      </c>
      <c r="F47" s="1120"/>
    </row>
    <row r="48" spans="1:6" ht="20.100000000000001" customHeight="1">
      <c r="A48" s="720" t="s">
        <v>270</v>
      </c>
      <c r="B48" s="778">
        <v>166603000</v>
      </c>
      <c r="C48" s="884">
        <v>138851888.02000004</v>
      </c>
      <c r="D48" s="776"/>
      <c r="E48" s="1103">
        <v>0.83342969826473734</v>
      </c>
      <c r="F48" s="1120"/>
    </row>
    <row r="49" spans="1:6" ht="20.100000000000001" customHeight="1">
      <c r="A49" s="720" t="s">
        <v>271</v>
      </c>
      <c r="B49" s="778">
        <v>77938000</v>
      </c>
      <c r="C49" s="884">
        <v>23886807.77</v>
      </c>
      <c r="D49" s="776"/>
      <c r="E49" s="1103">
        <v>0.3064847413328543</v>
      </c>
      <c r="F49" s="1120"/>
    </row>
    <row r="50" spans="1:6" ht="20.100000000000001" customHeight="1">
      <c r="A50" s="720" t="s">
        <v>272</v>
      </c>
      <c r="B50" s="778">
        <v>11000</v>
      </c>
      <c r="C50" s="884">
        <v>144632.15</v>
      </c>
      <c r="D50" s="776"/>
      <c r="E50" s="1103" t="s">
        <v>771</v>
      </c>
      <c r="F50" s="1120"/>
    </row>
    <row r="51" spans="1:6" ht="20.100000000000001" customHeight="1">
      <c r="A51" s="720" t="s">
        <v>273</v>
      </c>
      <c r="B51" s="778">
        <v>194000</v>
      </c>
      <c r="C51" s="884">
        <v>140121.88</v>
      </c>
      <c r="D51" s="776"/>
      <c r="E51" s="1103">
        <v>0.72227773195876288</v>
      </c>
      <c r="F51" s="1120"/>
    </row>
    <row r="52" spans="1:6" ht="20.100000000000001" customHeight="1">
      <c r="A52" s="720" t="s">
        <v>274</v>
      </c>
      <c r="B52" s="778">
        <v>206510000</v>
      </c>
      <c r="C52" s="884">
        <v>45013336.430000007</v>
      </c>
      <c r="D52" s="776"/>
      <c r="E52" s="1103">
        <v>0.2179717032104983</v>
      </c>
      <c r="F52" s="1120"/>
    </row>
    <row r="53" spans="1:6" ht="20.100000000000001" customHeight="1">
      <c r="A53" s="720" t="s">
        <v>275</v>
      </c>
      <c r="B53" s="778">
        <v>239342000</v>
      </c>
      <c r="C53" s="884">
        <v>113745403.89999999</v>
      </c>
      <c r="D53" s="776"/>
      <c r="E53" s="1103">
        <v>0.47524213844624008</v>
      </c>
      <c r="F53" s="1120"/>
    </row>
    <row r="54" spans="1:6" ht="20.100000000000001" customHeight="1">
      <c r="A54" s="720" t="s">
        <v>276</v>
      </c>
      <c r="B54" s="778">
        <v>57000</v>
      </c>
      <c r="C54" s="884">
        <v>1166917.33</v>
      </c>
      <c r="D54" s="776"/>
      <c r="E54" s="1103" t="s">
        <v>771</v>
      </c>
      <c r="F54" s="1120"/>
    </row>
    <row r="55" spans="1:6" ht="20.100000000000001" customHeight="1">
      <c r="A55" s="720" t="s">
        <v>277</v>
      </c>
      <c r="B55" s="778">
        <v>5283000</v>
      </c>
      <c r="C55" s="884">
        <v>7612166.8300000001</v>
      </c>
      <c r="D55" s="776"/>
      <c r="E55" s="1103">
        <v>1.4408795816770774</v>
      </c>
      <c r="F55" s="1120"/>
    </row>
    <row r="56" spans="1:6" ht="20.100000000000001" customHeight="1">
      <c r="A56" s="720" t="s">
        <v>278</v>
      </c>
      <c r="B56" s="778">
        <v>22040000</v>
      </c>
      <c r="C56" s="884">
        <v>10058215.57</v>
      </c>
      <c r="D56" s="776"/>
      <c r="E56" s="1103">
        <v>0.45636186796733214</v>
      </c>
      <c r="F56" s="1120"/>
    </row>
    <row r="57" spans="1:6" ht="20.100000000000001" customHeight="1">
      <c r="A57" s="720" t="s">
        <v>279</v>
      </c>
      <c r="B57" s="778">
        <v>130800000</v>
      </c>
      <c r="C57" s="884">
        <v>140477851.11999995</v>
      </c>
      <c r="D57" s="776"/>
      <c r="E57" s="1103">
        <v>1.0739896874617734</v>
      </c>
      <c r="F57" s="1120"/>
    </row>
    <row r="58" spans="1:6" s="921" customFormat="1" ht="20.100000000000001" customHeight="1">
      <c r="A58" s="720" t="s">
        <v>734</v>
      </c>
      <c r="B58" s="778">
        <v>10699861000</v>
      </c>
      <c r="C58" s="884">
        <v>5375420328.6599998</v>
      </c>
      <c r="D58" s="776"/>
      <c r="E58" s="1103">
        <v>0.50238225792465896</v>
      </c>
      <c r="F58" s="1120"/>
    </row>
    <row r="59" spans="1:6" ht="20.100000000000001" customHeight="1">
      <c r="A59" s="720" t="s">
        <v>280</v>
      </c>
      <c r="B59" s="778">
        <v>0</v>
      </c>
      <c r="C59" s="884">
        <v>3203.54</v>
      </c>
      <c r="D59" s="776"/>
      <c r="E59" s="1103">
        <v>0</v>
      </c>
      <c r="F59" s="1120"/>
    </row>
    <row r="60" spans="1:6" ht="20.100000000000001" customHeight="1">
      <c r="A60" s="720" t="s">
        <v>281</v>
      </c>
      <c r="B60" s="778">
        <v>25651000</v>
      </c>
      <c r="C60" s="884">
        <v>-160651090.53999999</v>
      </c>
      <c r="D60" s="1184" t="s">
        <v>757</v>
      </c>
      <c r="E60" s="1103">
        <v>-6.262956241082219</v>
      </c>
      <c r="F60" s="1120"/>
    </row>
    <row r="61" spans="1:6" ht="20.100000000000001" customHeight="1">
      <c r="A61" s="720" t="s">
        <v>282</v>
      </c>
      <c r="B61" s="778">
        <v>1000</v>
      </c>
      <c r="C61" s="884">
        <v>50699.22</v>
      </c>
      <c r="D61" s="776"/>
      <c r="E61" s="1103" t="s">
        <v>771</v>
      </c>
      <c r="F61" s="1120"/>
    </row>
    <row r="62" spans="1:6" s="921" customFormat="1" ht="20.100000000000001" customHeight="1">
      <c r="A62" s="720" t="s">
        <v>738</v>
      </c>
      <c r="B62" s="778">
        <v>350510000</v>
      </c>
      <c r="C62" s="884">
        <v>476986.59</v>
      </c>
      <c r="D62" s="776"/>
      <c r="E62" s="1103">
        <v>1.3608358962654418E-3</v>
      </c>
      <c r="F62" s="1120"/>
    </row>
    <row r="63" spans="1:6" ht="20.100000000000001" customHeight="1">
      <c r="A63" s="720" t="s">
        <v>283</v>
      </c>
      <c r="B63" s="778">
        <v>124000</v>
      </c>
      <c r="C63" s="884">
        <v>52198.340000000004</v>
      </c>
      <c r="D63" s="776"/>
      <c r="E63" s="1103">
        <v>0.42095435483870969</v>
      </c>
      <c r="F63" s="1120"/>
    </row>
    <row r="64" spans="1:6" ht="20.100000000000001" customHeight="1">
      <c r="A64" s="720" t="s">
        <v>284</v>
      </c>
      <c r="B64" s="778">
        <v>10110000</v>
      </c>
      <c r="C64" s="884">
        <v>3786528.2</v>
      </c>
      <c r="D64" s="776"/>
      <c r="E64" s="1103">
        <v>0.37453295746785364</v>
      </c>
      <c r="F64" s="1120"/>
    </row>
    <row r="65" spans="1:6" ht="20.100000000000001" customHeight="1">
      <c r="A65" s="720" t="s">
        <v>285</v>
      </c>
      <c r="B65" s="778">
        <v>1843000</v>
      </c>
      <c r="C65" s="884">
        <v>565908.74</v>
      </c>
      <c r="D65" s="776"/>
      <c r="E65" s="1103">
        <v>0.30705845903418338</v>
      </c>
      <c r="F65" s="1120"/>
    </row>
    <row r="66" spans="1:6" ht="20.100000000000001" customHeight="1">
      <c r="A66" s="720" t="s">
        <v>286</v>
      </c>
      <c r="B66" s="778">
        <v>166000</v>
      </c>
      <c r="C66" s="884">
        <v>122445.15000000001</v>
      </c>
      <c r="D66" s="776"/>
      <c r="E66" s="1103">
        <v>0.73762138554216872</v>
      </c>
      <c r="F66" s="1120"/>
    </row>
    <row r="67" spans="1:6" ht="20.100000000000001" customHeight="1">
      <c r="A67" s="720" t="s">
        <v>287</v>
      </c>
      <c r="B67" s="778">
        <v>650000</v>
      </c>
      <c r="C67" s="884">
        <v>231603.12999999998</v>
      </c>
      <c r="D67" s="776"/>
      <c r="E67" s="1103">
        <v>0.35631250769230766</v>
      </c>
      <c r="F67" s="1120"/>
    </row>
    <row r="68" spans="1:6" ht="20.100000000000001" customHeight="1">
      <c r="A68" s="720" t="s">
        <v>288</v>
      </c>
      <c r="B68" s="778">
        <v>76000000</v>
      </c>
      <c r="C68" s="884">
        <v>30708307.32</v>
      </c>
      <c r="D68" s="776"/>
      <c r="E68" s="1103">
        <v>0.40405667526315792</v>
      </c>
      <c r="F68" s="1120"/>
    </row>
    <row r="69" spans="1:6" ht="20.100000000000001" customHeight="1">
      <c r="A69" s="720" t="s">
        <v>289</v>
      </c>
      <c r="B69" s="778">
        <v>1690000</v>
      </c>
      <c r="C69" s="884">
        <v>1344985.08</v>
      </c>
      <c r="D69" s="870"/>
      <c r="E69" s="1103">
        <v>0.79584915976331361</v>
      </c>
      <c r="F69" s="1120"/>
    </row>
    <row r="70" spans="1:6" ht="19.5" customHeight="1">
      <c r="A70" s="720" t="s">
        <v>290</v>
      </c>
      <c r="B70" s="778">
        <v>0</v>
      </c>
      <c r="C70" s="884">
        <v>3210.55</v>
      </c>
      <c r="D70" s="776"/>
      <c r="E70" s="1103">
        <v>0</v>
      </c>
      <c r="F70" s="1120"/>
    </row>
    <row r="71" spans="1:6" ht="20.100000000000001" customHeight="1">
      <c r="A71" s="720" t="s">
        <v>291</v>
      </c>
      <c r="B71" s="778">
        <v>64313000</v>
      </c>
      <c r="C71" s="884">
        <v>22866399.23</v>
      </c>
      <c r="D71" s="776"/>
      <c r="E71" s="1103">
        <v>0.35554863293579836</v>
      </c>
      <c r="F71" s="1120"/>
    </row>
    <row r="72" spans="1:6" ht="20.100000000000001" customHeight="1">
      <c r="A72" s="720" t="s">
        <v>292</v>
      </c>
      <c r="B72" s="778">
        <v>9325000</v>
      </c>
      <c r="C72" s="884">
        <v>3950998.5100000002</v>
      </c>
      <c r="D72" s="776"/>
      <c r="E72" s="1103">
        <v>0.4236995721179625</v>
      </c>
      <c r="F72" s="1120"/>
    </row>
    <row r="73" spans="1:6" ht="20.100000000000001" customHeight="1">
      <c r="A73" s="720" t="s">
        <v>293</v>
      </c>
      <c r="B73" s="778">
        <v>32000</v>
      </c>
      <c r="C73" s="884">
        <v>61456.77</v>
      </c>
      <c r="D73" s="776"/>
      <c r="E73" s="1103">
        <v>1.9205240625</v>
      </c>
      <c r="F73" s="1120"/>
    </row>
    <row r="74" spans="1:6" ht="20.100000000000001" customHeight="1">
      <c r="A74" s="720" t="s">
        <v>294</v>
      </c>
      <c r="B74" s="778">
        <v>0</v>
      </c>
      <c r="C74" s="884">
        <v>5385.72</v>
      </c>
      <c r="D74" s="776"/>
      <c r="E74" s="1103">
        <v>0</v>
      </c>
      <c r="F74" s="1120"/>
    </row>
    <row r="75" spans="1:6" ht="20.100000000000001" customHeight="1">
      <c r="A75" s="720" t="s">
        <v>295</v>
      </c>
      <c r="B75" s="778">
        <v>371000</v>
      </c>
      <c r="C75" s="884">
        <v>63516.35</v>
      </c>
      <c r="D75" s="776"/>
      <c r="E75" s="1103">
        <v>0.17120309973045822</v>
      </c>
      <c r="F75" s="1120"/>
    </row>
    <row r="76" spans="1:6" ht="20.100000000000001" customHeight="1">
      <c r="A76" s="720" t="s">
        <v>296</v>
      </c>
      <c r="B76" s="778">
        <v>800000</v>
      </c>
      <c r="C76" s="884">
        <v>157575.22</v>
      </c>
      <c r="D76" s="776"/>
      <c r="E76" s="1103">
        <v>0.19696902499999999</v>
      </c>
      <c r="F76" s="1120"/>
    </row>
    <row r="77" spans="1:6" ht="20.100000000000001" customHeight="1">
      <c r="A77" s="720" t="s">
        <v>297</v>
      </c>
      <c r="B77" s="778">
        <v>3466000</v>
      </c>
      <c r="C77" s="884">
        <v>1330393.51</v>
      </c>
      <c r="D77" s="776"/>
      <c r="E77" s="1103">
        <v>0.3838411742642816</v>
      </c>
      <c r="F77" s="1120"/>
    </row>
    <row r="78" spans="1:6" ht="20.100000000000001" customHeight="1">
      <c r="A78" s="720" t="s">
        <v>298</v>
      </c>
      <c r="B78" s="778">
        <v>2000</v>
      </c>
      <c r="C78" s="884">
        <v>81072.19</v>
      </c>
      <c r="D78" s="776"/>
      <c r="E78" s="1103" t="s">
        <v>771</v>
      </c>
      <c r="F78" s="1120"/>
    </row>
    <row r="79" spans="1:6" ht="20.100000000000001" customHeight="1">
      <c r="A79" s="720" t="s">
        <v>299</v>
      </c>
      <c r="B79" s="778">
        <v>94314000</v>
      </c>
      <c r="C79" s="884">
        <v>118479551.01000001</v>
      </c>
      <c r="D79" s="776"/>
      <c r="E79" s="1103">
        <v>1.2562244312615307</v>
      </c>
      <c r="F79" s="1120"/>
    </row>
    <row r="80" spans="1:6" ht="20.100000000000001" customHeight="1">
      <c r="A80" s="720" t="s">
        <v>347</v>
      </c>
      <c r="B80" s="778">
        <v>5992000</v>
      </c>
      <c r="C80" s="884">
        <v>4182141.9899999998</v>
      </c>
      <c r="D80" s="776"/>
      <c r="E80" s="1103">
        <v>0.69795427069425897</v>
      </c>
      <c r="F80" s="1120"/>
    </row>
    <row r="81" spans="1:6" ht="20.100000000000001" customHeight="1">
      <c r="A81" s="720" t="s">
        <v>300</v>
      </c>
      <c r="B81" s="778">
        <v>627000</v>
      </c>
      <c r="C81" s="884">
        <v>348189.88</v>
      </c>
      <c r="D81" s="776"/>
      <c r="E81" s="1103">
        <v>0.55532676236044654</v>
      </c>
      <c r="F81" s="1120"/>
    </row>
    <row r="82" spans="1:6" ht="20.100000000000001" customHeight="1">
      <c r="A82" s="720" t="s">
        <v>301</v>
      </c>
      <c r="B82" s="778">
        <v>2672689000</v>
      </c>
      <c r="C82" s="884">
        <v>97856927.140000001</v>
      </c>
      <c r="D82" s="776"/>
      <c r="E82" s="1103">
        <v>3.6613660302414537E-2</v>
      </c>
      <c r="F82" s="1120"/>
    </row>
    <row r="83" spans="1:6" ht="20.100000000000001" customHeight="1">
      <c r="A83" s="720" t="s">
        <v>302</v>
      </c>
      <c r="B83" s="778">
        <v>379700474000</v>
      </c>
      <c r="C83" s="884">
        <v>135633594298.35992</v>
      </c>
      <c r="D83" s="776"/>
      <c r="E83" s="1103">
        <v>0.3572120752695187</v>
      </c>
      <c r="F83" s="1120"/>
    </row>
    <row r="84" spans="1:6" ht="20.100000000000001" customHeight="1">
      <c r="A84" s="720" t="s">
        <v>303</v>
      </c>
      <c r="B84" s="778">
        <v>630613000</v>
      </c>
      <c r="C84" s="884">
        <v>1334505788.9400001</v>
      </c>
      <c r="D84" s="776"/>
      <c r="E84" s="1103">
        <v>2.1162040569097056</v>
      </c>
      <c r="F84" s="1120"/>
    </row>
    <row r="85" spans="1:6" ht="20.100000000000001" customHeight="1">
      <c r="A85" s="720" t="s">
        <v>304</v>
      </c>
      <c r="B85" s="778">
        <v>1688000</v>
      </c>
      <c r="C85" s="884">
        <v>800826.52</v>
      </c>
      <c r="D85" s="776"/>
      <c r="E85" s="1103">
        <v>0.47442329383886256</v>
      </c>
      <c r="F85" s="1120"/>
    </row>
    <row r="86" spans="1:6" ht="19.5" customHeight="1">
      <c r="A86" s="720" t="s">
        <v>305</v>
      </c>
      <c r="B86" s="778">
        <v>3145513000</v>
      </c>
      <c r="C86" s="884">
        <v>1062713961.73</v>
      </c>
      <c r="D86" s="776"/>
      <c r="E86" s="1103">
        <v>0.337850761300303</v>
      </c>
      <c r="F86" s="1120"/>
    </row>
    <row r="87" spans="1:6" ht="20.100000000000001" customHeight="1">
      <c r="A87" s="720" t="s">
        <v>307</v>
      </c>
      <c r="B87" s="778">
        <v>2517087000</v>
      </c>
      <c r="C87" s="884">
        <v>1675187691.8799961</v>
      </c>
      <c r="D87" s="776"/>
      <c r="E87" s="1103">
        <v>0.66552633734153654</v>
      </c>
      <c r="F87" s="1120"/>
    </row>
    <row r="88" spans="1:6" ht="20.100000000000001" customHeight="1">
      <c r="A88" s="720" t="s">
        <v>308</v>
      </c>
      <c r="B88" s="778">
        <v>0</v>
      </c>
      <c r="C88" s="884">
        <v>317286.86999999994</v>
      </c>
      <c r="D88" s="776"/>
      <c r="E88" s="1103">
        <v>0</v>
      </c>
      <c r="F88" s="1120"/>
    </row>
    <row r="89" spans="1:6" ht="20.100000000000001" customHeight="1">
      <c r="A89" s="1203" t="s">
        <v>309</v>
      </c>
      <c r="B89" s="882">
        <v>9465000</v>
      </c>
      <c r="C89" s="1174">
        <v>5373869.5300000012</v>
      </c>
      <c r="D89" s="1175"/>
      <c r="E89" s="1176">
        <v>0.56776223243528801</v>
      </c>
      <c r="F89" s="1120"/>
    </row>
    <row r="90" spans="1:6" ht="35.25" hidden="1" customHeight="1">
      <c r="A90" s="1173" t="s">
        <v>746</v>
      </c>
      <c r="B90" s="882" t="e">
        <f>#REF!</f>
        <v>#REF!</v>
      </c>
      <c r="C90" s="1174" t="e">
        <f>#REF!</f>
        <v>#REF!</v>
      </c>
      <c r="D90" s="1175"/>
      <c r="E90" s="1176" t="e">
        <f t="shared" ref="E90" si="0">IF(B90=0,0,(IF(C90/B90&gt;1000%,"*)",C90/B90)))</f>
        <v>#REF!</v>
      </c>
      <c r="F90" s="1120"/>
    </row>
    <row r="91" spans="1:6" ht="18">
      <c r="A91" s="658" t="s">
        <v>719</v>
      </c>
      <c r="C91" s="95"/>
      <c r="D91" s="95"/>
    </row>
    <row r="92" spans="1:6" ht="18">
      <c r="A92" s="658" t="s">
        <v>760</v>
      </c>
    </row>
    <row r="93" spans="1:6">
      <c r="A93" s="871"/>
      <c r="C93" s="283"/>
      <c r="D93" s="283"/>
      <c r="E93" s="283"/>
    </row>
    <row r="94" spans="1:6">
      <c r="C94" s="281"/>
      <c r="D94" s="281"/>
      <c r="E94" s="282"/>
    </row>
    <row r="95" spans="1:6">
      <c r="C95" s="283"/>
      <c r="D95" s="283"/>
      <c r="E95" s="283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1"/>
  <sheetViews>
    <sheetView showGridLines="0" zoomScale="75" zoomScaleNormal="75" zoomScaleSheetLayoutView="85" workbookViewId="0">
      <selection activeCell="I37" sqref="I37"/>
    </sheetView>
  </sheetViews>
  <sheetFormatPr defaultColWidth="16.28515625" defaultRowHeight="15"/>
  <cols>
    <col min="1" max="1" width="52" style="97" customWidth="1"/>
    <col min="2" max="4" width="26.5703125" style="97" customWidth="1"/>
    <col min="5" max="5" width="19.140625" style="97" bestFit="1" customWidth="1"/>
    <col min="6" max="6" width="19.7109375" style="97" customWidth="1"/>
    <col min="7" max="7" width="44.5703125" style="97" customWidth="1"/>
    <col min="8" max="16384" width="16.28515625" style="97"/>
  </cols>
  <sheetData>
    <row r="1" spans="1:7" ht="15" customHeight="1">
      <c r="A1" s="96" t="s">
        <v>310</v>
      </c>
    </row>
    <row r="2" spans="1:7" ht="15.75">
      <c r="A2" s="98" t="s">
        <v>311</v>
      </c>
      <c r="B2" s="99"/>
      <c r="C2" s="99"/>
      <c r="D2" s="99"/>
    </row>
    <row r="3" spans="1:7" ht="15.75">
      <c r="A3" s="98"/>
      <c r="B3" s="99"/>
      <c r="C3" s="99"/>
      <c r="D3" s="99"/>
    </row>
    <row r="4" spans="1:7" ht="15.75" customHeight="1">
      <c r="A4" s="98"/>
      <c r="B4" s="99"/>
      <c r="C4" s="99"/>
      <c r="D4" s="101" t="s">
        <v>2</v>
      </c>
    </row>
    <row r="5" spans="1:7" ht="15.95" customHeight="1">
      <c r="A5" s="102"/>
      <c r="B5" s="103" t="s">
        <v>227</v>
      </c>
      <c r="C5" s="104"/>
      <c r="D5" s="320"/>
    </row>
    <row r="6" spans="1:7" ht="15.95" customHeight="1">
      <c r="A6" s="105" t="s">
        <v>3</v>
      </c>
      <c r="B6" s="106" t="s">
        <v>228</v>
      </c>
      <c r="C6" s="107" t="s">
        <v>229</v>
      </c>
      <c r="D6" s="321" t="s">
        <v>230</v>
      </c>
    </row>
    <row r="7" spans="1:7" ht="15.95" customHeight="1">
      <c r="A7" s="108"/>
      <c r="B7" s="109" t="s">
        <v>747</v>
      </c>
      <c r="C7" s="110"/>
      <c r="D7" s="322" t="s">
        <v>232</v>
      </c>
      <c r="F7" s="332"/>
    </row>
    <row r="8" spans="1:7" s="115" customFormat="1" ht="13.5" customHeight="1">
      <c r="A8" s="111">
        <v>1</v>
      </c>
      <c r="B8" s="112">
        <v>2</v>
      </c>
      <c r="C8" s="113">
        <v>3</v>
      </c>
      <c r="D8" s="319">
        <v>4</v>
      </c>
      <c r="E8" s="114"/>
      <c r="F8" s="333"/>
    </row>
    <row r="9" spans="1:7" ht="19.5" customHeight="1">
      <c r="A9" s="116" t="s">
        <v>312</v>
      </c>
      <c r="B9" s="779">
        <v>2517087000</v>
      </c>
      <c r="C9" s="780">
        <v>1675187691.8799996</v>
      </c>
      <c r="D9" s="723">
        <v>0.66552633734153788</v>
      </c>
      <c r="E9" s="907"/>
      <c r="F9" s="114"/>
      <c r="G9" s="100"/>
    </row>
    <row r="10" spans="1:7" ht="22.5" customHeight="1">
      <c r="A10" s="117" t="s">
        <v>313</v>
      </c>
      <c r="B10" s="781">
        <v>182643000</v>
      </c>
      <c r="C10" s="782">
        <v>137909874.74999976</v>
      </c>
      <c r="D10" s="701">
        <v>0.75507889571458942</v>
      </c>
      <c r="E10" s="114"/>
      <c r="F10" s="114"/>
      <c r="G10" s="118"/>
    </row>
    <row r="11" spans="1:7" ht="24" customHeight="1">
      <c r="A11" s="117" t="s">
        <v>314</v>
      </c>
      <c r="B11" s="781">
        <v>93356000</v>
      </c>
      <c r="C11" s="782">
        <v>72580403.280000001</v>
      </c>
      <c r="D11" s="701">
        <v>0.77745836668237711</v>
      </c>
      <c r="E11" s="114"/>
      <c r="F11" s="114"/>
      <c r="G11" s="119"/>
    </row>
    <row r="12" spans="1:7" ht="24" customHeight="1">
      <c r="A12" s="117" t="s">
        <v>315</v>
      </c>
      <c r="B12" s="781">
        <v>95967000</v>
      </c>
      <c r="C12" s="782">
        <v>54958219.980000034</v>
      </c>
      <c r="D12" s="701">
        <v>0.57267831629622723</v>
      </c>
      <c r="E12" s="114"/>
      <c r="F12" s="114"/>
      <c r="G12" s="119"/>
    </row>
    <row r="13" spans="1:7" ht="24" customHeight="1">
      <c r="A13" s="117" t="s">
        <v>316</v>
      </c>
      <c r="B13" s="781">
        <v>50390000</v>
      </c>
      <c r="C13" s="782">
        <v>27903626.47000001</v>
      </c>
      <c r="D13" s="701">
        <v>0.55375325401865472</v>
      </c>
      <c r="E13" s="114"/>
      <c r="F13" s="114"/>
      <c r="G13" s="119"/>
    </row>
    <row r="14" spans="1:7" ht="24" customHeight="1">
      <c r="A14" s="117" t="s">
        <v>317</v>
      </c>
      <c r="B14" s="781">
        <v>145893000</v>
      </c>
      <c r="C14" s="782">
        <v>77703101.060000032</v>
      </c>
      <c r="D14" s="701">
        <v>0.53260335355363198</v>
      </c>
      <c r="E14" s="114"/>
      <c r="F14" s="114"/>
      <c r="G14" s="119"/>
    </row>
    <row r="15" spans="1:7" ht="24" customHeight="1">
      <c r="A15" s="117" t="s">
        <v>318</v>
      </c>
      <c r="B15" s="781">
        <v>213596000</v>
      </c>
      <c r="C15" s="782">
        <v>157971028.1999999</v>
      </c>
      <c r="D15" s="701">
        <v>0.73957858855034686</v>
      </c>
      <c r="E15" s="114"/>
      <c r="F15" s="114"/>
      <c r="G15" s="119"/>
    </row>
    <row r="16" spans="1:7" ht="24" customHeight="1">
      <c r="A16" s="117" t="s">
        <v>319</v>
      </c>
      <c r="B16" s="781">
        <v>530734000</v>
      </c>
      <c r="C16" s="782">
        <v>381341074.73999971</v>
      </c>
      <c r="D16" s="701">
        <v>0.71851638436580234</v>
      </c>
      <c r="E16" s="114"/>
      <c r="F16" s="114"/>
      <c r="G16" s="120"/>
    </row>
    <row r="17" spans="1:7" ht="24" customHeight="1">
      <c r="A17" s="117" t="s">
        <v>320</v>
      </c>
      <c r="B17" s="781">
        <v>46571000</v>
      </c>
      <c r="C17" s="782">
        <v>29309486.380000006</v>
      </c>
      <c r="D17" s="701">
        <v>0.62935059114040937</v>
      </c>
      <c r="E17" s="114"/>
      <c r="F17" s="114"/>
      <c r="G17" s="119"/>
    </row>
    <row r="18" spans="1:7" ht="24" customHeight="1">
      <c r="A18" s="117" t="s">
        <v>321</v>
      </c>
      <c r="B18" s="781">
        <v>81384000</v>
      </c>
      <c r="C18" s="782">
        <v>48412723.45000001</v>
      </c>
      <c r="D18" s="701">
        <v>0.59486782967168006</v>
      </c>
      <c r="E18" s="114"/>
      <c r="F18" s="114"/>
      <c r="G18" s="120"/>
    </row>
    <row r="19" spans="1:7" ht="24" customHeight="1">
      <c r="A19" s="117" t="s">
        <v>322</v>
      </c>
      <c r="B19" s="781">
        <v>63241000</v>
      </c>
      <c r="C19" s="782">
        <v>46483308.480000004</v>
      </c>
      <c r="D19" s="701">
        <v>0.7350185556838128</v>
      </c>
      <c r="E19" s="114"/>
      <c r="F19" s="114"/>
      <c r="G19" s="119" t="s">
        <v>4</v>
      </c>
    </row>
    <row r="20" spans="1:7" ht="24" customHeight="1">
      <c r="A20" s="117" t="s">
        <v>323</v>
      </c>
      <c r="B20" s="781">
        <v>181408000</v>
      </c>
      <c r="C20" s="782">
        <v>120029158.42</v>
      </c>
      <c r="D20" s="701">
        <v>0.66165306061474682</v>
      </c>
      <c r="E20" s="114"/>
      <c r="F20" s="114"/>
      <c r="G20" s="119"/>
    </row>
    <row r="21" spans="1:7" ht="24" customHeight="1">
      <c r="A21" s="117" t="s">
        <v>324</v>
      </c>
      <c r="B21" s="781">
        <v>308714000</v>
      </c>
      <c r="C21" s="782">
        <v>209749648.77999997</v>
      </c>
      <c r="D21" s="701">
        <v>0.67943031019001399</v>
      </c>
      <c r="E21" s="114"/>
      <c r="F21" s="114"/>
      <c r="G21" s="119"/>
    </row>
    <row r="22" spans="1:7" ht="24" customHeight="1">
      <c r="A22" s="117" t="s">
        <v>325</v>
      </c>
      <c r="B22" s="781">
        <v>56104000</v>
      </c>
      <c r="C22" s="782">
        <v>35482215.700000018</v>
      </c>
      <c r="D22" s="701">
        <v>0.63243646977042667</v>
      </c>
      <c r="E22" s="114"/>
      <c r="F22" s="114"/>
      <c r="G22" s="119"/>
    </row>
    <row r="23" spans="1:7" ht="24" customHeight="1">
      <c r="A23" s="117" t="s">
        <v>326</v>
      </c>
      <c r="B23" s="781">
        <v>78878000</v>
      </c>
      <c r="C23" s="782">
        <v>40878846.640000008</v>
      </c>
      <c r="D23" s="701">
        <v>0.51825409670630607</v>
      </c>
      <c r="E23" s="114"/>
      <c r="F23" s="114"/>
      <c r="G23" s="119"/>
    </row>
    <row r="24" spans="1:7" ht="24" customHeight="1">
      <c r="A24" s="117" t="s">
        <v>327</v>
      </c>
      <c r="B24" s="781">
        <v>279191000</v>
      </c>
      <c r="C24" s="782">
        <v>156553271.59</v>
      </c>
      <c r="D24" s="701">
        <v>0.56073896218001296</v>
      </c>
      <c r="E24" s="114"/>
      <c r="F24" s="114"/>
      <c r="G24" s="119"/>
    </row>
    <row r="25" spans="1:7" ht="24" customHeight="1">
      <c r="A25" s="121" t="s">
        <v>328</v>
      </c>
      <c r="B25" s="783">
        <v>109017000</v>
      </c>
      <c r="C25" s="784">
        <v>77921703.959999949</v>
      </c>
      <c r="D25" s="702">
        <v>0.7147665406312772</v>
      </c>
      <c r="E25" s="114"/>
      <c r="F25" s="114"/>
      <c r="G25" s="119"/>
    </row>
    <row r="26" spans="1:7" ht="23.25" customHeight="1">
      <c r="A26" s="658"/>
    </row>
    <row r="31" spans="1:7">
      <c r="D31" s="97" t="s">
        <v>4</v>
      </c>
    </row>
  </sheetData>
  <phoneticPr fontId="55" type="noConversion"/>
  <conditionalFormatting sqref="F9:F25">
    <cfRule type="cellIs" dxfId="12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8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showZeros="0" topLeftCell="B1" zoomScale="60" zoomScaleNormal="60" zoomScaleSheetLayoutView="50" workbookViewId="0">
      <selection activeCell="I37" sqref="I37"/>
    </sheetView>
  </sheetViews>
  <sheetFormatPr defaultColWidth="7.85546875" defaultRowHeight="15"/>
  <cols>
    <col min="1" max="1" width="6.7109375" style="598" hidden="1" customWidth="1"/>
    <col min="2" max="2" width="2.28515625" style="598" customWidth="1"/>
    <col min="3" max="3" width="5.28515625" style="598" customWidth="1"/>
    <col min="4" max="4" width="73.85546875" style="598" customWidth="1"/>
    <col min="5" max="5" width="16" style="600" customWidth="1"/>
    <col min="6" max="6" width="15.42578125" style="598" customWidth="1"/>
    <col min="7" max="7" width="15.85546875" style="598" customWidth="1"/>
    <col min="8" max="8" width="15" style="598" customWidth="1"/>
    <col min="9" max="9" width="16" style="598" customWidth="1"/>
    <col min="10" max="12" width="9.7109375" style="598" customWidth="1"/>
    <col min="13" max="13" width="7.85546875" style="598" customWidth="1"/>
    <col min="14" max="14" width="22" style="1597" bestFit="1" customWidth="1"/>
    <col min="15" max="15" width="20.5703125" style="1597" bestFit="1" customWidth="1"/>
    <col min="16" max="16" width="16.42578125" style="1597" customWidth="1"/>
    <col min="17" max="18" width="7.85546875" style="598"/>
    <col min="19" max="19" width="16" style="598" customWidth="1"/>
    <col min="20" max="16384" width="7.85546875" style="598"/>
  </cols>
  <sheetData>
    <row r="1" spans="1:16" ht="19.5" customHeight="1">
      <c r="B1" s="599" t="s">
        <v>644</v>
      </c>
      <c r="C1" s="599"/>
      <c r="D1" s="599"/>
      <c r="I1" s="601"/>
    </row>
    <row r="2" spans="1:16" ht="15.75" customHeight="1">
      <c r="B2" s="1686" t="s">
        <v>645</v>
      </c>
      <c r="C2" s="1686"/>
      <c r="D2" s="1686"/>
      <c r="E2" s="1686"/>
      <c r="F2" s="1686"/>
      <c r="G2" s="1686"/>
      <c r="H2" s="1686"/>
      <c r="I2" s="1686"/>
      <c r="J2" s="1686"/>
      <c r="K2" s="1686"/>
      <c r="L2" s="1686"/>
    </row>
    <row r="3" spans="1:16" ht="15" customHeight="1"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</row>
    <row r="4" spans="1:16" ht="15" customHeight="1"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09"/>
    </row>
    <row r="5" spans="1:16" ht="15.75">
      <c r="B5" s="602"/>
      <c r="C5" s="603"/>
      <c r="D5" s="604"/>
      <c r="E5" s="103" t="s">
        <v>227</v>
      </c>
      <c r="F5" s="904" t="s">
        <v>516</v>
      </c>
      <c r="G5" s="605" t="s">
        <v>229</v>
      </c>
      <c r="H5" s="606"/>
      <c r="I5" s="606"/>
      <c r="J5" s="606" t="s">
        <v>433</v>
      </c>
      <c r="K5" s="606"/>
      <c r="L5" s="607"/>
    </row>
    <row r="6" spans="1:16" ht="15.75">
      <c r="B6" s="608" t="s">
        <v>3</v>
      </c>
      <c r="C6" s="609"/>
      <c r="D6" s="610"/>
      <c r="E6" s="106" t="s">
        <v>228</v>
      </c>
      <c r="F6" s="905" t="s">
        <v>519</v>
      </c>
      <c r="G6" s="612"/>
      <c r="H6" s="612"/>
      <c r="I6" s="612"/>
      <c r="J6" s="612"/>
      <c r="K6" s="771"/>
      <c r="L6" s="771"/>
    </row>
    <row r="7" spans="1:16" ht="15.75">
      <c r="B7" s="613"/>
      <c r="C7" s="600"/>
      <c r="D7" s="614"/>
      <c r="E7" s="109" t="s">
        <v>747</v>
      </c>
      <c r="F7" s="611"/>
      <c r="G7" s="615" t="s">
        <v>434</v>
      </c>
      <c r="H7" s="616" t="s">
        <v>534</v>
      </c>
      <c r="I7" s="616" t="s">
        <v>436</v>
      </c>
      <c r="J7" s="1073" t="s">
        <v>531</v>
      </c>
      <c r="K7" s="1074" t="s">
        <v>456</v>
      </c>
      <c r="L7" s="1074" t="s">
        <v>762</v>
      </c>
    </row>
    <row r="8" spans="1:16" s="617" customFormat="1" ht="15" customHeight="1">
      <c r="B8" s="618"/>
      <c r="C8" s="619"/>
      <c r="D8" s="620"/>
      <c r="E8" s="1687" t="s">
        <v>646</v>
      </c>
      <c r="F8" s="1688"/>
      <c r="G8" s="1688"/>
      <c r="H8" s="1688"/>
      <c r="I8" s="1689"/>
      <c r="J8" s="772"/>
      <c r="K8" s="772"/>
      <c r="L8" s="772"/>
      <c r="M8" s="598"/>
      <c r="N8" s="1598"/>
      <c r="O8" s="1598"/>
      <c r="P8" s="1598"/>
    </row>
    <row r="9" spans="1:16" s="617" customFormat="1" ht="9.9499999999999993" customHeight="1">
      <c r="B9" s="1690">
        <v>1</v>
      </c>
      <c r="C9" s="1691"/>
      <c r="D9" s="1691"/>
      <c r="E9" s="621">
        <v>2</v>
      </c>
      <c r="F9" s="622">
        <v>3</v>
      </c>
      <c r="G9" s="622">
        <v>4</v>
      </c>
      <c r="H9" s="623">
        <v>5</v>
      </c>
      <c r="I9" s="623">
        <v>6</v>
      </c>
      <c r="J9" s="703">
        <v>7</v>
      </c>
      <c r="K9" s="874">
        <v>8</v>
      </c>
      <c r="L9" s="703">
        <v>9</v>
      </c>
      <c r="N9" s="1598"/>
      <c r="O9" s="1598"/>
      <c r="P9" s="1598"/>
    </row>
    <row r="10" spans="1:16" ht="21.75" customHeight="1">
      <c r="A10" s="624" t="s">
        <v>647</v>
      </c>
      <c r="B10" s="625" t="s">
        <v>648</v>
      </c>
      <c r="C10" s="626"/>
      <c r="D10" s="627"/>
      <c r="E10" s="1102">
        <v>486784028000</v>
      </c>
      <c r="F10" s="1102">
        <v>486784027999.99988</v>
      </c>
      <c r="G10" s="1171">
        <v>34010718642.37001</v>
      </c>
      <c r="H10" s="1171">
        <v>70220863380.580002</v>
      </c>
      <c r="I10" s="1171">
        <v>104474948837.72998</v>
      </c>
      <c r="J10" s="872">
        <v>6.9868189353102642E-2</v>
      </c>
      <c r="K10" s="872">
        <v>0.14425465779781094</v>
      </c>
      <c r="L10" s="653">
        <v>0.21462279538417806</v>
      </c>
    </row>
    <row r="11" spans="1:16" ht="15.75">
      <c r="A11" s="624"/>
      <c r="B11" s="628" t="s">
        <v>536</v>
      </c>
      <c r="C11" s="629"/>
      <c r="D11" s="627"/>
      <c r="E11" s="1051"/>
      <c r="F11" s="1051"/>
      <c r="G11" s="1167"/>
      <c r="H11" s="1167"/>
      <c r="I11" s="1167"/>
      <c r="J11" s="873"/>
      <c r="K11" s="1096"/>
      <c r="L11" s="1046"/>
    </row>
    <row r="12" spans="1:16" ht="21.75" customHeight="1">
      <c r="A12" s="624" t="s">
        <v>649</v>
      </c>
      <c r="B12" s="630" t="s">
        <v>622</v>
      </c>
      <c r="C12" s="631" t="s">
        <v>650</v>
      </c>
      <c r="D12" s="632"/>
      <c r="E12" s="1051">
        <v>272213318000</v>
      </c>
      <c r="F12" s="1051">
        <v>271887788553.04996</v>
      </c>
      <c r="G12" s="1167">
        <v>19492990784.659992</v>
      </c>
      <c r="H12" s="1167">
        <v>39111514133.800018</v>
      </c>
      <c r="I12" s="1167">
        <v>58196588028.810013</v>
      </c>
      <c r="J12" s="1096">
        <v>7.1694984494886857E-2</v>
      </c>
      <c r="K12" s="1096">
        <v>0.14385167624462358</v>
      </c>
      <c r="L12" s="1046">
        <v>0.21404634734985481</v>
      </c>
    </row>
    <row r="13" spans="1:16" ht="12" customHeight="1">
      <c r="A13" s="624"/>
      <c r="B13" s="633"/>
      <c r="C13" s="634" t="s">
        <v>564</v>
      </c>
      <c r="D13" s="635"/>
      <c r="E13" s="1050"/>
      <c r="F13" s="1050"/>
      <c r="G13" s="1166"/>
      <c r="H13" s="1166"/>
      <c r="I13" s="1166"/>
      <c r="J13" s="1097"/>
      <c r="K13" s="1097"/>
      <c r="L13" s="1047"/>
    </row>
    <row r="14" spans="1:16" ht="15.95" customHeight="1">
      <c r="A14" s="624" t="s">
        <v>651</v>
      </c>
      <c r="B14" s="633"/>
      <c r="C14" s="636" t="s">
        <v>652</v>
      </c>
      <c r="D14" s="635" t="s">
        <v>653</v>
      </c>
      <c r="E14" s="1050">
        <v>70128232000</v>
      </c>
      <c r="F14" s="1050">
        <v>70128232000</v>
      </c>
      <c r="G14" s="1166">
        <v>9387220051</v>
      </c>
      <c r="H14" s="1166">
        <v>18772621050</v>
      </c>
      <c r="I14" s="1166">
        <v>24172191997</v>
      </c>
      <c r="J14" s="1097">
        <v>0.13385793115388964</v>
      </c>
      <c r="K14" s="1097">
        <v>0.26768992336781</v>
      </c>
      <c r="L14" s="1047">
        <v>0.34468560389487646</v>
      </c>
    </row>
    <row r="15" spans="1:16" ht="15.95" customHeight="1">
      <c r="A15" s="624" t="s">
        <v>654</v>
      </c>
      <c r="B15" s="633"/>
      <c r="C15" s="636" t="s">
        <v>655</v>
      </c>
      <c r="D15" s="635" t="s">
        <v>656</v>
      </c>
      <c r="E15" s="1050">
        <v>80124762000</v>
      </c>
      <c r="F15" s="1050">
        <v>80124762000</v>
      </c>
      <c r="G15" s="1166">
        <v>2145378226.02</v>
      </c>
      <c r="H15" s="1166">
        <v>3809550402.6099997</v>
      </c>
      <c r="I15" s="1166">
        <v>5855983822.6300001</v>
      </c>
      <c r="J15" s="1097">
        <v>2.6775470809136382E-2</v>
      </c>
      <c r="K15" s="1097">
        <v>4.7545232054605036E-2</v>
      </c>
      <c r="L15" s="1047">
        <v>7.3085818621589166E-2</v>
      </c>
    </row>
    <row r="16" spans="1:16" ht="12" customHeight="1">
      <c r="A16" s="624"/>
      <c r="B16" s="633"/>
      <c r="C16" s="636"/>
      <c r="D16" s="635" t="s">
        <v>564</v>
      </c>
      <c r="E16" s="1050"/>
      <c r="F16" s="1050"/>
      <c r="G16" s="1166"/>
      <c r="H16" s="1166"/>
      <c r="I16" s="1166"/>
      <c r="J16" s="1097" t="e">
        <v>#DIV/0!</v>
      </c>
      <c r="K16" s="1097"/>
      <c r="L16" s="1047"/>
    </row>
    <row r="17" spans="1:13" ht="15.95" customHeight="1">
      <c r="A17" s="624" t="s">
        <v>657</v>
      </c>
      <c r="B17" s="637"/>
      <c r="C17" s="636"/>
      <c r="D17" s="635" t="s">
        <v>658</v>
      </c>
      <c r="E17" s="1050">
        <v>59490124000</v>
      </c>
      <c r="F17" s="1050">
        <v>59490124000</v>
      </c>
      <c r="G17" s="1166">
        <v>347465921.22000003</v>
      </c>
      <c r="H17" s="1166">
        <v>680277007.17999995</v>
      </c>
      <c r="I17" s="1166">
        <v>1029874922.1</v>
      </c>
      <c r="J17" s="1097">
        <v>5.8407328453374888E-3</v>
      </c>
      <c r="K17" s="1097">
        <v>1.1435125049999896E-2</v>
      </c>
      <c r="L17" s="1047">
        <v>1.7311695670696535E-2</v>
      </c>
    </row>
    <row r="18" spans="1:13" ht="15.95" customHeight="1">
      <c r="A18" s="624" t="s">
        <v>659</v>
      </c>
      <c r="B18" s="633"/>
      <c r="C18" s="636"/>
      <c r="D18" s="638" t="s">
        <v>660</v>
      </c>
      <c r="E18" s="1050">
        <v>18569122000</v>
      </c>
      <c r="F18" s="1050">
        <v>18569122000</v>
      </c>
      <c r="G18" s="1166">
        <v>1645162304.8</v>
      </c>
      <c r="H18" s="1166">
        <v>2820873395.4299998</v>
      </c>
      <c r="I18" s="1166">
        <v>4354584900.5299997</v>
      </c>
      <c r="J18" s="1097">
        <v>8.8596666272104843E-2</v>
      </c>
      <c r="K18" s="1097">
        <v>0.15191205030749433</v>
      </c>
      <c r="L18" s="1047">
        <v>0.23450677423143645</v>
      </c>
    </row>
    <row r="19" spans="1:13" ht="45">
      <c r="A19" s="639" t="s">
        <v>661</v>
      </c>
      <c r="B19" s="633"/>
      <c r="C19" s="640" t="s">
        <v>662</v>
      </c>
      <c r="D19" s="641" t="s">
        <v>663</v>
      </c>
      <c r="E19" s="1050">
        <v>61545349000</v>
      </c>
      <c r="F19" s="1050">
        <v>62384117836.120003</v>
      </c>
      <c r="G19" s="1166">
        <v>5308759784.2900009</v>
      </c>
      <c r="H19" s="1166">
        <v>10725239106.800003</v>
      </c>
      <c r="I19" s="1166">
        <v>15984878369.66</v>
      </c>
      <c r="J19" s="1097">
        <v>8.5097937879571386E-2</v>
      </c>
      <c r="K19" s="1097">
        <v>0.17192258989659318</v>
      </c>
      <c r="L19" s="1047">
        <v>0.25623313952521515</v>
      </c>
    </row>
    <row r="20" spans="1:13" ht="30">
      <c r="A20" s="639" t="s">
        <v>664</v>
      </c>
      <c r="B20" s="633"/>
      <c r="C20" s="640" t="s">
        <v>665</v>
      </c>
      <c r="D20" s="641" t="s">
        <v>666</v>
      </c>
      <c r="E20" s="1050">
        <v>3258596000</v>
      </c>
      <c r="F20" s="1050">
        <v>4962198692.1300001</v>
      </c>
      <c r="G20" s="1166">
        <v>245652002.81</v>
      </c>
      <c r="H20" s="1166">
        <v>530725216.59000003</v>
      </c>
      <c r="I20" s="1166">
        <v>1229940119.24</v>
      </c>
      <c r="J20" s="1097">
        <v>4.9504668807317562E-2</v>
      </c>
      <c r="K20" s="1097">
        <v>0.1069536408188824</v>
      </c>
      <c r="L20" s="1047">
        <v>0.24786192483398001</v>
      </c>
    </row>
    <row r="21" spans="1:13" ht="30">
      <c r="A21" s="639" t="s">
        <v>667</v>
      </c>
      <c r="B21" s="633"/>
      <c r="C21" s="640" t="s">
        <v>668</v>
      </c>
      <c r="D21" s="641" t="s">
        <v>731</v>
      </c>
      <c r="E21" s="1050">
        <v>21031376000</v>
      </c>
      <c r="F21" s="1050">
        <v>21591749129</v>
      </c>
      <c r="G21" s="1166">
        <v>1684410334</v>
      </c>
      <c r="H21" s="1166">
        <v>3365295337.8800001</v>
      </c>
      <c r="I21" s="1166">
        <v>5288079868.8800001</v>
      </c>
      <c r="J21" s="1097">
        <v>7.8011759211191412E-2</v>
      </c>
      <c r="K21" s="1097">
        <v>0.15586024632715156</v>
      </c>
      <c r="L21" s="1047">
        <v>0.24491206512665295</v>
      </c>
    </row>
    <row r="22" spans="1:13" ht="21.75" customHeight="1">
      <c r="A22" s="624" t="s">
        <v>669</v>
      </c>
      <c r="B22" s="625" t="s">
        <v>637</v>
      </c>
      <c r="C22" s="626" t="s">
        <v>670</v>
      </c>
      <c r="D22" s="642"/>
      <c r="E22" s="1051">
        <v>28644786000</v>
      </c>
      <c r="F22" s="1051">
        <v>28521551067.459995</v>
      </c>
      <c r="G22" s="1167">
        <v>2092153905.3999987</v>
      </c>
      <c r="H22" s="1167">
        <v>4244251418.8999944</v>
      </c>
      <c r="I22" s="1167">
        <v>6665345644.2000065</v>
      </c>
      <c r="J22" s="1096">
        <v>7.3353440717567428E-2</v>
      </c>
      <c r="K22" s="1096">
        <v>0.14880857667457736</v>
      </c>
      <c r="L22" s="1046">
        <v>0.23369506197033038</v>
      </c>
    </row>
    <row r="23" spans="1:13" ht="21.75" customHeight="1">
      <c r="A23" s="624" t="s">
        <v>671</v>
      </c>
      <c r="B23" s="643" t="s">
        <v>672</v>
      </c>
      <c r="C23" s="626" t="s">
        <v>673</v>
      </c>
      <c r="D23" s="642"/>
      <c r="E23" s="1051">
        <v>93634712000</v>
      </c>
      <c r="F23" s="1051">
        <v>93507027923.799942</v>
      </c>
      <c r="G23" s="1167">
        <v>5184555476.3800201</v>
      </c>
      <c r="H23" s="1167">
        <v>13518990865.579981</v>
      </c>
      <c r="I23" s="1167">
        <v>21087605560.679951</v>
      </c>
      <c r="J23" s="1096">
        <v>5.5445623623124669E-2</v>
      </c>
      <c r="K23" s="1096">
        <v>0.14457727045497348</v>
      </c>
      <c r="L23" s="1046">
        <v>0.22551893722752589</v>
      </c>
    </row>
    <row r="24" spans="1:13" ht="12" customHeight="1">
      <c r="A24" s="624"/>
      <c r="B24" s="643"/>
      <c r="C24" s="634" t="s">
        <v>564</v>
      </c>
      <c r="D24" s="642"/>
      <c r="E24" s="1050"/>
      <c r="F24" s="1050"/>
      <c r="G24" s="1166"/>
      <c r="H24" s="1166"/>
      <c r="I24" s="1166"/>
      <c r="J24" s="1097"/>
      <c r="K24" s="1097"/>
      <c r="L24" s="1047"/>
    </row>
    <row r="25" spans="1:13" ht="15.75" customHeight="1">
      <c r="A25" s="624" t="s">
        <v>674</v>
      </c>
      <c r="B25" s="643"/>
      <c r="C25" s="636" t="s">
        <v>675</v>
      </c>
      <c r="D25" s="635" t="s">
        <v>676</v>
      </c>
      <c r="E25" s="1050">
        <v>58731213000</v>
      </c>
      <c r="F25" s="1050">
        <v>58866998535.190002</v>
      </c>
      <c r="G25" s="1166">
        <v>3732005181.25</v>
      </c>
      <c r="H25" s="1166">
        <v>10414161076.750002</v>
      </c>
      <c r="I25" s="1166">
        <v>16268548151.260002</v>
      </c>
      <c r="J25" s="1097">
        <v>6.3397239100258379E-2</v>
      </c>
      <c r="K25" s="1097">
        <v>0.17691000621552905</v>
      </c>
      <c r="L25" s="1047">
        <v>0.27636109460438779</v>
      </c>
    </row>
    <row r="26" spans="1:13" ht="15.75" customHeight="1">
      <c r="A26" s="624" t="s">
        <v>677</v>
      </c>
      <c r="B26" s="643"/>
      <c r="C26" s="636" t="s">
        <v>678</v>
      </c>
      <c r="D26" s="635" t="s">
        <v>679</v>
      </c>
      <c r="E26" s="1050">
        <v>21415198000</v>
      </c>
      <c r="F26" s="1050">
        <v>21897094106.440002</v>
      </c>
      <c r="G26" s="1166">
        <v>834993165.48000038</v>
      </c>
      <c r="H26" s="1166">
        <v>1960702634.1000016</v>
      </c>
      <c r="I26" s="1166">
        <v>3297523665.2699971</v>
      </c>
      <c r="J26" s="1097">
        <v>3.8132601587277569E-2</v>
      </c>
      <c r="K26" s="1097">
        <v>8.9541681858295197E-2</v>
      </c>
      <c r="L26" s="1047">
        <v>0.15059183877280707</v>
      </c>
    </row>
    <row r="27" spans="1:13" ht="21.75" customHeight="1">
      <c r="A27" s="624" t="s">
        <v>680</v>
      </c>
      <c r="B27" s="643" t="s">
        <v>681</v>
      </c>
      <c r="C27" s="626" t="s">
        <v>682</v>
      </c>
      <c r="D27" s="642"/>
      <c r="E27" s="1051">
        <v>23888606000</v>
      </c>
      <c r="F27" s="1051">
        <v>24455677466.690006</v>
      </c>
      <c r="G27" s="1167">
        <v>316466145.71999997</v>
      </c>
      <c r="H27" s="1167">
        <v>753946115.38999999</v>
      </c>
      <c r="I27" s="1167">
        <v>2009672960.8399999</v>
      </c>
      <c r="J27" s="1096">
        <v>1.2940395789527584E-2</v>
      </c>
      <c r="K27" s="1096">
        <v>3.0829083202332734E-2</v>
      </c>
      <c r="L27" s="1046">
        <v>8.2176131230765795E-2</v>
      </c>
    </row>
    <row r="28" spans="1:13" ht="12" customHeight="1">
      <c r="A28" s="624"/>
      <c r="B28" s="643"/>
      <c r="C28" s="634" t="s">
        <v>564</v>
      </c>
      <c r="D28" s="642"/>
      <c r="E28" s="1050"/>
      <c r="F28" s="1050"/>
      <c r="G28" s="1166"/>
      <c r="H28" s="1166"/>
      <c r="I28" s="1166"/>
      <c r="J28" s="1097"/>
      <c r="K28" s="1097"/>
      <c r="L28" s="1047"/>
    </row>
    <row r="29" spans="1:13" ht="30" customHeight="1">
      <c r="A29" s="639" t="s">
        <v>683</v>
      </c>
      <c r="B29" s="643"/>
      <c r="C29" s="640" t="s">
        <v>684</v>
      </c>
      <c r="D29" s="644" t="s">
        <v>685</v>
      </c>
      <c r="E29" s="1050">
        <v>17639756000</v>
      </c>
      <c r="F29" s="1050">
        <v>18190900306.940002</v>
      </c>
      <c r="G29" s="1166">
        <v>254206257.46000004</v>
      </c>
      <c r="H29" s="1166">
        <v>603763659.1500001</v>
      </c>
      <c r="I29" s="1166">
        <v>1718530266.28</v>
      </c>
      <c r="J29" s="1097">
        <v>1.3974363729705995E-2</v>
      </c>
      <c r="K29" s="1097">
        <v>3.3190422077111738E-2</v>
      </c>
      <c r="L29" s="1047">
        <v>9.4471974299389916E-2</v>
      </c>
    </row>
    <row r="30" spans="1:13" ht="47.25" customHeight="1">
      <c r="A30" s="639" t="s">
        <v>686</v>
      </c>
      <c r="B30" s="643"/>
      <c r="C30" s="640" t="s">
        <v>687</v>
      </c>
      <c r="D30" s="644" t="s">
        <v>688</v>
      </c>
      <c r="E30" s="1050">
        <v>17124000</v>
      </c>
      <c r="F30" s="1050">
        <v>18137542.009999998</v>
      </c>
      <c r="G30" s="1166">
        <v>18189.52</v>
      </c>
      <c r="H30" s="1166">
        <v>153804.51999999999</v>
      </c>
      <c r="I30" s="1166">
        <v>545068.9</v>
      </c>
      <c r="J30" s="1097">
        <v>1.0028657681383367E-3</v>
      </c>
      <c r="K30" s="1097">
        <v>8.4798987599974136E-3</v>
      </c>
      <c r="L30" s="1047">
        <v>3.0051971744544017E-2</v>
      </c>
      <c r="M30" s="645"/>
    </row>
    <row r="31" spans="1:13" ht="30">
      <c r="A31" s="639" t="s">
        <v>689</v>
      </c>
      <c r="B31" s="643"/>
      <c r="C31" s="640" t="s">
        <v>690</v>
      </c>
      <c r="D31" s="644" t="s">
        <v>691</v>
      </c>
      <c r="E31" s="1050">
        <v>20150000</v>
      </c>
      <c r="F31" s="1050">
        <v>225979445.88999999</v>
      </c>
      <c r="G31" s="1166">
        <v>0</v>
      </c>
      <c r="H31" s="1166">
        <v>273059.64</v>
      </c>
      <c r="I31" s="1166">
        <v>9633167.2499999981</v>
      </c>
      <c r="J31" s="1097">
        <v>0</v>
      </c>
      <c r="K31" s="1097">
        <v>1.2083383907973526E-3</v>
      </c>
      <c r="L31" s="1047">
        <v>4.2628510801328075E-2</v>
      </c>
    </row>
    <row r="32" spans="1:13" ht="21.75" customHeight="1">
      <c r="A32" s="639" t="s">
        <v>692</v>
      </c>
      <c r="B32" s="646" t="s">
        <v>693</v>
      </c>
      <c r="C32" s="647" t="s">
        <v>694</v>
      </c>
      <c r="D32" s="648"/>
      <c r="E32" s="1049">
        <v>27999900000</v>
      </c>
      <c r="F32" s="1049">
        <v>27999900000</v>
      </c>
      <c r="G32" s="1165">
        <v>3236700828.1799998</v>
      </c>
      <c r="H32" s="1165">
        <v>3836168333.0100002</v>
      </c>
      <c r="I32" s="1165">
        <v>5450005672.3500004</v>
      </c>
      <c r="J32" s="1096">
        <v>0.11559687099525355</v>
      </c>
      <c r="K32" s="1096">
        <v>0.13700650120214716</v>
      </c>
      <c r="L32" s="1046">
        <v>0.19464375488305316</v>
      </c>
    </row>
    <row r="33" spans="1:16" ht="21.75" customHeight="1">
      <c r="A33" s="639" t="s">
        <v>695</v>
      </c>
      <c r="B33" s="646" t="s">
        <v>696</v>
      </c>
      <c r="C33" s="647" t="s">
        <v>697</v>
      </c>
      <c r="D33" s="648"/>
      <c r="E33" s="1051">
        <v>28520043000</v>
      </c>
      <c r="F33" s="1051">
        <v>28520043000</v>
      </c>
      <c r="G33" s="1167">
        <v>3143462296.5500002</v>
      </c>
      <c r="H33" s="1167">
        <v>7559663828.2399998</v>
      </c>
      <c r="I33" s="1167">
        <v>9220670066.3600006</v>
      </c>
      <c r="J33" s="1096">
        <v>0.11021940943602365</v>
      </c>
      <c r="K33" s="1096">
        <v>0.26506495197920982</v>
      </c>
      <c r="L33" s="1046">
        <v>0.32330491459497451</v>
      </c>
    </row>
    <row r="34" spans="1:16" ht="21.75" customHeight="1">
      <c r="A34" s="639" t="s">
        <v>698</v>
      </c>
      <c r="B34" s="649" t="s">
        <v>699</v>
      </c>
      <c r="C34" s="650" t="s">
        <v>700</v>
      </c>
      <c r="D34" s="651"/>
      <c r="E34" s="1052">
        <v>11882663000</v>
      </c>
      <c r="F34" s="1052">
        <v>11892039988.999998</v>
      </c>
      <c r="G34" s="1168">
        <v>544389205.47999966</v>
      </c>
      <c r="H34" s="1168">
        <v>1196328685.6600006</v>
      </c>
      <c r="I34" s="1168">
        <v>1845060904.4900041</v>
      </c>
      <c r="J34" s="1048">
        <v>4.5777613091072138E-2</v>
      </c>
      <c r="K34" s="1048">
        <v>0.10059911392549899</v>
      </c>
      <c r="L34" s="1048">
        <v>0.155150916596031</v>
      </c>
    </row>
    <row r="35" spans="1:16" s="769" customFormat="1" ht="14.25">
      <c r="E35" s="770"/>
      <c r="N35" s="1599"/>
      <c r="O35" s="1599"/>
      <c r="P35" s="1599"/>
    </row>
    <row r="38" spans="1:16" ht="15.75">
      <c r="B38" s="602"/>
      <c r="C38" s="603"/>
      <c r="D38" s="604"/>
      <c r="E38" s="103" t="s">
        <v>227</v>
      </c>
      <c r="F38" s="904" t="s">
        <v>516</v>
      </c>
      <c r="G38" s="605" t="s">
        <v>229</v>
      </c>
      <c r="H38" s="606"/>
      <c r="I38" s="606"/>
      <c r="J38" s="606" t="s">
        <v>433</v>
      </c>
      <c r="K38" s="606"/>
      <c r="L38" s="607"/>
    </row>
    <row r="39" spans="1:16" ht="15.75">
      <c r="B39" s="608" t="s">
        <v>3</v>
      </c>
      <c r="C39" s="609"/>
      <c r="D39" s="610"/>
      <c r="E39" s="106" t="s">
        <v>228</v>
      </c>
      <c r="F39" s="905" t="s">
        <v>519</v>
      </c>
      <c r="G39" s="612"/>
      <c r="H39" s="612"/>
      <c r="I39" s="612"/>
      <c r="J39" s="612"/>
      <c r="K39" s="771"/>
      <c r="L39" s="771"/>
    </row>
    <row r="40" spans="1:16" ht="15.75">
      <c r="B40" s="613"/>
      <c r="C40" s="600"/>
      <c r="D40" s="614"/>
      <c r="E40" s="109" t="s">
        <v>747</v>
      </c>
      <c r="F40" s="611"/>
      <c r="G40" s="615" t="s">
        <v>765</v>
      </c>
      <c r="H40" s="616" t="s">
        <v>763</v>
      </c>
      <c r="I40" s="616" t="s">
        <v>764</v>
      </c>
      <c r="J40" s="1073" t="s">
        <v>531</v>
      </c>
      <c r="K40" s="1074" t="s">
        <v>456</v>
      </c>
      <c r="L40" s="1074" t="s">
        <v>762</v>
      </c>
    </row>
    <row r="41" spans="1:16" s="617" customFormat="1" ht="15" customHeight="1">
      <c r="B41" s="618"/>
      <c r="C41" s="619"/>
      <c r="D41" s="620"/>
      <c r="E41" s="1687" t="s">
        <v>646</v>
      </c>
      <c r="F41" s="1688"/>
      <c r="G41" s="1688"/>
      <c r="H41" s="1688"/>
      <c r="I41" s="1689"/>
      <c r="J41" s="772"/>
      <c r="K41" s="772"/>
      <c r="L41" s="772"/>
      <c r="M41" s="598"/>
      <c r="N41" s="1598"/>
      <c r="O41" s="1598"/>
      <c r="P41" s="1598"/>
    </row>
    <row r="42" spans="1:16" s="617" customFormat="1" ht="9.9499999999999993" customHeight="1">
      <c r="B42" s="1690">
        <v>1</v>
      </c>
      <c r="C42" s="1691"/>
      <c r="D42" s="1691"/>
      <c r="E42" s="1214">
        <v>2</v>
      </c>
      <c r="F42" s="622">
        <v>3</v>
      </c>
      <c r="G42" s="622">
        <v>4</v>
      </c>
      <c r="H42" s="623">
        <v>5</v>
      </c>
      <c r="I42" s="623">
        <v>6</v>
      </c>
      <c r="J42" s="703">
        <v>7</v>
      </c>
      <c r="K42" s="874">
        <v>8</v>
      </c>
      <c r="L42" s="703">
        <v>9</v>
      </c>
      <c r="N42" s="1598"/>
      <c r="O42" s="1598"/>
      <c r="P42" s="1598"/>
    </row>
    <row r="43" spans="1:16" ht="21.75" customHeight="1">
      <c r="A43" s="624" t="s">
        <v>647</v>
      </c>
      <c r="B43" s="625" t="s">
        <v>648</v>
      </c>
      <c r="C43" s="626"/>
      <c r="D43" s="627"/>
      <c r="E43" s="1171">
        <v>486784028000</v>
      </c>
      <c r="F43" s="1171">
        <v>486784027999.99988</v>
      </c>
      <c r="G43" s="1171">
        <v>137907798186.25986</v>
      </c>
      <c r="H43" s="1171"/>
      <c r="I43" s="1171"/>
      <c r="J43" s="872">
        <v>0.28330386835588595</v>
      </c>
      <c r="K43" s="872"/>
      <c r="L43" s="653"/>
    </row>
    <row r="44" spans="1:16" ht="15.75">
      <c r="A44" s="624"/>
      <c r="B44" s="628" t="s">
        <v>536</v>
      </c>
      <c r="C44" s="629"/>
      <c r="D44" s="627"/>
      <c r="E44" s="1167"/>
      <c r="F44" s="1167"/>
      <c r="G44" s="1167"/>
      <c r="H44" s="1167"/>
      <c r="I44" s="1167"/>
      <c r="J44" s="1096"/>
      <c r="K44" s="1096"/>
      <c r="L44" s="1046"/>
    </row>
    <row r="45" spans="1:16" ht="21.75" customHeight="1">
      <c r="A45" s="624" t="s">
        <v>649</v>
      </c>
      <c r="B45" s="630" t="s">
        <v>622</v>
      </c>
      <c r="C45" s="631" t="s">
        <v>650</v>
      </c>
      <c r="D45" s="632"/>
      <c r="E45" s="1167">
        <v>272213318000</v>
      </c>
      <c r="F45" s="1167">
        <v>271887788553.04996</v>
      </c>
      <c r="G45" s="1167">
        <v>75236144919.699997</v>
      </c>
      <c r="H45" s="1167"/>
      <c r="I45" s="1167"/>
      <c r="J45" s="1096">
        <v>0.2767176316380246</v>
      </c>
      <c r="K45" s="1096"/>
      <c r="L45" s="1046"/>
    </row>
    <row r="46" spans="1:16" ht="12" customHeight="1">
      <c r="A46" s="624"/>
      <c r="B46" s="633"/>
      <c r="C46" s="634" t="s">
        <v>564</v>
      </c>
      <c r="D46" s="635"/>
      <c r="E46" s="1166"/>
      <c r="F46" s="1166"/>
      <c r="G46" s="1166"/>
      <c r="H46" s="1166"/>
      <c r="I46" s="1166"/>
      <c r="J46" s="1097"/>
      <c r="K46" s="1097"/>
      <c r="L46" s="1047"/>
    </row>
    <row r="47" spans="1:16" ht="15.95" customHeight="1">
      <c r="A47" s="624" t="s">
        <v>651</v>
      </c>
      <c r="B47" s="633"/>
      <c r="C47" s="636" t="s">
        <v>652</v>
      </c>
      <c r="D47" s="635" t="s">
        <v>653</v>
      </c>
      <c r="E47" s="1166">
        <v>70128232000</v>
      </c>
      <c r="F47" s="1166">
        <v>70128232000</v>
      </c>
      <c r="G47" s="1166">
        <v>29571013510</v>
      </c>
      <c r="H47" s="1166"/>
      <c r="I47" s="1166"/>
      <c r="J47" s="1097">
        <v>0.42167059779861554</v>
      </c>
      <c r="K47" s="1097"/>
      <c r="L47" s="1047"/>
    </row>
    <row r="48" spans="1:16" ht="15.95" customHeight="1">
      <c r="A48" s="624" t="s">
        <v>654</v>
      </c>
      <c r="B48" s="633"/>
      <c r="C48" s="636" t="s">
        <v>655</v>
      </c>
      <c r="D48" s="635" t="s">
        <v>656</v>
      </c>
      <c r="E48" s="1166">
        <v>80124762000</v>
      </c>
      <c r="F48" s="1166">
        <v>80124762000</v>
      </c>
      <c r="G48" s="1166">
        <v>7927632423.46</v>
      </c>
      <c r="H48" s="1166"/>
      <c r="I48" s="1166"/>
      <c r="J48" s="1097">
        <v>9.8941104167772756E-2</v>
      </c>
      <c r="K48" s="1097"/>
      <c r="L48" s="1047"/>
    </row>
    <row r="49" spans="1:13" ht="12" customHeight="1">
      <c r="A49" s="624"/>
      <c r="B49" s="633"/>
      <c r="C49" s="636"/>
      <c r="D49" s="635" t="s">
        <v>564</v>
      </c>
      <c r="E49" s="1166"/>
      <c r="F49" s="1166"/>
      <c r="G49" s="1166"/>
      <c r="H49" s="1166"/>
      <c r="I49" s="1166"/>
      <c r="J49" s="1097" t="e">
        <v>#DIV/0!</v>
      </c>
      <c r="K49" s="1097"/>
      <c r="L49" s="1047"/>
    </row>
    <row r="50" spans="1:13" ht="15.95" customHeight="1">
      <c r="A50" s="624" t="s">
        <v>657</v>
      </c>
      <c r="B50" s="637"/>
      <c r="C50" s="636"/>
      <c r="D50" s="635" t="s">
        <v>658</v>
      </c>
      <c r="E50" s="1166">
        <v>59490124000</v>
      </c>
      <c r="F50" s="1166">
        <v>59490124000</v>
      </c>
      <c r="G50" s="1166">
        <v>1384527966.4200001</v>
      </c>
      <c r="H50" s="1166"/>
      <c r="I50" s="1166"/>
      <c r="J50" s="1097">
        <v>2.3273240553675769E-2</v>
      </c>
      <c r="K50" s="1097"/>
      <c r="L50" s="1047"/>
    </row>
    <row r="51" spans="1:13" ht="15.95" customHeight="1">
      <c r="A51" s="624" t="s">
        <v>659</v>
      </c>
      <c r="B51" s="633"/>
      <c r="C51" s="636"/>
      <c r="D51" s="638" t="s">
        <v>660</v>
      </c>
      <c r="E51" s="1166">
        <v>18569122000</v>
      </c>
      <c r="F51" s="1166">
        <v>18569122000</v>
      </c>
      <c r="G51" s="1166">
        <v>5905920457.04</v>
      </c>
      <c r="H51" s="1166"/>
      <c r="I51" s="1166"/>
      <c r="J51" s="1097">
        <v>0.31805060341786756</v>
      </c>
      <c r="K51" s="1097"/>
      <c r="L51" s="1047"/>
    </row>
    <row r="52" spans="1:13" ht="45">
      <c r="A52" s="639" t="s">
        <v>661</v>
      </c>
      <c r="B52" s="633"/>
      <c r="C52" s="640" t="s">
        <v>662</v>
      </c>
      <c r="D52" s="641" t="s">
        <v>663</v>
      </c>
      <c r="E52" s="1166">
        <v>61545349000</v>
      </c>
      <c r="F52" s="1166">
        <v>62384117836.120003</v>
      </c>
      <c r="G52" s="1166">
        <v>21833335683.879997</v>
      </c>
      <c r="H52" s="1166"/>
      <c r="I52" s="1166"/>
      <c r="J52" s="1097">
        <v>0.3499822782015623</v>
      </c>
      <c r="K52" s="1097"/>
      <c r="L52" s="1047"/>
    </row>
    <row r="53" spans="1:13" ht="30">
      <c r="A53" s="639" t="s">
        <v>664</v>
      </c>
      <c r="B53" s="633"/>
      <c r="C53" s="640" t="s">
        <v>665</v>
      </c>
      <c r="D53" s="641" t="s">
        <v>666</v>
      </c>
      <c r="E53" s="1166">
        <v>3258596000</v>
      </c>
      <c r="F53" s="1166">
        <v>4962198692.1300001</v>
      </c>
      <c r="G53" s="1166">
        <v>1703633173.6400001</v>
      </c>
      <c r="H53" s="1166"/>
      <c r="I53" s="1166"/>
      <c r="J53" s="1097">
        <v>0.34332224067164946</v>
      </c>
      <c r="K53" s="1097"/>
      <c r="L53" s="1047"/>
    </row>
    <row r="54" spans="1:13" ht="30">
      <c r="A54" s="639" t="s">
        <v>667</v>
      </c>
      <c r="B54" s="633"/>
      <c r="C54" s="640" t="s">
        <v>668</v>
      </c>
      <c r="D54" s="641" t="s">
        <v>731</v>
      </c>
      <c r="E54" s="1166">
        <v>21031376000</v>
      </c>
      <c r="F54" s="1166">
        <v>21591749129</v>
      </c>
      <c r="G54" s="1166">
        <v>7152863515.8800001</v>
      </c>
      <c r="H54" s="1166"/>
      <c r="I54" s="1166"/>
      <c r="J54" s="1097">
        <v>0.33127763170761138</v>
      </c>
      <c r="K54" s="1097"/>
      <c r="L54" s="1047"/>
    </row>
    <row r="55" spans="1:13" ht="21.75" customHeight="1">
      <c r="A55" s="624" t="s">
        <v>669</v>
      </c>
      <c r="B55" s="625" t="s">
        <v>637</v>
      </c>
      <c r="C55" s="626" t="s">
        <v>670</v>
      </c>
      <c r="D55" s="642"/>
      <c r="E55" s="1167">
        <v>28644786000</v>
      </c>
      <c r="F55" s="1167">
        <v>28521551067.459995</v>
      </c>
      <c r="G55" s="1167">
        <v>9265233055.7300091</v>
      </c>
      <c r="H55" s="1167"/>
      <c r="I55" s="1167"/>
      <c r="J55" s="1096">
        <v>0.32485025214146357</v>
      </c>
      <c r="K55" s="1096"/>
      <c r="L55" s="1046"/>
    </row>
    <row r="56" spans="1:13" ht="21.75" customHeight="1">
      <c r="A56" s="624" t="s">
        <v>671</v>
      </c>
      <c r="B56" s="643" t="s">
        <v>672</v>
      </c>
      <c r="C56" s="626" t="s">
        <v>673</v>
      </c>
      <c r="D56" s="642"/>
      <c r="E56" s="1167">
        <v>93634712000</v>
      </c>
      <c r="F56" s="1167">
        <v>93507027923.799942</v>
      </c>
      <c r="G56" s="1167">
        <v>27767023637.779884</v>
      </c>
      <c r="H56" s="1167"/>
      <c r="I56" s="1167"/>
      <c r="J56" s="1096">
        <v>0.29695119451778085</v>
      </c>
      <c r="K56" s="1096"/>
      <c r="L56" s="1046"/>
    </row>
    <row r="57" spans="1:13" ht="12" customHeight="1">
      <c r="A57" s="624"/>
      <c r="B57" s="643"/>
      <c r="C57" s="634" t="s">
        <v>564</v>
      </c>
      <c r="D57" s="642"/>
      <c r="E57" s="1166"/>
      <c r="F57" s="1166"/>
      <c r="G57" s="1166"/>
      <c r="H57" s="1166"/>
      <c r="I57" s="1166"/>
      <c r="J57" s="1097"/>
      <c r="K57" s="1097"/>
      <c r="L57" s="1047"/>
    </row>
    <row r="58" spans="1:13" ht="15.75" customHeight="1">
      <c r="A58" s="624" t="s">
        <v>674</v>
      </c>
      <c r="B58" s="643"/>
      <c r="C58" s="636" t="s">
        <v>675</v>
      </c>
      <c r="D58" s="635" t="s">
        <v>676</v>
      </c>
      <c r="E58" s="1166">
        <v>58731213000</v>
      </c>
      <c r="F58" s="1166">
        <v>58866998535.190002</v>
      </c>
      <c r="G58" s="1166">
        <v>20990605410.280014</v>
      </c>
      <c r="H58" s="1166"/>
      <c r="I58" s="1166"/>
      <c r="J58" s="1097">
        <v>0.3565767906058957</v>
      </c>
      <c r="K58" s="1097"/>
      <c r="L58" s="1047"/>
    </row>
    <row r="59" spans="1:13" ht="15.75" customHeight="1">
      <c r="A59" s="624" t="s">
        <v>677</v>
      </c>
      <c r="B59" s="643"/>
      <c r="C59" s="636" t="s">
        <v>678</v>
      </c>
      <c r="D59" s="635" t="s">
        <v>679</v>
      </c>
      <c r="E59" s="1166">
        <v>21415198000</v>
      </c>
      <c r="F59" s="1166">
        <v>21897094106.440002</v>
      </c>
      <c r="G59" s="1166">
        <v>4553720898.079999</v>
      </c>
      <c r="H59" s="1166"/>
      <c r="I59" s="1166"/>
      <c r="J59" s="1097">
        <v>0.20796005515365326</v>
      </c>
      <c r="K59" s="1097"/>
      <c r="L59" s="1047"/>
    </row>
    <row r="60" spans="1:13" ht="21.75" customHeight="1">
      <c r="A60" s="624" t="s">
        <v>680</v>
      </c>
      <c r="B60" s="643" t="s">
        <v>681</v>
      </c>
      <c r="C60" s="626" t="s">
        <v>682</v>
      </c>
      <c r="D60" s="642"/>
      <c r="E60" s="1167">
        <v>23888606000</v>
      </c>
      <c r="F60" s="1167">
        <v>24455677466.690006</v>
      </c>
      <c r="G60" s="1167">
        <v>2625650710.2500029</v>
      </c>
      <c r="H60" s="1167"/>
      <c r="I60" s="1167"/>
      <c r="J60" s="1096">
        <v>0.10736364649175167</v>
      </c>
      <c r="K60" s="1096"/>
      <c r="L60" s="1046"/>
    </row>
    <row r="61" spans="1:13" ht="12" customHeight="1">
      <c r="A61" s="624"/>
      <c r="B61" s="643"/>
      <c r="C61" s="634" t="s">
        <v>564</v>
      </c>
      <c r="D61" s="642"/>
      <c r="E61" s="1166"/>
      <c r="F61" s="1166"/>
      <c r="G61" s="1166"/>
      <c r="H61" s="1166"/>
      <c r="I61" s="1166"/>
      <c r="J61" s="1097"/>
      <c r="K61" s="1097"/>
      <c r="L61" s="1047"/>
    </row>
    <row r="62" spans="1:13" ht="30" customHeight="1">
      <c r="A62" s="639" t="s">
        <v>683</v>
      </c>
      <c r="B62" s="643"/>
      <c r="C62" s="640" t="s">
        <v>684</v>
      </c>
      <c r="D62" s="644" t="s">
        <v>685</v>
      </c>
      <c r="E62" s="1166">
        <v>17639756000</v>
      </c>
      <c r="F62" s="1166">
        <v>18190900306.940002</v>
      </c>
      <c r="G62" s="1166">
        <v>2163740682.6999998</v>
      </c>
      <c r="H62" s="1166"/>
      <c r="I62" s="1166"/>
      <c r="J62" s="1097">
        <v>0.11894632185271842</v>
      </c>
      <c r="K62" s="1097"/>
      <c r="L62" s="1047"/>
    </row>
    <row r="63" spans="1:13" ht="47.25" customHeight="1">
      <c r="A63" s="639" t="s">
        <v>686</v>
      </c>
      <c r="B63" s="643"/>
      <c r="C63" s="640" t="s">
        <v>687</v>
      </c>
      <c r="D63" s="644" t="s">
        <v>688</v>
      </c>
      <c r="E63" s="1166">
        <v>17124000</v>
      </c>
      <c r="F63" s="1166">
        <v>18137542.009999998</v>
      </c>
      <c r="G63" s="1166">
        <v>1674636.41</v>
      </c>
      <c r="H63" s="1166"/>
      <c r="I63" s="1166"/>
      <c r="J63" s="1097">
        <v>9.2329843210105414E-2</v>
      </c>
      <c r="K63" s="1097"/>
      <c r="L63" s="1047"/>
      <c r="M63" s="645"/>
    </row>
    <row r="64" spans="1:13" ht="30">
      <c r="A64" s="639" t="s">
        <v>689</v>
      </c>
      <c r="B64" s="643"/>
      <c r="C64" s="640" t="s">
        <v>690</v>
      </c>
      <c r="D64" s="644" t="s">
        <v>691</v>
      </c>
      <c r="E64" s="1166">
        <v>20150000</v>
      </c>
      <c r="F64" s="1166">
        <v>225979445.88999999</v>
      </c>
      <c r="G64" s="1166">
        <v>16974423.57</v>
      </c>
      <c r="H64" s="1166"/>
      <c r="I64" s="1166"/>
      <c r="J64" s="1097">
        <v>7.5114900397900086E-2</v>
      </c>
      <c r="K64" s="1097"/>
      <c r="L64" s="1047"/>
    </row>
    <row r="65" spans="1:12" ht="21.75" customHeight="1">
      <c r="A65" s="639" t="s">
        <v>692</v>
      </c>
      <c r="B65" s="646" t="s">
        <v>693</v>
      </c>
      <c r="C65" s="647" t="s">
        <v>694</v>
      </c>
      <c r="D65" s="648"/>
      <c r="E65" s="1165">
        <v>27999900000</v>
      </c>
      <c r="F65" s="1165">
        <v>27999900000</v>
      </c>
      <c r="G65" s="1165">
        <v>9423137433.5100002</v>
      </c>
      <c r="H65" s="1165"/>
      <c r="I65" s="1165"/>
      <c r="J65" s="1096">
        <v>0.33654182456044485</v>
      </c>
      <c r="K65" s="1096"/>
      <c r="L65" s="1046"/>
    </row>
    <row r="66" spans="1:12" ht="21.75" customHeight="1">
      <c r="A66" s="639" t="s">
        <v>695</v>
      </c>
      <c r="B66" s="646" t="s">
        <v>696</v>
      </c>
      <c r="C66" s="647" t="s">
        <v>697</v>
      </c>
      <c r="D66" s="648"/>
      <c r="E66" s="1167">
        <v>28520043000</v>
      </c>
      <c r="F66" s="1167">
        <v>28520043000</v>
      </c>
      <c r="G66" s="1167">
        <v>11118560395.940001</v>
      </c>
      <c r="H66" s="1167"/>
      <c r="I66" s="1167"/>
      <c r="J66" s="1096">
        <v>0.38985075849780454</v>
      </c>
      <c r="K66" s="1096"/>
      <c r="L66" s="1046"/>
    </row>
    <row r="67" spans="1:12" ht="21.75" customHeight="1">
      <c r="A67" s="639" t="s">
        <v>698</v>
      </c>
      <c r="B67" s="649" t="s">
        <v>699</v>
      </c>
      <c r="C67" s="650" t="s">
        <v>700</v>
      </c>
      <c r="D67" s="651"/>
      <c r="E67" s="1168">
        <v>11882663000</v>
      </c>
      <c r="F67" s="1168">
        <v>11892039988.999998</v>
      </c>
      <c r="G67" s="1168">
        <v>2472048033.3499966</v>
      </c>
      <c r="H67" s="1168"/>
      <c r="I67" s="1168"/>
      <c r="J67" s="1048">
        <v>0.20787417765468438</v>
      </c>
      <c r="K67" s="1048"/>
      <c r="L67" s="1048"/>
    </row>
  </sheetData>
  <mergeCells count="5">
    <mergeCell ref="B2:L2"/>
    <mergeCell ref="E8:I8"/>
    <mergeCell ref="B9:D9"/>
    <mergeCell ref="E41:I41"/>
    <mergeCell ref="B42:D42"/>
  </mergeCells>
  <conditionalFormatting sqref="J10:J11">
    <cfRule type="containsErrors" dxfId="11" priority="49">
      <formula>ISERROR(J10)</formula>
    </cfRule>
  </conditionalFormatting>
  <conditionalFormatting sqref="J12:J34">
    <cfRule type="containsErrors" dxfId="10" priority="35">
      <formula>ISERROR(J12)</formula>
    </cfRule>
  </conditionalFormatting>
  <conditionalFormatting sqref="K10:K11">
    <cfRule type="containsErrors" dxfId="9" priority="10">
      <formula>ISERROR(K10)</formula>
    </cfRule>
  </conditionalFormatting>
  <conditionalFormatting sqref="K12:K34">
    <cfRule type="containsErrors" dxfId="8" priority="9">
      <formula>ISERROR(K12)</formula>
    </cfRule>
  </conditionalFormatting>
  <conditionalFormatting sqref="L10:L11">
    <cfRule type="containsErrors" dxfId="7" priority="8">
      <formula>ISERROR(L10)</formula>
    </cfRule>
  </conditionalFormatting>
  <conditionalFormatting sqref="L12:L34">
    <cfRule type="containsErrors" dxfId="6" priority="7">
      <formula>ISERROR(L12)</formula>
    </cfRule>
  </conditionalFormatting>
  <conditionalFormatting sqref="J43:J44">
    <cfRule type="containsErrors" dxfId="5" priority="6">
      <formula>ISERROR(J43)</formula>
    </cfRule>
  </conditionalFormatting>
  <conditionalFormatting sqref="J45:J67">
    <cfRule type="containsErrors" dxfId="4" priority="5">
      <formula>ISERROR(J45)</formula>
    </cfRule>
  </conditionalFormatting>
  <conditionalFormatting sqref="K43:K44">
    <cfRule type="containsErrors" dxfId="3" priority="4">
      <formula>ISERROR(K43)</formula>
    </cfRule>
  </conditionalFormatting>
  <conditionalFormatting sqref="K45:K67">
    <cfRule type="containsErrors" dxfId="2" priority="3">
      <formula>ISERROR(K45)</formula>
    </cfRule>
  </conditionalFormatting>
  <conditionalFormatting sqref="L43:L44">
    <cfRule type="containsErrors" dxfId="1" priority="2">
      <formula>ISERROR(L43)</formula>
    </cfRule>
  </conditionalFormatting>
  <conditionalFormatting sqref="L45:L67">
    <cfRule type="containsErrors" dxfId="0" priority="1">
      <formula>ISERROR(L45)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kwiecień 2021 r.</dc:title>
  <cp:lastPrinted>2021-06-07T08:00:00Z</cp:lastPrinted>
  <dcterms:created xsi:type="dcterms:W3CDTF">2019-07-31T09:18:36Z</dcterms:created>
  <dcterms:modified xsi:type="dcterms:W3CDTF">2021-06-07T08:00:33Z</dcterms:modified>
</cp:coreProperties>
</file>