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en_skoroszyt" defaultThemeVersion="124226"/>
  <xr:revisionPtr revIDLastSave="0" documentId="13_ncr:1_{F7215278-A384-4D73-B373-F43D7AFD67C0}" xr6:coauthVersionLast="47" xr6:coauthVersionMax="47" xr10:uidLastSave="{00000000-0000-0000-0000-000000000000}"/>
  <bookViews>
    <workbookView xWindow="-103" yWindow="-103" windowWidth="33120" windowHeight="20057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74" i="16" l="1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 a="1"/>
  <c r="A97" i="11" s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 a="1"/>
  <c r="A17" i="11" s="1"/>
  <c r="A23" i="11" s="1" a="1"/>
  <c r="A23" i="11" s="1"/>
  <c r="A29" i="11" s="1"/>
  <c r="A16" i="11" a="1"/>
  <c r="A16" i="11" s="1"/>
  <c r="A22" i="11" s="1" a="1"/>
  <c r="A22" i="11" s="1"/>
  <c r="A28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A128" i="11" l="1" a="1"/>
  <c r="A128" i="11" s="1"/>
  <c r="A139" i="11" s="1" a="1"/>
  <c r="A139" i="11" s="1"/>
  <c r="A127" i="11" a="1"/>
  <c r="A127" i="11" s="1"/>
  <c r="A138" i="11" s="1" a="1"/>
  <c r="A138" i="11" s="1"/>
  <c r="A149" i="11" s="1"/>
  <c r="A292" i="12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42" i="11" a="1"/>
  <c r="A142" i="11" s="1"/>
  <c r="A153" i="11" s="1"/>
  <c r="A146" i="11" a="1"/>
  <c r="A146" i="11" s="1"/>
  <c r="A157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A150" i="11" l="1"/>
  <c r="A404" i="12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05" i="9" l="1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E104" i="9" l="1"/>
  <c r="C104" i="9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G376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131" i="10"/>
  <c r="H81" i="10"/>
  <c r="H76" i="10" s="1"/>
  <c r="H150" i="10" s="1"/>
  <c r="H151" i="10"/>
  <c r="J39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M57" i="22" l="1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K2619" i="16"/>
  <c r="K2621" i="16" s="1"/>
  <c r="V2621" i="16"/>
  <c r="R2621" i="16"/>
  <c r="L2618" i="16"/>
  <c r="K2618" i="16"/>
  <c r="L2619" i="16"/>
  <c r="U2621" i="16"/>
  <c r="N2619" i="16"/>
  <c r="N2621" i="16" s="1"/>
  <c r="P2621" i="16"/>
  <c r="T2621" i="16"/>
  <c r="N2618" i="16"/>
  <c r="S2621" i="16"/>
  <c r="M2618" i="16"/>
  <c r="Q2621" i="16"/>
  <c r="M2619" i="16"/>
  <c r="M2621" i="16" s="1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N2620" i="16" l="1"/>
  <c r="O2618" i="16"/>
  <c r="O2620" i="16" s="1"/>
  <c r="K2620" i="16"/>
  <c r="L2621" i="16"/>
  <c r="O2619" i="16"/>
  <c r="P2619" i="16" s="1"/>
  <c r="Q2619" i="16" s="1"/>
  <c r="M2620" i="16"/>
  <c r="L2620" i="16"/>
  <c r="C149" i="25"/>
  <c r="C157" i="25" s="1"/>
  <c r="O57" i="22"/>
  <c r="O58" i="22" s="1"/>
  <c r="K1169" i="16"/>
  <c r="K2118" i="16" s="1"/>
  <c r="D1174" i="16"/>
  <c r="E1174" i="16"/>
  <c r="B1173" i="16"/>
  <c r="B2366" i="16" s="1"/>
  <c r="E1175" i="16"/>
  <c r="E2355" i="16"/>
  <c r="D2356" i="16" s="1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C268" i="25" l="1"/>
  <c r="P2618" i="16"/>
  <c r="P2620" i="16" s="1"/>
  <c r="O2621" i="16"/>
  <c r="R2619" i="16"/>
  <c r="D149" i="25"/>
  <c r="D157" i="25" s="1"/>
  <c r="P57" i="22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91" i="10" s="1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Q2618" i="16" l="1"/>
  <c r="Q2620" i="16" s="1"/>
  <c r="S2619" i="16"/>
  <c r="E149" i="25"/>
  <c r="E157" i="25" s="1"/>
  <c r="M1169" i="16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R2618" i="16" l="1"/>
  <c r="R2620" i="16" s="1"/>
  <c r="T2619" i="16"/>
  <c r="N1169" i="16"/>
  <c r="N2118" i="16" s="1"/>
  <c r="F149" i="25"/>
  <c r="F157" i="25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O1169" i="16"/>
  <c r="O211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S2618" i="16" l="1"/>
  <c r="T2618" i="16" s="1"/>
  <c r="T2620" i="16" s="1"/>
  <c r="U2619" i="16"/>
  <c r="N1170" i="16"/>
  <c r="N1171" i="16" s="1"/>
  <c r="G149" i="25"/>
  <c r="G157" i="25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I52" i="25" l="1"/>
  <c r="S2620" i="16"/>
  <c r="U2620" i="16" s="1"/>
  <c r="U2618" i="16"/>
  <c r="V2618" i="16" s="1"/>
  <c r="V2620" i="16" s="1"/>
  <c r="V2619" i="16"/>
  <c r="W2619" i="16" s="1"/>
  <c r="X2619" i="16" s="1"/>
  <c r="O1170" i="16"/>
  <c r="P1170" i="16" s="1"/>
  <c r="O1171" i="16"/>
  <c r="H149" i="25"/>
  <c r="H157" i="25" s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J67" i="25" l="1"/>
  <c r="J146" i="25" s="1"/>
  <c r="P1171" i="16"/>
  <c r="W2618" i="16"/>
  <c r="W2620" i="16" s="1"/>
  <c r="I149" i="25"/>
  <c r="I157" i="25" s="1"/>
  <c r="U57" i="22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I213" i="25"/>
  <c r="I251" i="25" s="1"/>
  <c r="I270" i="25" s="1"/>
  <c r="I278" i="25" s="1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J230" i="25" l="1"/>
  <c r="J268" i="25"/>
  <c r="J147" i="25"/>
  <c r="J267" i="25"/>
  <c r="K52" i="25"/>
  <c r="Q1171" i="16"/>
  <c r="X2618" i="16"/>
  <c r="X2620" i="16" s="1"/>
  <c r="J149" i="25"/>
  <c r="J157" i="25" s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R1171" i="16" l="1"/>
  <c r="L52" i="25"/>
  <c r="K149" i="25"/>
  <c r="K157" i="25" s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91" i="10" s="1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3" i="16" s="1"/>
  <c r="V2612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S1171" i="16" l="1"/>
  <c r="M67" i="25"/>
  <c r="V362" i="20"/>
  <c r="V364" i="20" s="1"/>
  <c r="L149" i="25"/>
  <c r="L157" i="25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503" i="16"/>
  <c r="D1837" i="16"/>
  <c r="D1502" i="16"/>
  <c r="D1500" i="16"/>
  <c r="D1833" i="16"/>
  <c r="D1836" i="16"/>
  <c r="D1835" i="16"/>
  <c r="D1501" i="16"/>
  <c r="D1834" i="16"/>
  <c r="D1504" i="16"/>
  <c r="O258" i="10" l="1"/>
  <c r="Q258" i="10"/>
  <c r="W362" i="20"/>
  <c r="W364" i="20" s="1"/>
  <c r="W2050" i="16"/>
  <c r="M258" i="10"/>
  <c r="W2046" i="16"/>
  <c r="L257" i="10"/>
  <c r="L400" i="10" s="1"/>
  <c r="U258" i="10"/>
  <c r="U401" i="10" s="1"/>
  <c r="S257" i="10"/>
  <c r="S400" i="10" s="1"/>
  <c r="P257" i="10"/>
  <c r="V363" i="20"/>
  <c r="R258" i="10"/>
  <c r="R401" i="10" s="1"/>
  <c r="O257" i="10"/>
  <c r="O400" i="10" s="1"/>
  <c r="T258" i="10"/>
  <c r="T401" i="10" s="1"/>
  <c r="Q257" i="10"/>
  <c r="Q400" i="10" s="1"/>
  <c r="W258" i="10"/>
  <c r="V258" i="10"/>
  <c r="M257" i="10"/>
  <c r="M400" i="10" s="1"/>
  <c r="T257" i="10"/>
  <c r="R257" i="10"/>
  <c r="R400" i="10" s="1"/>
  <c r="W257" i="10"/>
  <c r="U257" i="10"/>
  <c r="U400" i="10" s="1"/>
  <c r="N258" i="10"/>
  <c r="N401" i="10" s="1"/>
  <c r="L258" i="10"/>
  <c r="L401" i="10" s="1"/>
  <c r="M149" i="25"/>
  <c r="M157" i="25" s="1"/>
  <c r="S258" i="10"/>
  <c r="N257" i="10"/>
  <c r="N400" i="10" s="1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K121" i="25" s="1" a="1"/>
  <c r="K121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V372" i="10"/>
  <c r="V371" i="10" s="1"/>
  <c r="V228" i="10"/>
  <c r="U228" i="10"/>
  <c r="U372" i="10"/>
  <c r="U371" i="10" s="1"/>
  <c r="R228" i="10"/>
  <c r="R372" i="10"/>
  <c r="R371" i="10" s="1"/>
  <c r="O376" i="10"/>
  <c r="R376" i="10"/>
  <c r="P228" i="10"/>
  <c r="P401" i="10"/>
  <c r="P372" i="10"/>
  <c r="P371" i="10" s="1"/>
  <c r="K16" i="10"/>
  <c r="Q376" i="10"/>
  <c r="U376" i="10"/>
  <c r="S401" i="10"/>
  <c r="S228" i="10"/>
  <c r="S372" i="10"/>
  <c r="S371" i="10" s="1"/>
  <c r="K401" i="10"/>
  <c r="K228" i="10"/>
  <c r="K372" i="10"/>
  <c r="K371" i="10" s="1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376" i="10"/>
  <c r="M401" i="10"/>
  <c r="M228" i="10"/>
  <c r="M372" i="10"/>
  <c r="M371" i="10" s="1"/>
  <c r="L376" i="10"/>
  <c r="K400" i="10"/>
  <c r="K376" i="10"/>
  <c r="T372" i="10"/>
  <c r="T371" i="10" s="1"/>
  <c r="T228" i="10"/>
  <c r="P400" i="10"/>
  <c r="P376" i="10"/>
  <c r="M376" i="10"/>
  <c r="X92" i="12"/>
  <c r="W2072" i="16"/>
  <c r="X199" i="18"/>
  <c r="X201" i="18"/>
  <c r="W2073" i="16" l="1"/>
  <c r="N121" i="25" a="1"/>
  <c r="N121" i="25" s="1"/>
  <c r="M121" i="25" a="1"/>
  <c r="M121" i="25" s="1"/>
  <c r="X362" i="20"/>
  <c r="X364" i="20" s="1"/>
  <c r="I123" i="25" a="1"/>
  <c r="I123" i="25" s="1"/>
  <c r="D121" i="25" a="1"/>
  <c r="D121" i="25" s="1"/>
  <c r="C121" i="25" a="1"/>
  <c r="C121" i="25" s="1"/>
  <c r="F121" i="25" a="1"/>
  <c r="F121" i="25" s="1"/>
  <c r="E121" i="25" a="1"/>
  <c r="E121" i="25" s="1"/>
  <c r="H121" i="25" a="1"/>
  <c r="H121" i="25" s="1"/>
  <c r="G121" i="25" a="1"/>
  <c r="G121" i="25" s="1"/>
  <c r="J121" i="25" a="1"/>
  <c r="J121" i="25" s="1"/>
  <c r="I121" i="25" a="1"/>
  <c r="I121" i="25" s="1"/>
  <c r="L121" i="25" a="1"/>
  <c r="L121" i="25" s="1"/>
  <c r="W363" i="20"/>
  <c r="O67" i="25"/>
  <c r="N149" i="25"/>
  <c r="N157" i="25" s="1"/>
  <c r="O2281" i="16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X363" i="20" l="1"/>
  <c r="O124" i="25" a="1"/>
  <c r="O124" i="25" s="1"/>
  <c r="O121" i="25" a="1"/>
  <c r="O121" i="25" s="1"/>
  <c r="O126" i="25" a="1"/>
  <c r="O126" i="25" s="1"/>
  <c r="P67" i="25"/>
  <c r="P125" i="25" a="1"/>
  <c r="P125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205" i="25" a="1"/>
  <c r="P205" i="25" s="1"/>
  <c r="P662" i="25" a="1"/>
  <c r="P662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15" i="10"/>
  <c r="P34" i="18" s="1"/>
  <c r="O303" i="10"/>
  <c r="O60" i="25"/>
  <c r="H1697" i="16"/>
  <c r="I1690" i="16" a="1"/>
  <c r="I1690" i="16" s="1"/>
  <c r="O63" i="25"/>
  <c r="O62" i="25"/>
  <c r="O59" i="25"/>
  <c r="O61" i="25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126" i="25" l="1" a="1"/>
  <c r="P126" i="25" s="1"/>
  <c r="P121" i="25" a="1"/>
  <c r="P121" i="25" s="1"/>
  <c r="P267" i="25"/>
  <c r="P117" i="25" a="1"/>
  <c r="P117" i="25" s="1"/>
  <c r="P139" i="25" s="1"/>
  <c r="P268" i="25"/>
  <c r="P660" i="25" a="1"/>
  <c r="P660" i="25" s="1"/>
  <c r="P667" i="25" s="1"/>
  <c r="P115" i="25" s="1"/>
  <c r="P50" i="25" s="1"/>
  <c r="P648" i="25" a="1"/>
  <c r="P648" i="25" s="1"/>
  <c r="P211" i="25" a="1"/>
  <c r="P211" i="25" s="1"/>
  <c r="P124" i="25" a="1"/>
  <c r="P124" i="25" s="1"/>
  <c r="P200" i="25" a="1"/>
  <c r="P200" i="25" s="1"/>
  <c r="P222" i="25" s="1"/>
  <c r="P229" i="25"/>
  <c r="P207" i="25" a="1"/>
  <c r="P207" i="25" s="1"/>
  <c r="P664" i="25" a="1"/>
  <c r="P664" i="25" s="1"/>
  <c r="P480" i="25" a="1"/>
  <c r="P480" i="25" s="1"/>
  <c r="P122" i="25" a="1"/>
  <c r="P122" i="25" s="1"/>
  <c r="P146" i="25"/>
  <c r="P663" i="25" a="1"/>
  <c r="P663" i="25" s="1"/>
  <c r="P204" i="25" a="1"/>
  <c r="P204" i="25" s="1"/>
  <c r="P208" i="25" a="1"/>
  <c r="P208" i="25" s="1"/>
  <c r="P431" i="25" a="1"/>
  <c r="P431" i="25" s="1"/>
  <c r="P209" i="25" a="1"/>
  <c r="P209" i="25" s="1"/>
  <c r="P650" i="25" a="1"/>
  <c r="P650" i="25" s="1"/>
  <c r="P661" i="25" a="1"/>
  <c r="P661" i="25" s="1"/>
  <c r="P528" i="25" a="1"/>
  <c r="P528" i="25" s="1"/>
  <c r="P230" i="25"/>
  <c r="P147" i="25"/>
  <c r="P651" i="25" a="1"/>
  <c r="P651" i="25" s="1"/>
  <c r="P210" i="25" a="1"/>
  <c r="P210" i="25" s="1"/>
  <c r="P64" i="25" s="1"/>
  <c r="P127" i="25" a="1"/>
  <c r="P127" i="25" s="1"/>
  <c r="P382" i="25" a="1"/>
  <c r="P382" i="25" s="1"/>
  <c r="P123" i="25" a="1"/>
  <c r="P123" i="25" s="1"/>
  <c r="P206" i="25" a="1"/>
  <c r="P206" i="25" s="1"/>
  <c r="P652" i="25" a="1"/>
  <c r="P652" i="25" s="1"/>
  <c r="P647" i="25" a="1"/>
  <c r="P647" i="25" s="1"/>
  <c r="P649" i="25" a="1"/>
  <c r="P649" i="25" s="1"/>
  <c r="P655" i="25" s="1"/>
  <c r="P114" i="25" s="1"/>
  <c r="P82" i="25" s="1"/>
  <c r="P128" i="25" a="1"/>
  <c r="P128" i="25" s="1"/>
  <c r="P59" i="16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K1541" i="16"/>
  <c r="K1542" i="16" s="1"/>
  <c r="K1513" i="16"/>
  <c r="L1513" i="16" s="1"/>
  <c r="L2169" i="16" s="1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O261" i="25"/>
  <c r="T111" i="18"/>
  <c r="H1704" i="16"/>
  <c r="I1697" i="16" a="1"/>
  <c r="I1697" i="16" s="1"/>
  <c r="P60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1" i="25" l="1"/>
  <c r="P140" i="25"/>
  <c r="P223" i="25"/>
  <c r="P65" i="25"/>
  <c r="P54" i="25"/>
  <c r="P260" i="25"/>
  <c r="P60" i="16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P261" i="25" l="1"/>
  <c r="N1541" i="16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K1172" i="12"/>
  <c r="M204" i="25" a="1"/>
  <c r="M204" i="25" s="1"/>
  <c r="M223" i="25" s="1"/>
  <c r="C140" i="25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40" i="25"/>
  <c r="I204" i="25" a="1"/>
  <c r="I204" i="25" s="1"/>
  <c r="I223" i="25" s="1"/>
  <c r="M521" i="25" a="1"/>
  <c r="M521" i="25" s="1"/>
  <c r="G204" i="25" a="1"/>
  <c r="G204" i="25" s="1"/>
  <c r="G223" i="25" s="1"/>
  <c r="E140" i="25"/>
  <c r="C521" i="25" a="1"/>
  <c r="C521" i="25" s="1"/>
  <c r="C647" i="25" a="1"/>
  <c r="C647" i="25" s="1"/>
  <c r="C655" i="25" s="1"/>
  <c r="C114" i="25" s="1"/>
  <c r="D521" i="25" a="1"/>
  <c r="D521" i="25" s="1"/>
  <c r="I140" i="25"/>
  <c r="J140" i="25"/>
  <c r="K140" i="25"/>
  <c r="E521" i="25" a="1"/>
  <c r="E521" i="25" s="1"/>
  <c r="D140" i="25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40" i="25"/>
  <c r="G521" i="25" a="1"/>
  <c r="G521" i="25" s="1"/>
  <c r="G140" i="25"/>
  <c r="D659" i="25" a="1"/>
  <c r="D659" i="25" s="1"/>
  <c r="D667" i="25" s="1"/>
  <c r="D115" i="25" s="1"/>
  <c r="H140" i="25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40" i="25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M1171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N630" i="12" l="1"/>
  <c r="N618" i="12" s="1"/>
  <c r="N166" i="10" s="1"/>
  <c r="N310" i="10" s="1"/>
  <c r="H81" i="25"/>
  <c r="H603" i="25" s="1"/>
  <c r="N918" i="12"/>
  <c r="N928" i="12" s="1"/>
  <c r="R630" i="12"/>
  <c r="R618" i="12" s="1"/>
  <c r="R166" i="10" s="1"/>
  <c r="R310" i="10" s="1"/>
  <c r="K81" i="25"/>
  <c r="K142" i="25" s="1"/>
  <c r="R918" i="12"/>
  <c r="R928" i="12" s="1"/>
  <c r="I81" i="25"/>
  <c r="I603" i="25" s="1"/>
  <c r="Q630" i="12"/>
  <c r="Q618" i="12" s="1"/>
  <c r="Q166" i="10" s="1"/>
  <c r="Q310" i="10" s="1"/>
  <c r="O918" i="12"/>
  <c r="O928" i="12" s="1"/>
  <c r="I17" i="25"/>
  <c r="I48" i="25"/>
  <c r="I16" i="25" s="1"/>
  <c r="H142" i="25"/>
  <c r="K603" i="25"/>
  <c r="P630" i="12"/>
  <c r="P618" i="12" s="1"/>
  <c r="P166" i="10" s="1"/>
  <c r="P310" i="10" s="1"/>
  <c r="S918" i="12"/>
  <c r="S928" i="12" s="1"/>
  <c r="V918" i="12"/>
  <c r="V928" i="12" s="1"/>
  <c r="H17" i="25"/>
  <c r="H48" i="25"/>
  <c r="H16" i="25" s="1"/>
  <c r="P918" i="12"/>
  <c r="P928" i="12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630" i="12"/>
  <c r="X618" i="12" s="1"/>
  <c r="X166" i="10" s="1"/>
  <c r="X310" i="10" s="1"/>
  <c r="O73" i="25"/>
  <c r="T918" i="12"/>
  <c r="T928" i="12" s="1"/>
  <c r="U630" i="12"/>
  <c r="U618" i="12" s="1"/>
  <c r="U166" i="10" s="1"/>
  <c r="U310" i="10" s="1"/>
  <c r="X1924" i="12"/>
  <c r="X1931" i="12" s="1"/>
  <c r="X1934" i="12" s="1"/>
  <c r="W918" i="12"/>
  <c r="W928" i="12" s="1"/>
  <c r="K73" i="25"/>
  <c r="L81" i="25"/>
  <c r="F17" i="25"/>
  <c r="F48" i="25"/>
  <c r="F16" i="25" s="1"/>
  <c r="U918" i="12"/>
  <c r="U928" i="12" s="1"/>
  <c r="O630" i="12"/>
  <c r="O618" i="12" s="1"/>
  <c r="O166" i="10" s="1"/>
  <c r="O310" i="10" s="1"/>
  <c r="M81" i="25"/>
  <c r="E81" i="25"/>
  <c r="E142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I142" i="25" l="1"/>
  <c r="M1165" i="12"/>
  <c r="N1165" i="12" s="1"/>
  <c r="I263" i="25"/>
  <c r="E263" i="25"/>
  <c r="K263" i="25"/>
  <c r="H263" i="25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603" i="25"/>
  <c r="F142" i="25"/>
  <c r="F603" i="25"/>
  <c r="G603" i="25"/>
  <c r="G142" i="25"/>
  <c r="J72" i="25"/>
  <c r="R1249" i="20"/>
  <c r="X1249" i="20"/>
  <c r="P72" i="25"/>
  <c r="O255" i="25"/>
  <c r="W1249" i="20"/>
  <c r="O72" i="25"/>
  <c r="L72" i="25"/>
  <c r="T1249" i="20"/>
  <c r="L142" i="25"/>
  <c r="L603" i="25"/>
  <c r="H72" i="25"/>
  <c r="P1249" i="20"/>
  <c r="Q1249" i="20"/>
  <c r="I72" i="25"/>
  <c r="N255" i="25"/>
  <c r="O1249" i="20"/>
  <c r="G72" i="25"/>
  <c r="M603" i="25"/>
  <c r="M142" i="25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G263" i="25" l="1"/>
  <c r="F263" i="25"/>
  <c r="M263" i="25"/>
  <c r="J263" i="25"/>
  <c r="L263" i="25"/>
  <c r="L929" i="12"/>
  <c r="K1651" i="12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M254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L208" i="10" l="1"/>
  <c r="L352" i="10" s="1"/>
  <c r="M929" i="12"/>
  <c r="H254" i="25"/>
  <c r="C254" i="25"/>
  <c r="D254" i="25"/>
  <c r="E254" i="25"/>
  <c r="F62" i="20"/>
  <c r="X62" i="20" s="1"/>
  <c r="K254" i="25"/>
  <c r="J254" i="25"/>
  <c r="I254" i="25"/>
  <c r="K1412" i="12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K175" i="10"/>
  <c r="K319" i="10" s="1"/>
  <c r="K227" i="11"/>
  <c r="K228" i="11" s="1"/>
  <c r="K247" i="11" s="1"/>
  <c r="K174" i="10" s="1"/>
  <c r="K318" i="10" s="1"/>
  <c r="K321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M930" i="12" s="1"/>
  <c r="M216" i="10" s="1"/>
  <c r="M360" i="10" s="1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Q62" i="20" l="1"/>
  <c r="K62" i="20"/>
  <c r="P62" i="20"/>
  <c r="M208" i="10"/>
  <c r="M352" i="10" s="1"/>
  <c r="N929" i="12"/>
  <c r="L62" i="20"/>
  <c r="S62" i="20"/>
  <c r="C347" i="20"/>
  <c r="U62" i="20"/>
  <c r="N62" i="20"/>
  <c r="W62" i="20"/>
  <c r="T62" i="20"/>
  <c r="R62" i="20"/>
  <c r="M62" i="20"/>
  <c r="V62" i="20"/>
  <c r="O62" i="20"/>
  <c r="L1412" i="12"/>
  <c r="K291" i="20"/>
  <c r="K292" i="20" s="1"/>
  <c r="K236" i="10" s="1"/>
  <c r="Q1896" i="12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Q1165" i="12"/>
  <c r="P1172" i="12"/>
  <c r="N1896" i="12"/>
  <c r="N1903" i="12" s="1"/>
  <c r="N1906" i="12" s="1"/>
  <c r="N923" i="12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N208" i="10" l="1"/>
  <c r="N352" i="10" s="1"/>
  <c r="O929" i="12"/>
  <c r="O923" i="12"/>
  <c r="N931" i="12"/>
  <c r="K235" i="10"/>
  <c r="K379" i="10"/>
  <c r="K378" i="10" s="1"/>
  <c r="M1412" i="12"/>
  <c r="L291" i="20"/>
  <c r="R1165" i="12"/>
  <c r="Q117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923" i="12" l="1"/>
  <c r="O931" i="12"/>
  <c r="O208" i="10"/>
  <c r="O352" i="10" s="1"/>
  <c r="P929" i="12"/>
  <c r="N1412" i="12"/>
  <c r="M291" i="20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Q923" i="12" l="1"/>
  <c r="P931" i="12"/>
  <c r="O1412" i="12"/>
  <c r="N291" i="20"/>
  <c r="P208" i="10"/>
  <c r="P352" i="10" s="1"/>
  <c r="Q929" i="12"/>
  <c r="T1165" i="12"/>
  <c r="S1172" i="12"/>
  <c r="K422" i="10"/>
  <c r="K369" i="10"/>
  <c r="K431" i="10"/>
  <c r="K389" i="10"/>
  <c r="L367" i="10"/>
  <c r="L85" i="22"/>
  <c r="L87" i="22" s="1"/>
  <c r="K220" i="10"/>
  <c r="K294" i="10" s="1"/>
  <c r="K126" i="18"/>
  <c r="R923" i="12" l="1"/>
  <c r="Q931" i="12"/>
  <c r="Q208" i="10"/>
  <c r="Q352" i="10" s="1"/>
  <c r="R929" i="12"/>
  <c r="O291" i="20"/>
  <c r="P1412" i="12"/>
  <c r="U1165" i="12"/>
  <c r="T1172" i="12"/>
  <c r="K238" i="10"/>
  <c r="K281" i="10" s="1"/>
  <c r="K436" i="10"/>
  <c r="K381" i="10"/>
  <c r="K423" i="10" s="1"/>
  <c r="K280" i="10"/>
  <c r="L224" i="10"/>
  <c r="S923" i="12" l="1"/>
  <c r="R931" i="12"/>
  <c r="Q1412" i="12"/>
  <c r="P291" i="20"/>
  <c r="R208" i="10"/>
  <c r="R352" i="10" s="1"/>
  <c r="S929" i="12"/>
  <c r="V1165" i="12"/>
  <c r="U1172" i="12"/>
  <c r="K279" i="10"/>
  <c r="K421" i="10"/>
  <c r="T923" i="12" l="1"/>
  <c r="S931" i="12"/>
  <c r="S208" i="10"/>
  <c r="S352" i="10" s="1"/>
  <c r="T929" i="12"/>
  <c r="Q291" i="20"/>
  <c r="R1412" i="12"/>
  <c r="W1165" i="12"/>
  <c r="V1172" i="12"/>
  <c r="U923" i="12" l="1"/>
  <c r="T931" i="12"/>
  <c r="S1412" i="12"/>
  <c r="R291" i="20"/>
  <c r="T208" i="10"/>
  <c r="T352" i="10" s="1"/>
  <c r="U929" i="12"/>
  <c r="X1165" i="12"/>
  <c r="X1172" i="12" s="1"/>
  <c r="W1172" i="12"/>
  <c r="V923" i="12" l="1"/>
  <c r="U931" i="12"/>
  <c r="U208" i="10"/>
  <c r="U352" i="10" s="1"/>
  <c r="V929" i="12"/>
  <c r="S291" i="20"/>
  <c r="T1412" i="12"/>
  <c r="D196" i="16"/>
  <c r="W923" i="12" l="1"/>
  <c r="V931" i="12"/>
  <c r="T291" i="20"/>
  <c r="U1412" i="12"/>
  <c r="V208" i="10"/>
  <c r="V352" i="10" s="1"/>
  <c r="W929" i="12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X923" i="12" l="1"/>
  <c r="X931" i="12" s="1"/>
  <c r="W931" i="12"/>
  <c r="W208" i="10"/>
  <c r="W352" i="10" s="1"/>
  <c r="X929" i="12"/>
  <c r="X208" i="10" s="1"/>
  <c r="X352" i="10" s="1"/>
  <c r="V1412" i="12"/>
  <c r="U291" i="20"/>
  <c r="D354" i="20"/>
  <c r="D1126" i="16"/>
  <c r="D2319" i="16" s="1"/>
  <c r="E2319" i="16"/>
  <c r="D195" i="16" l="1"/>
  <c r="W195" i="16"/>
  <c r="W217" i="16" s="1"/>
  <c r="W803" i="16" s="1"/>
  <c r="W802" i="16" s="1"/>
  <c r="W812" i="16" s="1"/>
  <c r="W253" i="10" s="1"/>
  <c r="N195" i="16"/>
  <c r="N217" i="16" s="1"/>
  <c r="N803" i="16" s="1"/>
  <c r="N802" i="16" s="1"/>
  <c r="N812" i="16" s="1"/>
  <c r="N253" i="10" s="1"/>
  <c r="N252" i="10" s="1"/>
  <c r="E1119" i="16"/>
  <c r="Q195" i="16"/>
  <c r="Q217" i="16" s="1"/>
  <c r="Q803" i="16" s="1"/>
  <c r="Q802" i="16" s="1"/>
  <c r="Q812" i="16" s="1"/>
  <c r="Q253" i="10" s="1"/>
  <c r="Q252" i="10" s="1"/>
  <c r="X195" i="16"/>
  <c r="X217" i="16" s="1"/>
  <c r="X803" i="16" s="1"/>
  <c r="X802" i="16" s="1"/>
  <c r="X812" i="16" s="1"/>
  <c r="X253" i="10" s="1"/>
  <c r="X396" i="10" s="1"/>
  <c r="X395" i="10" s="1"/>
  <c r="P195" i="16"/>
  <c r="P217" i="16" s="1"/>
  <c r="P803" i="16" s="1"/>
  <c r="P802" i="16" s="1"/>
  <c r="P812" i="16" s="1"/>
  <c r="P253" i="10" s="1"/>
  <c r="P396" i="10" s="1"/>
  <c r="P395" i="10" s="1"/>
  <c r="U195" i="16"/>
  <c r="U217" i="16" s="1"/>
  <c r="U803" i="16" s="1"/>
  <c r="U802" i="16" s="1"/>
  <c r="U812" i="16" s="1"/>
  <c r="U253" i="10" s="1"/>
  <c r="U252" i="10" s="1"/>
  <c r="M195" i="16"/>
  <c r="M217" i="16" s="1"/>
  <c r="M803" i="16" s="1"/>
  <c r="M802" i="16" s="1"/>
  <c r="M812" i="16" s="1"/>
  <c r="M253" i="10" s="1"/>
  <c r="M252" i="10" s="1"/>
  <c r="S195" i="16"/>
  <c r="S217" i="16" s="1"/>
  <c r="S803" i="16" s="1"/>
  <c r="S802" i="16" s="1"/>
  <c r="S812" i="16" s="1"/>
  <c r="S253" i="10" s="1"/>
  <c r="S252" i="10" s="1"/>
  <c r="C62" i="20"/>
  <c r="R195" i="16"/>
  <c r="R217" i="16" s="1"/>
  <c r="R803" i="16" s="1"/>
  <c r="R802" i="16" s="1"/>
  <c r="R812" i="16" s="1"/>
  <c r="R253" i="10" s="1"/>
  <c r="R396" i="10" s="1"/>
  <c r="R395" i="10" s="1"/>
  <c r="O195" i="16"/>
  <c r="O217" i="16" s="1"/>
  <c r="O803" i="16" s="1"/>
  <c r="O802" i="16" s="1"/>
  <c r="O812" i="16" s="1"/>
  <c r="O253" i="10" s="1"/>
  <c r="O396" i="10" s="1"/>
  <c r="O395" i="10" s="1"/>
  <c r="V195" i="16"/>
  <c r="V217" i="16" s="1"/>
  <c r="V803" i="16" s="1"/>
  <c r="V802" i="16" s="1"/>
  <c r="V812" i="16" s="1"/>
  <c r="V253" i="10" s="1"/>
  <c r="V396" i="10" s="1"/>
  <c r="V395" i="10" s="1"/>
  <c r="D217" i="16"/>
  <c r="H1118" i="16" s="1"/>
  <c r="I1118" i="16" s="1"/>
  <c r="L195" i="16"/>
  <c r="L217" i="16" s="1"/>
  <c r="L803" i="16" s="1"/>
  <c r="L802" i="16" s="1"/>
  <c r="L812" i="16" s="1"/>
  <c r="L253" i="10" s="1"/>
  <c r="L252" i="10" s="1"/>
  <c r="T195" i="16"/>
  <c r="T217" i="16" s="1"/>
  <c r="T803" i="16" s="1"/>
  <c r="T802" i="16" s="1"/>
  <c r="T812" i="16" s="1"/>
  <c r="T253" i="10" s="1"/>
  <c r="T396" i="10" s="1"/>
  <c r="T395" i="10" s="1"/>
  <c r="K195" i="16"/>
  <c r="K217" i="16" s="1"/>
  <c r="K803" i="16" s="1"/>
  <c r="K802" i="16" s="1"/>
  <c r="K812" i="16" s="1"/>
  <c r="K814" i="16" s="1"/>
  <c r="V291" i="20"/>
  <c r="W1412" i="12"/>
  <c r="R252" i="10"/>
  <c r="D1127" i="16"/>
  <c r="D2320" i="16" s="1"/>
  <c r="E2320" i="16" s="1"/>
  <c r="D2321" i="16" s="1"/>
  <c r="E2321" i="16" s="1"/>
  <c r="F2318" i="16"/>
  <c r="G2318" i="16"/>
  <c r="W396" i="10"/>
  <c r="W395" i="10" s="1"/>
  <c r="W252" i="10"/>
  <c r="N396" i="10"/>
  <c r="N395" i="10" s="1"/>
  <c r="F1126" i="16"/>
  <c r="F2319" i="16" s="1"/>
  <c r="L814" i="16" l="1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V252" i="10"/>
  <c r="O252" i="10"/>
  <c r="L1127" i="16"/>
  <c r="L1128" i="16" s="1"/>
  <c r="K253" i="10"/>
  <c r="K396" i="10" s="1"/>
  <c r="K395" i="10" s="1"/>
  <c r="S396" i="10"/>
  <c r="S395" i="10" s="1"/>
  <c r="L396" i="10"/>
  <c r="L395" i="10" s="1"/>
  <c r="Q396" i="10"/>
  <c r="Q395" i="10" s="1"/>
  <c r="U396" i="10"/>
  <c r="U395" i="10" s="1"/>
  <c r="E2312" i="16"/>
  <c r="D1119" i="16"/>
  <c r="T252" i="10"/>
  <c r="M396" i="10"/>
  <c r="M395" i="10" s="1"/>
  <c r="X252" i="10"/>
  <c r="P252" i="10"/>
  <c r="C84" i="20"/>
  <c r="D347" i="20"/>
  <c r="E62" i="20"/>
  <c r="H195" i="16" s="1"/>
  <c r="I195" i="16" s="1"/>
  <c r="I217" i="16" s="1"/>
  <c r="C348" i="20"/>
  <c r="E347" i="20" s="1"/>
  <c r="W291" i="20"/>
  <c r="X1412" i="12"/>
  <c r="X291" i="20" s="1"/>
  <c r="D2322" i="16"/>
  <c r="E2322" i="16" s="1"/>
  <c r="G2321" i="16"/>
  <c r="F2321" i="16"/>
  <c r="K252" i="10" l="1"/>
  <c r="M1127" i="16"/>
  <c r="M1128" i="16" s="1"/>
  <c r="L2112" i="16"/>
  <c r="D2312" i="16"/>
  <c r="D1120" i="16"/>
  <c r="F1119" i="16" s="1"/>
  <c r="L348" i="20"/>
  <c r="L1129" i="16"/>
  <c r="M1129" i="16" l="1"/>
  <c r="N1127" i="16"/>
  <c r="N2112" i="16" s="1"/>
  <c r="M2112" i="16"/>
  <c r="M348" i="20"/>
  <c r="N348" i="20" s="1"/>
  <c r="O348" i="20" s="1"/>
  <c r="L349" i="20"/>
  <c r="L350" i="20"/>
  <c r="D2313" i="16"/>
  <c r="E2313" i="16" s="1"/>
  <c r="L1120" i="16"/>
  <c r="F2311" i="16"/>
  <c r="F2312" i="16"/>
  <c r="E63" i="20"/>
  <c r="F63" i="20" s="1"/>
  <c r="N1128" i="16" l="1"/>
  <c r="N1129" i="16" s="1"/>
  <c r="O1127" i="16"/>
  <c r="P1127" i="16" s="1"/>
  <c r="P2112" i="16" s="1"/>
  <c r="D2314" i="16"/>
  <c r="D2315" i="16" s="1"/>
  <c r="E2315" i="16" s="1"/>
  <c r="M349" i="20"/>
  <c r="N349" i="20" s="1"/>
  <c r="N350" i="20" s="1"/>
  <c r="L1121" i="16"/>
  <c r="L218" i="16"/>
  <c r="L798" i="16" s="1"/>
  <c r="L1122" i="16"/>
  <c r="L220" i="16" s="1"/>
  <c r="L788" i="16" s="1"/>
  <c r="L193" i="10" s="1"/>
  <c r="L337" i="10" s="1"/>
  <c r="L336" i="10" s="1"/>
  <c r="L335" i="10" s="1"/>
  <c r="L2111" i="16"/>
  <c r="M1120" i="16"/>
  <c r="K63" i="20"/>
  <c r="K84" i="20" s="1"/>
  <c r="K1236" i="20" s="1"/>
  <c r="K1235" i="20" s="1"/>
  <c r="U63" i="20"/>
  <c r="U84" i="20" s="1"/>
  <c r="U1236" i="20" s="1"/>
  <c r="U1235" i="20" s="1"/>
  <c r="W63" i="20"/>
  <c r="W84" i="20" s="1"/>
  <c r="W1236" i="20" s="1"/>
  <c r="W1235" i="20" s="1"/>
  <c r="X63" i="20"/>
  <c r="X84" i="20" s="1"/>
  <c r="X1236" i="20" s="1"/>
  <c r="X1235" i="20" s="1"/>
  <c r="S63" i="20"/>
  <c r="S84" i="20" s="1"/>
  <c r="S1236" i="20" s="1"/>
  <c r="S1235" i="20" s="1"/>
  <c r="N63" i="20"/>
  <c r="N84" i="20" s="1"/>
  <c r="N1236" i="20" s="1"/>
  <c r="N1235" i="20" s="1"/>
  <c r="M63" i="20"/>
  <c r="M84" i="20" s="1"/>
  <c r="M1236" i="20" s="1"/>
  <c r="M1235" i="20" s="1"/>
  <c r="V63" i="20"/>
  <c r="V84" i="20" s="1"/>
  <c r="V1236" i="20" s="1"/>
  <c r="V1235" i="20" s="1"/>
  <c r="C354" i="20"/>
  <c r="Q63" i="20"/>
  <c r="Q84" i="20" s="1"/>
  <c r="Q1236" i="20" s="1"/>
  <c r="Q1235" i="20" s="1"/>
  <c r="F84" i="20"/>
  <c r="T63" i="20"/>
  <c r="T84" i="20" s="1"/>
  <c r="T1236" i="20" s="1"/>
  <c r="T1235" i="20" s="1"/>
  <c r="R63" i="20"/>
  <c r="R84" i="20" s="1"/>
  <c r="R1236" i="20" s="1"/>
  <c r="R1235" i="20" s="1"/>
  <c r="L63" i="20"/>
  <c r="L84" i="20" s="1"/>
  <c r="L1236" i="20" s="1"/>
  <c r="L1235" i="20" s="1"/>
  <c r="P63" i="20"/>
  <c r="P84" i="20" s="1"/>
  <c r="P1236" i="20" s="1"/>
  <c r="P1235" i="20" s="1"/>
  <c r="O63" i="20"/>
  <c r="O84" i="20" s="1"/>
  <c r="O1236" i="20" s="1"/>
  <c r="O1235" i="20" s="1"/>
  <c r="P348" i="20"/>
  <c r="E2314" i="16" l="1"/>
  <c r="G2311" i="16"/>
  <c r="S2314" i="16" s="1"/>
  <c r="M350" i="20"/>
  <c r="O2112" i="16"/>
  <c r="Q1127" i="16"/>
  <c r="Q2112" i="16" s="1"/>
  <c r="O1128" i="16"/>
  <c r="P1128" i="16" s="1"/>
  <c r="O349" i="20"/>
  <c r="O350" i="20" s="1"/>
  <c r="L787" i="16"/>
  <c r="L192" i="10"/>
  <c r="L191" i="10" s="1"/>
  <c r="L1247" i="20"/>
  <c r="L1250" i="20" s="1"/>
  <c r="L1244" i="20"/>
  <c r="N1247" i="20"/>
  <c r="N1250" i="20" s="1"/>
  <c r="N1244" i="20"/>
  <c r="R1247" i="20"/>
  <c r="R1250" i="20" s="1"/>
  <c r="R1244" i="20"/>
  <c r="S1244" i="20"/>
  <c r="S1247" i="20"/>
  <c r="S1250" i="20" s="1"/>
  <c r="L604" i="12"/>
  <c r="L612" i="12" s="1"/>
  <c r="L165" i="10"/>
  <c r="L815" i="16"/>
  <c r="X1244" i="20"/>
  <c r="X1247" i="20"/>
  <c r="X1250" i="20" s="1"/>
  <c r="W1247" i="20"/>
  <c r="W1250" i="20" s="1"/>
  <c r="W1244" i="20"/>
  <c r="Q1244" i="20"/>
  <c r="Q1247" i="20"/>
  <c r="Q1250" i="20" s="1"/>
  <c r="U1247" i="20"/>
  <c r="U1250" i="20" s="1"/>
  <c r="U1244" i="20"/>
  <c r="T1244" i="20"/>
  <c r="T1247" i="20"/>
  <c r="T1250" i="20" s="1"/>
  <c r="L219" i="16"/>
  <c r="M1121" i="16"/>
  <c r="Q348" i="20"/>
  <c r="P350" i="20"/>
  <c r="C355" i="20"/>
  <c r="L355" i="20" s="1"/>
  <c r="E354" i="20"/>
  <c r="K1247" i="20"/>
  <c r="K1250" i="20" s="1"/>
  <c r="K1244" i="20"/>
  <c r="O1247" i="20"/>
  <c r="O1250" i="20" s="1"/>
  <c r="O1244" i="20"/>
  <c r="N1120" i="16"/>
  <c r="O1120" i="16" s="1"/>
  <c r="M218" i="16"/>
  <c r="M798" i="16" s="1"/>
  <c r="M2111" i="16"/>
  <c r="V1247" i="20"/>
  <c r="V1250" i="20" s="1"/>
  <c r="V1244" i="20"/>
  <c r="P1247" i="20"/>
  <c r="P1250" i="20" s="1"/>
  <c r="P1244" i="20"/>
  <c r="M1247" i="20"/>
  <c r="M1250" i="20" s="1"/>
  <c r="M1244" i="20"/>
  <c r="R2321" i="16"/>
  <c r="O1129" i="16"/>
  <c r="P1129" i="16" s="1"/>
  <c r="Q1129" i="16" l="1"/>
  <c r="Q2314" i="16"/>
  <c r="G2314" i="16"/>
  <c r="F2314" i="16"/>
  <c r="P2314" i="16"/>
  <c r="R1127" i="16"/>
  <c r="S1127" i="16" s="1"/>
  <c r="Q1128" i="16"/>
  <c r="P349" i="20"/>
  <c r="O218" i="16"/>
  <c r="O798" i="16" s="1"/>
  <c r="O2111" i="16"/>
  <c r="P1120" i="16"/>
  <c r="Q1120" i="16" s="1"/>
  <c r="Q350" i="20"/>
  <c r="M1122" i="16"/>
  <c r="M220" i="16" s="1"/>
  <c r="M788" i="16" s="1"/>
  <c r="N1121" i="16"/>
  <c r="M219" i="16"/>
  <c r="L357" i="20"/>
  <c r="L88" i="20" s="1"/>
  <c r="L85" i="20"/>
  <c r="L283" i="20" s="1"/>
  <c r="L286" i="20" s="1"/>
  <c r="L227" i="11" s="1"/>
  <c r="L228" i="11" s="1"/>
  <c r="L247" i="11" s="1"/>
  <c r="L174" i="10" s="1"/>
  <c r="L318" i="10" s="1"/>
  <c r="M355" i="20"/>
  <c r="L356" i="20"/>
  <c r="M815" i="16"/>
  <c r="M604" i="12"/>
  <c r="M612" i="12" s="1"/>
  <c r="M165" i="10"/>
  <c r="L164" i="10"/>
  <c r="L309" i="10"/>
  <c r="L245" i="10"/>
  <c r="N218" i="16"/>
  <c r="N798" i="16" s="1"/>
  <c r="N2111" i="16"/>
  <c r="R348" i="20"/>
  <c r="R2314" i="16"/>
  <c r="U2321" i="16"/>
  <c r="T2314" i="16"/>
  <c r="S2321" i="16"/>
  <c r="Q349" i="20"/>
  <c r="R1128" i="16" l="1"/>
  <c r="S1128" i="16" s="1"/>
  <c r="R2112" i="16"/>
  <c r="R1129" i="16"/>
  <c r="S1129" i="16" s="1"/>
  <c r="R1120" i="16"/>
  <c r="R2111" i="16" s="1"/>
  <c r="Q218" i="16"/>
  <c r="Q798" i="16" s="1"/>
  <c r="Q165" i="10" s="1"/>
  <c r="Q2111" i="16"/>
  <c r="L175" i="10"/>
  <c r="L319" i="10" s="1"/>
  <c r="N815" i="16"/>
  <c r="O815" i="16" s="1"/>
  <c r="M245" i="10"/>
  <c r="M164" i="10"/>
  <c r="M309" i="10"/>
  <c r="N1122" i="16"/>
  <c r="N220" i="16" s="1"/>
  <c r="N788" i="16" s="1"/>
  <c r="O1121" i="16"/>
  <c r="N219" i="16"/>
  <c r="M787" i="16"/>
  <c r="M193" i="10"/>
  <c r="R350" i="20"/>
  <c r="L86" i="20"/>
  <c r="M356" i="20"/>
  <c r="M357" i="20" s="1"/>
  <c r="M88" i="20" s="1"/>
  <c r="N604" i="12"/>
  <c r="N612" i="12" s="1"/>
  <c r="N165" i="10"/>
  <c r="M85" i="20"/>
  <c r="M283" i="20" s="1"/>
  <c r="M286" i="20" s="1"/>
  <c r="N355" i="20"/>
  <c r="P2111" i="16"/>
  <c r="P218" i="16"/>
  <c r="P798" i="16" s="1"/>
  <c r="S348" i="20"/>
  <c r="T348" i="20" s="1"/>
  <c r="L388" i="10"/>
  <c r="L308" i="10"/>
  <c r="L317" i="10" s="1"/>
  <c r="L416" i="10" s="1"/>
  <c r="L1224" i="20"/>
  <c r="L1223" i="20" s="1"/>
  <c r="L289" i="20"/>
  <c r="L292" i="20" s="1"/>
  <c r="L236" i="10" s="1"/>
  <c r="L173" i="10"/>
  <c r="L274" i="10" s="1"/>
  <c r="L69" i="18"/>
  <c r="L87" i="18"/>
  <c r="O165" i="10"/>
  <c r="O604" i="12"/>
  <c r="O612" i="12" s="1"/>
  <c r="T2321" i="16"/>
  <c r="U2314" i="16"/>
  <c r="X2321" i="16"/>
  <c r="V2321" i="16"/>
  <c r="R349" i="20"/>
  <c r="S2112" i="16"/>
  <c r="T1127" i="16"/>
  <c r="M1224" i="20" l="1"/>
  <c r="M1223" i="20" s="1"/>
  <c r="M289" i="20"/>
  <c r="M292" i="20" s="1"/>
  <c r="M236" i="10" s="1"/>
  <c r="M379" i="10" s="1"/>
  <c r="M378" i="10" s="1"/>
  <c r="S1120" i="16"/>
  <c r="S2111" i="16" s="1"/>
  <c r="Q604" i="12"/>
  <c r="Q612" i="12" s="1"/>
  <c r="R218" i="16"/>
  <c r="R798" i="16" s="1"/>
  <c r="R604" i="12" s="1"/>
  <c r="R612" i="12" s="1"/>
  <c r="L177" i="10"/>
  <c r="L295" i="10" s="1"/>
  <c r="T350" i="20"/>
  <c r="N309" i="10"/>
  <c r="N245" i="10"/>
  <c r="N164" i="10"/>
  <c r="O1122" i="16"/>
  <c r="O219" i="16"/>
  <c r="P1121" i="16"/>
  <c r="L84" i="18"/>
  <c r="L89" i="18" s="1"/>
  <c r="L120" i="18"/>
  <c r="P165" i="10"/>
  <c r="P604" i="12"/>
  <c r="P612" i="12" s="1"/>
  <c r="M87" i="18"/>
  <c r="M69" i="18"/>
  <c r="M173" i="10"/>
  <c r="O245" i="10"/>
  <c r="O164" i="10"/>
  <c r="O309" i="10"/>
  <c r="L102" i="18"/>
  <c r="L66" i="18"/>
  <c r="L71" i="18" s="1"/>
  <c r="N356" i="20"/>
  <c r="M86" i="20"/>
  <c r="S350" i="20"/>
  <c r="U348" i="20"/>
  <c r="M308" i="10"/>
  <c r="M317" i="10" s="1"/>
  <c r="M388" i="10"/>
  <c r="O355" i="20"/>
  <c r="P355" i="20" s="1"/>
  <c r="N85" i="20"/>
  <c r="N283" i="20" s="1"/>
  <c r="N286" i="20" s="1"/>
  <c r="N227" i="11" s="1"/>
  <c r="N228" i="11" s="1"/>
  <c r="N247" i="11" s="1"/>
  <c r="N174" i="10" s="1"/>
  <c r="M337" i="10"/>
  <c r="M336" i="10" s="1"/>
  <c r="M335" i="10" s="1"/>
  <c r="M192" i="10"/>
  <c r="M191" i="10" s="1"/>
  <c r="L321" i="10"/>
  <c r="L437" i="10" s="1"/>
  <c r="N787" i="16"/>
  <c r="N193" i="10"/>
  <c r="L379" i="10"/>
  <c r="L378" i="10" s="1"/>
  <c r="L235" i="10"/>
  <c r="M175" i="10"/>
  <c r="M319" i="10" s="1"/>
  <c r="M227" i="11"/>
  <c r="M228" i="11" s="1"/>
  <c r="M247" i="11" s="1"/>
  <c r="M174" i="10" s="1"/>
  <c r="M318" i="10" s="1"/>
  <c r="P815" i="16"/>
  <c r="Q815" i="16" s="1"/>
  <c r="V2314" i="16"/>
  <c r="T1128" i="16"/>
  <c r="U1127" i="16"/>
  <c r="T2112" i="16"/>
  <c r="T1129" i="16"/>
  <c r="Q164" i="10"/>
  <c r="Q309" i="10"/>
  <c r="Q245" i="10"/>
  <c r="S349" i="20"/>
  <c r="M235" i="10" l="1"/>
  <c r="T1120" i="16"/>
  <c r="T218" i="16" s="1"/>
  <c r="T798" i="16" s="1"/>
  <c r="S218" i="16"/>
  <c r="S798" i="16" s="1"/>
  <c r="S165" i="10" s="1"/>
  <c r="R165" i="10"/>
  <c r="R164" i="10" s="1"/>
  <c r="R815" i="16"/>
  <c r="N175" i="10"/>
  <c r="N319" i="10" s="1"/>
  <c r="V348" i="20"/>
  <c r="W348" i="20" s="1"/>
  <c r="W350" i="20" s="1"/>
  <c r="U350" i="20"/>
  <c r="P219" i="16"/>
  <c r="Q1121" i="16"/>
  <c r="M274" i="10"/>
  <c r="M177" i="10"/>
  <c r="M295" i="10" s="1"/>
  <c r="M102" i="18"/>
  <c r="M66" i="18"/>
  <c r="M71" i="18" s="1"/>
  <c r="P357" i="20"/>
  <c r="P88" i="20" s="1"/>
  <c r="P85" i="20"/>
  <c r="P283" i="20" s="1"/>
  <c r="P286" i="20" s="1"/>
  <c r="P175" i="10" s="1"/>
  <c r="P319" i="10" s="1"/>
  <c r="L99" i="18"/>
  <c r="L210" i="10"/>
  <c r="L92" i="18"/>
  <c r="L93" i="18" s="1"/>
  <c r="D629" i="25" s="1"/>
  <c r="N357" i="20"/>
  <c r="N88" i="20" s="1"/>
  <c r="O356" i="20"/>
  <c r="N86" i="20"/>
  <c r="N173" i="10"/>
  <c r="N274" i="10" s="1"/>
  <c r="N87" i="18"/>
  <c r="N69" i="18"/>
  <c r="O85" i="20"/>
  <c r="O283" i="20" s="1"/>
  <c r="O286" i="20" s="1"/>
  <c r="Q355" i="20"/>
  <c r="P309" i="10"/>
  <c r="P164" i="10"/>
  <c r="P245" i="10"/>
  <c r="N388" i="10"/>
  <c r="N308" i="10"/>
  <c r="N317" i="10" s="1"/>
  <c r="N416" i="10" s="1"/>
  <c r="N337" i="10"/>
  <c r="N336" i="10" s="1"/>
  <c r="N335" i="10" s="1"/>
  <c r="N192" i="10"/>
  <c r="N191" i="10" s="1"/>
  <c r="O308" i="10"/>
  <c r="O317" i="10" s="1"/>
  <c r="O388" i="10"/>
  <c r="P1122" i="16"/>
  <c r="O220" i="16"/>
  <c r="O788" i="16" s="1"/>
  <c r="M120" i="18"/>
  <c r="M84" i="18"/>
  <c r="M89" i="18" s="1"/>
  <c r="M416" i="10"/>
  <c r="M321" i="10"/>
  <c r="M437" i="10" s="1"/>
  <c r="O69" i="18"/>
  <c r="O87" i="18"/>
  <c r="O173" i="10"/>
  <c r="L117" i="18"/>
  <c r="L232" i="10"/>
  <c r="W2314" i="16"/>
  <c r="U1128" i="16"/>
  <c r="N318" i="10"/>
  <c r="T349" i="20"/>
  <c r="Q308" i="10"/>
  <c r="Q317" i="10" s="1"/>
  <c r="Q416" i="10" s="1"/>
  <c r="Q388" i="10"/>
  <c r="Q173" i="10"/>
  <c r="Q87" i="18"/>
  <c r="Q69" i="18"/>
  <c r="U1129" i="16"/>
  <c r="U2112" i="16"/>
  <c r="V1127" i="16"/>
  <c r="U1120" i="16" l="1"/>
  <c r="U2111" i="16" s="1"/>
  <c r="T2111" i="16"/>
  <c r="R309" i="10"/>
  <c r="R308" i="10" s="1"/>
  <c r="R317" i="10" s="1"/>
  <c r="R245" i="10"/>
  <c r="P227" i="11"/>
  <c r="P228" i="11" s="1"/>
  <c r="P247" i="11" s="1"/>
  <c r="P174" i="10" s="1"/>
  <c r="P318" i="10" s="1"/>
  <c r="N321" i="10"/>
  <c r="N437" i="10" s="1"/>
  <c r="S604" i="12"/>
  <c r="S612" i="12" s="1"/>
  <c r="S815" i="16"/>
  <c r="T815" i="16" s="1"/>
  <c r="N177" i="10"/>
  <c r="N295" i="10" s="1"/>
  <c r="O84" i="18"/>
  <c r="O89" i="18" s="1"/>
  <c r="O120" i="18"/>
  <c r="M92" i="18"/>
  <c r="M99" i="18"/>
  <c r="M210" i="10"/>
  <c r="O416" i="10"/>
  <c r="O66" i="18"/>
  <c r="O71" i="18" s="1"/>
  <c r="O102" i="18"/>
  <c r="P69" i="18"/>
  <c r="P173" i="10"/>
  <c r="P274" i="10" s="1"/>
  <c r="P87" i="18"/>
  <c r="O357" i="20"/>
  <c r="O88" i="20" s="1"/>
  <c r="P356" i="20"/>
  <c r="O86" i="20"/>
  <c r="M117" i="18"/>
  <c r="M232" i="10"/>
  <c r="O175" i="10"/>
  <c r="O319" i="10" s="1"/>
  <c r="O227" i="11"/>
  <c r="O228" i="11" s="1"/>
  <c r="O247" i="11" s="1"/>
  <c r="O174" i="10" s="1"/>
  <c r="O318" i="10" s="1"/>
  <c r="O321" i="10" s="1"/>
  <c r="O437" i="10" s="1"/>
  <c r="L246" i="10"/>
  <c r="L289" i="10"/>
  <c r="R1121" i="16"/>
  <c r="Q219" i="16"/>
  <c r="Q357" i="20"/>
  <c r="Q88" i="20" s="1"/>
  <c r="Q85" i="20"/>
  <c r="Q283" i="20" s="1"/>
  <c r="Q286" i="20" s="1"/>
  <c r="Q175" i="10" s="1"/>
  <c r="Q319" i="10" s="1"/>
  <c r="L231" i="10"/>
  <c r="L291" i="10"/>
  <c r="R355" i="20"/>
  <c r="N66" i="18"/>
  <c r="N71" i="18" s="1"/>
  <c r="N102" i="18"/>
  <c r="L100" i="18"/>
  <c r="L104" i="18"/>
  <c r="N1224" i="20"/>
  <c r="N1223" i="20" s="1"/>
  <c r="N289" i="20"/>
  <c r="N292" i="20" s="1"/>
  <c r="N236" i="10" s="1"/>
  <c r="L118" i="18"/>
  <c r="L122" i="18"/>
  <c r="L375" i="10" s="1"/>
  <c r="O787" i="16"/>
  <c r="O193" i="10"/>
  <c r="N84" i="18"/>
  <c r="N89" i="18" s="1"/>
  <c r="N120" i="18"/>
  <c r="P308" i="10"/>
  <c r="P317" i="10" s="1"/>
  <c r="P416" i="10" s="1"/>
  <c r="P388" i="10"/>
  <c r="O274" i="10"/>
  <c r="P220" i="16"/>
  <c r="P788" i="16" s="1"/>
  <c r="Q1122" i="16"/>
  <c r="P1224" i="20"/>
  <c r="P1223" i="20" s="1"/>
  <c r="P289" i="20"/>
  <c r="P292" i="20" s="1"/>
  <c r="P236" i="10" s="1"/>
  <c r="V350" i="20"/>
  <c r="X348" i="20"/>
  <c r="X350" i="20" s="1"/>
  <c r="S164" i="10"/>
  <c r="S309" i="10"/>
  <c r="S245" i="10"/>
  <c r="Q66" i="18"/>
  <c r="Q71" i="18" s="1"/>
  <c r="Q102" i="18"/>
  <c r="Q84" i="18"/>
  <c r="Q89" i="18" s="1"/>
  <c r="Q120" i="18"/>
  <c r="R69" i="18"/>
  <c r="R173" i="10"/>
  <c r="R87" i="18"/>
  <c r="Q274" i="10"/>
  <c r="U349" i="20"/>
  <c r="V2112" i="16"/>
  <c r="V1129" i="16"/>
  <c r="W1127" i="16"/>
  <c r="T165" i="10"/>
  <c r="T604" i="12"/>
  <c r="T612" i="12" s="1"/>
  <c r="V1128" i="16"/>
  <c r="V1120" i="16" l="1"/>
  <c r="V2111" i="16" s="1"/>
  <c r="U218" i="16"/>
  <c r="U798" i="16" s="1"/>
  <c r="U165" i="10" s="1"/>
  <c r="R388" i="10"/>
  <c r="P177" i="10"/>
  <c r="P295" i="10" s="1"/>
  <c r="Q227" i="11"/>
  <c r="Q228" i="11" s="1"/>
  <c r="Q247" i="11" s="1"/>
  <c r="Q174" i="10" s="1"/>
  <c r="Q318" i="10" s="1"/>
  <c r="Q321" i="10" s="1"/>
  <c r="Q437" i="10" s="1"/>
  <c r="O177" i="10"/>
  <c r="O295" i="10" s="1"/>
  <c r="N92" i="18"/>
  <c r="N93" i="18" s="1"/>
  <c r="F629" i="25" s="1"/>
  <c r="N99" i="18"/>
  <c r="N210" i="10"/>
  <c r="N246" i="10" s="1"/>
  <c r="P86" i="20"/>
  <c r="Q356" i="20"/>
  <c r="N117" i="18"/>
  <c r="N232" i="10"/>
  <c r="P321" i="10"/>
  <c r="P437" i="10" s="1"/>
  <c r="M118" i="18"/>
  <c r="M122" i="18"/>
  <c r="M375" i="10" s="1"/>
  <c r="O92" i="18"/>
  <c r="O210" i="10"/>
  <c r="O289" i="10" s="1"/>
  <c r="O99" i="18"/>
  <c r="L374" i="10"/>
  <c r="L433" i="10"/>
  <c r="Q220" i="16"/>
  <c r="Q788" i="16" s="1"/>
  <c r="R1122" i="16"/>
  <c r="O337" i="10"/>
  <c r="O336" i="10" s="1"/>
  <c r="O335" i="10" s="1"/>
  <c r="O192" i="10"/>
  <c r="O191" i="10" s="1"/>
  <c r="O289" i="20"/>
  <c r="O292" i="20" s="1"/>
  <c r="O236" i="10" s="1"/>
  <c r="O1224" i="20"/>
  <c r="O1223" i="20" s="1"/>
  <c r="M289" i="10"/>
  <c r="M246" i="10"/>
  <c r="P120" i="18"/>
  <c r="P84" i="18"/>
  <c r="P89" i="18" s="1"/>
  <c r="M100" i="18"/>
  <c r="M104" i="18"/>
  <c r="R219" i="16"/>
  <c r="S1121" i="16"/>
  <c r="N235" i="10"/>
  <c r="N379" i="10"/>
  <c r="N378" i="10" s="1"/>
  <c r="L248" i="10"/>
  <c r="L226" i="10"/>
  <c r="M93" i="18"/>
  <c r="E629" i="25" s="1"/>
  <c r="P787" i="16"/>
  <c r="P193" i="10"/>
  <c r="R357" i="20"/>
  <c r="R88" i="20" s="1"/>
  <c r="R85" i="20"/>
  <c r="R283" i="20" s="1"/>
  <c r="R286" i="20" s="1"/>
  <c r="R175" i="10" s="1"/>
  <c r="R319" i="10" s="1"/>
  <c r="S355" i="20"/>
  <c r="P66" i="18"/>
  <c r="P71" i="18" s="1"/>
  <c r="P102" i="18"/>
  <c r="P379" i="10"/>
  <c r="P378" i="10" s="1"/>
  <c r="P235" i="10"/>
  <c r="L354" i="10"/>
  <c r="L125" i="18"/>
  <c r="L126" i="18" s="1"/>
  <c r="Q289" i="20"/>
  <c r="Q292" i="20" s="1"/>
  <c r="Q236" i="10" s="1"/>
  <c r="Q1224" i="20"/>
  <c r="Q1223" i="20" s="1"/>
  <c r="M231" i="10"/>
  <c r="M291" i="10"/>
  <c r="O232" i="10"/>
  <c r="O117" i="18"/>
  <c r="W1128" i="16"/>
  <c r="R416" i="10"/>
  <c r="Q92" i="18"/>
  <c r="Q99" i="18"/>
  <c r="Q210" i="10"/>
  <c r="Q289" i="10" s="1"/>
  <c r="W1129" i="16"/>
  <c r="W2112" i="16"/>
  <c r="X1127" i="16"/>
  <c r="S388" i="10"/>
  <c r="S308" i="10"/>
  <c r="S317" i="10" s="1"/>
  <c r="S416" i="10" s="1"/>
  <c r="S87" i="18"/>
  <c r="S69" i="18"/>
  <c r="S173" i="10"/>
  <c r="R120" i="18"/>
  <c r="R84" i="18"/>
  <c r="R89" i="18" s="1"/>
  <c r="V349" i="20"/>
  <c r="R274" i="10"/>
  <c r="Q232" i="10"/>
  <c r="Q117" i="18"/>
  <c r="T245" i="10"/>
  <c r="T164" i="10"/>
  <c r="T309" i="10"/>
  <c r="R66" i="18"/>
  <c r="R71" i="18" s="1"/>
  <c r="R102" i="18"/>
  <c r="V218" i="16" l="1"/>
  <c r="V798" i="16" s="1"/>
  <c r="W1120" i="16"/>
  <c r="U815" i="16"/>
  <c r="U604" i="12"/>
  <c r="U612" i="12" s="1"/>
  <c r="Q177" i="10"/>
  <c r="Q295" i="10" s="1"/>
  <c r="R227" i="11"/>
  <c r="R228" i="11" s="1"/>
  <c r="R247" i="11" s="1"/>
  <c r="R174" i="10" s="1"/>
  <c r="R318" i="10" s="1"/>
  <c r="R321" i="10" s="1"/>
  <c r="R437" i="10" s="1"/>
  <c r="L389" i="10"/>
  <c r="L431" i="10"/>
  <c r="N122" i="18"/>
  <c r="N375" i="10" s="1"/>
  <c r="N118" i="18"/>
  <c r="Q379" i="10"/>
  <c r="Q378" i="10" s="1"/>
  <c r="Q235" i="10"/>
  <c r="Q787" i="16"/>
  <c r="Q193" i="10"/>
  <c r="T1121" i="16"/>
  <c r="S219" i="16"/>
  <c r="R289" i="20"/>
  <c r="R292" i="20" s="1"/>
  <c r="R236" i="10" s="1"/>
  <c r="R1224" i="20"/>
  <c r="R1223" i="20" s="1"/>
  <c r="N291" i="10"/>
  <c r="N231" i="10"/>
  <c r="P337" i="10"/>
  <c r="P336" i="10" s="1"/>
  <c r="P335" i="10" s="1"/>
  <c r="P192" i="10"/>
  <c r="P191" i="10" s="1"/>
  <c r="O122" i="18"/>
  <c r="O375" i="10" s="1"/>
  <c r="O118" i="18"/>
  <c r="O104" i="18"/>
  <c r="O100" i="18"/>
  <c r="O291" i="10"/>
  <c r="O231" i="10"/>
  <c r="M125" i="18"/>
  <c r="M354" i="10"/>
  <c r="M389" i="10" s="1"/>
  <c r="O379" i="10"/>
  <c r="O378" i="10" s="1"/>
  <c r="O235" i="10"/>
  <c r="R356" i="20"/>
  <c r="Q86" i="20"/>
  <c r="N289" i="10"/>
  <c r="O246" i="10"/>
  <c r="M226" i="10"/>
  <c r="M248" i="10"/>
  <c r="P92" i="18"/>
  <c r="P93" i="18" s="1"/>
  <c r="H629" i="25" s="1"/>
  <c r="P210" i="10"/>
  <c r="Q246" i="10" s="1"/>
  <c r="P99" i="18"/>
  <c r="P117" i="18"/>
  <c r="P232" i="10"/>
  <c r="M374" i="10"/>
  <c r="M433" i="10"/>
  <c r="N104" i="18"/>
  <c r="N100" i="18"/>
  <c r="L391" i="10"/>
  <c r="L369" i="10"/>
  <c r="S357" i="20"/>
  <c r="S88" i="20" s="1"/>
  <c r="S85" i="20"/>
  <c r="S283" i="20" s="1"/>
  <c r="S286" i="20" s="1"/>
  <c r="S227" i="11" s="1"/>
  <c r="S228" i="11" s="1"/>
  <c r="S247" i="11" s="1"/>
  <c r="S174" i="10" s="1"/>
  <c r="S318" i="10" s="1"/>
  <c r="S321" i="10" s="1"/>
  <c r="S437" i="10" s="1"/>
  <c r="T355" i="20"/>
  <c r="S1122" i="16"/>
  <c r="R220" i="16"/>
  <c r="R788" i="16" s="1"/>
  <c r="O93" i="18"/>
  <c r="G629" i="25" s="1"/>
  <c r="X1128" i="16"/>
  <c r="S102" i="18"/>
  <c r="S66" i="18"/>
  <c r="S71" i="18" s="1"/>
  <c r="Q122" i="18"/>
  <c r="Q375" i="10" s="1"/>
  <c r="Q118" i="18"/>
  <c r="S84" i="18"/>
  <c r="S89" i="18" s="1"/>
  <c r="S120" i="18"/>
  <c r="W218" i="16"/>
  <c r="W798" i="16" s="1"/>
  <c r="W2111" i="16"/>
  <c r="X1120" i="16"/>
  <c r="T308" i="10"/>
  <c r="T317" i="10" s="1"/>
  <c r="T416" i="10" s="1"/>
  <c r="T388" i="10"/>
  <c r="Q231" i="10"/>
  <c r="Q291" i="10"/>
  <c r="X2112" i="16"/>
  <c r="X1129" i="16"/>
  <c r="Q100" i="18"/>
  <c r="Q104" i="18"/>
  <c r="S274" i="10"/>
  <c r="T87" i="18"/>
  <c r="T69" i="18"/>
  <c r="T173" i="10"/>
  <c r="W349" i="20"/>
  <c r="U309" i="10"/>
  <c r="U245" i="10"/>
  <c r="U164" i="10"/>
  <c r="V165" i="10"/>
  <c r="V604" i="12"/>
  <c r="V612" i="12" s="1"/>
  <c r="R210" i="10"/>
  <c r="R99" i="18"/>
  <c r="R92" i="18"/>
  <c r="R93" i="18" s="1"/>
  <c r="J629" i="25" s="1"/>
  <c r="R232" i="10"/>
  <c r="R117" i="18"/>
  <c r="V815" i="16" l="1"/>
  <c r="R177" i="10"/>
  <c r="R295" i="10" s="1"/>
  <c r="S175" i="10"/>
  <c r="S319" i="10" s="1"/>
  <c r="T85" i="20"/>
  <c r="T283" i="20" s="1"/>
  <c r="T286" i="20" s="1"/>
  <c r="T175" i="10" s="1"/>
  <c r="T319" i="10" s="1"/>
  <c r="T357" i="20"/>
  <c r="T88" i="20" s="1"/>
  <c r="U355" i="20"/>
  <c r="M126" i="18"/>
  <c r="Q337" i="10"/>
  <c r="Q336" i="10" s="1"/>
  <c r="Q335" i="10" s="1"/>
  <c r="Q192" i="10"/>
  <c r="Q191" i="10" s="1"/>
  <c r="M391" i="10"/>
  <c r="M369" i="10"/>
  <c r="O248" i="10"/>
  <c r="O226" i="10"/>
  <c r="S289" i="20"/>
  <c r="S292" i="20" s="1"/>
  <c r="S236" i="10" s="1"/>
  <c r="S1224" i="20"/>
  <c r="S1223" i="20" s="1"/>
  <c r="P118" i="18"/>
  <c r="P122" i="18"/>
  <c r="P375" i="10" s="1"/>
  <c r="P100" i="18"/>
  <c r="P104" i="18"/>
  <c r="S356" i="20"/>
  <c r="R86" i="20"/>
  <c r="O125" i="18"/>
  <c r="O354" i="10"/>
  <c r="O431" i="10" s="1"/>
  <c r="P246" i="10"/>
  <c r="P289" i="10"/>
  <c r="R379" i="10"/>
  <c r="R378" i="10" s="1"/>
  <c r="R235" i="10"/>
  <c r="N433" i="10"/>
  <c r="N374" i="10"/>
  <c r="P231" i="10"/>
  <c r="Q248" i="10" s="1"/>
  <c r="P291" i="10"/>
  <c r="N248" i="10"/>
  <c r="N226" i="10"/>
  <c r="R193" i="10"/>
  <c r="R787" i="16"/>
  <c r="O433" i="10"/>
  <c r="O374" i="10"/>
  <c r="S220" i="16"/>
  <c r="S788" i="16" s="1"/>
  <c r="T1122" i="16"/>
  <c r="N125" i="18"/>
  <c r="N126" i="18" s="1"/>
  <c r="N354" i="10"/>
  <c r="N389" i="10" s="1"/>
  <c r="M431" i="10"/>
  <c r="Q93" i="18"/>
  <c r="I629" i="25" s="1"/>
  <c r="U1121" i="16"/>
  <c r="T219" i="16"/>
  <c r="W815" i="16"/>
  <c r="X218" i="16"/>
  <c r="X798" i="16" s="1"/>
  <c r="X2111" i="16"/>
  <c r="C120" i="25" s="1" a="1"/>
  <c r="C120" i="25" s="1"/>
  <c r="Q374" i="10"/>
  <c r="Q433" i="10"/>
  <c r="S99" i="18"/>
  <c r="S210" i="10"/>
  <c r="S92" i="18"/>
  <c r="S93" i="18" s="1"/>
  <c r="K629" i="25" s="1"/>
  <c r="V309" i="10"/>
  <c r="V164" i="10"/>
  <c r="V245" i="10"/>
  <c r="X349" i="20"/>
  <c r="T274" i="10"/>
  <c r="I423" i="25" a="1"/>
  <c r="I423" i="25" s="1"/>
  <c r="I422" i="25" s="1"/>
  <c r="J326" i="25" a="1"/>
  <c r="J326" i="25" s="1"/>
  <c r="J325" i="25" s="1"/>
  <c r="R246" i="10"/>
  <c r="R289" i="10"/>
  <c r="R118" i="18"/>
  <c r="R122" i="18"/>
  <c r="R375" i="10" s="1"/>
  <c r="R291" i="10"/>
  <c r="R231" i="10"/>
  <c r="U173" i="10"/>
  <c r="U69" i="18"/>
  <c r="U87" i="18"/>
  <c r="T66" i="18"/>
  <c r="T71" i="18" s="1"/>
  <c r="T102" i="18"/>
  <c r="Q226" i="10"/>
  <c r="W165" i="10"/>
  <c r="W604" i="12"/>
  <c r="W612" i="12" s="1"/>
  <c r="T84" i="18"/>
  <c r="T89" i="18" s="1"/>
  <c r="T120" i="18"/>
  <c r="Q125" i="18"/>
  <c r="Q354" i="10"/>
  <c r="Q431" i="10" s="1"/>
  <c r="R100" i="18"/>
  <c r="R104" i="18"/>
  <c r="U308" i="10"/>
  <c r="U317" i="10" s="1"/>
  <c r="U416" i="10" s="1"/>
  <c r="U388" i="10"/>
  <c r="S177" i="10"/>
  <c r="S295" i="10" s="1"/>
  <c r="S117" i="18"/>
  <c r="S232" i="10"/>
  <c r="L423" i="25" l="1" a="1"/>
  <c r="L423" i="25" s="1"/>
  <c r="L422" i="25" s="1"/>
  <c r="P520" i="25" a="1"/>
  <c r="P520" i="25" s="1"/>
  <c r="P519" i="25" s="1"/>
  <c r="I120" i="25" a="1"/>
  <c r="I120" i="25" s="1"/>
  <c r="I119" i="25" s="1"/>
  <c r="I604" i="25" s="1"/>
  <c r="I605" i="25" s="1"/>
  <c r="I615" i="25" s="1"/>
  <c r="H423" i="25" a="1"/>
  <c r="H423" i="25" s="1"/>
  <c r="H422" i="25" s="1"/>
  <c r="T227" i="11"/>
  <c r="T228" i="11" s="1"/>
  <c r="T247" i="11" s="1"/>
  <c r="T174" i="10" s="1"/>
  <c r="T318" i="10" s="1"/>
  <c r="T321" i="10" s="1"/>
  <c r="T437" i="10" s="1"/>
  <c r="R192" i="10"/>
  <c r="R191" i="10" s="1"/>
  <c r="R337" i="10"/>
  <c r="R336" i="10" s="1"/>
  <c r="R335" i="10" s="1"/>
  <c r="N431" i="10"/>
  <c r="O389" i="10"/>
  <c r="P374" i="10"/>
  <c r="P433" i="10"/>
  <c r="T220" i="16"/>
  <c r="T788" i="16" s="1"/>
  <c r="U1122" i="16"/>
  <c r="S193" i="10"/>
  <c r="S787" i="16"/>
  <c r="P226" i="10"/>
  <c r="P248" i="10"/>
  <c r="O126" i="18"/>
  <c r="S235" i="10"/>
  <c r="S379" i="10"/>
  <c r="S378" i="10" s="1"/>
  <c r="U219" i="16"/>
  <c r="V1121" i="16"/>
  <c r="O391" i="10"/>
  <c r="O369" i="10"/>
  <c r="N391" i="10"/>
  <c r="N369" i="10"/>
  <c r="U357" i="20"/>
  <c r="U88" i="20" s="1"/>
  <c r="U85" i="20"/>
  <c r="U283" i="20" s="1"/>
  <c r="U286" i="20" s="1"/>
  <c r="U227" i="11" s="1"/>
  <c r="U228" i="11" s="1"/>
  <c r="U247" i="11" s="1"/>
  <c r="U174" i="10" s="1"/>
  <c r="U318" i="10" s="1"/>
  <c r="U321" i="10" s="1"/>
  <c r="U437" i="10" s="1"/>
  <c r="V355" i="20"/>
  <c r="T356" i="20"/>
  <c r="S86" i="20"/>
  <c r="T1224" i="20"/>
  <c r="T1223" i="20" s="1"/>
  <c r="T289" i="20"/>
  <c r="T292" i="20" s="1"/>
  <c r="T236" i="10" s="1"/>
  <c r="P354" i="10"/>
  <c r="Q389" i="10" s="1"/>
  <c r="P125" i="18"/>
  <c r="P126" i="18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O626" i="25" s="1"/>
  <c r="D203" i="25" a="1"/>
  <c r="D203" i="25" s="1"/>
  <c r="D202" i="25" s="1"/>
  <c r="D610" i="25" s="1"/>
  <c r="D611" i="25" s="1"/>
  <c r="D616" i="25" s="1"/>
  <c r="G472" i="25" a="1"/>
  <c r="G472" i="25" s="1"/>
  <c r="G471" i="25" s="1"/>
  <c r="E374" i="25" a="1"/>
  <c r="E374" i="25" s="1"/>
  <c r="E373" i="25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P62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S246" i="10"/>
  <c r="S289" i="10"/>
  <c r="S104" i="18"/>
  <c r="S100" i="18"/>
  <c r="T99" i="18"/>
  <c r="T210" i="10"/>
  <c r="T246" i="10" s="1"/>
  <c r="T92" i="18"/>
  <c r="V173" i="10"/>
  <c r="V69" i="18"/>
  <c r="V87" i="18"/>
  <c r="U120" i="18"/>
  <c r="U84" i="18"/>
  <c r="U89" i="18" s="1"/>
  <c r="R248" i="10"/>
  <c r="R226" i="10"/>
  <c r="V388" i="10"/>
  <c r="V308" i="10"/>
  <c r="V317" i="10" s="1"/>
  <c r="V416" i="10" s="1"/>
  <c r="Q369" i="10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I141" i="25" l="1"/>
  <c r="O224" i="25"/>
  <c r="O141" i="25"/>
  <c r="U175" i="10"/>
  <c r="U319" i="10" s="1"/>
  <c r="T177" i="10"/>
  <c r="T295" i="10" s="1"/>
  <c r="U289" i="20"/>
  <c r="U292" i="20" s="1"/>
  <c r="U236" i="10" s="1"/>
  <c r="U1224" i="20"/>
  <c r="U1223" i="20" s="1"/>
  <c r="P389" i="10"/>
  <c r="P431" i="10"/>
  <c r="P391" i="10"/>
  <c r="P369" i="10"/>
  <c r="T379" i="10"/>
  <c r="T378" i="10" s="1"/>
  <c r="T235" i="10"/>
  <c r="Q126" i="18"/>
  <c r="T86" i="20"/>
  <c r="U356" i="20"/>
  <c r="V219" i="16"/>
  <c r="W1121" i="16"/>
  <c r="S192" i="10"/>
  <c r="S191" i="10" s="1"/>
  <c r="S337" i="10"/>
  <c r="S336" i="10" s="1"/>
  <c r="S335" i="10" s="1"/>
  <c r="W355" i="20"/>
  <c r="V357" i="20"/>
  <c r="V88" i="20" s="1"/>
  <c r="V85" i="20"/>
  <c r="V283" i="20" s="1"/>
  <c r="V286" i="20" s="1"/>
  <c r="V175" i="10" s="1"/>
  <c r="V319" i="10" s="1"/>
  <c r="U220" i="16"/>
  <c r="U788" i="16" s="1"/>
  <c r="V1122" i="16"/>
  <c r="T193" i="10"/>
  <c r="T787" i="16"/>
  <c r="Q391" i="10"/>
  <c r="D224" i="25"/>
  <c r="P141" i="25"/>
  <c r="D622" i="25"/>
  <c r="D625" i="25" s="1"/>
  <c r="D632" i="25" s="1"/>
  <c r="I622" i="25"/>
  <c r="I625" i="25" s="1"/>
  <c r="I632" i="25" s="1"/>
  <c r="I224" i="25"/>
  <c r="J202" i="25"/>
  <c r="J610" i="25" s="1"/>
  <c r="J611" i="25" s="1"/>
  <c r="J616" i="25" s="1"/>
  <c r="E141" i="25"/>
  <c r="G119" i="25"/>
  <c r="G604" i="25" s="1"/>
  <c r="G605" i="25" s="1"/>
  <c r="G615" i="25" s="1"/>
  <c r="D141" i="25"/>
  <c r="P622" i="25"/>
  <c r="P625" i="25" s="1"/>
  <c r="P627" i="25" s="1"/>
  <c r="P224" i="25"/>
  <c r="C57" i="25"/>
  <c r="C56" i="25" s="1"/>
  <c r="C202" i="25"/>
  <c r="C610" i="25" s="1"/>
  <c r="C611" i="25" s="1"/>
  <c r="C616" i="25" s="1"/>
  <c r="C224" i="25"/>
  <c r="U177" i="10"/>
  <c r="U295" i="10" s="1"/>
  <c r="F202" i="25"/>
  <c r="F610" i="25" s="1"/>
  <c r="F611" i="25" s="1"/>
  <c r="F616" i="25" s="1"/>
  <c r="F224" i="25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62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F57" i="25"/>
  <c r="F56" i="25" s="1"/>
  <c r="P57" i="25"/>
  <c r="P56" i="25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U99" i="18"/>
  <c r="U92" i="18"/>
  <c r="U93" i="18" s="1"/>
  <c r="M629" i="25" s="1"/>
  <c r="U210" i="10"/>
  <c r="U246" i="1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O262" i="25" l="1"/>
  <c r="V227" i="11"/>
  <c r="V228" i="11" s="1"/>
  <c r="V247" i="11" s="1"/>
  <c r="V174" i="10" s="1"/>
  <c r="V318" i="10" s="1"/>
  <c r="V321" i="10" s="1"/>
  <c r="V437" i="10" s="1"/>
  <c r="W85" i="20"/>
  <c r="W283" i="20" s="1"/>
  <c r="W286" i="20" s="1"/>
  <c r="W357" i="20"/>
  <c r="W88" i="20" s="1"/>
  <c r="T192" i="10"/>
  <c r="T191" i="10" s="1"/>
  <c r="T337" i="10"/>
  <c r="T336" i="10" s="1"/>
  <c r="T335" i="10" s="1"/>
  <c r="V220" i="16"/>
  <c r="V788" i="16" s="1"/>
  <c r="W1122" i="16"/>
  <c r="X1121" i="16"/>
  <c r="X219" i="16" s="1"/>
  <c r="W219" i="16"/>
  <c r="U193" i="10"/>
  <c r="U787" i="16"/>
  <c r="X355" i="20"/>
  <c r="V356" i="20"/>
  <c r="U86" i="20"/>
  <c r="V289" i="20"/>
  <c r="V292" i="20" s="1"/>
  <c r="V236" i="10" s="1"/>
  <c r="V1224" i="20"/>
  <c r="V1223" i="20" s="1"/>
  <c r="U379" i="10"/>
  <c r="U378" i="10" s="1"/>
  <c r="U235" i="10"/>
  <c r="I262" i="25"/>
  <c r="G262" i="25"/>
  <c r="C262" i="25"/>
  <c r="D262" i="25"/>
  <c r="J262" i="25"/>
  <c r="N627" i="25"/>
  <c r="I633" i="25"/>
  <c r="I227" i="25" s="1"/>
  <c r="I144" i="25"/>
  <c r="I626" i="25"/>
  <c r="I627" i="25" s="1"/>
  <c r="D633" i="25"/>
  <c r="D227" i="25" s="1"/>
  <c r="D144" i="25"/>
  <c r="D626" i="25"/>
  <c r="D627" i="25" s="1"/>
  <c r="P262" i="25"/>
  <c r="F622" i="25"/>
  <c r="F625" i="25" s="1"/>
  <c r="F632" i="25" s="1"/>
  <c r="H622" i="25"/>
  <c r="H625" i="25" s="1"/>
  <c r="H632" i="25" s="1"/>
  <c r="M622" i="25"/>
  <c r="M625" i="25" s="1"/>
  <c r="M632" i="25" s="1"/>
  <c r="M144" i="25" s="1"/>
  <c r="J622" i="25"/>
  <c r="J625" i="25" s="1"/>
  <c r="J632" i="25" s="1"/>
  <c r="K622" i="25"/>
  <c r="K625" i="25" s="1"/>
  <c r="K632" i="25" s="1"/>
  <c r="L622" i="25"/>
  <c r="L625" i="25" s="1"/>
  <c r="L632" i="25" s="1"/>
  <c r="E622" i="25"/>
  <c r="E625" i="25" s="1"/>
  <c r="E632" i="25" s="1"/>
  <c r="G622" i="25"/>
  <c r="G625" i="25" s="1"/>
  <c r="G632" i="25" s="1"/>
  <c r="E262" i="25"/>
  <c r="M262" i="25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W416" i="10"/>
  <c r="W102" i="18"/>
  <c r="W66" i="18"/>
  <c r="W71" i="18" s="1"/>
  <c r="W274" i="1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V177" i="10" l="1"/>
  <c r="V295" i="10" s="1"/>
  <c r="V787" i="16"/>
  <c r="V193" i="10"/>
  <c r="V235" i="10"/>
  <c r="V379" i="10"/>
  <c r="V378" i="10" s="1"/>
  <c r="W356" i="20"/>
  <c r="V86" i="20"/>
  <c r="X357" i="20"/>
  <c r="X88" i="20" s="1"/>
  <c r="X85" i="20"/>
  <c r="X1122" i="16"/>
  <c r="X220" i="16" s="1"/>
  <c r="X788" i="16" s="1"/>
  <c r="W220" i="16"/>
  <c r="W788" i="16" s="1"/>
  <c r="W289" i="20"/>
  <c r="W292" i="20" s="1"/>
  <c r="W236" i="10" s="1"/>
  <c r="W1224" i="20"/>
  <c r="W1223" i="20" s="1"/>
  <c r="U192" i="10"/>
  <c r="U191" i="10" s="1"/>
  <c r="U337" i="10"/>
  <c r="U336" i="10" s="1"/>
  <c r="U335" i="10" s="1"/>
  <c r="W227" i="11"/>
  <c r="W228" i="11" s="1"/>
  <c r="W247" i="11" s="1"/>
  <c r="W174" i="10" s="1"/>
  <c r="W175" i="10"/>
  <c r="W319" i="10" s="1"/>
  <c r="N633" i="25"/>
  <c r="N227" i="25" s="1"/>
  <c r="N144" i="25"/>
  <c r="D234" i="25"/>
  <c r="D236" i="25" s="1"/>
  <c r="I234" i="25"/>
  <c r="I236" i="25" s="1"/>
  <c r="I151" i="25"/>
  <c r="M151" i="25"/>
  <c r="M153" i="25" s="1"/>
  <c r="D151" i="25"/>
  <c r="I265" i="25"/>
  <c r="I272" i="25" s="1"/>
  <c r="I274" i="25" s="1"/>
  <c r="J626" i="25"/>
  <c r="J627" i="25" s="1"/>
  <c r="E626" i="25"/>
  <c r="E627" i="25" s="1"/>
  <c r="L633" i="25"/>
  <c r="L227" i="25" s="1"/>
  <c r="L144" i="25"/>
  <c r="L626" i="25"/>
  <c r="L627" i="25" s="1"/>
  <c r="M626" i="25"/>
  <c r="M627" i="25" s="1"/>
  <c r="G633" i="25"/>
  <c r="G227" i="25" s="1"/>
  <c r="G144" i="25"/>
  <c r="H633" i="25"/>
  <c r="H227" i="25" s="1"/>
  <c r="H144" i="25"/>
  <c r="G626" i="25"/>
  <c r="G627" i="25" s="1"/>
  <c r="H626" i="25"/>
  <c r="H627" i="25" s="1"/>
  <c r="K633" i="25"/>
  <c r="K227" i="25" s="1"/>
  <c r="K144" i="25"/>
  <c r="F633" i="25"/>
  <c r="F227" i="25" s="1"/>
  <c r="F144" i="25"/>
  <c r="D265" i="25"/>
  <c r="D272" i="25" s="1"/>
  <c r="D274" i="25" s="1"/>
  <c r="K626" i="25"/>
  <c r="K627" i="25" s="1"/>
  <c r="F626" i="25"/>
  <c r="F627" i="25" s="1"/>
  <c r="E633" i="25"/>
  <c r="E227" i="25" s="1"/>
  <c r="E144" i="25"/>
  <c r="J633" i="25"/>
  <c r="J227" i="25" s="1"/>
  <c r="J144" i="25"/>
  <c r="C626" i="25"/>
  <c r="C627" i="25" s="1"/>
  <c r="C632" i="25"/>
  <c r="M633" i="25"/>
  <c r="M227" i="25" s="1"/>
  <c r="X66" i="18"/>
  <c r="X71" i="18" s="1"/>
  <c r="X102" i="18"/>
  <c r="V100" i="18"/>
  <c r="V104" i="18"/>
  <c r="V289" i="10"/>
  <c r="X274" i="10"/>
  <c r="X120" i="18"/>
  <c r="X84" i="18"/>
  <c r="X89" i="18" s="1"/>
  <c r="V291" i="10"/>
  <c r="V231" i="10"/>
  <c r="U125" i="18"/>
  <c r="U126" i="18" s="1"/>
  <c r="U354" i="10"/>
  <c r="U389" i="10" s="1"/>
  <c r="U226" i="10"/>
  <c r="U248" i="10"/>
  <c r="X416" i="10"/>
  <c r="T369" i="10"/>
  <c r="T389" i="10"/>
  <c r="T431" i="10"/>
  <c r="T126" i="18"/>
  <c r="W117" i="18"/>
  <c r="W232" i="10"/>
  <c r="V122" i="18"/>
  <c r="V375" i="10" s="1"/>
  <c r="V118" i="18"/>
  <c r="W210" i="10"/>
  <c r="W99" i="18"/>
  <c r="W92" i="18"/>
  <c r="U374" i="10"/>
  <c r="U391" i="10" s="1"/>
  <c r="U433" i="10"/>
  <c r="K1257" i="20" l="1" a="1"/>
  <c r="K1257" i="20" s="1"/>
  <c r="K1283" i="20" s="1"/>
  <c r="C132" i="25" s="1" a="1"/>
  <c r="C132" i="25" s="1"/>
  <c r="C136" i="25" s="1"/>
  <c r="C143" i="25" s="1"/>
  <c r="W318" i="10"/>
  <c r="W321" i="10" s="1"/>
  <c r="W437" i="10" s="1"/>
  <c r="W177" i="10"/>
  <c r="W295" i="10" s="1"/>
  <c r="X1224" i="20"/>
  <c r="X1223" i="20" s="1"/>
  <c r="X289" i="20"/>
  <c r="X292" i="20" s="1"/>
  <c r="X236" i="10" s="1"/>
  <c r="M1258" i="20" a="1"/>
  <c r="M1258" i="20" s="1"/>
  <c r="M1284" i="20" s="1"/>
  <c r="E215" i="25" s="1" a="1"/>
  <c r="E215" i="25" s="1"/>
  <c r="E219" i="25" s="1"/>
  <c r="E226" i="25" s="1"/>
  <c r="L1258" i="20" a="1"/>
  <c r="L1258" i="20" s="1"/>
  <c r="L1284" i="20" s="1"/>
  <c r="D215" i="25" s="1" a="1"/>
  <c r="D215" i="25" s="1"/>
  <c r="D219" i="25" s="1"/>
  <c r="D226" i="25" s="1"/>
  <c r="X283" i="20"/>
  <c r="X286" i="20" s="1"/>
  <c r="S1259" i="20" a="1"/>
  <c r="S1259" i="20" s="1"/>
  <c r="S1285" i="20" s="1"/>
  <c r="X356" i="20"/>
  <c r="X86" i="20" s="1"/>
  <c r="R1259" i="20" s="1" a="1"/>
  <c r="R1259" i="20" s="1"/>
  <c r="R1285" i="20" s="1"/>
  <c r="W86" i="20"/>
  <c r="P1263" i="20" a="1"/>
  <c r="P1263" i="20" s="1"/>
  <c r="P1289" i="20" s="1"/>
  <c r="N1257" i="20" a="1"/>
  <c r="N1257" i="20" s="1"/>
  <c r="N1283" i="20" s="1"/>
  <c r="F132" i="25" s="1" a="1"/>
  <c r="F132" i="25" s="1"/>
  <c r="F136" i="25" s="1"/>
  <c r="F143" i="25" s="1"/>
  <c r="M1257" i="20" a="1"/>
  <c r="M1257" i="20" s="1"/>
  <c r="M1283" i="20" s="1"/>
  <c r="W379" i="10"/>
  <c r="W378" i="10" s="1"/>
  <c r="W235" i="10"/>
  <c r="X1263" i="20" a="1"/>
  <c r="X1263" i="20" s="1"/>
  <c r="X1289" i="20" s="1"/>
  <c r="M1260" i="20" a="1"/>
  <c r="M1260" i="20" s="1"/>
  <c r="M1286" i="20" s="1"/>
  <c r="P1257" i="20" a="1"/>
  <c r="P1257" i="20" s="1"/>
  <c r="P1283" i="20" s="1"/>
  <c r="H132" i="25" s="1" a="1"/>
  <c r="H132" i="25" s="1"/>
  <c r="H136" i="25" s="1"/>
  <c r="H143" i="25" s="1"/>
  <c r="W193" i="10"/>
  <c r="W787" i="16"/>
  <c r="V337" i="10"/>
  <c r="V336" i="10" s="1"/>
  <c r="V335" i="10" s="1"/>
  <c r="V192" i="10"/>
  <c r="V191" i="10" s="1"/>
  <c r="L1259" i="20" a="1"/>
  <c r="L1259" i="20" s="1"/>
  <c r="L1285" i="20" s="1"/>
  <c r="Q1261" i="20" a="1"/>
  <c r="Q1261" i="20" s="1"/>
  <c r="Q1287" i="20" s="1"/>
  <c r="R1260" i="20" a="1"/>
  <c r="R1260" i="20" s="1"/>
  <c r="R1286" i="20" s="1"/>
  <c r="X193" i="10"/>
  <c r="X787" i="16"/>
  <c r="N234" i="25"/>
  <c r="N236" i="25" s="1"/>
  <c r="N265" i="25"/>
  <c r="N272" i="25" s="1"/>
  <c r="N274" i="25" s="1"/>
  <c r="N151" i="25"/>
  <c r="N153" i="25" s="1"/>
  <c r="L234" i="25"/>
  <c r="L236" i="25" s="1"/>
  <c r="H234" i="25"/>
  <c r="H236" i="25" s="1"/>
  <c r="F234" i="25"/>
  <c r="F236" i="25" s="1"/>
  <c r="M265" i="25"/>
  <c r="M272" i="25" s="1"/>
  <c r="M274" i="25" s="1"/>
  <c r="J234" i="25"/>
  <c r="J236" i="25" s="1"/>
  <c r="D153" i="25"/>
  <c r="I153" i="25"/>
  <c r="F151" i="25"/>
  <c r="G151" i="25"/>
  <c r="J151" i="25"/>
  <c r="K151" i="25"/>
  <c r="E151" i="25"/>
  <c r="L151" i="25"/>
  <c r="H151" i="25"/>
  <c r="K265" i="25"/>
  <c r="K272" i="25" s="1"/>
  <c r="K274" i="25" s="1"/>
  <c r="G265" i="25"/>
  <c r="G272" i="25" s="1"/>
  <c r="G274" i="25" s="1"/>
  <c r="J265" i="25"/>
  <c r="J272" i="25" s="1"/>
  <c r="J274" i="25" s="1"/>
  <c r="E265" i="25"/>
  <c r="E272" i="25" s="1"/>
  <c r="E274" i="25" s="1"/>
  <c r="F265" i="25"/>
  <c r="F272" i="25" s="1"/>
  <c r="F274" i="25" s="1"/>
  <c r="E234" i="25"/>
  <c r="E236" i="25" s="1"/>
  <c r="G234" i="25"/>
  <c r="G236" i="25" s="1"/>
  <c r="K234" i="25"/>
  <c r="K236" i="25" s="1"/>
  <c r="L265" i="25"/>
  <c r="L272" i="25" s="1"/>
  <c r="L274" i="25" s="1"/>
  <c r="C633" i="25"/>
  <c r="C227" i="25" s="1"/>
  <c r="C144" i="25"/>
  <c r="H265" i="25"/>
  <c r="H272" i="25" s="1"/>
  <c r="H274" i="25" s="1"/>
  <c r="M234" i="25"/>
  <c r="M236" i="25" s="1"/>
  <c r="V374" i="10"/>
  <c r="V391" i="10" s="1"/>
  <c r="V433" i="10"/>
  <c r="W231" i="10"/>
  <c r="W291" i="10"/>
  <c r="U431" i="10"/>
  <c r="W122" i="18"/>
  <c r="W375" i="10" s="1"/>
  <c r="W118" i="18"/>
  <c r="X232" i="10"/>
  <c r="X117" i="18"/>
  <c r="V125" i="18"/>
  <c r="V126" i="18" s="1"/>
  <c r="V354" i="10"/>
  <c r="V226" i="10"/>
  <c r="V248" i="10"/>
  <c r="U369" i="10"/>
  <c r="W100" i="18"/>
  <c r="W104" i="18"/>
  <c r="W289" i="10"/>
  <c r="W93" i="18"/>
  <c r="O629" i="25" s="1"/>
  <c r="O632" i="25" s="1"/>
  <c r="W246" i="10"/>
  <c r="X210" i="10"/>
  <c r="X289" i="10" s="1"/>
  <c r="X99" i="18"/>
  <c r="X92" i="18"/>
  <c r="X93" i="18" s="1"/>
  <c r="P629" i="25" s="1"/>
  <c r="P632" i="25" s="1"/>
  <c r="O1258" i="20" l="1" a="1"/>
  <c r="O1258" i="20" s="1"/>
  <c r="O1284" i="20" s="1"/>
  <c r="G215" i="25" s="1" a="1"/>
  <c r="G215" i="25" s="1"/>
  <c r="G219" i="25" s="1"/>
  <c r="G226" i="25" s="1"/>
  <c r="K1263" i="20" a="1"/>
  <c r="K1263" i="20" s="1"/>
  <c r="K1289" i="20" s="1"/>
  <c r="K1258" i="20" a="1"/>
  <c r="K1258" i="20" s="1"/>
  <c r="K1284" i="20" s="1"/>
  <c r="K1262" i="20" a="1"/>
  <c r="K1262" i="20" s="1"/>
  <c r="K1288" i="20" s="1"/>
  <c r="K1259" i="20" a="1"/>
  <c r="K1259" i="20" s="1"/>
  <c r="K1285" i="20" s="1"/>
  <c r="K1260" i="20" a="1"/>
  <c r="K1260" i="20" s="1"/>
  <c r="K1286" i="20" s="1"/>
  <c r="K1261" i="20" a="1"/>
  <c r="K1261" i="20" s="1"/>
  <c r="K1287" i="20" s="1"/>
  <c r="F159" i="25"/>
  <c r="F161" i="25" s="1"/>
  <c r="S1257" i="20" a="1"/>
  <c r="S1257" i="20" s="1"/>
  <c r="S1283" i="20" s="1"/>
  <c r="H159" i="25"/>
  <c r="H161" i="25" s="1"/>
  <c r="U1263" i="20" a="1"/>
  <c r="U1263" i="20" s="1"/>
  <c r="U1289" i="20" s="1"/>
  <c r="W1258" i="20" a="1"/>
  <c r="W1258" i="20" s="1"/>
  <c r="W1284" i="20" s="1"/>
  <c r="O215" i="25" s="1" a="1"/>
  <c r="O215" i="25" s="1"/>
  <c r="O219" i="25" s="1"/>
  <c r="O226" i="25" s="1"/>
  <c r="O1261" i="20" a="1"/>
  <c r="O1261" i="20" s="1"/>
  <c r="O1287" i="20" s="1"/>
  <c r="Q1263" i="20" a="1"/>
  <c r="Q1263" i="20" s="1"/>
  <c r="Q1289" i="20" s="1"/>
  <c r="L1262" i="20" a="1"/>
  <c r="L1262" i="20" s="1"/>
  <c r="L1288" i="20" s="1"/>
  <c r="T1261" i="20" a="1"/>
  <c r="T1261" i="20" s="1"/>
  <c r="T1287" i="20" s="1"/>
  <c r="U1259" i="20" a="1"/>
  <c r="U1259" i="20" s="1"/>
  <c r="U1285" i="20" s="1"/>
  <c r="X1257" i="20" a="1"/>
  <c r="X1257" i="20" s="1"/>
  <c r="X1283" i="20" s="1"/>
  <c r="W1259" i="20" a="1"/>
  <c r="W1259" i="20" s="1"/>
  <c r="W1285" i="20" s="1"/>
  <c r="R1262" i="20" a="1"/>
  <c r="R1262" i="20" s="1"/>
  <c r="R1288" i="20" s="1"/>
  <c r="X337" i="10"/>
  <c r="X336" i="10" s="1"/>
  <c r="X335" i="10" s="1"/>
  <c r="X192" i="10"/>
  <c r="X191" i="10" s="1"/>
  <c r="L1261" i="20" a="1"/>
  <c r="L1261" i="20" s="1"/>
  <c r="L1287" i="20" s="1"/>
  <c r="M1262" i="20" a="1"/>
  <c r="M1262" i="20" s="1"/>
  <c r="M1288" i="20" s="1"/>
  <c r="Q1257" i="20" a="1"/>
  <c r="Q1257" i="20" s="1"/>
  <c r="Q1283" i="20" s="1"/>
  <c r="P1261" i="20" a="1"/>
  <c r="P1261" i="20" s="1"/>
  <c r="P1287" i="20" s="1"/>
  <c r="V1258" i="20" a="1"/>
  <c r="V1258" i="20" s="1"/>
  <c r="V1284" i="20" s="1"/>
  <c r="N215" i="25" s="1" a="1"/>
  <c r="N215" i="25" s="1"/>
  <c r="N219" i="25" s="1"/>
  <c r="N226" i="25" s="1"/>
  <c r="N242" i="25" s="1"/>
  <c r="N244" i="25" s="1"/>
  <c r="X1260" i="20" a="1"/>
  <c r="X1260" i="20" s="1"/>
  <c r="X1286" i="20" s="1"/>
  <c r="X1262" i="20" a="1"/>
  <c r="X1262" i="20" s="1"/>
  <c r="X1288" i="20" s="1"/>
  <c r="X1261" i="20" a="1"/>
  <c r="X1261" i="20" s="1"/>
  <c r="X1287" i="20" s="1"/>
  <c r="W1261" i="20" a="1"/>
  <c r="W1261" i="20" s="1"/>
  <c r="W1287" i="20" s="1"/>
  <c r="O1262" i="20" a="1"/>
  <c r="O1262" i="20" s="1"/>
  <c r="O1288" i="20" s="1"/>
  <c r="Q1260" i="20" a="1"/>
  <c r="Q1260" i="20" s="1"/>
  <c r="Q1286" i="20" s="1"/>
  <c r="O1263" i="20" a="1"/>
  <c r="O1263" i="20" s="1"/>
  <c r="O1289" i="20" s="1"/>
  <c r="X1259" i="20" a="1"/>
  <c r="X1259" i="20" s="1"/>
  <c r="X1285" i="20" s="1"/>
  <c r="T1262" i="20" a="1"/>
  <c r="T1262" i="20" s="1"/>
  <c r="T1288" i="20" s="1"/>
  <c r="V1263" i="20" a="1"/>
  <c r="V1263" i="20" s="1"/>
  <c r="V1289" i="20" s="1"/>
  <c r="N1261" i="20" a="1"/>
  <c r="N1261" i="20" s="1"/>
  <c r="N1287" i="20" s="1"/>
  <c r="U1260" i="20" a="1"/>
  <c r="U1260" i="20" s="1"/>
  <c r="U1286" i="20" s="1"/>
  <c r="Q1259" i="20" a="1"/>
  <c r="Q1259" i="20" s="1"/>
  <c r="Q1285" i="20" s="1"/>
  <c r="S1260" i="20" a="1"/>
  <c r="S1260" i="20" s="1"/>
  <c r="S1286" i="20" s="1"/>
  <c r="M1263" i="20" a="1"/>
  <c r="M1263" i="20" s="1"/>
  <c r="M1289" i="20" s="1"/>
  <c r="N1262" i="20" a="1"/>
  <c r="N1262" i="20" s="1"/>
  <c r="N1288" i="20" s="1"/>
  <c r="R1263" i="20" a="1"/>
  <c r="R1263" i="20" s="1"/>
  <c r="R1289" i="20" s="1"/>
  <c r="U1257" i="20" a="1"/>
  <c r="U1257" i="20" s="1"/>
  <c r="U1283" i="20" s="1"/>
  <c r="V1260" i="20" a="1"/>
  <c r="V1260" i="20" s="1"/>
  <c r="V1286" i="20" s="1"/>
  <c r="M1261" i="20" a="1"/>
  <c r="M1261" i="20" s="1"/>
  <c r="M1287" i="20" s="1"/>
  <c r="X235" i="10"/>
  <c r="X379" i="10"/>
  <c r="X378" i="10" s="1"/>
  <c r="U1261" i="20" a="1"/>
  <c r="U1261" i="20" s="1"/>
  <c r="U1287" i="20" s="1"/>
  <c r="P1259" i="20" a="1"/>
  <c r="P1259" i="20" s="1"/>
  <c r="P1285" i="20" s="1"/>
  <c r="T1257" i="20" a="1"/>
  <c r="T1257" i="20" s="1"/>
  <c r="T1283" i="20" s="1"/>
  <c r="V1262" i="20" a="1"/>
  <c r="V1262" i="20" s="1"/>
  <c r="V1288" i="20" s="1"/>
  <c r="L1257" i="20" a="1"/>
  <c r="L1257" i="20" s="1"/>
  <c r="L1283" i="20" s="1"/>
  <c r="P1258" i="20" a="1"/>
  <c r="P1258" i="20" s="1"/>
  <c r="P1284" i="20" s="1"/>
  <c r="H215" i="25" s="1" a="1"/>
  <c r="H215" i="25" s="1"/>
  <c r="L1260" i="20" a="1"/>
  <c r="L1260" i="20" s="1"/>
  <c r="L1286" i="20" s="1"/>
  <c r="N1263" i="20" a="1"/>
  <c r="N1263" i="20" s="1"/>
  <c r="N1289" i="20" s="1"/>
  <c r="S1263" i="20" a="1"/>
  <c r="S1263" i="20" s="1"/>
  <c r="S1289" i="20" s="1"/>
  <c r="S1262" i="20" a="1"/>
  <c r="S1262" i="20" s="1"/>
  <c r="S1288" i="20" s="1"/>
  <c r="S1261" i="20" a="1"/>
  <c r="S1261" i="20" s="1"/>
  <c r="S1287" i="20" s="1"/>
  <c r="V1257" i="20" a="1"/>
  <c r="V1257" i="20" s="1"/>
  <c r="V1283" i="20" s="1"/>
  <c r="S1258" i="20" a="1"/>
  <c r="S1258" i="20" s="1"/>
  <c r="S1284" i="20" s="1"/>
  <c r="K215" i="25" s="1" a="1"/>
  <c r="K215" i="25" s="1"/>
  <c r="K219" i="25" s="1"/>
  <c r="K226" i="25" s="1"/>
  <c r="K242" i="25" s="1"/>
  <c r="K244" i="25" s="1"/>
  <c r="O1260" i="20" a="1"/>
  <c r="O1260" i="20" s="1"/>
  <c r="O1286" i="20" s="1"/>
  <c r="T1258" i="20" a="1"/>
  <c r="T1258" i="20" s="1"/>
  <c r="T1284" i="20" s="1"/>
  <c r="L215" i="25" s="1" a="1"/>
  <c r="L215" i="25" s="1"/>
  <c r="L219" i="25" s="1"/>
  <c r="L226" i="25" s="1"/>
  <c r="L242" i="25" s="1"/>
  <c r="L244" i="25" s="1"/>
  <c r="X1258" i="20" a="1"/>
  <c r="X1258" i="20" s="1"/>
  <c r="X1284" i="20" s="1"/>
  <c r="P215" i="25" s="1" a="1"/>
  <c r="P215" i="25" s="1"/>
  <c r="P219" i="25" s="1"/>
  <c r="P226" i="25" s="1"/>
  <c r="T1263" i="20" a="1"/>
  <c r="T1263" i="20" s="1"/>
  <c r="T1289" i="20" s="1"/>
  <c r="N1260" i="20" a="1"/>
  <c r="N1260" i="20" s="1"/>
  <c r="N1286" i="20" s="1"/>
  <c r="W1260" i="20" a="1"/>
  <c r="W1260" i="20" s="1"/>
  <c r="W1286" i="20" s="1"/>
  <c r="P1260" i="20" a="1"/>
  <c r="P1260" i="20" s="1"/>
  <c r="P1286" i="20" s="1"/>
  <c r="R1257" i="20" a="1"/>
  <c r="R1257" i="20" s="1"/>
  <c r="R1283" i="20" s="1"/>
  <c r="W1262" i="20" a="1"/>
  <c r="W1262" i="20" s="1"/>
  <c r="W1288" i="20" s="1"/>
  <c r="V1259" i="20" a="1"/>
  <c r="V1259" i="20" s="1"/>
  <c r="V1285" i="20" s="1"/>
  <c r="E132" i="25" a="1"/>
  <c r="E132" i="25" s="1"/>
  <c r="E136" i="25" s="1"/>
  <c r="E143" i="25" s="1"/>
  <c r="M1259" i="20" a="1"/>
  <c r="M1259" i="20" s="1"/>
  <c r="M1285" i="20" s="1"/>
  <c r="U1258" i="20" a="1"/>
  <c r="U1258" i="20" s="1"/>
  <c r="U1284" i="20" s="1"/>
  <c r="M215" i="25" s="1" a="1"/>
  <c r="M215" i="25" s="1"/>
  <c r="M219" i="25" s="1"/>
  <c r="M226" i="25" s="1"/>
  <c r="W1257" i="20" a="1"/>
  <c r="W1257" i="20" s="1"/>
  <c r="W1283" i="20" s="1"/>
  <c r="N1259" i="20" a="1"/>
  <c r="N1259" i="20" s="1"/>
  <c r="N1285" i="20" s="1"/>
  <c r="V1261" i="20" a="1"/>
  <c r="V1261" i="20" s="1"/>
  <c r="V1287" i="20" s="1"/>
  <c r="R1261" i="20" a="1"/>
  <c r="R1261" i="20" s="1"/>
  <c r="R1287" i="20" s="1"/>
  <c r="U1262" i="20" a="1"/>
  <c r="U1262" i="20" s="1"/>
  <c r="U1288" i="20" s="1"/>
  <c r="Q1262" i="20" a="1"/>
  <c r="Q1262" i="20" s="1"/>
  <c r="Q1288" i="20" s="1"/>
  <c r="W1263" i="20" a="1"/>
  <c r="W1263" i="20" s="1"/>
  <c r="W1289" i="20" s="1"/>
  <c r="N1258" i="20" a="1"/>
  <c r="N1258" i="20" s="1"/>
  <c r="N1284" i="20" s="1"/>
  <c r="F215" i="25" s="1" a="1"/>
  <c r="F215" i="25" s="1"/>
  <c r="T1260" i="20" a="1"/>
  <c r="T1260" i="20" s="1"/>
  <c r="T1286" i="20" s="1"/>
  <c r="W192" i="10"/>
  <c r="W191" i="10" s="1"/>
  <c r="W337" i="10"/>
  <c r="W336" i="10" s="1"/>
  <c r="W335" i="10" s="1"/>
  <c r="R1258" i="20" a="1"/>
  <c r="R1258" i="20" s="1"/>
  <c r="R1284" i="20" s="1"/>
  <c r="J215" i="25" s="1" a="1"/>
  <c r="J215" i="25" s="1"/>
  <c r="J219" i="25" s="1"/>
  <c r="J226" i="25" s="1"/>
  <c r="J242" i="25" s="1"/>
  <c r="J244" i="25" s="1"/>
  <c r="L1263" i="20" a="1"/>
  <c r="L1263" i="20" s="1"/>
  <c r="L1289" i="20" s="1"/>
  <c r="Q1258" i="20" a="1"/>
  <c r="Q1258" i="20" s="1"/>
  <c r="Q1284" i="20" s="1"/>
  <c r="I215" i="25" s="1" a="1"/>
  <c r="I215" i="25" s="1"/>
  <c r="I219" i="25" s="1"/>
  <c r="I226" i="25" s="1"/>
  <c r="T1259" i="20" a="1"/>
  <c r="T1259" i="20" s="1"/>
  <c r="T1285" i="20" s="1"/>
  <c r="X175" i="10"/>
  <c r="X319" i="10" s="1"/>
  <c r="X227" i="11"/>
  <c r="X228" i="11" s="1"/>
  <c r="X247" i="11" s="1"/>
  <c r="X174" i="10" s="1"/>
  <c r="O1257" i="20" a="1"/>
  <c r="O1257" i="20" s="1"/>
  <c r="O1283" i="20" s="1"/>
  <c r="P1262" i="20" a="1"/>
  <c r="P1262" i="20" s="1"/>
  <c r="P1288" i="20" s="1"/>
  <c r="O1259" i="20" a="1"/>
  <c r="O1259" i="20" s="1"/>
  <c r="O1285" i="20" s="1"/>
  <c r="P633" i="25"/>
  <c r="P227" i="25" s="1"/>
  <c r="P144" i="25"/>
  <c r="O633" i="25"/>
  <c r="O227" i="25" s="1"/>
  <c r="O234" i="25" s="1"/>
  <c r="O144" i="25"/>
  <c r="G242" i="25"/>
  <c r="G244" i="25" s="1"/>
  <c r="D242" i="25"/>
  <c r="D244" i="25" s="1"/>
  <c r="E242" i="25"/>
  <c r="E244" i="25" s="1"/>
  <c r="C234" i="25"/>
  <c r="L153" i="25"/>
  <c r="E153" i="25"/>
  <c r="F153" i="25"/>
  <c r="G153" i="25"/>
  <c r="K153" i="25"/>
  <c r="H153" i="25"/>
  <c r="J153" i="25"/>
  <c r="C151" i="25"/>
  <c r="C265" i="25"/>
  <c r="C272" i="25" s="1"/>
  <c r="C273" i="25" s="1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C159" i="25"/>
  <c r="K261" i="10"/>
  <c r="X246" i="10"/>
  <c r="W354" i="10"/>
  <c r="W389" i="10" s="1"/>
  <c r="W125" i="18"/>
  <c r="W126" i="18" s="1"/>
  <c r="W374" i="10"/>
  <c r="W391" i="10" s="1"/>
  <c r="W433" i="10"/>
  <c r="X104" i="18"/>
  <c r="X100" i="18"/>
  <c r="V431" i="10"/>
  <c r="V389" i="10"/>
  <c r="X118" i="18"/>
  <c r="X122" i="18"/>
  <c r="X375" i="10" s="1"/>
  <c r="X231" i="10"/>
  <c r="X291" i="10"/>
  <c r="W248" i="10"/>
  <c r="W226" i="10"/>
  <c r="V369" i="10"/>
  <c r="C215" i="25" l="1" a="1"/>
  <c r="C215" i="25" s="1"/>
  <c r="K1290" i="20"/>
  <c r="C71" i="25" s="1"/>
  <c r="C75" i="25" s="1"/>
  <c r="C76" i="25" s="1"/>
  <c r="E159" i="25"/>
  <c r="E161" i="25" s="1"/>
  <c r="E253" i="25"/>
  <c r="E257" i="25" s="1"/>
  <c r="E264" i="25" s="1"/>
  <c r="E280" i="25" s="1"/>
  <c r="E282" i="25" s="1"/>
  <c r="P242" i="25"/>
  <c r="P244" i="25" s="1"/>
  <c r="M242" i="25"/>
  <c r="M244" i="25" s="1"/>
  <c r="I242" i="25"/>
  <c r="I244" i="25" s="1"/>
  <c r="M1290" i="20"/>
  <c r="E71" i="25" s="1"/>
  <c r="E75" i="25" s="1"/>
  <c r="M261" i="10" s="1"/>
  <c r="M404" i="10" s="1"/>
  <c r="M399" i="10" s="1"/>
  <c r="F219" i="25"/>
  <c r="F226" i="25" s="1"/>
  <c r="F253" i="25"/>
  <c r="F257" i="25" s="1"/>
  <c r="F264" i="25" s="1"/>
  <c r="F280" i="25" s="1"/>
  <c r="F282" i="25" s="1"/>
  <c r="P1290" i="20"/>
  <c r="H71" i="25" s="1"/>
  <c r="H75" i="25" s="1"/>
  <c r="P261" i="10" s="1"/>
  <c r="X318" i="10"/>
  <c r="X321" i="10" s="1"/>
  <c r="X437" i="10" s="1"/>
  <c r="X177" i="10"/>
  <c r="X295" i="10" s="1"/>
  <c r="I132" i="25" a="1"/>
  <c r="I132" i="25" s="1"/>
  <c r="Q1290" i="20"/>
  <c r="I71" i="25" s="1"/>
  <c r="I75" i="25" s="1"/>
  <c r="Q261" i="10" s="1"/>
  <c r="P132" i="25" a="1"/>
  <c r="P132" i="25" s="1"/>
  <c r="X1290" i="20"/>
  <c r="P71" i="25" s="1"/>
  <c r="P75" i="25" s="1"/>
  <c r="X261" i="10" s="1"/>
  <c r="W1290" i="20"/>
  <c r="O71" i="25" s="1"/>
  <c r="O75" i="25" s="1"/>
  <c r="W261" i="10" s="1"/>
  <c r="O132" i="25" a="1"/>
  <c r="O132" i="25" s="1"/>
  <c r="O242" i="25"/>
  <c r="O244" i="25" s="1"/>
  <c r="N1290" i="20"/>
  <c r="F71" i="25" s="1"/>
  <c r="F75" i="25" s="1"/>
  <c r="N261" i="10" s="1"/>
  <c r="L132" i="25" a="1"/>
  <c r="L132" i="25" s="1"/>
  <c r="T1290" i="20"/>
  <c r="L71" i="25" s="1"/>
  <c r="L75" i="25" s="1"/>
  <c r="T261" i="10" s="1"/>
  <c r="H219" i="25"/>
  <c r="H226" i="25" s="1"/>
  <c r="H253" i="25"/>
  <c r="H257" i="25" s="1"/>
  <c r="H264" i="25" s="1"/>
  <c r="H280" i="25" s="1"/>
  <c r="H282" i="25" s="1"/>
  <c r="K132" i="25" a="1"/>
  <c r="K132" i="25" s="1"/>
  <c r="S1290" i="20"/>
  <c r="K71" i="25" s="1"/>
  <c r="K75" i="25" s="1"/>
  <c r="S261" i="10" s="1"/>
  <c r="J132" i="25" a="1"/>
  <c r="J132" i="25" s="1"/>
  <c r="J136" i="25" s="1"/>
  <c r="J143" i="25" s="1"/>
  <c r="R1290" i="20"/>
  <c r="J71" i="25" s="1"/>
  <c r="J75" i="25" s="1"/>
  <c r="R261" i="10" s="1"/>
  <c r="D132" i="25" a="1"/>
  <c r="D132" i="25" s="1"/>
  <c r="L1290" i="20"/>
  <c r="D71" i="25" s="1"/>
  <c r="D75" i="25" s="1"/>
  <c r="L261" i="10" s="1"/>
  <c r="L249" i="10" s="1"/>
  <c r="G132" i="25" a="1"/>
  <c r="G132" i="25" s="1"/>
  <c r="O1290" i="20"/>
  <c r="G71" i="25" s="1"/>
  <c r="G75" i="25" s="1"/>
  <c r="O261" i="10" s="1"/>
  <c r="N132" i="25" a="1"/>
  <c r="N132" i="25" s="1"/>
  <c r="V1290" i="20"/>
  <c r="N71" i="25" s="1"/>
  <c r="N75" i="25" s="1"/>
  <c r="V261" i="10" s="1"/>
  <c r="M132" i="25" a="1"/>
  <c r="M132" i="25" s="1"/>
  <c r="U1290" i="20"/>
  <c r="M71" i="25" s="1"/>
  <c r="M75" i="25" s="1"/>
  <c r="U261" i="10" s="1"/>
  <c r="P234" i="25"/>
  <c r="P236" i="25" s="1"/>
  <c r="P265" i="25"/>
  <c r="P272" i="25" s="1"/>
  <c r="P274" i="25" s="1"/>
  <c r="N155" i="25"/>
  <c r="N276" i="25"/>
  <c r="O265" i="25"/>
  <c r="O272" i="25" s="1"/>
  <c r="O273" i="25" s="1"/>
  <c r="O151" i="25"/>
  <c r="O153" i="25" s="1"/>
  <c r="C235" i="25"/>
  <c r="D235" i="25" s="1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N238" i="25"/>
  <c r="P151" i="25"/>
  <c r="P153" i="25" s="1"/>
  <c r="F238" i="25"/>
  <c r="G276" i="25"/>
  <c r="C243" i="25"/>
  <c r="D243" i="25" s="1"/>
  <c r="E243" i="25" s="1"/>
  <c r="H238" i="25"/>
  <c r="M238" i="25"/>
  <c r="L238" i="25"/>
  <c r="K276" i="25"/>
  <c r="G238" i="25"/>
  <c r="C238" i="25"/>
  <c r="K238" i="25"/>
  <c r="D276" i="25"/>
  <c r="F276" i="25"/>
  <c r="E276" i="25"/>
  <c r="M276" i="25"/>
  <c r="I276" i="25"/>
  <c r="C276" i="25"/>
  <c r="H276" i="25"/>
  <c r="C274" i="25"/>
  <c r="C275" i="25" s="1"/>
  <c r="C236" i="25"/>
  <c r="C237" i="25" s="1"/>
  <c r="E238" i="25"/>
  <c r="I238" i="25"/>
  <c r="D238" i="25"/>
  <c r="J238" i="25"/>
  <c r="L276" i="25"/>
  <c r="J276" i="25"/>
  <c r="J155" i="25"/>
  <c r="G155" i="25"/>
  <c r="I155" i="25"/>
  <c r="C155" i="25"/>
  <c r="E155" i="25"/>
  <c r="D155" i="25"/>
  <c r="C152" i="25"/>
  <c r="F155" i="25"/>
  <c r="C153" i="25"/>
  <c r="C154" i="25" s="1"/>
  <c r="K155" i="25"/>
  <c r="H155" i="25"/>
  <c r="L155" i="25"/>
  <c r="M155" i="25"/>
  <c r="C161" i="25"/>
  <c r="C160" i="25"/>
  <c r="C163" i="25"/>
  <c r="K404" i="10"/>
  <c r="K399" i="10" s="1"/>
  <c r="K256" i="10"/>
  <c r="K249" i="10"/>
  <c r="X354" i="10"/>
  <c r="X431" i="10" s="1"/>
  <c r="X125" i="18"/>
  <c r="X126" i="18" s="1"/>
  <c r="W369" i="10"/>
  <c r="X248" i="10"/>
  <c r="X226" i="10"/>
  <c r="X433" i="10"/>
  <c r="X374" i="10"/>
  <c r="X391" i="10" s="1"/>
  <c r="W431" i="10"/>
  <c r="O236" i="25"/>
  <c r="O238" i="25"/>
  <c r="O237" i="25" l="1"/>
  <c r="C162" i="25"/>
  <c r="C219" i="25"/>
  <c r="C226" i="25" s="1"/>
  <c r="C253" i="25"/>
  <c r="C257" i="25" s="1"/>
  <c r="C264" i="25" s="1"/>
  <c r="C280" i="25" s="1"/>
  <c r="C284" i="25" s="1"/>
  <c r="L404" i="10"/>
  <c r="L399" i="10" s="1"/>
  <c r="L256" i="10"/>
  <c r="M249" i="10"/>
  <c r="M392" i="10" s="1"/>
  <c r="M256" i="10"/>
  <c r="P238" i="25"/>
  <c r="W256" i="10"/>
  <c r="W249" i="10"/>
  <c r="W392" i="10" s="1"/>
  <c r="W404" i="10"/>
  <c r="W399" i="10" s="1"/>
  <c r="O256" i="10"/>
  <c r="O249" i="10"/>
  <c r="O392" i="10" s="1"/>
  <c r="O404" i="10"/>
  <c r="O399" i="10" s="1"/>
  <c r="X404" i="10"/>
  <c r="X399" i="10" s="1"/>
  <c r="X256" i="10"/>
  <c r="X249" i="10"/>
  <c r="X392" i="10" s="1"/>
  <c r="K136" i="25"/>
  <c r="K143" i="25" s="1"/>
  <c r="K253" i="25"/>
  <c r="K257" i="25" s="1"/>
  <c r="K264" i="25" s="1"/>
  <c r="K280" i="25" s="1"/>
  <c r="K282" i="25" s="1"/>
  <c r="G136" i="25"/>
  <c r="G143" i="25" s="1"/>
  <c r="G253" i="25"/>
  <c r="G257" i="25" s="1"/>
  <c r="G264" i="25" s="1"/>
  <c r="G280" i="25" s="1"/>
  <c r="G282" i="25" s="1"/>
  <c r="H242" i="25"/>
  <c r="H244" i="25" s="1"/>
  <c r="P136" i="25"/>
  <c r="P143" i="25" s="1"/>
  <c r="P253" i="25"/>
  <c r="P257" i="25" s="1"/>
  <c r="P264" i="25" s="1"/>
  <c r="P280" i="25" s="1"/>
  <c r="P282" i="25" s="1"/>
  <c r="F242" i="25"/>
  <c r="F243" i="25" s="1"/>
  <c r="G243" i="25" s="1"/>
  <c r="P256" i="10"/>
  <c r="P404" i="10"/>
  <c r="P399" i="10" s="1"/>
  <c r="P249" i="10"/>
  <c r="P392" i="10" s="1"/>
  <c r="T256" i="10"/>
  <c r="T404" i="10"/>
  <c r="T399" i="10" s="1"/>
  <c r="T249" i="10"/>
  <c r="T392" i="10" s="1"/>
  <c r="Q404" i="10"/>
  <c r="Q399" i="10" s="1"/>
  <c r="Q249" i="10"/>
  <c r="Q392" i="10" s="1"/>
  <c r="Q256" i="10"/>
  <c r="D136" i="25"/>
  <c r="D143" i="25" s="1"/>
  <c r="D253" i="25"/>
  <c r="D257" i="25" s="1"/>
  <c r="D264" i="25" s="1"/>
  <c r="D280" i="25" s="1"/>
  <c r="D282" i="25" s="1"/>
  <c r="L136" i="25"/>
  <c r="L143" i="25" s="1"/>
  <c r="L253" i="25"/>
  <c r="L257" i="25" s="1"/>
  <c r="L264" i="25" s="1"/>
  <c r="L280" i="25" s="1"/>
  <c r="L282" i="25" s="1"/>
  <c r="I136" i="25"/>
  <c r="I143" i="25" s="1"/>
  <c r="I253" i="25"/>
  <c r="I257" i="25" s="1"/>
  <c r="I264" i="25" s="1"/>
  <c r="I280" i="25" s="1"/>
  <c r="I282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U249" i="10"/>
  <c r="U392" i="10" s="1"/>
  <c r="U404" i="10"/>
  <c r="U399" i="10" s="1"/>
  <c r="U256" i="10"/>
  <c r="R256" i="10"/>
  <c r="R404" i="10"/>
  <c r="R399" i="10" s="1"/>
  <c r="R249" i="10"/>
  <c r="R392" i="10" s="1"/>
  <c r="N256" i="10"/>
  <c r="N249" i="10"/>
  <c r="N392" i="10" s="1"/>
  <c r="N404" i="10"/>
  <c r="N399" i="10" s="1"/>
  <c r="J253" i="25"/>
  <c r="J257" i="25" s="1"/>
  <c r="J264" i="25" s="1"/>
  <c r="J280" i="25" s="1"/>
  <c r="J282" i="25" s="1"/>
  <c r="N136" i="25"/>
  <c r="N143" i="25" s="1"/>
  <c r="N253" i="25"/>
  <c r="N257" i="25" s="1"/>
  <c r="N264" i="25" s="1"/>
  <c r="N280" i="25" s="1"/>
  <c r="N282" i="25" s="1"/>
  <c r="M136" i="25"/>
  <c r="M143" i="25" s="1"/>
  <c r="M253" i="25"/>
  <c r="M257" i="25" s="1"/>
  <c r="M264" i="25" s="1"/>
  <c r="M280" i="25" s="1"/>
  <c r="M282" i="25" s="1"/>
  <c r="J159" i="25"/>
  <c r="J161" i="25" s="1"/>
  <c r="V404" i="10"/>
  <c r="V399" i="10" s="1"/>
  <c r="V256" i="10"/>
  <c r="V249" i="10"/>
  <c r="V392" i="10" s="1"/>
  <c r="S256" i="10"/>
  <c r="S404" i="10"/>
  <c r="S399" i="10" s="1"/>
  <c r="S249" i="10"/>
  <c r="S392" i="10" s="1"/>
  <c r="O136" i="25"/>
  <c r="O143" i="25" s="1"/>
  <c r="O253" i="25"/>
  <c r="O257" i="25" s="1"/>
  <c r="O264" i="25" s="1"/>
  <c r="O280" i="25" s="1"/>
  <c r="O282" i="25" s="1"/>
  <c r="P273" i="25"/>
  <c r="D237" i="25"/>
  <c r="E237" i="25"/>
  <c r="F237" i="25"/>
  <c r="G237" i="25"/>
  <c r="H275" i="25"/>
  <c r="E275" i="25"/>
  <c r="F275" i="25"/>
  <c r="D275" i="25"/>
  <c r="G275" i="25"/>
  <c r="N275" i="25"/>
  <c r="E154" i="25"/>
  <c r="D154" i="25"/>
  <c r="G154" i="25"/>
  <c r="F154" i="25"/>
  <c r="O274" i="25"/>
  <c r="O276" i="25"/>
  <c r="P276" i="25"/>
  <c r="I154" i="25"/>
  <c r="P154" i="25"/>
  <c r="O154" i="25"/>
  <c r="N154" i="25"/>
  <c r="I237" i="25"/>
  <c r="N237" i="25"/>
  <c r="P155" i="25"/>
  <c r="O155" i="25"/>
  <c r="H154" i="25"/>
  <c r="L154" i="25"/>
  <c r="J275" i="25"/>
  <c r="I275" i="25"/>
  <c r="L275" i="25"/>
  <c r="K237" i="25"/>
  <c r="M275" i="25"/>
  <c r="H237" i="25"/>
  <c r="M237" i="25"/>
  <c r="L237" i="25"/>
  <c r="K275" i="25"/>
  <c r="J237" i="25"/>
  <c r="C281" i="25"/>
  <c r="C282" i="25"/>
  <c r="K154" i="25"/>
  <c r="D152" i="25"/>
  <c r="M154" i="25"/>
  <c r="J154" i="25"/>
  <c r="X389" i="10"/>
  <c r="P237" i="25"/>
  <c r="K243" i="10"/>
  <c r="K265" i="10" s="1"/>
  <c r="K267" i="10" s="1"/>
  <c r="K392" i="10"/>
  <c r="K386" i="10" s="1"/>
  <c r="K407" i="10" s="1"/>
  <c r="K409" i="10" s="1"/>
  <c r="L392" i="10"/>
  <c r="X369" i="10"/>
  <c r="N283" i="25" l="1"/>
  <c r="D283" i="25"/>
  <c r="I283" i="25"/>
  <c r="C283" i="25"/>
  <c r="C242" i="25"/>
  <c r="J246" i="25" s="1"/>
  <c r="F283" i="25"/>
  <c r="G283" i="25"/>
  <c r="E284" i="25"/>
  <c r="D284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F284" i="25"/>
  <c r="G284" i="25"/>
  <c r="H284" i="25"/>
  <c r="L284" i="25"/>
  <c r="J284" i="25"/>
  <c r="K284" i="25"/>
  <c r="M284" i="25"/>
  <c r="I284" i="25"/>
  <c r="N284" i="25"/>
  <c r="N159" i="25"/>
  <c r="N161" i="25" s="1"/>
  <c r="L159" i="25"/>
  <c r="L161" i="25" s="1"/>
  <c r="P159" i="25"/>
  <c r="P161" i="25" s="1"/>
  <c r="H243" i="25"/>
  <c r="I243" i="25" s="1"/>
  <c r="J243" i="25" s="1"/>
  <c r="K243" i="25" s="1"/>
  <c r="L243" i="25" s="1"/>
  <c r="M243" i="25" s="1"/>
  <c r="N243" i="25" s="1"/>
  <c r="O243" i="25" s="1"/>
  <c r="P243" i="25" s="1"/>
  <c r="D159" i="25"/>
  <c r="O159" i="25"/>
  <c r="O161" i="25" s="1"/>
  <c r="G159" i="25"/>
  <c r="G161" i="25" s="1"/>
  <c r="M159" i="25"/>
  <c r="M161" i="25" s="1"/>
  <c r="I159" i="25"/>
  <c r="I161" i="25" s="1"/>
  <c r="F244" i="25"/>
  <c r="F246" i="25"/>
  <c r="O246" i="25"/>
  <c r="K159" i="25"/>
  <c r="K161" i="25" s="1"/>
  <c r="P284" i="25"/>
  <c r="O284" i="25"/>
  <c r="E283" i="25"/>
  <c r="P283" i="25"/>
  <c r="O283" i="25"/>
  <c r="O275" i="25"/>
  <c r="P275" i="25"/>
  <c r="H283" i="25"/>
  <c r="J283" i="25"/>
  <c r="L283" i="25"/>
  <c r="M283" i="25"/>
  <c r="K283" i="25"/>
  <c r="E152" i="25"/>
  <c r="K358" i="10"/>
  <c r="K357" i="10" s="1"/>
  <c r="K353" i="10" s="1"/>
  <c r="L408" i="10"/>
  <c r="K214" i="10"/>
  <c r="L266" i="10"/>
  <c r="P246" i="25" l="1"/>
  <c r="I246" i="25"/>
  <c r="N246" i="25"/>
  <c r="G246" i="25"/>
  <c r="L246" i="25"/>
  <c r="K246" i="25"/>
  <c r="M246" i="25"/>
  <c r="H246" i="25"/>
  <c r="C246" i="25"/>
  <c r="C244" i="25"/>
  <c r="E246" i="25"/>
  <c r="D246" i="25"/>
  <c r="D161" i="25"/>
  <c r="H163" i="25"/>
  <c r="L163" i="25"/>
  <c r="K163" i="25"/>
  <c r="G163" i="25"/>
  <c r="N163" i="25"/>
  <c r="I163" i="25"/>
  <c r="E163" i="25"/>
  <c r="D163" i="25"/>
  <c r="J163" i="25"/>
  <c r="O163" i="25"/>
  <c r="M163" i="25"/>
  <c r="F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P163" i="25"/>
  <c r="F152" i="25"/>
  <c r="K410" i="10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N162" i="25" l="1"/>
  <c r="L162" i="25"/>
  <c r="K162" i="25"/>
  <c r="I162" i="25"/>
  <c r="G162" i="25"/>
  <c r="H162" i="25"/>
  <c r="F162" i="25"/>
  <c r="O162" i="25"/>
  <c r="E162" i="25"/>
  <c r="D162" i="25"/>
  <c r="J162" i="25"/>
  <c r="P162" i="25"/>
  <c r="M162" i="25"/>
  <c r="I245" i="25"/>
  <c r="C245" i="25"/>
  <c r="F245" i="25"/>
  <c r="E245" i="25"/>
  <c r="G245" i="25"/>
  <c r="N245" i="25"/>
  <c r="P245" i="25"/>
  <c r="D245" i="25"/>
  <c r="O245" i="25"/>
  <c r="H245" i="25"/>
  <c r="M245" i="25"/>
  <c r="K245" i="25"/>
  <c r="L245" i="25"/>
  <c r="J245" i="25"/>
  <c r="G152" i="25"/>
  <c r="K382" i="10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H152" i="25" l="1"/>
  <c r="L424" i="10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I152" i="25" l="1"/>
  <c r="L265" i="10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J152" i="25" l="1"/>
  <c r="L214" i="10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K152" i="25" l="1"/>
  <c r="L213" i="10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152" i="25" l="1"/>
  <c r="L269" i="10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152" i="25" l="1"/>
  <c r="M265" i="10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N152" i="25" l="1"/>
  <c r="O152" i="25" s="1"/>
  <c r="P152" i="25" s="1"/>
  <c r="M214" i="10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W91" i="22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V213" i="10" l="1"/>
  <c r="V209" i="10" s="1"/>
  <c r="W93" i="22"/>
  <c r="W232" i="11" s="1"/>
  <c r="W237" i="11" s="1"/>
  <c r="W248" i="11" s="1"/>
  <c r="W178" i="10" s="1"/>
  <c r="V383" i="10"/>
  <c r="V418" i="10"/>
  <c r="V281" i="10"/>
  <c r="V279" i="10"/>
  <c r="V268" i="10" l="1"/>
  <c r="V269" i="10"/>
  <c r="W322" i="10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W214" i="10" l="1"/>
  <c r="W213" i="10" s="1"/>
  <c r="X266" i="10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322" i="10" s="1"/>
  <c r="X325" i="10" s="1"/>
  <c r="X327" i="10" s="1"/>
  <c r="X328" i="10" s="1"/>
  <c r="X330" i="10" s="1"/>
  <c r="W382" i="10"/>
  <c r="W383" i="10"/>
  <c r="W418" i="10"/>
  <c r="W209" i="10"/>
  <c r="W269" i="10"/>
  <c r="W268" i="10"/>
  <c r="W281" i="10"/>
  <c r="W279" i="10"/>
  <c r="X181" i="10" l="1"/>
  <c r="X183" i="10" s="1"/>
  <c r="X184" i="10" s="1"/>
  <c r="X186" i="10" s="1"/>
  <c r="X282" i="10" s="1"/>
  <c r="W217" i="10"/>
  <c r="W285" i="10"/>
  <c r="W286" i="10"/>
  <c r="X424" i="10"/>
  <c r="X387" i="10"/>
  <c r="X386" i="10" s="1"/>
  <c r="X407" i="10" s="1"/>
  <c r="X409" i="10" s="1"/>
  <c r="X491" i="10"/>
  <c r="X417" i="10"/>
  <c r="X368" i="10"/>
  <c r="X364" i="10" s="1"/>
  <c r="X244" i="10" l="1"/>
  <c r="X243" i="10" s="1"/>
  <c r="X265" i="10" s="1"/>
  <c r="X267" i="10" s="1"/>
  <c r="X214" i="10" s="1"/>
  <c r="X213" i="10" s="1"/>
  <c r="X209" i="10" s="1"/>
  <c r="X225" i="10"/>
  <c r="X220" i="10" s="1"/>
  <c r="X280" i="10" s="1"/>
  <c r="X275" i="10"/>
  <c r="X358" i="10"/>
  <c r="X357" i="10" s="1"/>
  <c r="X353" i="10" s="1"/>
  <c r="X381" i="10"/>
  <c r="X421" i="10" s="1"/>
  <c r="X436" i="10"/>
  <c r="X422" i="10"/>
  <c r="W240" i="10"/>
  <c r="W276" i="10"/>
  <c r="W239" i="10"/>
  <c r="X238" i="10" l="1"/>
  <c r="X279" i="10" s="1"/>
  <c r="X294" i="10"/>
  <c r="X268" i="10"/>
  <c r="X427" i="10"/>
  <c r="X428" i="10"/>
  <c r="X361" i="10"/>
  <c r="X382" i="10" s="1"/>
  <c r="X423" i="10"/>
  <c r="X411" i="10"/>
  <c r="X269" i="10"/>
  <c r="X410" i="10"/>
  <c r="X286" i="10"/>
  <c r="X285" i="10"/>
  <c r="X217" i="10"/>
  <c r="X281" i="10" l="1"/>
  <c r="X239" i="10"/>
  <c r="X383" i="10"/>
  <c r="X418" i="10"/>
  <c r="X240" i="10"/>
  <c r="X276" i="10"/>
  <c r="X2314" i="16" l="1"/>
  <c r="W2321" i="16"/>
  <c r="Q2321" i="16"/>
  <c r="P2321" i="16"/>
  <c r="L2318" i="16"/>
  <c r="L2320" i="16" s="1"/>
  <c r="L2311" i="16"/>
  <c r="L2319" i="16"/>
  <c r="L2321" i="16" s="1"/>
  <c r="L2312" i="16"/>
  <c r="L2314" i="16" s="1"/>
  <c r="M2319" i="16"/>
  <c r="M2321" i="16" s="1"/>
  <c r="M2311" i="16"/>
  <c r="M2318" i="16"/>
  <c r="M2312" i="16"/>
  <c r="M2314" i="16" s="1"/>
  <c r="K2312" i="16"/>
  <c r="K2314" i="16" s="1"/>
  <c r="K2319" i="16"/>
  <c r="K2311" i="16"/>
  <c r="K2318" i="16"/>
  <c r="L2313" i="16" l="1"/>
  <c r="K2321" i="16"/>
  <c r="K2320" i="16"/>
  <c r="N2311" i="16"/>
  <c r="N2318" i="16"/>
  <c r="N2312" i="16"/>
  <c r="O2312" i="16" s="1"/>
  <c r="O2314" i="16" s="1"/>
  <c r="K2313" i="16"/>
  <c r="N2319" i="16"/>
  <c r="O2311" i="16" l="1"/>
  <c r="N2314" i="16"/>
  <c r="N2321" i="16"/>
  <c r="M2313" i="16"/>
  <c r="N2313" i="16" s="1"/>
  <c r="O2319" i="16"/>
  <c r="P2312" i="16"/>
  <c r="Q2312" i="16" s="1"/>
  <c r="M2320" i="16"/>
  <c r="N2320" i="16" s="1"/>
  <c r="O2318" i="16"/>
  <c r="R2312" i="16" l="1"/>
  <c r="S2312" i="16" s="1"/>
  <c r="T2312" i="16" s="1"/>
  <c r="O2313" i="16"/>
  <c r="P2311" i="16"/>
  <c r="O2320" i="16"/>
  <c r="P2318" i="16"/>
  <c r="P2319" i="16"/>
  <c r="Q2319" i="16" s="1"/>
  <c r="O2321" i="16"/>
  <c r="U2312" i="16" l="1"/>
  <c r="R2319" i="16"/>
  <c r="P2320" i="16"/>
  <c r="Q2318" i="16"/>
  <c r="Q2311" i="16"/>
  <c r="Q2313" i="16" s="1"/>
  <c r="P2313" i="16"/>
  <c r="R2311" i="16" l="1"/>
  <c r="R2313" i="16" s="1"/>
  <c r="V2312" i="16"/>
  <c r="W2312" i="16" s="1"/>
  <c r="X2312" i="16" s="1"/>
  <c r="H2312" i="16" s="1"/>
  <c r="Q2320" i="16"/>
  <c r="S2319" i="16"/>
  <c r="T2319" i="16" s="1"/>
  <c r="R2318" i="16"/>
  <c r="S2318" i="16" s="1"/>
  <c r="S2311" i="16" l="1"/>
  <c r="S2313" i="16" s="1"/>
  <c r="S2320" i="16"/>
  <c r="U2319" i="16"/>
  <c r="V2319" i="16" s="1"/>
  <c r="W2319" i="16" s="1"/>
  <c r="X2319" i="16" s="1"/>
  <c r="H2319" i="16" s="1"/>
  <c r="R2320" i="16"/>
  <c r="T2318" i="16"/>
  <c r="T2320" i="16" s="1"/>
  <c r="T2311" i="16" l="1"/>
  <c r="T2313" i="16" s="1"/>
  <c r="U2318" i="16"/>
  <c r="U2311" i="16" l="1"/>
  <c r="U2313" i="16" s="1"/>
  <c r="U2320" i="16"/>
  <c r="V2318" i="16"/>
  <c r="V2320" i="16" s="1"/>
  <c r="V2311" i="16" l="1"/>
  <c r="W2311" i="16" s="1"/>
  <c r="W2318" i="16"/>
  <c r="V2313" i="16" l="1"/>
  <c r="W2313" i="16"/>
  <c r="X2311" i="16"/>
  <c r="W2320" i="16"/>
  <c r="X2318" i="16"/>
  <c r="X2320" i="16" l="1"/>
  <c r="H2320" i="16" s="1"/>
  <c r="H2318" i="16"/>
  <c r="X2313" i="16"/>
  <c r="H2313" i="16" s="1"/>
  <c r="H23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<sst xmlns="http://schemas.openxmlformats.org/spreadsheetml/2006/main" count="5329" uniqueCount="840">
  <si>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</si>
  <si>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</si>
  <si>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</si>
  <si>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</si>
  <si>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</si>
  <si>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</si>
  <si>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</si>
  <si>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</si>
  <si>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</si>
  <si>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</si>
  <si>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</si>
  <si>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</si>
  <si>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</si>
  <si>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</si>
  <si>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</si>
  <si>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</si>
  <si>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</si>
  <si>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</si>
  <si>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</si>
  <si>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</si>
  <si>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</si>
  <si>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</si>
  <si>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</si>
  <si>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</si>
  <si>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</si>
  <si>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</si>
  <si>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</si>
  <si>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</si>
  <si>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</si>
  <si>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</si>
  <si>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</si>
  <si>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</si>
  <si>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</si>
  <si>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</si>
  <si>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</si>
  <si>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</si>
  <si>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</si>
  <si>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</si>
  <si>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</si>
  <si>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</si>
  <si>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</si>
  <si>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</si>
  <si>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</si>
  <si>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</si>
  <si>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</si>
  <si>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</si>
  <si>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</si>
  <si>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</si>
  <si>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</si>
  <si>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</si>
  <si>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</si>
  <si>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</si>
  <si>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</si>
  <si>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</si>
  <si>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</si>
  <si>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</si>
  <si>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</si>
  <si>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</si>
  <si>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</si>
  <si>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</si>
  <si>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</si>
  <si>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</si>
  <si>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</si>
  <si>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</si>
  <si>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</si>
  <si>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</si>
  <si>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</si>
  <si>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</si>
  <si>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</si>
  <si>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</si>
  <si>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</si>
  <si>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</si>
  <si>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</si>
  <si>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</si>
  <si>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</si>
  <si>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</si>
  <si>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</si>
  <si>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</si>
  <si>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</si>
  <si>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</si>
  <si>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</si>
  <si>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</si>
  <si>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</si>
  <si>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</si>
  <si>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</si>
  <si>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</si>
  <si>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</si>
  <si>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</si>
  <si>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</si>
  <si>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</si>
  <si>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</si>
  <si>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</si>
  <si>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</si>
  <si>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</si>
  <si>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</si>
  <si>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</si>
  <si>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</si>
  <si>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</si>
  <si>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</si>
  <si>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</si>
  <si>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</si>
  <si>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</si>
  <si>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</si>
  <si>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</si>
  <si>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</si>
  <si>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</si>
  <si>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</si>
  <si>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</si>
  <si>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</si>
  <si>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</si>
  <si>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</si>
  <si>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</si>
  <si>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</si>
  <si>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</si>
  <si>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</si>
  <si>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</si>
  <si>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</si>
  <si>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</si>
  <si>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</si>
  <si>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</si>
  <si>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</si>
  <si>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</si>
  <si>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</si>
  <si>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</si>
  <si>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</si>
  <si>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</si>
  <si>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</si>
  <si>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</si>
  <si>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</si>
  <si>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</si>
  <si>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</si>
  <si>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</si>
  <si>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</si>
  <si>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</si>
  <si>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</si>
  <si>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</si>
  <si>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</si>
  <si>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</si>
  <si>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</si>
  <si>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</si>
  <si>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</si>
  <si>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</si>
  <si>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</si>
  <si>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</si>
  <si>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</si>
  <si>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</si>
  <si>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</si>
  <si>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</si>
  <si>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</si>
  <si>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</si>
  <si>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</si>
  <si>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</si>
  <si>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</si>
  <si>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</si>
  <si>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</si>
  <si>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</si>
  <si>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</si>
  <si>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</si>
  <si>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</si>
  <si>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</si>
  <si>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</si>
  <si>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</si>
  <si>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</si>
  <si>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</si>
  <si>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</si>
  <si>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</si>
  <si>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</si>
  <si>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</si>
  <si>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</si>
  <si>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</si>
  <si>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</si>
  <si>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</si>
  <si>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</si>
  <si>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</si>
  <si>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</si>
  <si>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</si>
  <si>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</si>
  <si>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</si>
  <si>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</si>
  <si>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</si>
  <si>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</si>
  <si>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</si>
  <si>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</si>
  <si>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</si>
  <si>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</si>
  <si>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</si>
  <si>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</si>
  <si>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</si>
  <si>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</si>
  <si>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</si>
  <si>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</si>
  <si>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</si>
  <si>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</si>
  <si>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</si>
  <si>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</si>
  <si>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</si>
  <si>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</si>
  <si>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</si>
  <si>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</si>
  <si>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</si>
  <si>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</si>
  <si>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</si>
  <si>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</si>
  <si>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</si>
  <si>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</si>
  <si>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</si>
  <si>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</si>
  <si>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</si>
  <si>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</si>
  <si>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</si>
  <si>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</si>
  <si>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</si>
  <si>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</si>
  <si>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</si>
  <si>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</si>
  <si>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</si>
  <si>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</si>
  <si>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</si>
  <si>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</si>
  <si>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</si>
  <si>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</si>
  <si>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</si>
  <si>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</si>
  <si>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</si>
  <si>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</si>
  <si>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</si>
  <si>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</si>
  <si>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</si>
  <si>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</si>
  <si>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</si>
  <si>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</si>
  <si>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</si>
  <si>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</si>
  <si>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</si>
  <si>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</si>
  <si>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</si>
  <si>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</si>
  <si>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</si>
  <si>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</si>
  <si>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</si>
  <si>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</si>
  <si>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</si>
  <si>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</si>
  <si>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</si>
  <si>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</si>
  <si>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</si>
  <si>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</si>
  <si>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</si>
  <si>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</si>
  <si>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</si>
  <si>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</si>
  <si>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</si>
  <si>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</si>
  <si>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</si>
  <si>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</si>
  <si>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</si>
  <si>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</si>
  <si>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</si>
  <si>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</si>
  <si>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</si>
  <si>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</si>
  <si>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</si>
  <si>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</si>
  <si>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</si>
  <si>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</si>
  <si>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</si>
  <si>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</si>
  <si>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</si>
  <si>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</si>
  <si>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</si>
  <si>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</si>
  <si>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</si>
  <si>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</si>
  <si>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</si>
  <si>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</si>
  <si>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</si>
  <si>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</si>
  <si>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</si>
  <si>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</si>
  <si>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</si>
  <si>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</si>
  <si>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</si>
  <si>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</si>
  <si>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</si>
  <si>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</si>
  <si>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</si>
  <si>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</si>
  <si>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</si>
  <si>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</si>
  <si>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</si>
  <si>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</si>
  <si>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</si>
  <si>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</si>
  <si>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</si>
  <si>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</si>
  <si>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</si>
  <si>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</si>
  <si>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</si>
  <si>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</si>
  <si>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</si>
  <si>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</si>
  <si>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</si>
  <si>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</si>
  <si>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</si>
  <si>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</si>
  <si>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</si>
  <si>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</si>
  <si>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</si>
  <si>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</si>
  <si>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</si>
  <si>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</si>
  <si>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</si>
  <si>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</si>
  <si>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</si>
  <si>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</si>
  <si>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</si>
  <si>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</si>
  <si>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</si>
  <si>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</si>
  <si>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</si>
  <si>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</si>
  <si>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</si>
  <si>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</si>
  <si>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</si>
  <si>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</si>
  <si>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</si>
  <si>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</si>
  <si>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</si>
  <si>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</si>
  <si>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</si>
  <si>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</si>
  <si>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</si>
  <si>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</si>
  <si>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</si>
  <si>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</si>
  <si>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</si>
  <si>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</si>
  <si>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</si>
  <si>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</si>
  <si>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</si>
  <si>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</si>
  <si>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</si>
  <si>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</si>
  <si>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</si>
  <si>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</si>
  <si>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</si>
  <si>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</si>
  <si>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</si>
  <si>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</si>
  <si>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</si>
  <si>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</si>
  <si>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</si>
  <si>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</si>
  <si>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</si>
  <si>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</si>
  <si>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</si>
  <si>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</si>
  <si>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</si>
  <si>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</si>
  <si>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</si>
  <si>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</si>
  <si>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</si>
  <si>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</si>
  <si>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</si>
  <si>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</si>
  <si>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</si>
  <si>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</si>
  <si>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</si>
  <si>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</si>
  <si>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</si>
  <si>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</si>
  <si>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</si>
  <si>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</si>
  <si>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</si>
  <si>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</si>
  <si>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</si>
  <si>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</si>
  <si>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</si>
  <si>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</si>
  <si>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</si>
  <si>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</si>
  <si>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</si>
  <si>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</si>
  <si>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</si>
  <si>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</si>
  <si>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</si>
  <si>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</si>
  <si>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</si>
  <si>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</si>
  <si>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</si>
  <si>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</si>
  <si>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</si>
  <si>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</si>
  <si>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</si>
  <si>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</si>
  <si>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</si>
  <si>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</si>
  <si>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</si>
  <si>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</si>
  <si>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</si>
  <si>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</si>
  <si>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</si>
  <si>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</si>
  <si>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</si>
  <si>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</si>
  <si>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</si>
  <si>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</si>
  <si>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</si>
  <si>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</si>
  <si>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</si>
  <si>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</si>
  <si>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</si>
  <si>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</si>
  <si>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</si>
  <si>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</si>
  <si>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</si>
  <si>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</si>
  <si>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</si>
  <si>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</si>
  <si>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</si>
  <si>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</si>
  <si>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</si>
  <si>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</si>
  <si>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</si>
  <si>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</si>
  <si>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</si>
  <si>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</si>
  <si>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</si>
  <si>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</si>
  <si>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</si>
  <si>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</si>
  <si>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</si>
  <si>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</si>
  <si>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</si>
  <si>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</si>
  <si>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</si>
  <si>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</si>
  <si>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</si>
  <si>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</si>
  <si>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</si>
  <si>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</si>
  <si>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</si>
  <si>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</si>
  <si>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</si>
  <si>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</si>
  <si>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</si>
  <si>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</si>
  <si>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</si>
  <si>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</si>
  <si>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</si>
  <si>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</si>
  <si>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</si>
  <si>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</si>
  <si>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</si>
  <si>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</si>
  <si>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</si>
  <si>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</si>
  <si>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</si>
  <si>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</si>
  <si>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</si>
  <si>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</si>
  <si>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</si>
  <si>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</si>
  <si>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</si>
  <si>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</si>
  <si>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</si>
  <si>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</si>
  <si>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</si>
  <si>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</si>
  <si>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</si>
  <si>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</si>
  <si>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</si>
  <si>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</si>
  <si>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</si>
  <si>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</si>
  <si>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</si>
  <si>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</si>
  <si>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</si>
  <si>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</si>
  <si>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</si>
  <si>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</si>
  <si>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</si>
  <si>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</si>
  <si>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</si>
  <si>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</si>
  <si>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</si>
  <si>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</si>
  <si>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</si>
  <si>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</si>
  <si>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</si>
  <si>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</si>
  <si>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</si>
  <si>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</si>
  <si>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</si>
  <si>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</si>
  <si>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</si>
  <si>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</si>
  <si>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</si>
  <si>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</si>
  <si>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</si>
  <si>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</si>
  <si>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</si>
  <si>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</si>
  <si>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</si>
  <si>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</si>
  <si>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</si>
  <si>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</si>
  <si>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</si>
  <si>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</si>
  <si>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</si>
  <si>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</si>
  <si>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</si>
  <si>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</si>
  <si>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</si>
  <si>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</si>
  <si>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</si>
  <si>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</si>
  <si>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</si>
  <si>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</si>
  <si>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</si>
  <si>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</si>
  <si>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</si>
  <si>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</si>
  <si>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</si>
  <si>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</si>
  <si>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</si>
  <si>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</si>
  <si>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</si>
  <si>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</si>
  <si>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</si>
  <si>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</si>
  <si>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</si>
  <si>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</si>
  <si>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</si>
  <si>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</si>
  <si>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</si>
  <si>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</si>
  <si>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</si>
  <si>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</si>
  <si>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</si>
  <si>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</si>
  <si>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</si>
  <si>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</si>
  <si>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</si>
  <si>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</si>
  <si>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</si>
  <si>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</si>
  <si>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</si>
  <si>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</si>
  <si>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</si>
  <si>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</si>
  <si>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</si>
  <si>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</si>
  <si>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</si>
  <si>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</si>
  <si>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</si>
  <si>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</si>
  <si>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</si>
  <si>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</si>
  <si>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</si>
  <si>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</si>
  <si>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</si>
  <si>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</si>
  <si>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</si>
  <si>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</si>
  <si>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</si>
  <si>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</si>
  <si>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</si>
  <si>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</si>
  <si>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</si>
  <si>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</si>
  <si>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</si>
  <si>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</si>
  <si>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</si>
  <si>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</si>
  <si>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</si>
  <si>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</si>
  <si>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</si>
  <si>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</si>
  <si>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</si>
  <si>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</si>
  <si>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</si>
  <si>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</si>
  <si>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</si>
  <si>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</si>
  <si>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</si>
  <si>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</si>
  <si>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</si>
  <si>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</si>
  <si>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</si>
  <si>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</si>
  <si>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</si>
  <si>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</si>
  <si>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</si>
  <si>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</si>
  <si>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</si>
  <si>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</si>
  <si>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</si>
  <si>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</si>
  <si>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</si>
  <si>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</si>
  <si>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</si>
  <si>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</si>
  <si>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</si>
  <si>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</si>
  <si>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</si>
  <si>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</si>
  <si>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</si>
  <si>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</si>
  <si>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</si>
  <si>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</si>
  <si>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</si>
  <si>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</si>
  <si>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</si>
  <si>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</si>
  <si>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</si>
  <si>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</si>
  <si>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</si>
  <si>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</si>
  <si>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</si>
  <si>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</si>
  <si>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</si>
  <si>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</si>
  <si>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</si>
  <si>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</si>
  <si>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</si>
  <si>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</si>
  <si>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</si>
  <si>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</si>
  <si>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</si>
  <si>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</si>
  <si>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</si>
  <si>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</si>
  <si>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</si>
  <si>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</si>
  <si>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</si>
  <si>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</si>
  <si>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</si>
  <si>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</si>
  <si>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</si>
  <si>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</si>
  <si>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</si>
  <si>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</si>
  <si>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</si>
  <si>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</si>
  <si>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</si>
  <si>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</si>
  <si>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</si>
  <si>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</si>
  <si>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</si>
  <si>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</si>
  <si>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</si>
  <si>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</si>
  <si>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</si>
  <si>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</si>
  <si>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</si>
  <si>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</si>
  <si>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</si>
  <si>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</si>
  <si>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</si>
  <si>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</si>
  <si>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</si>
  <si>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</si>
  <si>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</si>
  <si>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</si>
  <si>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</si>
  <si>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</si>
  <si>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</si>
  <si>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</si>
  <si>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</si>
  <si>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</si>
  <si>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</si>
  <si>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</si>
  <si>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</si>
  <si>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</si>
  <si>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</si>
  <si>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</si>
  <si>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</si>
  <si>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</si>
  <si>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</si>
  <si>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</si>
  <si>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</si>
  <si>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</si>
  <si>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</si>
  <si>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</si>
  <si>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</si>
  <si>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</si>
  <si>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</si>
  <si>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</si>
  <si>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</si>
  <si>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</si>
  <si>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</si>
  <si>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</si>
  <si>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</si>
  <si>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</si>
  <si>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</si>
  <si>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</si>
  <si>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</si>
  <si>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</si>
  <si>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</si>
  <si>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</si>
  <si>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</si>
  <si>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</si>
  <si>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</si>
  <si>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</si>
  <si>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</si>
  <si>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</si>
  <si>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</si>
  <si>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</si>
  <si>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</si>
  <si>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</si>
  <si>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</si>
  <si>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</si>
  <si>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</si>
  <si>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</si>
  <si>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</si>
  <si>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</si>
  <si>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</si>
  <si>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</si>
  <si>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</si>
  <si>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</si>
  <si>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</si>
  <si>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</si>
  <si>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</si>
  <si>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</si>
  <si>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</si>
  <si>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</si>
  <si>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</si>
  <si>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</si>
  <si>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</si>
  <si>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</si>
  <si>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</si>
  <si>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</si>
  <si>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</si>
  <si>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</si>
  <si>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</si>
  <si>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</si>
  <si>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</si>
  <si>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</si>
  <si>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</si>
  <si>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</si>
  <si>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</si>
  <si>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</si>
  <si>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</si>
  <si>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</si>
  <si>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</si>
  <si>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</si>
  <si>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</si>
  <si>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</si>
  <si>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</si>
  <si>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</si>
  <si>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</si>
  <si>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</si>
  <si>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</si>
  <si>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</si>
  <si>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</si>
  <si>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</si>
  <si>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</si>
  <si>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</si>
  <si>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</si>
  <si>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</si>
  <si>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</si>
  <si>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</si>
  <si>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</si>
  <si>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</si>
  <si>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</si>
  <si>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</si>
  <si>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</si>
  <si>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</si>
  <si>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</si>
  <si>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</si>
  <si>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</si>
  <si>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</si>
  <si>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</si>
  <si>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</si>
  <si>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</si>
  <si>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</si>
  <si>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</si>
  <si>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</si>
  <si>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</si>
  <si>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</si>
  <si>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</si>
  <si>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</si>
  <si>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</si>
  <si>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</si>
  <si>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</si>
  <si>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</si>
  <si>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</si>
  <si>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</si>
  <si>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</si>
  <si>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</si>
  <si>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</si>
  <si>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</si>
  <si>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</si>
  <si>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</si>
  <si>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</si>
  <si>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</si>
  <si>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</si>
  <si>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</si>
  <si>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</si>
  <si>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</si>
  <si>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</si>
  <si>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</si>
  <si>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</si>
  <si>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</si>
  <si>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</si>
  <si>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</si>
  <si>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</si>
  <si>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</si>
  <si>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</si>
  <si>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</si>
  <si>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</si>
  <si>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</si>
  <si>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</si>
  <si>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</si>
  <si>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</si>
  <si>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</si>
  <si>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</si>
  <si>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</si>
  <si>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</si>
  <si>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</si>
  <si>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</si>
  <si>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</si>
  <si>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</si>
  <si>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</si>
  <si>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</si>
  <si>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</si>
  <si>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</si>
  <si>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</si>
  <si>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</si>
  <si>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</si>
  <si>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</si>
  <si>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</si>
  <si>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</si>
  <si>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</si>
  <si>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</si>
  <si>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</si>
  <si>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</si>
  <si>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przychody</t>
  </si>
  <si>
    <t>Model finansowy v. 2.2 [230920172]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</si>
</sst>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6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2" fillId="0" borderId="0"/>
    <xf numFmtId="0" fontId="64" fillId="0" borderId="0" applyNumberFormat="0" applyFill="0" applyBorder="0" applyAlignment="0" applyProtection="0"/>
    <xf numFmtId="0" fontId="65" fillId="26" borderId="22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631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5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8" fillId="0" borderId="0" xfId="0" applyNumberFormat="1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3" fontId="19" fillId="0" borderId="0" xfId="0" applyNumberFormat="1" applyFont="1" applyProtection="1">
      <protection hidden="1"/>
    </xf>
    <xf numFmtId="0" fontId="8" fillId="0" borderId="5" xfId="0" applyFont="1" applyBorder="1" applyProtection="1">
      <protection hidden="1"/>
    </xf>
    <xf numFmtId="3" fontId="8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8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Protection="1">
      <protection hidden="1"/>
    </xf>
    <xf numFmtId="0" fontId="23" fillId="6" borderId="0" xfId="0" applyFont="1" applyFill="1" applyProtection="1">
      <protection hidden="1"/>
    </xf>
    <xf numFmtId="0" fontId="22" fillId="6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8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8" fillId="0" borderId="2" xfId="0" applyNumberFormat="1" applyFont="1" applyBorder="1" applyProtection="1"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6" fillId="0" borderId="0" xfId="0" quotePrefix="1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0" fontId="14" fillId="7" borderId="0" xfId="0" applyFont="1" applyFill="1" applyAlignment="1" applyProtection="1">
      <alignment horizontal="center" vertical="center"/>
      <protection hidden="1"/>
    </xf>
    <xf numFmtId="169" fontId="22" fillId="6" borderId="0" xfId="0" applyNumberFormat="1" applyFont="1" applyFill="1" applyAlignment="1" applyProtection="1">
      <alignment horizontal="center" vertical="center"/>
      <protection hidden="1"/>
    </xf>
    <xf numFmtId="169" fontId="22" fillId="7" borderId="0" xfId="0" applyNumberFormat="1" applyFont="1" applyFill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169" fontId="22" fillId="2" borderId="0" xfId="0" applyNumberFormat="1" applyFont="1" applyFill="1" applyAlignment="1" applyProtection="1">
      <alignment horizontal="center" vertical="center"/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25" fillId="5" borderId="0" xfId="0" applyFont="1" applyFill="1" applyProtection="1">
      <protection hidden="1"/>
    </xf>
    <xf numFmtId="3" fontId="25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7" fillId="0" borderId="0" xfId="0" applyFont="1" applyProtection="1">
      <protection hidden="1"/>
    </xf>
    <xf numFmtId="169" fontId="22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9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8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6" fillId="0" borderId="4" xfId="0" applyFont="1" applyBorder="1" applyProtection="1"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49" fontId="8" fillId="5" borderId="0" xfId="0" applyNumberFormat="1" applyFont="1" applyFill="1" applyAlignment="1" applyProtection="1">
      <alignment vertical="top"/>
      <protection hidden="1"/>
    </xf>
    <xf numFmtId="3" fontId="8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8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0" fontId="37" fillId="5" borderId="0" xfId="0" applyFont="1" applyFill="1" applyAlignment="1" applyProtection="1">
      <alignment vertical="top"/>
      <protection hidden="1"/>
    </xf>
    <xf numFmtId="3" fontId="37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8" fillId="5" borderId="0" xfId="0" applyNumberFormat="1" applyFont="1" applyFill="1" applyProtection="1">
      <protection hidden="1"/>
    </xf>
    <xf numFmtId="3" fontId="32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3" fontId="40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8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6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8" fillId="0" borderId="4" xfId="0" applyNumberFormat="1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8" fillId="0" borderId="13" xfId="0" applyFont="1" applyBorder="1" applyProtection="1">
      <protection hidden="1"/>
    </xf>
    <xf numFmtId="3" fontId="8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8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8" fillId="0" borderId="12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8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3" fontId="27" fillId="0" borderId="0" xfId="0" applyNumberFormat="1" applyFont="1" applyProtection="1">
      <protection hidden="1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8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8" fillId="9" borderId="0" xfId="0" applyFont="1" applyFill="1" applyProtection="1">
      <protection locked="0" hidden="1"/>
    </xf>
    <xf numFmtId="49" fontId="8" fillId="9" borderId="0" xfId="0" applyNumberFormat="1" applyFont="1" applyFill="1" applyAlignment="1" applyProtection="1">
      <alignment vertical="top"/>
      <protection hidden="1"/>
    </xf>
    <xf numFmtId="3" fontId="8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8" fillId="9" borderId="0" xfId="0" applyFont="1" applyFill="1" applyAlignment="1" applyProtection="1">
      <alignment vertical="top"/>
      <protection hidden="1"/>
    </xf>
    <xf numFmtId="0" fontId="8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8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8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8" fillId="10" borderId="0" xfId="0" applyFont="1" applyFill="1" applyProtection="1">
      <protection locked="0" hidden="1"/>
    </xf>
    <xf numFmtId="49" fontId="8" fillId="10" borderId="0" xfId="0" applyNumberFormat="1" applyFont="1" applyFill="1" applyAlignment="1" applyProtection="1">
      <alignment vertical="top"/>
      <protection hidden="1"/>
    </xf>
    <xf numFmtId="3" fontId="8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8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locked="0" hidden="1"/>
    </xf>
    <xf numFmtId="3" fontId="36" fillId="10" borderId="0" xfId="0" applyNumberFormat="1" applyFont="1" applyFill="1" applyAlignment="1" applyProtection="1">
      <alignment vertical="top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3" fontId="50" fillId="0" borderId="0" xfId="0" applyNumberFormat="1" applyFont="1" applyProtection="1">
      <protection hidden="1"/>
    </xf>
    <xf numFmtId="0" fontId="49" fillId="0" borderId="0" xfId="0" applyFont="1" applyProtection="1">
      <protection hidden="1"/>
    </xf>
    <xf numFmtId="3" fontId="4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3" fontId="39" fillId="0" borderId="0" xfId="0" applyNumberFormat="1" applyFont="1" applyProtection="1">
      <protection hidden="1"/>
    </xf>
    <xf numFmtId="0" fontId="53" fillId="0" borderId="0" xfId="0" applyFont="1" applyProtection="1">
      <protection hidden="1"/>
    </xf>
    <xf numFmtId="3" fontId="53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10" fontId="7" fillId="0" borderId="4" xfId="2" applyNumberFormat="1" applyBorder="1" applyAlignment="1" applyProtection="1">
      <alignment horizontal="center"/>
      <protection hidden="1"/>
    </xf>
    <xf numFmtId="10" fontId="7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2" fillId="0" borderId="5" xfId="0" applyNumberFormat="1" applyFont="1" applyBorder="1" applyProtection="1"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15" xfId="0" applyFont="1" applyBorder="1" applyProtection="1">
      <protection hidden="1"/>
    </xf>
    <xf numFmtId="0" fontId="8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8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8" fillId="0" borderId="2" xfId="0" applyNumberFormat="1" applyFont="1" applyBorder="1" applyAlignment="1" applyProtection="1">
      <alignment horizontal="center" vertical="center"/>
      <protection hidden="1"/>
    </xf>
    <xf numFmtId="3" fontId="8" fillId="0" borderId="15" xfId="0" applyNumberFormat="1" applyFont="1" applyBorder="1" applyProtection="1"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16" fillId="0" borderId="5" xfId="0" applyFont="1" applyBorder="1" applyProtection="1">
      <protection hidden="1"/>
    </xf>
    <xf numFmtId="0" fontId="33" fillId="0" borderId="2" xfId="0" applyFont="1" applyBorder="1" applyAlignment="1" applyProtection="1">
      <alignment vertical="center"/>
      <protection hidden="1"/>
    </xf>
    <xf numFmtId="0" fontId="33" fillId="0" borderId="2" xfId="0" applyFont="1" applyBorder="1" applyProtection="1">
      <protection hidden="1"/>
    </xf>
    <xf numFmtId="0" fontId="16" fillId="0" borderId="2" xfId="0" applyFon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8" fillId="0" borderId="0" xfId="0" applyNumberFormat="1" applyFont="1" applyProtection="1">
      <protection locked="0" hidden="1"/>
    </xf>
    <xf numFmtId="0" fontId="54" fillId="0" borderId="2" xfId="0" applyFont="1" applyBorder="1" applyAlignment="1" applyProtection="1">
      <alignment horizontal="right"/>
      <protection hidden="1"/>
    </xf>
    <xf numFmtId="0" fontId="38" fillId="0" borderId="2" xfId="0" applyFont="1" applyBorder="1" applyProtection="1">
      <protection hidden="1"/>
    </xf>
    <xf numFmtId="3" fontId="54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vertical="center"/>
      <protection hidden="1"/>
    </xf>
    <xf numFmtId="0" fontId="8" fillId="0" borderId="4" xfId="0" quotePrefix="1" applyFont="1" applyBorder="1" applyProtection="1">
      <protection hidden="1"/>
    </xf>
    <xf numFmtId="0" fontId="55" fillId="0" borderId="14" xfId="0" applyFont="1" applyBorder="1" applyAlignment="1" applyProtection="1">
      <alignment horizontal="center" vertical="center"/>
      <protection hidden="1"/>
    </xf>
    <xf numFmtId="0" fontId="55" fillId="0" borderId="4" xfId="0" applyFont="1" applyBorder="1" applyAlignment="1" applyProtection="1">
      <alignment horizontal="center" vertical="center"/>
      <protection hidden="1"/>
    </xf>
    <xf numFmtId="0" fontId="8" fillId="0" borderId="2" xfId="0" quotePrefix="1" applyFont="1" applyBorder="1" applyProtection="1">
      <protection hidden="1"/>
    </xf>
    <xf numFmtId="0" fontId="46" fillId="0" borderId="17" xfId="0" quotePrefix="1" applyFont="1" applyBorder="1" applyProtection="1">
      <protection hidden="1"/>
    </xf>
    <xf numFmtId="0" fontId="52" fillId="0" borderId="17" xfId="0" applyFont="1" applyBorder="1" applyProtection="1">
      <protection hidden="1"/>
    </xf>
    <xf numFmtId="3" fontId="52" fillId="0" borderId="17" xfId="0" applyNumberFormat="1" applyFont="1" applyBorder="1" applyProtection="1">
      <protection hidden="1"/>
    </xf>
    <xf numFmtId="3" fontId="46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30" fillId="8" borderId="4" xfId="0" applyFont="1" applyFill="1" applyBorder="1" applyProtection="1"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6" fillId="0" borderId="0" xfId="0" applyFont="1" applyProtection="1"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5" fillId="0" borderId="0" xfId="0" applyNumberFormat="1" applyFont="1" applyAlignment="1" applyProtection="1">
      <alignment horizontal="center" vertical="center"/>
      <protection hidden="1"/>
    </xf>
    <xf numFmtId="169" fontId="45" fillId="0" borderId="0" xfId="0" applyNumberFormat="1" applyFont="1" applyAlignment="1" applyProtection="1">
      <alignment horizontal="center" vertical="center"/>
      <protection hidden="1"/>
    </xf>
    <xf numFmtId="1" fontId="48" fillId="0" borderId="0" xfId="0" applyNumberFormat="1" applyFont="1" applyAlignment="1" applyProtection="1">
      <alignment horizontal="center" vertical="center"/>
      <protection hidden="1"/>
    </xf>
    <xf numFmtId="169" fontId="48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8" fillId="5" borderId="0" xfId="0" applyNumberFormat="1" applyFont="1" applyFill="1" applyAlignment="1" applyProtection="1">
      <alignment horizontal="center" vertical="center"/>
      <protection hidden="1"/>
    </xf>
    <xf numFmtId="0" fontId="8" fillId="13" borderId="2" xfId="0" applyFont="1" applyFill="1" applyBorder="1" applyAlignment="1" applyProtection="1">
      <alignment horizontal="left" vertical="center" wrapText="1"/>
      <protection hidden="1"/>
    </xf>
    <xf numFmtId="0" fontId="8" fillId="13" borderId="2" xfId="0" applyFont="1" applyFill="1" applyBorder="1" applyAlignment="1" applyProtection="1">
      <alignment horizontal="center" vertical="center" wrapText="1"/>
      <protection hidden="1"/>
    </xf>
    <xf numFmtId="0" fontId="31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/>
      <protection hidden="1"/>
    </xf>
    <xf numFmtId="0" fontId="8" fillId="13" borderId="2" xfId="0" applyFont="1" applyFill="1" applyBorder="1" applyProtection="1">
      <protection hidden="1"/>
    </xf>
    <xf numFmtId="169" fontId="8" fillId="14" borderId="2" xfId="0" applyNumberFormat="1" applyFont="1" applyFill="1" applyBorder="1" applyAlignment="1" applyProtection="1">
      <alignment horizontal="center" vertical="center"/>
      <protection hidden="1"/>
    </xf>
    <xf numFmtId="169" fontId="8" fillId="13" borderId="2" xfId="0" applyNumberFormat="1" applyFont="1" applyFill="1" applyBorder="1" applyAlignment="1" applyProtection="1">
      <alignment horizontal="center" vertical="center"/>
      <protection hidden="1"/>
    </xf>
    <xf numFmtId="0" fontId="8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8" fillId="15" borderId="2" xfId="0" applyFont="1" applyFill="1" applyBorder="1" applyAlignment="1" applyProtection="1">
      <alignment horizontal="center" vertical="center"/>
      <protection hidden="1"/>
    </xf>
    <xf numFmtId="169" fontId="8" fillId="15" borderId="2" xfId="0" applyNumberFormat="1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center"/>
      <protection hidden="1"/>
    </xf>
    <xf numFmtId="0" fontId="8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8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4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0" borderId="0" xfId="0" applyFont="1" applyAlignment="1" applyProtection="1">
      <alignment horizontal="right"/>
      <protection hidden="1"/>
    </xf>
    <xf numFmtId="3" fontId="36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40" fillId="0" borderId="0" xfId="0" applyNumberFormat="1" applyFont="1" applyProtection="1">
      <protection hidden="1"/>
    </xf>
    <xf numFmtId="168" fontId="40" fillId="5" borderId="0" xfId="0" applyNumberFormat="1" applyFont="1" applyFill="1" applyProtection="1">
      <protection hidden="1"/>
    </xf>
    <xf numFmtId="0" fontId="40" fillId="5" borderId="0" xfId="0" applyFont="1" applyFill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17" fontId="12" fillId="0" borderId="4" xfId="0" applyNumberFormat="1" applyFont="1" applyBorder="1" applyAlignment="1" applyProtection="1">
      <alignment horizontal="center"/>
      <protection hidden="1"/>
    </xf>
    <xf numFmtId="168" fontId="12" fillId="0" borderId="4" xfId="0" applyNumberFormat="1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12" fillId="0" borderId="0" xfId="0" applyFont="1" applyProtection="1">
      <protection hidden="1"/>
    </xf>
    <xf numFmtId="0" fontId="60" fillId="10" borderId="6" xfId="0" applyFont="1" applyFill="1" applyBorder="1" applyAlignment="1" applyProtection="1">
      <alignment horizontal="center" vertical="center"/>
      <protection hidden="1"/>
    </xf>
    <xf numFmtId="0" fontId="11" fillId="10" borderId="0" xfId="0" applyFont="1" applyFill="1" applyAlignment="1" applyProtection="1">
      <alignment horizontal="center" vertical="center"/>
      <protection hidden="1"/>
    </xf>
    <xf numFmtId="0" fontId="11" fillId="10" borderId="10" xfId="0" applyFont="1" applyFill="1" applyBorder="1" applyAlignment="1" applyProtection="1">
      <alignment horizontal="center"/>
      <protection hidden="1"/>
    </xf>
    <xf numFmtId="0" fontId="58" fillId="10" borderId="19" xfId="0" applyFont="1" applyFill="1" applyBorder="1" applyAlignment="1" applyProtection="1">
      <alignment horizontal="center" vertical="center"/>
      <protection hidden="1"/>
    </xf>
    <xf numFmtId="0" fontId="59" fillId="10" borderId="21" xfId="0" applyFont="1" applyFill="1" applyBorder="1" applyAlignment="1" applyProtection="1">
      <alignment horizontal="center" vertical="center"/>
      <protection hidden="1"/>
    </xf>
    <xf numFmtId="168" fontId="12" fillId="0" borderId="15" xfId="0" applyNumberFormat="1" applyFont="1" applyBorder="1" applyAlignment="1" applyProtection="1">
      <alignment horizont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1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70" fontId="8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6" fillId="0" borderId="5" xfId="0" quotePrefix="1" applyFont="1" applyBorder="1" applyProtection="1">
      <protection hidden="1"/>
    </xf>
    <xf numFmtId="3" fontId="16" fillId="0" borderId="5" xfId="0" applyNumberFormat="1" applyFont="1" applyBorder="1" applyProtection="1">
      <protection hidden="1"/>
    </xf>
    <xf numFmtId="0" fontId="5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8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8" fillId="3" borderId="0" xfId="0" applyFont="1" applyFill="1" applyProtection="1">
      <protection hidden="1"/>
    </xf>
    <xf numFmtId="0" fontId="0" fillId="3" borderId="0" xfId="0" applyFill="1"/>
    <xf numFmtId="0" fontId="22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8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5" fillId="3" borderId="0" xfId="0" applyFont="1" applyFill="1" applyProtection="1">
      <protection hidden="1"/>
    </xf>
    <xf numFmtId="3" fontId="25" fillId="3" borderId="0" xfId="0" applyNumberFormat="1" applyFont="1" applyFill="1" applyProtection="1">
      <protection hidden="1"/>
    </xf>
    <xf numFmtId="0" fontId="12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20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6" fillId="0" borderId="4" xfId="2" applyNumberFormat="1" applyFont="1" applyFill="1" applyBorder="1" applyProtection="1">
      <protection locked="0"/>
    </xf>
    <xf numFmtId="10" fontId="16" fillId="0" borderId="4" xfId="2" applyNumberFormat="1" applyFont="1" applyFill="1" applyBorder="1" applyProtection="1">
      <protection hidden="1"/>
    </xf>
    <xf numFmtId="0" fontId="64" fillId="0" borderId="0" xfId="5" applyProtection="1">
      <protection hidden="1"/>
    </xf>
    <xf numFmtId="0" fontId="3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6" fillId="26" borderId="22" xfId="6" applyFont="1" applyProtection="1">
      <protection hidden="1"/>
    </xf>
    <xf numFmtId="0" fontId="8" fillId="13" borderId="2" xfId="0" applyFont="1" applyFill="1" applyBorder="1" applyAlignment="1" applyProtection="1">
      <alignment horizontal="centerContinuous" vertical="center" wrapText="1"/>
      <protection hidden="1"/>
    </xf>
    <xf numFmtId="0" fontId="31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9" fillId="28" borderId="0" xfId="0" applyFont="1" applyFill="1" applyAlignment="1" applyProtection="1">
      <alignment horizontal="center" vertical="center"/>
      <protection hidden="1"/>
    </xf>
    <xf numFmtId="0" fontId="9" fillId="28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8" fillId="0" borderId="23" xfId="0" quotePrefix="1" applyFont="1" applyBorder="1" applyProtection="1">
      <protection hidden="1"/>
    </xf>
    <xf numFmtId="3" fontId="8" fillId="0" borderId="23" xfId="0" applyNumberFormat="1" applyFont="1" applyBorder="1" applyProtection="1">
      <protection hidden="1"/>
    </xf>
    <xf numFmtId="0" fontId="51" fillId="0" borderId="18" xfId="0" quotePrefix="1" applyFont="1" applyBorder="1" applyProtection="1">
      <protection hidden="1"/>
    </xf>
    <xf numFmtId="3" fontId="51" fillId="0" borderId="18" xfId="0" applyNumberFormat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3" fontId="13" fillId="0" borderId="4" xfId="0" applyNumberFormat="1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0" xfId="0" quotePrefix="1" applyFont="1" applyProtection="1">
      <protection hidden="1"/>
    </xf>
    <xf numFmtId="3" fontId="1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69" fillId="0" borderId="4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9" fillId="22" borderId="0" xfId="0" applyFont="1" applyFill="1" applyAlignment="1" applyProtection="1">
      <alignment horizontal="center"/>
      <protection hidden="1"/>
    </xf>
    <xf numFmtId="0" fontId="8" fillId="23" borderId="0" xfId="0" applyFont="1" applyFill="1" applyAlignment="1" applyProtection="1">
      <alignment horizontal="center"/>
      <protection hidden="1"/>
    </xf>
    <xf numFmtId="0" fontId="8" fillId="20" borderId="12" xfId="0" applyFont="1" applyFill="1" applyBorder="1" applyProtection="1">
      <protection hidden="1"/>
    </xf>
    <xf numFmtId="3" fontId="8" fillId="20" borderId="12" xfId="0" applyNumberFormat="1" applyFont="1" applyFill="1" applyBorder="1" applyProtection="1">
      <protection hidden="1"/>
    </xf>
    <xf numFmtId="0" fontId="8" fillId="12" borderId="12" xfId="0" applyFont="1" applyFill="1" applyBorder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quotePrefix="1" applyFont="1" applyProtection="1">
      <protection hidden="1"/>
    </xf>
    <xf numFmtId="0" fontId="21" fillId="0" borderId="5" xfId="0" applyFont="1" applyBorder="1" applyAlignment="1" applyProtection="1">
      <alignment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0" fontId="35" fillId="3" borderId="0" xfId="0" applyFont="1" applyFill="1" applyProtection="1">
      <protection hidden="1"/>
    </xf>
    <xf numFmtId="0" fontId="55" fillId="0" borderId="15" xfId="0" applyFont="1" applyBorder="1" applyAlignment="1" applyProtection="1">
      <alignment horizontal="center" vertical="center"/>
      <protection hidden="1"/>
    </xf>
    <xf numFmtId="3" fontId="12" fillId="0" borderId="14" xfId="0" applyNumberFormat="1" applyFont="1" applyBorder="1" applyAlignment="1" applyProtection="1">
      <alignment horizontal="center" vertical="center"/>
      <protection hidden="1"/>
    </xf>
    <xf numFmtId="3" fontId="12" fillId="0" borderId="4" xfId="0" applyNumberFormat="1" applyFont="1" applyBorder="1" applyAlignment="1" applyProtection="1">
      <alignment horizontal="center" vertical="center"/>
      <protection hidden="1"/>
    </xf>
    <xf numFmtId="3" fontId="12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1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3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8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10" fillId="0" borderId="12" xfId="0" applyFont="1" applyBorder="1" applyProtection="1">
      <protection hidden="1"/>
    </xf>
    <xf numFmtId="3" fontId="10" fillId="0" borderId="12" xfId="0" applyNumberFormat="1" applyFont="1" applyBorder="1" applyProtection="1">
      <protection hidden="1"/>
    </xf>
    <xf numFmtId="0" fontId="12" fillId="0" borderId="12" xfId="0" applyFont="1" applyBorder="1" applyProtection="1">
      <protection hidden="1"/>
    </xf>
    <xf numFmtId="0" fontId="46" fillId="0" borderId="16" xfId="0" applyFont="1" applyBorder="1" applyProtection="1">
      <protection hidden="1"/>
    </xf>
    <xf numFmtId="3" fontId="46" fillId="0" borderId="16" xfId="0" applyNumberFormat="1" applyFont="1" applyBorder="1" applyProtection="1">
      <protection hidden="1"/>
    </xf>
    <xf numFmtId="0" fontId="52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8" fillId="0" borderId="4" xfId="0" applyNumberFormat="1" applyFont="1" applyBorder="1" applyProtection="1">
      <protection locked="0"/>
    </xf>
    <xf numFmtId="3" fontId="16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8" fillId="0" borderId="4" xfId="2" applyNumberFormat="1" applyFont="1" applyBorder="1" applyAlignment="1" applyProtection="1">
      <alignment horizontal="center" vertical="center"/>
      <protection hidden="1"/>
    </xf>
    <xf numFmtId="0" fontId="8" fillId="18" borderId="12" xfId="0" applyFont="1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 wrapText="1"/>
      <protection hidden="1"/>
    </xf>
    <xf numFmtId="0" fontId="31" fillId="14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5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30" fillId="5" borderId="0" xfId="2" applyNumberFormat="1" applyFont="1" applyFill="1" applyProtection="1">
      <protection hidden="1"/>
    </xf>
    <xf numFmtId="169" fontId="10" fillId="14" borderId="2" xfId="0" applyNumberFormat="1" applyFont="1" applyFill="1" applyBorder="1" applyAlignment="1" applyProtection="1">
      <alignment horizontal="center" vertical="center"/>
      <protection hidden="1"/>
    </xf>
    <xf numFmtId="3" fontId="8" fillId="0" borderId="14" xfId="0" applyNumberFormat="1" applyFont="1" applyBorder="1" applyProtection="1">
      <protection hidden="1"/>
    </xf>
    <xf numFmtId="0" fontId="8" fillId="0" borderId="14" xfId="0" applyFont="1" applyBorder="1" applyProtection="1">
      <protection hidden="1"/>
    </xf>
    <xf numFmtId="0" fontId="14" fillId="0" borderId="14" xfId="0" quotePrefix="1" applyFont="1" applyBorder="1" applyProtection="1">
      <protection hidden="1"/>
    </xf>
    <xf numFmtId="0" fontId="14" fillId="0" borderId="4" xfId="0" quotePrefix="1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8" fillId="0" borderId="5" xfId="0" quotePrefix="1" applyFont="1" applyBorder="1" applyProtection="1">
      <protection hidden="1"/>
    </xf>
    <xf numFmtId="0" fontId="30" fillId="0" borderId="4" xfId="0" quotePrefix="1" applyFont="1" applyBorder="1" applyProtection="1">
      <protection hidden="1"/>
    </xf>
    <xf numFmtId="0" fontId="30" fillId="5" borderId="0" xfId="0" applyFont="1" applyFill="1" applyProtection="1">
      <protection hidden="1"/>
    </xf>
    <xf numFmtId="0" fontId="8" fillId="14" borderId="2" xfId="0" applyFont="1" applyFill="1" applyBorder="1" applyAlignment="1" applyProtection="1">
      <alignment horizontal="left" vertical="center"/>
      <protection hidden="1"/>
    </xf>
    <xf numFmtId="0" fontId="14" fillId="0" borderId="0" xfId="0" quotePrefix="1" applyFont="1" applyProtection="1">
      <protection hidden="1"/>
    </xf>
    <xf numFmtId="0" fontId="73" fillId="5" borderId="0" xfId="0" applyFont="1" applyFill="1" applyAlignment="1" applyProtection="1">
      <alignment vertical="top"/>
      <protection hidden="1"/>
    </xf>
    <xf numFmtId="0" fontId="73" fillId="5" borderId="0" xfId="0" applyFont="1" applyFill="1" applyAlignment="1" applyProtection="1">
      <alignment vertical="top"/>
      <protection locked="0" hidden="1"/>
    </xf>
    <xf numFmtId="3" fontId="73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0" xfId="0" applyFont="1" applyFill="1" applyAlignment="1" applyProtection="1">
      <alignment horizontal="center" vertical="center"/>
      <protection hidden="1"/>
    </xf>
    <xf numFmtId="0" fontId="74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3" fillId="0" borderId="0" xfId="0" applyFont="1" applyProtection="1">
      <protection hidden="1"/>
    </xf>
    <xf numFmtId="0" fontId="22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6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67" fillId="0" borderId="14" xfId="0" quotePrefix="1" applyFont="1" applyBorder="1" applyProtection="1">
      <protection hidden="1"/>
    </xf>
    <xf numFmtId="3" fontId="67" fillId="0" borderId="14" xfId="0" applyNumberFormat="1" applyFont="1" applyBorder="1" applyProtection="1">
      <protection hidden="1"/>
    </xf>
    <xf numFmtId="0" fontId="67" fillId="0" borderId="14" xfId="0" applyFont="1" applyBorder="1" applyProtection="1">
      <protection hidden="1"/>
    </xf>
    <xf numFmtId="0" fontId="68" fillId="0" borderId="4" xfId="0" quotePrefix="1" applyFont="1" applyBorder="1" applyProtection="1">
      <protection hidden="1"/>
    </xf>
    <xf numFmtId="3" fontId="68" fillId="0" borderId="4" xfId="0" applyNumberFormat="1" applyFont="1" applyBorder="1" applyProtection="1">
      <protection hidden="1"/>
    </xf>
    <xf numFmtId="0" fontId="68" fillId="0" borderId="4" xfId="0" applyFont="1" applyBorder="1" applyProtection="1">
      <protection hidden="1"/>
    </xf>
    <xf numFmtId="0" fontId="16" fillId="0" borderId="13" xfId="0" quotePrefix="1" applyFont="1" applyBorder="1" applyProtection="1">
      <protection hidden="1"/>
    </xf>
    <xf numFmtId="0" fontId="16" fillId="0" borderId="13" xfId="0" applyFont="1" applyBorder="1" applyProtection="1">
      <protection hidden="1"/>
    </xf>
    <xf numFmtId="3" fontId="16" fillId="0" borderId="13" xfId="0" applyNumberFormat="1" applyFont="1" applyBorder="1" applyProtection="1">
      <protection hidden="1"/>
    </xf>
    <xf numFmtId="3" fontId="16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8" fillId="20" borderId="12" xfId="0" applyFont="1" applyFill="1" applyBorder="1" applyAlignment="1" applyProtection="1">
      <alignment horizontal="center" vertical="center"/>
      <protection hidden="1"/>
    </xf>
    <xf numFmtId="0" fontId="8" fillId="12" borderId="12" xfId="0" applyFont="1" applyFill="1" applyBorder="1" applyAlignment="1" applyProtection="1">
      <alignment horizontal="center" vertical="center"/>
      <protection hidden="1"/>
    </xf>
    <xf numFmtId="3" fontId="11" fillId="0" borderId="17" xfId="1" applyNumberFormat="1" applyFont="1" applyFill="1" applyBorder="1" applyAlignment="1" applyProtection="1">
      <alignment vertical="center"/>
      <protection hidden="1"/>
    </xf>
    <xf numFmtId="3" fontId="11" fillId="0" borderId="23" xfId="1" applyNumberFormat="1" applyFont="1" applyFill="1" applyBorder="1" applyAlignment="1" applyProtection="1">
      <alignment vertical="center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1" applyFont="1" applyFill="1" applyBorder="1" applyAlignment="1" applyProtection="1">
      <alignment vertical="center" wrapText="1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4" fillId="0" borderId="0" xfId="0" applyFont="1"/>
    <xf numFmtId="0" fontId="35" fillId="3" borderId="0" xfId="0" applyFont="1" applyFill="1" applyAlignment="1" applyProtection="1">
      <alignment horizontal="center" vertical="center"/>
      <protection hidden="1"/>
    </xf>
    <xf numFmtId="3" fontId="11" fillId="0" borderId="0" xfId="0" applyNumberFormat="1" applyFont="1" applyProtection="1">
      <protection hidden="1"/>
    </xf>
    <xf numFmtId="3" fontId="11" fillId="0" borderId="4" xfId="0" applyNumberFormat="1" applyFont="1" applyBorder="1" applyProtection="1">
      <protection locked="0"/>
    </xf>
    <xf numFmtId="3" fontId="11" fillId="0" borderId="5" xfId="0" applyNumberFormat="1" applyFont="1" applyBorder="1" applyProtection="1">
      <protection locked="0"/>
    </xf>
    <xf numFmtId="3" fontId="11" fillId="0" borderId="2" xfId="0" applyNumberFormat="1" applyFont="1" applyBorder="1" applyProtection="1">
      <protection locked="0"/>
    </xf>
    <xf numFmtId="0" fontId="10" fillId="0" borderId="12" xfId="0" applyFont="1" applyBorder="1" applyAlignment="1" applyProtection="1">
      <alignment vertical="center" wrapText="1"/>
      <protection hidden="1"/>
    </xf>
    <xf numFmtId="3" fontId="10" fillId="0" borderId="12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 wrapText="1"/>
      <protection hidden="1"/>
    </xf>
    <xf numFmtId="0" fontId="12" fillId="0" borderId="24" xfId="0" applyFont="1" applyBorder="1" applyAlignment="1" applyProtection="1">
      <alignment vertical="center" wrapText="1"/>
      <protection hidden="1"/>
    </xf>
    <xf numFmtId="0" fontId="12" fillId="0" borderId="25" xfId="0" applyFont="1" applyBorder="1" applyAlignment="1" applyProtection="1">
      <alignment vertical="center" wrapText="1"/>
      <protection hidden="1"/>
    </xf>
    <xf numFmtId="0" fontId="12" fillId="0" borderId="2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 applyProtection="1">
      <alignment vertical="center" wrapText="1"/>
      <protection hidden="1"/>
    </xf>
    <xf numFmtId="0" fontId="14" fillId="0" borderId="4" xfId="0" applyFont="1" applyBorder="1" applyAlignment="1" applyProtection="1">
      <alignment horizontal="center" vertical="center" shrinkToFit="1"/>
      <protection hidden="1"/>
    </xf>
    <xf numFmtId="0" fontId="14" fillId="0" borderId="12" xfId="0" applyFont="1" applyBorder="1" applyProtection="1">
      <protection hidden="1"/>
    </xf>
    <xf numFmtId="0" fontId="14" fillId="0" borderId="14" xfId="0" applyFont="1" applyBorder="1" applyProtection="1">
      <protection hidden="1"/>
    </xf>
    <xf numFmtId="0" fontId="14" fillId="0" borderId="4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9" fillId="13" borderId="2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center"/>
      <protection hidden="1"/>
    </xf>
    <xf numFmtId="165" fontId="9" fillId="2" borderId="0" xfId="0" applyNumberFormat="1" applyFont="1" applyFill="1" applyAlignment="1" applyProtection="1">
      <alignment horizont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8" fillId="18" borderId="12" xfId="0" applyFont="1" applyFill="1" applyBorder="1" applyAlignment="1" applyProtection="1">
      <alignment horizontal="center"/>
      <protection hidden="1"/>
    </xf>
    <xf numFmtId="4" fontId="8" fillId="0" borderId="0" xfId="0" applyNumberFormat="1" applyFont="1" applyProtection="1">
      <protection hidden="1"/>
    </xf>
    <xf numFmtId="0" fontId="8" fillId="32" borderId="0" xfId="0" applyFont="1" applyFill="1" applyProtection="1">
      <protection hidden="1"/>
    </xf>
    <xf numFmtId="0" fontId="8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5" fillId="0" borderId="2" xfId="0" applyFont="1" applyBorder="1" applyProtection="1">
      <protection hidden="1"/>
    </xf>
    <xf numFmtId="0" fontId="30" fillId="0" borderId="14" xfId="0" quotePrefix="1" applyFont="1" applyBorder="1" applyProtection="1">
      <protection hidden="1"/>
    </xf>
    <xf numFmtId="0" fontId="35" fillId="0" borderId="12" xfId="0" applyFont="1" applyBorder="1" applyProtection="1">
      <protection hidden="1"/>
    </xf>
    <xf numFmtId="0" fontId="30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9" fillId="0" borderId="4" xfId="0" applyNumberFormat="1" applyFont="1" applyBorder="1" applyProtection="1">
      <protection hidden="1"/>
    </xf>
    <xf numFmtId="3" fontId="36" fillId="0" borderId="4" xfId="0" applyNumberFormat="1" applyFont="1" applyBorder="1" applyProtection="1">
      <protection hidden="1"/>
    </xf>
    <xf numFmtId="0" fontId="14" fillId="0" borderId="14" xfId="0" applyFont="1" applyBorder="1" applyAlignment="1" applyProtection="1">
      <alignment horizontal="center" shrinkToFit="1"/>
      <protection hidden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81" fillId="0" borderId="4" xfId="0" applyFont="1" applyBorder="1" applyAlignment="1" applyProtection="1">
      <alignment horizontal="center" vertical="center"/>
      <protection hidden="1"/>
    </xf>
    <xf numFmtId="3" fontId="80" fillId="4" borderId="24" xfId="1" applyNumberFormat="1" applyFont="1" applyFill="1" applyBorder="1" applyAlignment="1" applyProtection="1">
      <alignment vertical="center"/>
      <protection locked="0"/>
    </xf>
    <xf numFmtId="3" fontId="80" fillId="4" borderId="25" xfId="1" applyNumberFormat="1" applyFont="1" applyFill="1" applyBorder="1" applyAlignment="1" applyProtection="1">
      <alignment vertical="center"/>
      <protection locked="0"/>
    </xf>
    <xf numFmtId="3" fontId="80" fillId="4" borderId="25" xfId="3" applyNumberFormat="1" applyFont="1" applyFill="1" applyBorder="1" applyAlignment="1" applyProtection="1">
      <alignment vertical="center"/>
      <protection locked="0"/>
    </xf>
    <xf numFmtId="3" fontId="80" fillId="4" borderId="26" xfId="1" applyNumberFormat="1" applyFont="1" applyFill="1" applyBorder="1" applyAlignment="1" applyProtection="1">
      <alignment vertical="center"/>
      <protection locked="0"/>
    </xf>
    <xf numFmtId="3" fontId="51" fillId="4" borderId="23" xfId="1" applyNumberFormat="1" applyFont="1" applyFill="1" applyBorder="1" applyAlignment="1" applyProtection="1">
      <alignment vertical="center"/>
      <protection locked="0"/>
    </xf>
    <xf numFmtId="0" fontId="82" fillId="30" borderId="0" xfId="0" applyFont="1" applyFill="1" applyProtection="1">
      <protection hidden="1"/>
    </xf>
    <xf numFmtId="0" fontId="82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4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6" fillId="0" borderId="0" xfId="0" applyFont="1" applyProtection="1">
      <protection hidden="1"/>
    </xf>
    <xf numFmtId="14" fontId="73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9" fillId="36" borderId="0" xfId="0" applyFont="1" applyFill="1" applyAlignment="1" applyProtection="1">
      <alignment horizontal="center" vertical="center"/>
      <protection hidden="1"/>
    </xf>
    <xf numFmtId="3" fontId="73" fillId="0" borderId="0" xfId="0" applyNumberFormat="1" applyFont="1" applyProtection="1">
      <protection hidden="1"/>
    </xf>
    <xf numFmtId="3" fontId="87" fillId="0" borderId="0" xfId="0" applyNumberFormat="1" applyFont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/>
      <protection hidden="1"/>
    </xf>
    <xf numFmtId="0" fontId="88" fillId="0" borderId="0" xfId="0" applyFont="1" applyAlignment="1" applyProtection="1">
      <alignment horizontal="center" vertical="center"/>
      <protection hidden="1"/>
    </xf>
    <xf numFmtId="3" fontId="89" fillId="0" borderId="12" xfId="0" applyNumberFormat="1" applyFont="1" applyBorder="1" applyProtection="1">
      <protection hidden="1"/>
    </xf>
    <xf numFmtId="0" fontId="89" fillId="0" borderId="0" xfId="0" applyFont="1" applyProtection="1">
      <protection hidden="1"/>
    </xf>
    <xf numFmtId="3" fontId="90" fillId="0" borderId="0" xfId="0" applyNumberFormat="1" applyFont="1" applyProtection="1">
      <protection hidden="1"/>
    </xf>
    <xf numFmtId="3" fontId="90" fillId="0" borderId="5" xfId="0" applyNumberFormat="1" applyFont="1" applyBorder="1" applyProtection="1">
      <protection hidden="1"/>
    </xf>
    <xf numFmtId="3" fontId="90" fillId="0" borderId="4" xfId="0" applyNumberFormat="1" applyFont="1" applyBorder="1" applyProtection="1">
      <protection hidden="1"/>
    </xf>
    <xf numFmtId="0" fontId="90" fillId="0" borderId="4" xfId="0" applyFont="1" applyBorder="1" applyProtection="1">
      <protection hidden="1"/>
    </xf>
    <xf numFmtId="0" fontId="90" fillId="0" borderId="0" xfId="0" applyFont="1" applyProtection="1">
      <protection hidden="1"/>
    </xf>
    <xf numFmtId="3" fontId="90" fillId="12" borderId="4" xfId="0" applyNumberFormat="1" applyFont="1" applyFill="1" applyBorder="1" applyProtection="1">
      <protection hidden="1"/>
    </xf>
    <xf numFmtId="0" fontId="16" fillId="8" borderId="4" xfId="0" applyFont="1" applyFill="1" applyBorder="1" applyProtection="1"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80" fillId="35" borderId="1" xfId="0" applyNumberFormat="1" applyFont="1" applyFill="1" applyBorder="1" applyProtection="1">
      <protection hidden="1"/>
    </xf>
    <xf numFmtId="10" fontId="16" fillId="0" borderId="4" xfId="2" applyNumberFormat="1" applyFont="1" applyBorder="1" applyProtection="1">
      <protection locked="0"/>
    </xf>
    <xf numFmtId="3" fontId="33" fillId="0" borderId="0" xfId="0" applyNumberFormat="1" applyFont="1" applyProtection="1">
      <protection hidden="1"/>
    </xf>
    <xf numFmtId="0" fontId="29" fillId="0" borderId="0" xfId="0" applyFont="1" applyAlignment="1" applyProtection="1">
      <alignment vertical="center"/>
      <protection hidden="1"/>
    </xf>
    <xf numFmtId="0" fontId="29" fillId="3" borderId="0" xfId="0" applyFont="1" applyFill="1" applyAlignment="1" applyProtection="1">
      <alignment vertical="center"/>
      <protection hidden="1"/>
    </xf>
    <xf numFmtId="3" fontId="29" fillId="0" borderId="0" xfId="0" applyNumberFormat="1" applyFont="1" applyAlignment="1" applyProtection="1">
      <alignment vertical="center"/>
      <protection hidden="1"/>
    </xf>
    <xf numFmtId="0" fontId="4" fillId="0" borderId="4" xfId="0" quotePrefix="1" applyFont="1" applyBorder="1" applyAlignment="1" applyProtection="1">
      <alignment horizontal="center" vertical="center"/>
      <protection hidden="1"/>
    </xf>
    <xf numFmtId="3" fontId="16" fillId="0" borderId="4" xfId="2" applyNumberFormat="1" applyFont="1" applyFill="1" applyBorder="1" applyProtection="1">
      <protection hidden="1"/>
    </xf>
    <xf numFmtId="0" fontId="92" fillId="0" borderId="0" xfId="0" applyFont="1" applyAlignment="1" applyProtection="1">
      <alignment horizontal="right"/>
      <protection hidden="1"/>
    </xf>
    <xf numFmtId="0" fontId="8" fillId="4" borderId="4" xfId="0" quotePrefix="1" applyFont="1" applyFill="1" applyBorder="1" applyProtection="1">
      <protection locked="0"/>
    </xf>
    <xf numFmtId="0" fontId="16" fillId="3" borderId="0" xfId="0" applyFont="1" applyFill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3" borderId="0" xfId="0" applyFont="1" applyFill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93" fillId="0" borderId="12" xfId="0" applyFont="1" applyBorder="1" applyProtection="1">
      <protection hidden="1"/>
    </xf>
    <xf numFmtId="3" fontId="93" fillId="0" borderId="12" xfId="0" applyNumberFormat="1" applyFont="1" applyBorder="1" applyProtection="1">
      <protection hidden="1"/>
    </xf>
    <xf numFmtId="0" fontId="83" fillId="0" borderId="0" xfId="0" applyFont="1" applyProtection="1">
      <protection hidden="1"/>
    </xf>
    <xf numFmtId="0" fontId="93" fillId="0" borderId="0" xfId="0" applyFont="1" applyProtection="1">
      <protection hidden="1"/>
    </xf>
    <xf numFmtId="0" fontId="93" fillId="3" borderId="0" xfId="0" applyFont="1" applyFill="1" applyProtection="1">
      <protection hidden="1"/>
    </xf>
    <xf numFmtId="0" fontId="93" fillId="0" borderId="0" xfId="0" applyFont="1" applyAlignment="1" applyProtection="1">
      <alignment horizontal="center" vertical="center"/>
      <protection hidden="1"/>
    </xf>
    <xf numFmtId="3" fontId="83" fillId="0" borderId="0" xfId="0" applyNumberFormat="1" applyFont="1" applyProtection="1">
      <protection hidden="1"/>
    </xf>
    <xf numFmtId="0" fontId="8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8" fillId="37" borderId="2" xfId="0" applyFont="1" applyFill="1" applyBorder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right" vertical="center"/>
      <protection hidden="1"/>
    </xf>
    <xf numFmtId="3" fontId="27" fillId="0" borderId="0" xfId="0" applyNumberFormat="1" applyFont="1" applyAlignment="1" applyProtection="1">
      <alignment horizontal="center" vertical="center"/>
      <protection hidden="1"/>
    </xf>
    <xf numFmtId="0" fontId="94" fillId="0" borderId="0" xfId="0" applyFont="1" applyProtection="1"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61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1" fillId="4" borderId="1" xfId="0" applyFont="1" applyFill="1" applyBorder="1" applyProtection="1">
      <protection locked="0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11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19" fillId="21" borderId="7" xfId="0" applyFont="1" applyFill="1" applyBorder="1" applyAlignment="1" applyProtection="1">
      <alignment horizontal="center"/>
      <protection hidden="1"/>
    </xf>
    <xf numFmtId="0" fontId="19" fillId="21" borderId="8" xfId="0" applyFont="1" applyFill="1" applyBorder="1" applyAlignment="1" applyProtection="1">
      <alignment horizontal="center"/>
      <protection hidden="1"/>
    </xf>
    <xf numFmtId="0" fontId="19" fillId="21" borderId="9" xfId="0" applyFont="1" applyFill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 wrapText="1"/>
      <protection hidden="1"/>
    </xf>
    <xf numFmtId="0" fontId="59" fillId="10" borderId="0" xfId="0" applyFont="1" applyFill="1" applyAlignment="1" applyProtection="1">
      <alignment horizontal="center" vertic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11" xfId="0" applyFont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Border="1" applyAlignment="1" applyProtection="1">
      <alignment horizontal="left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8" fillId="0" borderId="2" xfId="0" applyNumberFormat="1" applyFont="1" applyBorder="1" applyAlignment="1" applyProtection="1">
      <alignment horizontal="center" vertical="center" wrapText="1"/>
      <protection hidden="1"/>
    </xf>
    <xf numFmtId="3" fontId="34" fillId="0" borderId="2" xfId="0" applyNumberFormat="1" applyFont="1" applyBorder="1" applyAlignment="1" applyProtection="1">
      <alignment horizontal="left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6600"/>
      <color rgb="FFFFFFCC"/>
      <color rgb="FFFFC7CE"/>
      <color rgb="FFFFBEBE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391886</xdr:colOff>
          <xdr:row>9</xdr:row>
          <xdr:rowOff>10886</xdr:rowOff>
        </xdr:from>
        <xdr:to>
          <xdr:col>6</xdr:col>
          <xdr:colOff>1888671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8729" y="2804432"/>
          <a:ext cx="9501867" cy="933451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9253"/>
          <a:ext cx="8539843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8729" y="576942"/>
          <a:ext cx="9606644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8729" y="511628"/>
          <a:ext cx="973046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9072562" y="1677302"/>
              <a:ext cx="1366931" cy="2046518"/>
              <a:chOff x="8462932" y="1677278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32" y="1677278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72143" y="562239"/>
          <a:ext cx="5819775" cy="934548"/>
          <a:chOff x="161923" y="609603"/>
          <a:chExt cx="9258303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3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101890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535886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71095" y="538135"/>
          <a:ext cx="992232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879646" y="3604532"/>
              <a:ext cx="2230758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870121" y="2385332"/>
              <a:ext cx="2230758" cy="360000"/>
              <a:chOff x="5572122" y="2257326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26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870121" y="4814207"/>
              <a:ext cx="2230758" cy="360000"/>
              <a:chOff x="5610218" y="4819416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16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889171" y="6023882"/>
              <a:ext cx="2230758" cy="360000"/>
              <a:chOff x="5629268" y="6029683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8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879646" y="7243082"/>
              <a:ext cx="2230758" cy="360000"/>
              <a:chOff x="5619743" y="7248604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3" y="7248604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879646" y="8462282"/>
              <a:ext cx="2230758" cy="360000"/>
              <a:chOff x="5619743" y="846779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3" y="846779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879645" y="9691007"/>
              <a:ext cx="2230758" cy="360000"/>
              <a:chOff x="5619743" y="9696546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54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870120" y="10910207"/>
              <a:ext cx="2230758" cy="360000"/>
              <a:chOff x="5610218" y="10915768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76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613573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73504" y="2204357"/>
              <a:ext cx="2400300" cy="390525"/>
              <a:chOff x="180975" y="2209854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4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73504" y="4795157"/>
              <a:ext cx="2400300" cy="390525"/>
              <a:chOff x="180975" y="4800764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64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73504" y="7395482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814957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836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B4" sqref="B4"/>
    </sheetView>
  </sheetViews>
  <sheetFormatPr defaultColWidth="0" defaultRowHeight="14.6" zeroHeight="1"/>
  <cols>
    <col min="1" max="1" width="9.36328125" style="6" hidden="1" customWidth="1"/>
    <col min="2" max="2" width="2.81640625" style="6" customWidth="1"/>
    <col min="3" max="3" width="16.36328125" style="6" bestFit="1" customWidth="1"/>
    <col min="4" max="4" width="75.81640625" style="6" customWidth="1"/>
    <col min="5" max="5" width="9.36328125" style="6" customWidth="1"/>
    <col min="6" max="6" width="19.453125" style="6" customWidth="1"/>
    <col min="7" max="7" width="40.81640625" style="6" customWidth="1"/>
    <col min="8" max="8" width="2.81640625" style="6" customWidth="1"/>
    <col min="9" max="11" width="0" style="6" hidden="1" customWidth="1"/>
    <col min="12" max="16384" width="9.36328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613"/>
      <c r="E7" s="216"/>
      <c r="F7" s="452" t="s">
        <v>734</v>
      </c>
      <c r="G7" s="290"/>
    </row>
    <row r="8" spans="3:11" ht="15" thickBot="1">
      <c r="C8" s="216" t="s">
        <v>2</v>
      </c>
      <c r="D8" s="290"/>
      <c r="E8" s="216"/>
      <c r="F8" s="452" t="s">
        <v>735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39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5" t="s">
        <v>839</v>
      </c>
    </row>
  </sheetData>
  <sheetProtection algorithmName="SHA-512" hashValue="YHIm6oKnfG3Eo6hEg4BeAZBNWzMQaTzQeWkvXuCiUvu29tTKk2v7CK7GGK1UPJfVTozXS8b9JOGCkFBxPeZ4/Q==" saltValue="xi5GdTcEamILIc/za/gODQ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391886</xdr:colOff>
                    <xdr:row>9</xdr:row>
                    <xdr:rowOff>10886</xdr:rowOff>
                  </from>
                  <to>
                    <xdr:col>6</xdr:col>
                    <xdr:colOff>1888671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87086</xdr:rowOff>
                  </from>
                  <to>
                    <xdr:col>6</xdr:col>
                    <xdr:colOff>2258786</xdr:colOff>
                    <xdr:row>20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81640625" customWidth="1"/>
    <col min="2" max="2" width="64.81640625" style="1" bestFit="1" customWidth="1"/>
    <col min="3" max="16" width="12.81640625" style="1" customWidth="1"/>
    <col min="17" max="17" width="2.81640625" style="1" customWidth="1"/>
    <col min="18" max="18" width="9.36328125" style="1" hidden="1" customWidth="1"/>
    <col min="19" max="19" width="11.36328125" style="1" hidden="1" customWidth="1"/>
    <col min="20" max="27" width="0" style="1" hidden="1" customWidth="1"/>
    <col min="28" max="16384" width="9.36328125" style="1" hidden="1"/>
  </cols>
  <sheetData>
    <row r="1" spans="2:16"/>
    <row r="2" spans="2:16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</row>
    <row r="3" spans="2:16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6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4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4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5" t="s">
        <v>833</v>
      </c>
      <c r="C76" s="596">
        <f>C75</f>
        <v>0</v>
      </c>
      <c r="D76" s="596">
        <f ca="1">C76+D75</f>
        <v>0</v>
      </c>
      <c r="E76" s="596">
        <f t="shared" ref="E76:P76" ca="1" si="40">D76+E75</f>
        <v>0</v>
      </c>
      <c r="F76" s="596">
        <f t="shared" ca="1" si="40"/>
        <v>0</v>
      </c>
      <c r="G76" s="596">
        <f t="shared" ca="1" si="40"/>
        <v>0</v>
      </c>
      <c r="H76" s="596">
        <f t="shared" ca="1" si="40"/>
        <v>0</v>
      </c>
      <c r="I76" s="596">
        <f t="shared" ca="1" si="40"/>
        <v>0</v>
      </c>
      <c r="J76" s="596">
        <f t="shared" ca="1" si="40"/>
        <v>0</v>
      </c>
      <c r="K76" s="596">
        <f t="shared" ca="1" si="40"/>
        <v>0</v>
      </c>
      <c r="L76" s="596">
        <f t="shared" ca="1" si="40"/>
        <v>0</v>
      </c>
      <c r="M76" s="596">
        <f t="shared" ca="1" si="40"/>
        <v>0</v>
      </c>
      <c r="N76" s="596">
        <f t="shared" ca="1" si="40"/>
        <v>0</v>
      </c>
      <c r="O76" s="596">
        <f t="shared" ca="1" si="40"/>
        <v>0</v>
      </c>
      <c r="P76" s="596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4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4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4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4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4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4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4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4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4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4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4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4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4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4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4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4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4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4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4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4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4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4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4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4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4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4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4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4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4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4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4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4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4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4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4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4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4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4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4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4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4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4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4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4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4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4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4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4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4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4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4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4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4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4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4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4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4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4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4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4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4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4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4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4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4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4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4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4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4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4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4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4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4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4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4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4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4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6">
      <c r="B530" s="11" t="s">
        <v>51</v>
      </c>
    </row>
    <row r="531" spans="2:2" ht="14.6">
      <c r="B531" s="11"/>
    </row>
    <row r="532" spans="2:2" ht="14.6">
      <c r="B532" s="11"/>
    </row>
    <row r="533" spans="2:2" ht="14.6">
      <c r="B533" s="11"/>
    </row>
    <row r="534" spans="2:2" ht="14.6">
      <c r="B534" s="11"/>
    </row>
    <row r="535" spans="2:2" ht="14.6">
      <c r="B535" s="11"/>
    </row>
    <row r="536" spans="2:2" ht="14.6">
      <c r="B536" s="11"/>
    </row>
    <row r="537" spans="2:2" ht="14.6">
      <c r="B537" s="11"/>
    </row>
    <row r="538" spans="2:2" ht="14.6">
      <c r="B538" s="11"/>
    </row>
    <row r="539" spans="2:2" ht="14.6">
      <c r="B539" s="11"/>
    </row>
    <row r="540" spans="2:2" ht="14.6">
      <c r="B540" s="11"/>
    </row>
    <row r="541" spans="2:2" ht="14.6">
      <c r="B541" s="11"/>
    </row>
    <row r="542" spans="2:2" ht="14.6">
      <c r="B542" s="11"/>
    </row>
    <row r="543" spans="2:2" ht="14.6">
      <c r="B543" s="11"/>
    </row>
    <row r="544" spans="2:2" ht="14.6">
      <c r="B544" s="11"/>
    </row>
    <row r="545" spans="2:2" ht="14.6">
      <c r="B545" s="11"/>
    </row>
    <row r="546" spans="2:2" ht="14.6">
      <c r="B546" s="11"/>
    </row>
    <row r="547" spans="2:2" ht="14.6">
      <c r="B547" s="11"/>
    </row>
    <row r="548" spans="2:2" ht="14.6">
      <c r="B548" s="11"/>
    </row>
    <row r="549" spans="2:2" ht="14.6">
      <c r="B549" s="11"/>
    </row>
    <row r="550" spans="2:2" ht="14.6">
      <c r="B550" s="11"/>
    </row>
    <row r="551" spans="2:2" ht="14.6">
      <c r="B551" s="11"/>
    </row>
    <row r="552" spans="2:2" ht="14.6">
      <c r="B552" s="11"/>
    </row>
    <row r="553" spans="2:2" ht="14.6">
      <c r="B553" s="11"/>
    </row>
    <row r="554" spans="2:2" ht="14.6">
      <c r="B554" s="11"/>
    </row>
    <row r="555" spans="2:2" ht="14.6">
      <c r="B555" s="11"/>
    </row>
    <row r="556" spans="2:2" ht="14.6">
      <c r="B556" s="11"/>
    </row>
    <row r="557" spans="2:2" ht="14.6">
      <c r="B557" s="11"/>
    </row>
    <row r="558" spans="2:2" ht="14.6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FXy2tz/CLQMcJCu1SYMW8JMOY9wArFwZeEo+PaEJNmZJUdR8ZWH6h7v/hr30clY0v67r3uMmox7iGm0zzsgwSg==" saltValue="iK0zejb43br+SY19U/jo9g==" spinCount="100000" sheet="1" objects="1" scenarios="1"/>
  <mergeCells count="1">
    <mergeCell ref="B2:P3"/>
  </mergeCells>
  <conditionalFormatting sqref="C146:P147">
    <cfRule type="expression" dxfId="41" priority="59">
      <formula>C146=0</formula>
    </cfRule>
  </conditionalFormatting>
  <conditionalFormatting sqref="C147:P147 C230:P230 C155:P155 C268:P268">
    <cfRule type="containsText" dxfId="40" priority="103" operator="containsText" text="n/d">
      <formula>NOT(ISERROR(SEARCH("n/d",C147)))</formula>
    </cfRule>
  </conditionalFormatting>
  <conditionalFormatting sqref="C152:P152">
    <cfRule type="cellIs" dxfId="39" priority="102" operator="greaterThan">
      <formula>0</formula>
    </cfRule>
    <cfRule type="cellIs" dxfId="38" priority="101" operator="lessThan">
      <formula>0</formula>
    </cfRule>
  </conditionalFormatting>
  <conditionalFormatting sqref="C154:P155 C162:P163 C237:P238 C245:P246 C275:P276 C283:P284">
    <cfRule type="expression" dxfId="37" priority="6" stopIfTrue="1">
      <formula>OR(C$67&lt;=Koniec_Projekt,C$67&gt;Koniec)</formula>
    </cfRule>
  </conditionalFormatting>
  <conditionalFormatting sqref="C154:P155">
    <cfRule type="cellIs" dxfId="36" priority="105" operator="greaterThan">
      <formula>WACC</formula>
    </cfRule>
    <cfRule type="cellIs" dxfId="35" priority="104" operator="lessThan">
      <formula>WACC</formula>
    </cfRule>
  </conditionalFormatting>
  <conditionalFormatting sqref="C160:P160">
    <cfRule type="cellIs" dxfId="34" priority="109" operator="greaterThan">
      <formula>0</formula>
    </cfRule>
    <cfRule type="cellIs" dxfId="33" priority="108" operator="lessThan">
      <formula>0</formula>
    </cfRule>
  </conditionalFormatting>
  <conditionalFormatting sqref="C162:P163">
    <cfRule type="cellIs" dxfId="32" priority="99" operator="greaterThan">
      <formula>WACC</formula>
    </cfRule>
    <cfRule type="cellIs" dxfId="31" priority="98" operator="lessThan">
      <formula>WACC</formula>
    </cfRule>
  </conditionalFormatting>
  <conditionalFormatting sqref="C163:P163">
    <cfRule type="containsText" dxfId="30" priority="97" operator="containsText" text="n/d">
      <formula>NOT(ISERROR(SEARCH("n/d",C163)))</formula>
    </cfRule>
  </conditionalFormatting>
  <conditionalFormatting sqref="C229:P230">
    <cfRule type="expression" dxfId="29" priority="58">
      <formula>C229=0</formula>
    </cfRule>
  </conditionalFormatting>
  <conditionalFormatting sqref="C235:P235">
    <cfRule type="cellIs" dxfId="28" priority="83" operator="lessThan">
      <formula>0</formula>
    </cfRule>
    <cfRule type="cellIs" dxfId="27" priority="84" operator="greaterThan">
      <formula>0</formula>
    </cfRule>
  </conditionalFormatting>
  <conditionalFormatting sqref="C237:P238">
    <cfRule type="cellIs" dxfId="26" priority="86" operator="lessThan">
      <formula>WACC</formula>
    </cfRule>
    <cfRule type="cellIs" dxfId="25" priority="87" operator="greaterThan">
      <formula>WACC</formula>
    </cfRule>
  </conditionalFormatting>
  <conditionalFormatting sqref="C238:P238">
    <cfRule type="containsText" dxfId="24" priority="85" operator="containsText" text="n/d">
      <formula>NOT(ISERROR(SEARCH("n/d",C238)))</formula>
    </cfRule>
  </conditionalFormatting>
  <conditionalFormatting sqref="C243:P243">
    <cfRule type="cellIs" dxfId="23" priority="90" operator="lessThan">
      <formula>0</formula>
    </cfRule>
    <cfRule type="cellIs" dxfId="22" priority="91" operator="greaterThan">
      <formula>0</formula>
    </cfRule>
  </conditionalFormatting>
  <conditionalFormatting sqref="C245:P246">
    <cfRule type="cellIs" dxfId="21" priority="81" operator="greaterThan">
      <formula>WACC</formula>
    </cfRule>
    <cfRule type="cellIs" dxfId="20" priority="80" operator="lessThan">
      <formula>WACC</formula>
    </cfRule>
  </conditionalFormatting>
  <conditionalFormatting sqref="C246:P246">
    <cfRule type="containsText" dxfId="19" priority="79" operator="containsText" text="n/d">
      <formula>NOT(ISERROR(SEARCH("n/d",C246)))</formula>
    </cfRule>
  </conditionalFormatting>
  <conditionalFormatting sqref="C267:P268">
    <cfRule type="expression" dxfId="18" priority="1">
      <formula>C267=0</formula>
    </cfRule>
  </conditionalFormatting>
  <conditionalFormatting sqref="C273:P273">
    <cfRule type="cellIs" dxfId="17" priority="4" operator="lessThan">
      <formula>0</formula>
    </cfRule>
    <cfRule type="cellIs" dxfId="16" priority="5" operator="greaterThan">
      <formula>0</formula>
    </cfRule>
  </conditionalFormatting>
  <conditionalFormatting sqref="C275:P276">
    <cfRule type="cellIs" dxfId="15" priority="8" operator="lessThan">
      <formula>WACC</formula>
    </cfRule>
    <cfRule type="cellIs" dxfId="14" priority="9" operator="greaterThan">
      <formula>WACC</formula>
    </cfRule>
  </conditionalFormatting>
  <conditionalFormatting sqref="C276:P276">
    <cfRule type="containsText" dxfId="13" priority="7" operator="containsText" text="n/d">
      <formula>NOT(ISERROR(SEARCH("n/d",C276)))</formula>
    </cfRule>
  </conditionalFormatting>
  <conditionalFormatting sqref="C281:P281">
    <cfRule type="cellIs" dxfId="12" priority="16" operator="greaterThan">
      <formula>0</formula>
    </cfRule>
    <cfRule type="cellIs" dxfId="11" priority="15" operator="lessThan">
      <formula>0</formula>
    </cfRule>
  </conditionalFormatting>
  <conditionalFormatting sqref="C283:P284">
    <cfRule type="cellIs" dxfId="10" priority="19" operator="greaterThan">
      <formula>WACC</formula>
    </cfRule>
    <cfRule type="cellIs" dxfId="9" priority="14" operator="lessThan">
      <formula>WACC</formula>
    </cfRule>
  </conditionalFormatting>
  <conditionalFormatting sqref="C284:P284">
    <cfRule type="containsText" dxfId="8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8</xdr:col>
                    <xdr:colOff>48986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77.179687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6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6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9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9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6">
      <c r="B98" s="149" t="s">
        <v>586</v>
      </c>
      <c r="C98" s="579" t="s">
        <v>813</v>
      </c>
      <c r="D98" s="579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0">
        <f>ROUND(SUM(C100:C106),0)</f>
        <v>0</v>
      </c>
      <c r="D99" s="570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3">
        <f>G42</f>
        <v>0</v>
      </c>
      <c r="D100" s="573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4">
        <f>G21</f>
        <v>0</v>
      </c>
      <c r="D101" s="573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4">
        <f>E66-G66</f>
        <v>0</v>
      </c>
      <c r="D102" s="573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4">
        <f>E67-G67</f>
        <v>0</v>
      </c>
      <c r="D103" s="573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4">
        <f>(G87-E87)-(G89-E89)</f>
        <v>0</v>
      </c>
      <c r="D104" s="573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4">
        <f>(E64-G64)+(E72-G72)+(G91-E91)-G117</f>
        <v>0</v>
      </c>
      <c r="D105" s="573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5">
        <v>0</v>
      </c>
      <c r="D106" s="573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6"/>
      <c r="D107" s="576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0">
        <f>ROUND(SUM(C109:C110),0)</f>
        <v>0</v>
      </c>
      <c r="D108" s="570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3">
        <f>(E48+E53)-(G48+G53)-G21</f>
        <v>0</v>
      </c>
      <c r="D109" s="573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4">
        <f>(E62+E63)-(G62+G63)</f>
        <v>0</v>
      </c>
      <c r="D110" s="573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6"/>
      <c r="D111" s="57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0">
        <f>ROUND(C118+C117+C116+C115+C114+C113,0)</f>
        <v>0</v>
      </c>
      <c r="D112" s="570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3">
        <f>(G89-E89)</f>
        <v>0</v>
      </c>
      <c r="D113" s="573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4">
        <f>G85</f>
        <v>0</v>
      </c>
      <c r="D114" s="574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5"/>
      <c r="D115" s="575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5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4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5"/>
      <c r="D117" s="575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4">
        <f>(G83-E83)+(G84-E84)-(G85-E85)</f>
        <v>0</v>
      </c>
      <c r="D118" s="577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8"/>
      <c r="D119" s="578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69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0">
        <f>ROUND(C99+C108+C112,0)</f>
        <v>0</v>
      </c>
      <c r="D121" s="570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1"/>
      <c r="D122" s="571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0">
        <f>ROUND(C121+C122,0)</f>
        <v>0</v>
      </c>
      <c r="D123" s="570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2">
        <f>C123-G69</f>
        <v>0</v>
      </c>
      <c r="D124" s="572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6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6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6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6">
      <c r="B189" s="150" t="s">
        <v>540</v>
      </c>
    </row>
    <row r="190" spans="2:24" ht="12.9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9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6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6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6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6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6">
      <c r="B333" s="152" t="s">
        <v>540</v>
      </c>
    </row>
    <row r="334" spans="2:24" ht="12.9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9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6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6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6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 s="1" customFormat="1"/>
    <row r="450" s="1" customFormat="1"/>
    <row r="451" s="1" customFormat="1"/>
    <row r="452" s="1" customFormat="1"/>
    <row r="453" s="1" customFormat="1"/>
    <row r="454" s="1" customFormat="1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7" priority="1" operator="containsText" text="bd.">
      <formula>NOT(ISERROR(SEARCH("bd.",G130)))</formula>
    </cfRule>
  </conditionalFormatting>
  <conditionalFormatting sqref="G358:X358">
    <cfRule type="cellIs" dxfId="6" priority="14" operator="lessThan">
      <formula>0</formula>
    </cfRule>
  </conditionalFormatting>
  <conditionalFormatting sqref="K62:X64 K72:X72 K83:X83 K86:X86 K90:X90 K93:X93">
    <cfRule type="expression" dxfId="5" priority="12">
      <formula>AND(K$12&gt;Koniec_Projekt,K$12&lt;=Koniec)</formula>
    </cfRule>
    <cfRule type="expression" dxfId="4" priority="13">
      <formula>K$12&lt;=Koniec_Projekt</formula>
    </cfRule>
  </conditionalFormatting>
  <conditionalFormatting sqref="K70:X70">
    <cfRule type="cellIs" dxfId="3" priority="279" operator="lessThan">
      <formula>0</formula>
    </cfRule>
  </conditionalFormatting>
  <conditionalFormatting sqref="K214:X214">
    <cfRule type="cellIs" dxfId="2" priority="270" operator="lessThan">
      <formula>0</formula>
    </cfRule>
  </conditionalFormatting>
  <conditionalFormatting sqref="K267:X267">
    <cfRule type="cellIs" dxfId="1" priority="286" operator="lessThan">
      <formula>0</formula>
    </cfRule>
  </conditionalFormatting>
  <conditionalFormatting sqref="K409:X409">
    <cfRule type="cellIs" dxfId="0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119743</xdr:rowOff>
                  </from>
                  <to>
                    <xdr:col>12</xdr:col>
                    <xdr:colOff>381000</xdr:colOff>
                    <xdr:row>10</xdr:row>
                    <xdr:rowOff>43543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61.1796875" style="1" bestFit="1" customWidth="1"/>
    <col min="3" max="3" width="16.453125" style="1" customWidth="1"/>
    <col min="4" max="4" width="8.1796875" style="1" customWidth="1"/>
    <col min="5" max="5" width="8.1796875" style="254" hidden="1" customWidth="1"/>
    <col min="6" max="6" width="1.36328125" style="1" customWidth="1"/>
    <col min="7" max="9" width="9.6328125" style="1" customWidth="1"/>
    <col min="10" max="10" width="12.6328125" style="1" customWidth="1"/>
    <col min="11" max="24" width="9.63281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14" t="str" cm="1">
        <f t="array" ref="B2">Projekt_Info_Short</f>
        <v>Wstaw nazwę firmy oraz tytuł projektu w zakładce Dane Firmy</v>
      </c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</row>
    <row r="3" spans="2:24" ht="12" customHeight="1"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23" t="str">
        <f>IF(ISBLANK(RokObrotowyPoczatek),"",IF(MONTH(RokObrotowyPoczatek)&lt;&gt;1,"Rok obrotowy różny od roku kalendarzowego","Rok obrotowy zgodny z rokiem kalendarzowym"))</f>
        <v/>
      </c>
      <c r="I12" s="623"/>
      <c r="J12" s="623"/>
      <c r="K12" s="623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20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20"/>
      <c r="J14" s="620"/>
      <c r="K14" s="620"/>
      <c r="L14" s="280"/>
    </row>
    <row r="15" spans="2:24">
      <c r="H15" s="620"/>
      <c r="I15" s="620"/>
      <c r="J15" s="620"/>
      <c r="K15" s="620"/>
      <c r="L15" s="8"/>
    </row>
    <row r="16" spans="2:24">
      <c r="B16" s="266" t="s">
        <v>772</v>
      </c>
      <c r="C16" s="305"/>
      <c r="D16" s="305"/>
      <c r="E16" s="307"/>
      <c r="H16" s="620"/>
      <c r="I16" s="620"/>
      <c r="J16" s="620"/>
      <c r="K16" s="620"/>
      <c r="L16" s="8"/>
    </row>
    <row r="17" spans="2:24" ht="12.4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7" t="s">
        <v>14</v>
      </c>
      <c r="I18" s="618"/>
      <c r="J18" s="618"/>
      <c r="K18" s="619"/>
    </row>
    <row r="19" spans="2:24" ht="12.9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21" t="s">
        <v>16</v>
      </c>
      <c r="J19" s="269">
        <f>ROUNDDOWN(H19/12,0)</f>
        <v>0</v>
      </c>
      <c r="K19" s="270">
        <f>H19-(12*J19)</f>
        <v>0</v>
      </c>
    </row>
    <row r="20" spans="2:24" ht="12.4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22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6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6"/>
      <c r="J23" s="616"/>
      <c r="K23" s="616"/>
    </row>
    <row r="24" spans="2:24">
      <c r="B24" s="266" t="s">
        <v>769</v>
      </c>
      <c r="C24" s="449"/>
      <c r="D24" s="449"/>
      <c r="H24" s="616"/>
      <c r="I24" s="616"/>
      <c r="J24" s="616"/>
      <c r="K24" s="616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7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6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7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0"/>
    </row>
    <row r="202" spans="2:7" hidden="1">
      <c r="B202" s="258" t="s">
        <v>753</v>
      </c>
    </row>
  </sheetData>
  <sheetProtection algorithmName="SHA-512" hashValue="sJQBu2VFI3FCfQs5nJzvpBxcHN955SPPWj0ApfoU5o2QROPIohkzMewb1YyTxEklQa39QCLsmrJvXPsG3kWkyQ==" saltValue="XJ/ilM/SQRLOqM+wkl4alw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8" type="noConversion"/>
  <conditionalFormatting sqref="C20:C21">
    <cfRule type="containsText" dxfId="369" priority="1" operator="containsText" text="niepełne">
      <formula>NOT(ISERROR(SEARCH("niepełne",C20)))</formula>
    </cfRule>
  </conditionalFormatting>
  <conditionalFormatting sqref="C24">
    <cfRule type="cellIs" dxfId="368" priority="14" operator="greaterThan">
      <formula>$C$18</formula>
    </cfRule>
    <cfRule type="expression" dxfId="367" priority="17">
      <formula>AND($C$23="nie",ISBLANK($C$24)=FALSE)</formula>
    </cfRule>
  </conditionalFormatting>
  <conditionalFormatting sqref="C127">
    <cfRule type="cellIs" dxfId="366" priority="61" operator="greaterThan">
      <formula>$C$126</formula>
    </cfRule>
  </conditionalFormatting>
  <conditionalFormatting sqref="C24:D24">
    <cfRule type="expression" dxfId="365" priority="19">
      <formula>$C$23="tak"</formula>
    </cfRule>
  </conditionalFormatting>
  <conditionalFormatting sqref="D24">
    <cfRule type="expression" dxfId="364" priority="13">
      <formula>AND($C$23="tak",$C$24=$C$18,$D$24&gt;$D$18)</formula>
    </cfRule>
    <cfRule type="expression" dxfId="363" priority="18">
      <formula>AND($C$23="nie",ISBLANK($D$24)=FALSE)</formula>
    </cfRule>
  </conditionalFormatting>
  <conditionalFormatting sqref="G26:X26">
    <cfRule type="expression" dxfId="362" priority="2">
      <formula>OR(ISBLANK(Poczatek),ISBLANK(Koniec_Projekt),ISBLANK(RokObrotowyPoczatek))</formula>
    </cfRule>
    <cfRule type="expression" dxfId="361" priority="3">
      <formula>G$127="n"</formula>
    </cfRule>
    <cfRule type="expression" dxfId="360" priority="5">
      <formula>G$127="r"</formula>
    </cfRule>
    <cfRule type="expression" dxfId="359" priority="6">
      <formula>G$127="t"</formula>
    </cfRule>
    <cfRule type="expression" dxfId="358" priority="7">
      <formula>AND(G$127="p",G$126&lt;=Koniec)</formula>
    </cfRule>
    <cfRule type="expression" dxfId="357" priority="9">
      <formula>AND(ISBLANK($C$24)=FALSE,G$126=Koniec_PR)</formula>
    </cfRule>
  </conditionalFormatting>
  <conditionalFormatting sqref="G28:X28">
    <cfRule type="expression" dxfId="356" priority="4">
      <formula>AND(ISBLANK($C$24)=FALSE,G$126=Koniec_PR)</formula>
    </cfRule>
  </conditionalFormatting>
  <conditionalFormatting sqref="H12 H13:K13">
    <cfRule type="containsText" dxfId="355" priority="22" operator="containsText" text="zgodny">
      <formula>NOT(ISERROR(SEARCH("zgodny",H12)))</formula>
    </cfRule>
  </conditionalFormatting>
  <conditionalFormatting sqref="H12">
    <cfRule type="containsText" dxfId="354" priority="23" operator="containsText" text="różny">
      <formula>NOT(ISERROR(SEARCH("różny",H12)))</formula>
    </cfRule>
  </conditionalFormatting>
  <conditionalFormatting sqref="H19">
    <cfRule type="cellIs" dxfId="353" priority="27" operator="lessThan">
      <formula>0</formula>
    </cfRule>
  </conditionalFormatting>
  <conditionalFormatting sqref="H14:K16">
    <cfRule type="containsText" dxfId="352" priority="28" operator="containsText" text="uzupełnij">
      <formula>NOT(ISERROR(SEARCH("uzupełnij",H14)))</formula>
    </cfRule>
  </conditionalFormatting>
  <conditionalFormatting sqref="H23:K26">
    <cfRule type="containsText" dxfId="351" priority="12" operator="containsText" text="popraw">
      <formula>NOT(ISERROR(SEARCH("popraw",H23)))</formula>
    </cfRule>
    <cfRule type="containsText" dxfId="350" priority="15" operator="containsText" text="uzupełnij">
      <formula>NOT(ISERROR(SEARCH("uzupełnij",H23)))</formula>
    </cfRule>
    <cfRule type="containsText" dxfId="349" priority="16" operator="containsText" text="usuń">
      <formula>NOT(ISERROR(SEARCH("usuń",H23)))</formula>
    </cfRule>
  </conditionalFormatting>
  <conditionalFormatting sqref="J19:K19">
    <cfRule type="cellIs" dxfId="348" priority="25" operator="lessThan">
      <formula>0</formula>
    </cfRule>
  </conditionalFormatting>
  <conditionalFormatting sqref="K37:X37 K39:X39 K43:X45 K59:X63">
    <cfRule type="expression" dxfId="347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54429</xdr:rowOff>
                  </from>
                  <to>
                    <xdr:col>13</xdr:col>
                    <xdr:colOff>293914</xdr:colOff>
                    <xdr:row>9</xdr:row>
                    <xdr:rowOff>130629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43543</xdr:colOff>
                    <xdr:row>11</xdr:row>
                    <xdr:rowOff>0</xdr:rowOff>
                  </from>
                  <to>
                    <xdr:col>14</xdr:col>
                    <xdr:colOff>255814</xdr:colOff>
                    <xdr:row>24</xdr:row>
                    <xdr:rowOff>43543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125186</xdr:colOff>
                    <xdr:row>12</xdr:row>
                    <xdr:rowOff>48986</xdr:rowOff>
                  </from>
                  <to>
                    <xdr:col>14</xdr:col>
                    <xdr:colOff>190500</xdr:colOff>
                    <xdr:row>13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125186</xdr:colOff>
                    <xdr:row>14</xdr:row>
                    <xdr:rowOff>5443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125186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125186</xdr:colOff>
                    <xdr:row>17</xdr:row>
                    <xdr:rowOff>65314</xdr:rowOff>
                  </from>
                  <to>
                    <xdr:col>14</xdr:col>
                    <xdr:colOff>190500</xdr:colOff>
                    <xdr:row>18</xdr:row>
                    <xdr:rowOff>136071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125186</xdr:colOff>
                    <xdr:row>19</xdr:row>
                    <xdr:rowOff>10886</xdr:rowOff>
                  </from>
                  <to>
                    <xdr:col>14</xdr:col>
                    <xdr:colOff>190500</xdr:colOff>
                    <xdr:row>20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125186</xdr:colOff>
                    <xdr:row>20</xdr:row>
                    <xdr:rowOff>108857</xdr:rowOff>
                  </from>
                  <to>
                    <xdr:col>14</xdr:col>
                    <xdr:colOff>190500</xdr:colOff>
                    <xdr:row>22</xdr:row>
                    <xdr:rowOff>21771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125186</xdr:colOff>
                    <xdr:row>22</xdr:row>
                    <xdr:rowOff>59871</xdr:rowOff>
                  </from>
                  <to>
                    <xdr:col>14</xdr:col>
                    <xdr:colOff>190500</xdr:colOff>
                    <xdr:row>23</xdr:row>
                    <xdr:rowOff>130629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50" style="38" customWidth="1"/>
    <col min="3" max="6" width="12.6328125" style="1" customWidth="1"/>
    <col min="7" max="7" width="2.81640625" style="1" customWidth="1"/>
    <col min="8" max="22" width="9.81640625" style="1" hidden="1" customWidth="1"/>
    <col min="23" max="16384" width="9.36328125" style="1" hidden="1"/>
  </cols>
  <sheetData>
    <row r="1" spans="2:6"/>
    <row r="2" spans="2:6">
      <c r="B2" s="614" t="str">
        <f>Założenia!B2</f>
        <v>Wstaw nazwę firmy oraz tytuł projektu w zakładce Dane Firmy</v>
      </c>
      <c r="C2" s="614"/>
      <c r="D2" s="614"/>
      <c r="E2" s="614"/>
      <c r="F2" s="614"/>
    </row>
    <row r="3" spans="2:6">
      <c r="B3" s="615"/>
      <c r="C3" s="615"/>
      <c r="D3" s="615"/>
      <c r="E3" s="615"/>
      <c r="F3" s="615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4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1"/>
      <c r="D15" s="541"/>
      <c r="E15" s="541"/>
      <c r="F15" s="541"/>
    </row>
    <row r="16" spans="2:6">
      <c r="B16" s="505" t="s">
        <v>124</v>
      </c>
      <c r="C16" s="542"/>
      <c r="D16" s="542"/>
      <c r="E16" s="542"/>
      <c r="F16" s="542"/>
    </row>
    <row r="17" spans="2:6">
      <c r="B17" s="505" t="s">
        <v>125</v>
      </c>
      <c r="C17" s="542"/>
      <c r="D17" s="542"/>
      <c r="E17" s="542"/>
      <c r="F17" s="543"/>
    </row>
    <row r="18" spans="2:6">
      <c r="B18" s="506" t="s">
        <v>126</v>
      </c>
      <c r="C18" s="544"/>
      <c r="D18" s="544"/>
      <c r="E18" s="544"/>
      <c r="F18" s="544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2"/>
      <c r="D21" s="542"/>
      <c r="E21" s="542"/>
      <c r="F21" s="542"/>
    </row>
    <row r="22" spans="2:6">
      <c r="B22" s="505" t="s">
        <v>130</v>
      </c>
      <c r="C22" s="542"/>
      <c r="D22" s="542"/>
      <c r="E22" s="542"/>
      <c r="F22" s="542"/>
    </row>
    <row r="23" spans="2:6">
      <c r="B23" s="505" t="s">
        <v>131</v>
      </c>
      <c r="C23" s="542"/>
      <c r="D23" s="542"/>
      <c r="E23" s="542"/>
      <c r="F23" s="542"/>
    </row>
    <row r="24" spans="2:6">
      <c r="B24" s="505" t="s">
        <v>132</v>
      </c>
      <c r="C24" s="542"/>
      <c r="D24" s="542"/>
      <c r="E24" s="542"/>
      <c r="F24" s="542"/>
    </row>
    <row r="25" spans="2:6">
      <c r="B25" s="505" t="s">
        <v>133</v>
      </c>
      <c r="C25" s="542"/>
      <c r="D25" s="542"/>
      <c r="E25" s="542"/>
      <c r="F25" s="542"/>
    </row>
    <row r="26" spans="2:6">
      <c r="B26" s="505" t="s">
        <v>134</v>
      </c>
      <c r="C26" s="542"/>
      <c r="D26" s="542"/>
      <c r="E26" s="542"/>
      <c r="F26" s="542"/>
    </row>
    <row r="27" spans="2:6">
      <c r="B27" s="505" t="s">
        <v>135</v>
      </c>
      <c r="C27" s="542"/>
      <c r="D27" s="542"/>
      <c r="E27" s="542"/>
      <c r="F27" s="542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2"/>
      <c r="D29" s="542"/>
      <c r="E29" s="542"/>
      <c r="F29" s="542"/>
    </row>
    <row r="30" spans="2:6">
      <c r="B30" s="505" t="s">
        <v>138</v>
      </c>
      <c r="C30" s="542"/>
      <c r="D30" s="542"/>
      <c r="E30" s="542"/>
      <c r="F30" s="542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2"/>
      <c r="D32" s="542"/>
      <c r="E32" s="542"/>
      <c r="F32" s="542"/>
    </row>
    <row r="33" spans="2:6">
      <c r="B33" s="505" t="s">
        <v>141</v>
      </c>
      <c r="C33" s="542"/>
      <c r="D33" s="542"/>
      <c r="E33" s="542"/>
      <c r="F33" s="542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2"/>
      <c r="D36" s="542"/>
      <c r="E36" s="542"/>
      <c r="F36" s="542"/>
    </row>
    <row r="37" spans="2:6">
      <c r="B37" s="505" t="s">
        <v>145</v>
      </c>
      <c r="C37" s="542"/>
      <c r="D37" s="542"/>
      <c r="E37" s="542"/>
      <c r="F37" s="542"/>
    </row>
    <row r="38" spans="2:6">
      <c r="B38" s="505" t="s">
        <v>146</v>
      </c>
      <c r="C38" s="542"/>
      <c r="D38" s="542"/>
      <c r="E38" s="542"/>
      <c r="F38" s="542"/>
    </row>
    <row r="39" spans="2:6">
      <c r="B39" s="505" t="s">
        <v>147</v>
      </c>
      <c r="C39" s="542"/>
      <c r="D39" s="542"/>
      <c r="E39" s="542"/>
      <c r="F39" s="542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2"/>
      <c r="D41" s="542"/>
      <c r="E41" s="542"/>
      <c r="F41" s="542"/>
    </row>
    <row r="42" spans="2:6">
      <c r="B42" s="505" t="s">
        <v>145</v>
      </c>
      <c r="C42" s="542"/>
      <c r="D42" s="542"/>
      <c r="E42" s="542"/>
      <c r="F42" s="542"/>
    </row>
    <row r="43" spans="2:6">
      <c r="B43" s="505" t="s">
        <v>146</v>
      </c>
      <c r="C43" s="542"/>
      <c r="D43" s="542"/>
      <c r="E43" s="542"/>
      <c r="F43" s="542"/>
    </row>
    <row r="44" spans="2:6">
      <c r="B44" s="505" t="s">
        <v>147</v>
      </c>
      <c r="C44" s="542"/>
      <c r="D44" s="542"/>
      <c r="E44" s="542"/>
      <c r="F44" s="542"/>
    </row>
    <row r="45" spans="2:6">
      <c r="B45" s="505" t="s">
        <v>149</v>
      </c>
      <c r="C45" s="542"/>
      <c r="D45" s="542"/>
      <c r="E45" s="542"/>
      <c r="F45" s="542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2"/>
      <c r="D47" s="542"/>
      <c r="E47" s="542"/>
      <c r="F47" s="542"/>
    </row>
    <row r="48" spans="2:6">
      <c r="B48" s="505" t="s">
        <v>152</v>
      </c>
      <c r="C48" s="542"/>
      <c r="D48" s="542"/>
      <c r="E48" s="542"/>
      <c r="F48" s="542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2"/>
      <c r="D51" s="542"/>
      <c r="E51" s="542"/>
      <c r="F51" s="542"/>
    </row>
    <row r="52" spans="2:6">
      <c r="B52" s="505" t="s">
        <v>156</v>
      </c>
      <c r="C52" s="542"/>
      <c r="D52" s="542"/>
      <c r="E52" s="542"/>
      <c r="F52" s="542"/>
    </row>
    <row r="53" spans="2:6">
      <c r="B53" s="505" t="s">
        <v>157</v>
      </c>
      <c r="C53" s="542"/>
      <c r="D53" s="542"/>
      <c r="E53" s="542"/>
      <c r="F53" s="542"/>
    </row>
    <row r="54" spans="2:6">
      <c r="B54" s="505" t="s">
        <v>158</v>
      </c>
      <c r="C54" s="542"/>
      <c r="D54" s="542"/>
      <c r="E54" s="542"/>
      <c r="F54" s="542"/>
    </row>
    <row r="55" spans="2:6">
      <c r="B55" s="505" t="s">
        <v>159</v>
      </c>
      <c r="C55" s="542"/>
      <c r="D55" s="542"/>
      <c r="E55" s="542"/>
      <c r="F55" s="542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2"/>
      <c r="D59" s="542"/>
      <c r="E59" s="542"/>
      <c r="F59" s="542"/>
    </row>
    <row r="60" spans="2:6">
      <c r="B60" s="505" t="s">
        <v>164</v>
      </c>
      <c r="C60" s="542"/>
      <c r="D60" s="542"/>
      <c r="E60" s="542"/>
      <c r="F60" s="542"/>
    </row>
    <row r="61" spans="2:6">
      <c r="B61" s="505" t="s">
        <v>165</v>
      </c>
      <c r="C61" s="542"/>
      <c r="D61" s="542"/>
      <c r="E61" s="542"/>
      <c r="F61" s="542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2"/>
      <c r="D64" s="542"/>
      <c r="E64" s="542"/>
      <c r="F64" s="542"/>
    </row>
    <row r="65" spans="2:6">
      <c r="B65" s="505" t="s">
        <v>164</v>
      </c>
      <c r="C65" s="542"/>
      <c r="D65" s="542"/>
      <c r="E65" s="542"/>
      <c r="F65" s="542"/>
    </row>
    <row r="66" spans="2:6" ht="24">
      <c r="B66" s="505" t="s">
        <v>167</v>
      </c>
      <c r="C66" s="542"/>
      <c r="D66" s="542"/>
      <c r="E66" s="542"/>
      <c r="F66" s="542"/>
    </row>
    <row r="67" spans="2:6">
      <c r="B67" s="505" t="s">
        <v>168</v>
      </c>
      <c r="C67" s="542"/>
      <c r="D67" s="542"/>
      <c r="E67" s="542"/>
      <c r="F67" s="542"/>
    </row>
    <row r="68" spans="2:6">
      <c r="B68" s="505" t="s">
        <v>169</v>
      </c>
      <c r="C68" s="542"/>
      <c r="D68" s="542"/>
      <c r="E68" s="542"/>
      <c r="F68" s="542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2"/>
      <c r="D72" s="542"/>
      <c r="E72" s="542"/>
      <c r="F72" s="542"/>
    </row>
    <row r="73" spans="2:6">
      <c r="B73" s="505" t="s">
        <v>145</v>
      </c>
      <c r="C73" s="542"/>
      <c r="D73" s="542"/>
      <c r="E73" s="542"/>
      <c r="F73" s="542"/>
    </row>
    <row r="74" spans="2:6">
      <c r="B74" s="505" t="s">
        <v>146</v>
      </c>
      <c r="C74" s="542"/>
      <c r="D74" s="542"/>
      <c r="E74" s="542"/>
      <c r="F74" s="542"/>
    </row>
    <row r="75" spans="2:6">
      <c r="B75" s="505" t="s">
        <v>172</v>
      </c>
      <c r="C75" s="542"/>
      <c r="D75" s="542"/>
      <c r="E75" s="542"/>
      <c r="F75" s="542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2"/>
      <c r="D77" s="542"/>
      <c r="E77" s="542"/>
      <c r="F77" s="542"/>
    </row>
    <row r="78" spans="2:6">
      <c r="B78" s="505" t="s">
        <v>145</v>
      </c>
      <c r="C78" s="542"/>
      <c r="D78" s="542"/>
      <c r="E78" s="542"/>
      <c r="F78" s="542"/>
    </row>
    <row r="79" spans="2:6">
      <c r="B79" s="505" t="s">
        <v>146</v>
      </c>
      <c r="C79" s="542"/>
      <c r="D79" s="542"/>
      <c r="E79" s="542"/>
      <c r="F79" s="542"/>
    </row>
    <row r="80" spans="2:6">
      <c r="B80" s="505" t="s">
        <v>172</v>
      </c>
      <c r="C80" s="542"/>
      <c r="D80" s="542"/>
      <c r="E80" s="542"/>
      <c r="F80" s="542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2"/>
      <c r="D82" s="542"/>
      <c r="E82" s="542"/>
      <c r="F82" s="542"/>
    </row>
    <row r="83" spans="2:6">
      <c r="B83" s="505" t="s">
        <v>175</v>
      </c>
      <c r="C83" s="542"/>
      <c r="D83" s="542"/>
      <c r="E83" s="542"/>
      <c r="F83" s="542"/>
    </row>
    <row r="84" spans="2:6">
      <c r="B84" s="505" t="s">
        <v>176</v>
      </c>
      <c r="C84" s="542"/>
      <c r="D84" s="542"/>
      <c r="E84" s="542"/>
      <c r="F84" s="542"/>
    </row>
    <row r="85" spans="2:6">
      <c r="B85" s="505" t="s">
        <v>177</v>
      </c>
      <c r="C85" s="542"/>
      <c r="D85" s="542"/>
      <c r="E85" s="542"/>
      <c r="F85" s="542"/>
    </row>
    <row r="86" spans="2:6">
      <c r="B86" s="507" t="s">
        <v>178</v>
      </c>
      <c r="C86" s="545"/>
      <c r="D86" s="545"/>
      <c r="E86" s="545"/>
      <c r="F86" s="545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6" t="str">
        <f>IF(C144=C87,"OK",C87-C144)</f>
        <v>OK</v>
      </c>
      <c r="D92" s="606" t="str">
        <f>IF(D144=D87,"OK",D87-D144)</f>
        <v>OK</v>
      </c>
      <c r="E92" s="606" t="str">
        <f>IF(E144=E87,"OK",E87-E144)</f>
        <v>OK</v>
      </c>
      <c r="F92" s="606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2"/>
      <c r="D95" s="542"/>
      <c r="E95" s="542"/>
      <c r="F95" s="542"/>
    </row>
    <row r="96" spans="2:6" ht="12" customHeight="1">
      <c r="B96" s="505" t="s">
        <v>183</v>
      </c>
      <c r="C96" s="542"/>
      <c r="D96" s="542"/>
      <c r="E96" s="542"/>
      <c r="F96" s="542"/>
    </row>
    <row r="97" spans="2:7">
      <c r="B97" s="505" t="s">
        <v>184</v>
      </c>
      <c r="C97" s="542"/>
      <c r="D97" s="542"/>
      <c r="E97" s="542"/>
      <c r="F97" s="542"/>
    </row>
    <row r="98" spans="2:7">
      <c r="B98" s="505" t="s">
        <v>185</v>
      </c>
      <c r="C98" s="542"/>
      <c r="D98" s="542"/>
      <c r="E98" s="542"/>
      <c r="F98" s="542"/>
    </row>
    <row r="99" spans="2:7">
      <c r="B99" s="505" t="s">
        <v>186</v>
      </c>
      <c r="C99" s="542"/>
      <c r="D99" s="542"/>
      <c r="E99" s="542"/>
      <c r="F99" s="542"/>
    </row>
    <row r="100" spans="2:7">
      <c r="B100" s="505" t="s">
        <v>187</v>
      </c>
      <c r="C100" s="542"/>
      <c r="D100" s="542"/>
      <c r="E100" s="542"/>
      <c r="F100" s="542"/>
    </row>
    <row r="101" spans="2:7">
      <c r="B101" s="505" t="s">
        <v>188</v>
      </c>
      <c r="C101" s="542"/>
      <c r="D101" s="542"/>
      <c r="E101" s="542"/>
      <c r="F101" s="542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2"/>
      <c r="D103" s="542"/>
      <c r="E103" s="542"/>
      <c r="F103" s="542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2"/>
      <c r="D106" s="542"/>
      <c r="E106" s="542"/>
      <c r="F106" s="542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2"/>
      <c r="D108" s="542"/>
      <c r="E108" s="542"/>
      <c r="F108" s="542"/>
    </row>
    <row r="109" spans="2:7">
      <c r="B109" s="505" t="s">
        <v>196</v>
      </c>
      <c r="C109" s="542"/>
      <c r="D109" s="542"/>
      <c r="E109" s="542"/>
      <c r="F109" s="542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2"/>
      <c r="D111" s="542"/>
      <c r="E111" s="542"/>
      <c r="F111" s="542"/>
    </row>
    <row r="112" spans="2:7">
      <c r="B112" s="505" t="s">
        <v>199</v>
      </c>
      <c r="C112" s="542"/>
      <c r="D112" s="542"/>
      <c r="E112" s="542"/>
      <c r="F112" s="542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2"/>
      <c r="D114" s="542"/>
      <c r="E114" s="542"/>
      <c r="F114" s="542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2"/>
      <c r="D116" s="542"/>
      <c r="E116" s="542"/>
      <c r="F116" s="542"/>
    </row>
    <row r="117" spans="2:6">
      <c r="B117" s="505" t="s">
        <v>204</v>
      </c>
      <c r="C117" s="542"/>
      <c r="D117" s="542"/>
      <c r="E117" s="542"/>
      <c r="F117" s="542"/>
    </row>
    <row r="118" spans="2:6">
      <c r="B118" s="505" t="s">
        <v>205</v>
      </c>
      <c r="C118" s="542"/>
      <c r="D118" s="542"/>
      <c r="E118" s="542"/>
      <c r="F118" s="542"/>
    </row>
    <row r="119" spans="2:6">
      <c r="B119" s="505" t="s">
        <v>206</v>
      </c>
      <c r="C119" s="542"/>
      <c r="D119" s="542"/>
      <c r="E119" s="542"/>
      <c r="F119" s="542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2"/>
      <c r="D123" s="542"/>
      <c r="E123" s="542"/>
      <c r="F123" s="542"/>
    </row>
    <row r="124" spans="2:6">
      <c r="B124" s="505" t="s">
        <v>164</v>
      </c>
      <c r="C124" s="542"/>
      <c r="D124" s="542"/>
      <c r="E124" s="542"/>
      <c r="F124" s="542"/>
    </row>
    <row r="125" spans="2:6">
      <c r="B125" s="505" t="s">
        <v>165</v>
      </c>
      <c r="C125" s="542"/>
      <c r="D125" s="542"/>
      <c r="E125" s="542"/>
      <c r="F125" s="542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2"/>
      <c r="D127" s="542"/>
      <c r="E127" s="542"/>
      <c r="F127" s="542"/>
    </row>
    <row r="128" spans="2:6">
      <c r="B128" s="505" t="s">
        <v>204</v>
      </c>
      <c r="C128" s="542"/>
      <c r="D128" s="542"/>
      <c r="E128" s="542"/>
      <c r="F128" s="542"/>
    </row>
    <row r="129" spans="2:6">
      <c r="B129" s="505" t="s">
        <v>205</v>
      </c>
      <c r="C129" s="542"/>
      <c r="D129" s="542"/>
      <c r="E129" s="542"/>
      <c r="F129" s="542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2"/>
      <c r="D131" s="542"/>
      <c r="E131" s="542"/>
      <c r="F131" s="542"/>
    </row>
    <row r="132" spans="2:6" ht="12" customHeight="1">
      <c r="B132" s="505" t="s">
        <v>164</v>
      </c>
      <c r="C132" s="542"/>
      <c r="D132" s="542"/>
      <c r="E132" s="542"/>
      <c r="F132" s="542"/>
    </row>
    <row r="133" spans="2:6" ht="12" customHeight="1">
      <c r="B133" s="505" t="s">
        <v>210</v>
      </c>
      <c r="C133" s="542"/>
      <c r="D133" s="542"/>
      <c r="E133" s="542"/>
      <c r="F133" s="542"/>
    </row>
    <row r="134" spans="2:6" ht="12" customHeight="1">
      <c r="B134" s="505" t="s">
        <v>211</v>
      </c>
      <c r="C134" s="542"/>
      <c r="D134" s="542"/>
      <c r="E134" s="542"/>
      <c r="F134" s="542"/>
    </row>
    <row r="135" spans="2:6" ht="12" customHeight="1">
      <c r="B135" s="505" t="s">
        <v>212</v>
      </c>
      <c r="C135" s="542"/>
      <c r="D135" s="542"/>
      <c r="E135" s="542"/>
      <c r="F135" s="542"/>
    </row>
    <row r="136" spans="2:6" ht="12" customHeight="1">
      <c r="B136" s="505" t="s">
        <v>213</v>
      </c>
      <c r="C136" s="542"/>
      <c r="D136" s="542"/>
      <c r="E136" s="542"/>
      <c r="F136" s="542"/>
    </row>
    <row r="137" spans="2:6" ht="12" customHeight="1">
      <c r="B137" s="505" t="s">
        <v>214</v>
      </c>
      <c r="C137" s="542"/>
      <c r="D137" s="542"/>
      <c r="E137" s="542"/>
      <c r="F137" s="542"/>
    </row>
    <row r="138" spans="2:6">
      <c r="B138" s="505" t="s">
        <v>215</v>
      </c>
      <c r="C138" s="542"/>
      <c r="D138" s="542"/>
      <c r="E138" s="542"/>
      <c r="F138" s="542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2"/>
      <c r="D140" s="542"/>
      <c r="E140" s="542"/>
      <c r="F140" s="542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2"/>
      <c r="D142" s="542"/>
      <c r="E142" s="542"/>
      <c r="F142" s="542"/>
    </row>
    <row r="143" spans="2:6">
      <c r="B143" s="505" t="s">
        <v>199</v>
      </c>
      <c r="C143" s="542"/>
      <c r="D143" s="542"/>
      <c r="E143" s="542"/>
      <c r="F143" s="542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6" t="str">
        <f>IF(C144=C87,"OK",C87-C144)</f>
        <v>OK</v>
      </c>
      <c r="D146" s="606" t="str">
        <f>IF(D144=D87,"OK",D87-D144)</f>
        <v>OK</v>
      </c>
      <c r="E146" s="606" t="str">
        <f>IF(E144=E87,"OK",E87-E144)</f>
        <v>OK</v>
      </c>
      <c r="F146" s="606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2"/>
      <c r="D151" s="542"/>
      <c r="E151" s="542"/>
      <c r="F151" s="542"/>
    </row>
    <row r="152" spans="2:13">
      <c r="B152" s="505" t="s">
        <v>222</v>
      </c>
      <c r="C152" s="542"/>
      <c r="D152" s="542"/>
      <c r="E152" s="542"/>
      <c r="F152" s="542"/>
      <c r="I152" s="5"/>
      <c r="J152" s="5"/>
      <c r="K152" s="5"/>
      <c r="L152" s="5"/>
    </row>
    <row r="153" spans="2:13" ht="24" customHeight="1">
      <c r="B153" s="505" t="s">
        <v>223</v>
      </c>
      <c r="C153" s="542"/>
      <c r="D153" s="542"/>
      <c r="E153" s="542"/>
      <c r="F153" s="542"/>
      <c r="I153" s="5"/>
      <c r="J153" s="5"/>
      <c r="K153" s="5"/>
      <c r="L153" s="5"/>
    </row>
    <row r="154" spans="2:13" ht="24" customHeight="1">
      <c r="B154" s="505" t="s">
        <v>224</v>
      </c>
      <c r="C154" s="542"/>
      <c r="D154" s="542"/>
      <c r="E154" s="542"/>
      <c r="F154" s="542"/>
      <c r="I154" s="5"/>
      <c r="J154" s="5"/>
      <c r="K154" s="5"/>
      <c r="L154" s="5"/>
    </row>
    <row r="155" spans="2:13" ht="12" customHeight="1">
      <c r="B155" s="505" t="s">
        <v>225</v>
      </c>
      <c r="C155" s="542"/>
      <c r="D155" s="542"/>
      <c r="E155" s="542"/>
      <c r="F155" s="542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2"/>
      <c r="D157" s="542"/>
      <c r="E157" s="542"/>
      <c r="F157" s="542"/>
      <c r="I157" s="5"/>
      <c r="J157" s="5"/>
      <c r="K157" s="5"/>
      <c r="L157" s="5"/>
      <c r="M157" s="5"/>
    </row>
    <row r="158" spans="2:13">
      <c r="B158" s="505" t="s">
        <v>228</v>
      </c>
      <c r="C158" s="542"/>
      <c r="D158" s="542"/>
      <c r="E158" s="542"/>
      <c r="F158" s="542"/>
      <c r="I158" s="5"/>
      <c r="J158" s="5"/>
      <c r="K158" s="5"/>
      <c r="L158" s="5"/>
      <c r="M158" s="5"/>
    </row>
    <row r="159" spans="2:13">
      <c r="B159" s="505" t="s">
        <v>229</v>
      </c>
      <c r="C159" s="542"/>
      <c r="D159" s="542"/>
      <c r="E159" s="542"/>
      <c r="F159" s="542"/>
      <c r="I159" s="5"/>
      <c r="J159" s="5"/>
      <c r="K159" s="5"/>
      <c r="L159" s="5"/>
      <c r="M159" s="5"/>
    </row>
    <row r="160" spans="2:13">
      <c r="B160" s="505" t="s">
        <v>230</v>
      </c>
      <c r="C160" s="542"/>
      <c r="D160" s="542"/>
      <c r="E160" s="542"/>
      <c r="F160" s="542"/>
      <c r="I160" s="5"/>
      <c r="J160" s="5"/>
      <c r="K160" s="5"/>
      <c r="L160" s="5"/>
      <c r="M160" s="5"/>
    </row>
    <row r="161" spans="2:13">
      <c r="B161" s="505" t="s">
        <v>231</v>
      </c>
      <c r="C161" s="542"/>
      <c r="D161" s="542"/>
      <c r="E161" s="542"/>
      <c r="F161" s="542"/>
      <c r="I161" s="5"/>
      <c r="J161" s="5"/>
      <c r="K161" s="5"/>
      <c r="L161" s="5"/>
      <c r="M161" s="5"/>
    </row>
    <row r="162" spans="2:13">
      <c r="B162" s="505" t="s">
        <v>232</v>
      </c>
      <c r="C162" s="542"/>
      <c r="D162" s="542"/>
      <c r="E162" s="542"/>
      <c r="F162" s="542"/>
      <c r="I162" s="5"/>
      <c r="J162" s="5"/>
      <c r="K162" s="5"/>
      <c r="L162" s="5"/>
      <c r="M162" s="5"/>
    </row>
    <row r="163" spans="2:13">
      <c r="B163" s="505" t="s">
        <v>233</v>
      </c>
      <c r="C163" s="542"/>
      <c r="D163" s="542"/>
      <c r="E163" s="542"/>
      <c r="F163" s="542"/>
      <c r="I163" s="5"/>
      <c r="J163" s="5"/>
      <c r="K163" s="5"/>
      <c r="L163" s="5"/>
      <c r="M163" s="5"/>
    </row>
    <row r="164" spans="2:13">
      <c r="B164" s="505" t="s">
        <v>234</v>
      </c>
      <c r="C164" s="542"/>
      <c r="D164" s="542"/>
      <c r="E164" s="542"/>
      <c r="F164" s="542"/>
      <c r="I164" s="5"/>
      <c r="J164" s="5"/>
      <c r="K164" s="5"/>
      <c r="L164" s="5"/>
      <c r="M164" s="5"/>
    </row>
    <row r="165" spans="2:13">
      <c r="B165" s="505" t="s">
        <v>235</v>
      </c>
      <c r="C165" s="542"/>
      <c r="D165" s="542"/>
      <c r="E165" s="542"/>
      <c r="F165" s="542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2"/>
      <c r="D168" s="542"/>
      <c r="E168" s="542"/>
      <c r="F168" s="542"/>
      <c r="I168" s="5"/>
      <c r="J168" s="5"/>
      <c r="K168" s="5"/>
      <c r="L168" s="5"/>
      <c r="M168" s="5"/>
    </row>
    <row r="169" spans="2:13">
      <c r="B169" s="505" t="s">
        <v>239</v>
      </c>
      <c r="C169" s="542"/>
      <c r="D169" s="542"/>
      <c r="E169" s="542"/>
      <c r="F169" s="542"/>
      <c r="I169" s="5"/>
      <c r="J169" s="5"/>
      <c r="K169" s="5"/>
      <c r="L169" s="5"/>
      <c r="M169" s="5"/>
    </row>
    <row r="170" spans="2:13">
      <c r="B170" s="505" t="s">
        <v>240</v>
      </c>
      <c r="C170" s="542"/>
      <c r="D170" s="542"/>
      <c r="E170" s="542"/>
      <c r="F170" s="542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2"/>
      <c r="D172" s="542"/>
      <c r="E172" s="542"/>
      <c r="F172" s="542"/>
      <c r="I172" s="5"/>
      <c r="J172" s="5"/>
      <c r="K172" s="5"/>
      <c r="L172" s="5"/>
      <c r="M172" s="5"/>
    </row>
    <row r="173" spans="2:13">
      <c r="B173" s="505" t="s">
        <v>243</v>
      </c>
      <c r="C173" s="542"/>
      <c r="D173" s="542"/>
      <c r="E173" s="542"/>
      <c r="F173" s="542"/>
      <c r="I173" s="5"/>
      <c r="J173" s="5"/>
      <c r="K173" s="5"/>
      <c r="L173" s="5"/>
      <c r="M173" s="5"/>
    </row>
    <row r="174" spans="2:13">
      <c r="B174" s="505" t="s">
        <v>244</v>
      </c>
      <c r="C174" s="542"/>
      <c r="D174" s="542"/>
      <c r="E174" s="542"/>
      <c r="F174" s="542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2"/>
      <c r="D177" s="542"/>
      <c r="E177" s="542"/>
      <c r="F177" s="542"/>
      <c r="I177" s="5"/>
      <c r="J177" s="5"/>
      <c r="K177" s="5"/>
      <c r="L177" s="5"/>
      <c r="M177" s="5"/>
    </row>
    <row r="178" spans="2:13">
      <c r="B178" s="505" t="s">
        <v>221</v>
      </c>
      <c r="C178" s="542"/>
      <c r="D178" s="542"/>
      <c r="E178" s="542"/>
      <c r="F178" s="542"/>
      <c r="I178" s="5"/>
      <c r="J178" s="5"/>
      <c r="K178" s="5"/>
      <c r="L178" s="5"/>
      <c r="M178" s="5"/>
    </row>
    <row r="179" spans="2:13">
      <c r="B179" s="505" t="s">
        <v>248</v>
      </c>
      <c r="C179" s="542"/>
      <c r="D179" s="542"/>
      <c r="E179" s="542"/>
      <c r="F179" s="542"/>
      <c r="I179" s="5"/>
      <c r="J179" s="5"/>
      <c r="K179" s="5"/>
      <c r="L179" s="5"/>
      <c r="M179" s="5"/>
    </row>
    <row r="180" spans="2:13">
      <c r="B180" s="505" t="s">
        <v>221</v>
      </c>
      <c r="C180" s="542"/>
      <c r="D180" s="542"/>
      <c r="E180" s="542"/>
      <c r="F180" s="542"/>
      <c r="I180" s="5"/>
      <c r="J180" s="5"/>
      <c r="K180" s="5"/>
      <c r="L180" s="5"/>
      <c r="M180" s="5"/>
    </row>
    <row r="181" spans="2:13">
      <c r="B181" s="505" t="s">
        <v>249</v>
      </c>
      <c r="C181" s="542"/>
      <c r="D181" s="542"/>
      <c r="E181" s="542"/>
      <c r="F181" s="542"/>
      <c r="I181" s="5"/>
      <c r="J181" s="5"/>
      <c r="K181" s="5"/>
      <c r="L181" s="5"/>
      <c r="M181" s="5"/>
    </row>
    <row r="182" spans="2:13">
      <c r="B182" s="505" t="s">
        <v>250</v>
      </c>
      <c r="C182" s="542"/>
      <c r="D182" s="542"/>
      <c r="E182" s="542"/>
      <c r="F182" s="542"/>
      <c r="I182" s="5"/>
      <c r="J182" s="5"/>
      <c r="K182" s="5"/>
      <c r="L182" s="5"/>
      <c r="M182" s="5"/>
    </row>
    <row r="183" spans="2:13">
      <c r="B183" s="505" t="s">
        <v>251</v>
      </c>
      <c r="C183" s="542"/>
      <c r="D183" s="542"/>
      <c r="E183" s="542"/>
      <c r="F183" s="542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2"/>
      <c r="D185" s="542"/>
      <c r="E185" s="542"/>
      <c r="F185" s="542"/>
      <c r="I185" s="5"/>
      <c r="J185" s="5"/>
      <c r="K185" s="5"/>
      <c r="L185" s="5"/>
      <c r="M185" s="5"/>
    </row>
    <row r="186" spans="2:13">
      <c r="B186" s="505" t="s">
        <v>221</v>
      </c>
      <c r="C186" s="542"/>
      <c r="D186" s="542"/>
      <c r="E186" s="542"/>
      <c r="F186" s="542"/>
      <c r="I186" s="5"/>
      <c r="J186" s="5"/>
      <c r="K186" s="5"/>
      <c r="L186" s="5"/>
      <c r="M186" s="5"/>
    </row>
    <row r="187" spans="2:13">
      <c r="B187" s="505" t="s">
        <v>254</v>
      </c>
      <c r="C187" s="542"/>
      <c r="D187" s="542"/>
      <c r="E187" s="542"/>
      <c r="F187" s="542"/>
      <c r="I187" s="5"/>
      <c r="J187" s="5"/>
      <c r="K187" s="5"/>
      <c r="L187" s="5"/>
      <c r="M187" s="5"/>
    </row>
    <row r="188" spans="2:13">
      <c r="B188" s="505" t="s">
        <v>255</v>
      </c>
      <c r="C188" s="542"/>
      <c r="D188" s="542"/>
      <c r="E188" s="542"/>
      <c r="F188" s="542"/>
      <c r="I188" s="5"/>
      <c r="J188" s="5"/>
      <c r="K188" s="5"/>
      <c r="L188" s="5"/>
      <c r="M188" s="5"/>
    </row>
    <row r="189" spans="2:13">
      <c r="B189" s="505" t="s">
        <v>256</v>
      </c>
      <c r="C189" s="542"/>
      <c r="D189" s="542"/>
      <c r="E189" s="542"/>
      <c r="F189" s="542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2"/>
      <c r="D192" s="542"/>
      <c r="E192" s="542"/>
      <c r="F192" s="542"/>
      <c r="I192" s="5"/>
      <c r="J192" s="5"/>
      <c r="K192" s="5"/>
      <c r="L192" s="5"/>
      <c r="M192" s="5"/>
    </row>
    <row r="193" spans="2:13">
      <c r="B193" s="505" t="s">
        <v>260</v>
      </c>
      <c r="C193" s="542"/>
      <c r="D193" s="542"/>
      <c r="E193" s="542"/>
      <c r="F193" s="542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2"/>
      <c r="D195" s="542"/>
      <c r="E195" s="542"/>
      <c r="F195" s="542"/>
      <c r="I195" s="5"/>
      <c r="J195" s="5"/>
      <c r="K195" s="5"/>
      <c r="L195" s="5"/>
      <c r="M195" s="5"/>
    </row>
    <row r="196" spans="2:13" ht="24">
      <c r="B196" s="505" t="s">
        <v>263</v>
      </c>
      <c r="C196" s="542"/>
      <c r="D196" s="542"/>
      <c r="E196" s="542"/>
      <c r="F196" s="542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6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103414</xdr:colOff>
                    <xdr:row>3</xdr:row>
                    <xdr:rowOff>103414</xdr:rowOff>
                  </from>
                  <to>
                    <xdr:col>5</xdr:col>
                    <xdr:colOff>658586</xdr:colOff>
                    <xdr:row>9</xdr:row>
                    <xdr:rowOff>125186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1640625" style="608" customWidth="1"/>
    <col min="2" max="2" width="63.36328125" style="1" bestFit="1" customWidth="1"/>
    <col min="3" max="3" width="36" style="1" customWidth="1"/>
    <col min="4" max="5" width="36" style="1" hidden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16384" width="9.36328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6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8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8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8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8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8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8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8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8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8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8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8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8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8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8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8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8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8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8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8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8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8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8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8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8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8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8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8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8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8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8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8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8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8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8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8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8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8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8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8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8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8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8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8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8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8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8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8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8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8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8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8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8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8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4.6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8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8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8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8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8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8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8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8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8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8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8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8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8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8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8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8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8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8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8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8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8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8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8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8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8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8" t="str" cm="1">
        <f t="array" ref="A181">Weryfikacja_wypelnienia_Przychody_Projekt</f>
        <v>⛔</v>
      </c>
      <c r="B181" s="9" t="s">
        <v>838</v>
      </c>
      <c r="C181" s="305" t="s">
        <v>754</v>
      </c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8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8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8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8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8" t="str" cm="1">
        <f t="array" ref="A187">IF(OR(A181="✅",A181="⛔"),IF(AND(OR(ISNUMBER(Przychody!K187:X187)),NOT(ISTEXT(Przychody!K187:X187))),"✅","⛔"),IF(A181="",IF(AND(ISBLANK(Przychody!K187:X187)),"","⛔")))</f>
        <v>⛔</v>
      </c>
      <c r="B187" s="52" t="str">
        <f t="shared" ref="B187:C191" si="62">IF(ISBLANK(B181),"",B181)</f>
        <v>przychody</v>
      </c>
      <c r="C187" s="482" t="str">
        <f t="shared" si="62"/>
        <v>Wdrożenie innowacji</v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8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8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8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8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8" t="str">
        <f>IF(AND(A181="✅",A187="✅"),"✅",IF(AND(A181="",A187=""),"","⛔"))</f>
        <v>⛔</v>
      </c>
      <c r="B193" s="52" t="str">
        <f t="shared" ref="B193:C197" si="63">IF(ISBLANK(B187),"",B187)</f>
        <v>przychody</v>
      </c>
      <c r="C193" s="482" t="str">
        <f t="shared" si="63"/>
        <v>Wdrożenie innowacji</v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8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8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8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8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8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8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8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8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8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8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8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8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8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8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8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8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8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8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8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8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8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8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4.6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5" priority="1">
      <formula>A15="✅"</formula>
    </cfRule>
    <cfRule type="expression" dxfId="344" priority="2">
      <formula>A15="⛔"</formula>
    </cfRule>
  </conditionalFormatting>
  <conditionalFormatting sqref="C127:C136 C163:C167 C172:C176 C181:C185 C202:C206 C223:C226 C232:C236">
    <cfRule type="expression" dxfId="343" priority="4">
      <formula>Kontrola_modulow_Przychody</formula>
    </cfRule>
  </conditionalFormatting>
  <conditionalFormatting sqref="K15:X19 K21:X25 K36:X40 K45:X49 K54:X58 K60:X64 K75:X79 K81:X85 K96:X99 K107:X109">
    <cfRule type="expression" dxfId="342" priority="6">
      <formula>AND(K$12&gt;Koniec_Projekt,K$12&lt;=Koniec)</formula>
    </cfRule>
    <cfRule type="expression" dxfId="341" priority="7">
      <formula>K$124&lt;=Koniec_Projekt</formula>
    </cfRule>
  </conditionalFormatting>
  <conditionalFormatting sqref="K27:X31 K66:X70 K87:X91 K100:X100 K105:X106 K149:X158 K193:X197 K214:X218 K227:X227 K232:X232">
    <cfRule type="cellIs" dxfId="340" priority="3" operator="equal">
      <formula>0</formula>
    </cfRule>
  </conditionalFormatting>
  <conditionalFormatting sqref="K127:X136 K138:X147 K163:X167 K172:X176 K181:X185 K187:X191 K202:X206 K208:X212 K223:X226 K233:X236">
    <cfRule type="expression" dxfId="339" priority="5">
      <formula>AND(K$12&gt;Koniec_Projekt,K$12&lt;=Koniec)</formula>
    </cfRule>
    <cfRule type="expression" dxfId="338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15</xdr:col>
                    <xdr:colOff>397329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1640625" style="608" customWidth="1"/>
    <col min="2" max="2" width="63.36328125" style="1" customWidth="1"/>
    <col min="3" max="3" width="20.6328125" style="1" customWidth="1"/>
    <col min="4" max="4" width="17.453125" style="1" bestFit="1" customWidth="1"/>
    <col min="5" max="5" width="21.36328125" style="1" bestFit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30" width="9.36328125" style="1" hidden="1" customWidth="1"/>
    <col min="31" max="31" width="10.1796875" style="1" hidden="1" customWidth="1"/>
    <col min="32" max="38" width="0" style="1" hidden="1" customWidth="1"/>
    <col min="39" max="16384" width="9.36328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6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8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8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8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8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8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8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8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8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8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8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8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8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8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8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8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8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8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8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8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8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8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8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8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8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8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8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8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8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8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8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8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8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8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8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8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8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8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8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8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8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4.6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7"/>
    </row>
    <row r="116" spans="1:24">
      <c r="A116" s="609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8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8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8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8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8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8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8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8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8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8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8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8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8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6" t="s">
        <v>341</v>
      </c>
      <c r="L138" s="627"/>
      <c r="M138" s="627"/>
      <c r="N138" s="627"/>
      <c r="O138" s="627"/>
      <c r="P138" s="627"/>
      <c r="Q138" s="627"/>
      <c r="R138" s="627"/>
      <c r="S138" s="627"/>
      <c r="T138" s="627"/>
      <c r="U138" s="627"/>
      <c r="V138" s="627"/>
      <c r="W138" s="627"/>
      <c r="X138" s="627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8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8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8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8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8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8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8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8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8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8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8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8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6" t="s">
        <v>341</v>
      </c>
      <c r="L183" s="627"/>
      <c r="M183" s="627"/>
      <c r="N183" s="627"/>
      <c r="O183" s="627"/>
      <c r="P183" s="627"/>
      <c r="Q183" s="627"/>
      <c r="R183" s="627"/>
      <c r="S183" s="627"/>
      <c r="T183" s="627"/>
      <c r="U183" s="627"/>
      <c r="V183" s="627"/>
      <c r="W183" s="627"/>
      <c r="X183" s="627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8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8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8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8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8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6" t="s">
        <v>341</v>
      </c>
      <c r="L213" s="627"/>
      <c r="M213" s="627"/>
      <c r="N213" s="627"/>
      <c r="O213" s="627"/>
      <c r="P213" s="627"/>
      <c r="Q213" s="627"/>
      <c r="R213" s="627"/>
      <c r="S213" s="627"/>
      <c r="T213" s="627"/>
      <c r="U213" s="627"/>
      <c r="V213" s="627"/>
      <c r="W213" s="627"/>
      <c r="X213" s="627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8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8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8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8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8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8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8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8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8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8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8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8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8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8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8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8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8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8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8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8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8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8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8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8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8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8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8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8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8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8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8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8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8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8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8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8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8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8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8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8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8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8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8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8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8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8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8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8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8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8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8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8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8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8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8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8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8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8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8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8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8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8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8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8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8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8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8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8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8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8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8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8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8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8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8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8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8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8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8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8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8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8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8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8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8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8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8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8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8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8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8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8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8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8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8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8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8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8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8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8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8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8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8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8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8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8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8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8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8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8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8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8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8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8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8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8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8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8"/>
    </row>
    <row r="348" spans="1:24" ht="25.95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8" t="s">
        <v>349</v>
      </c>
      <c r="L348" s="628"/>
      <c r="M348" s="628"/>
      <c r="N348" s="628"/>
      <c r="O348" s="628"/>
      <c r="P348" s="628"/>
      <c r="Q348" s="628"/>
      <c r="R348" s="628"/>
      <c r="S348" s="628"/>
      <c r="T348" s="628"/>
      <c r="U348" s="628"/>
      <c r="V348" s="628"/>
      <c r="W348" s="628"/>
      <c r="X348" s="628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8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8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8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8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8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8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8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8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8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8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8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8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8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8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8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8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8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8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8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8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8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8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8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8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8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8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8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8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8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8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8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8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8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8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8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8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8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8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8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8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8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8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8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8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8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8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8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8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8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8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8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8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8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8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8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8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8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8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8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8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8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8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8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8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8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8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8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8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8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8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8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8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8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8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8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8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8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8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8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8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8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5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8" t="s">
        <v>349</v>
      </c>
      <c r="L477" s="628"/>
      <c r="M477" s="628"/>
      <c r="N477" s="628"/>
      <c r="O477" s="628"/>
      <c r="P477" s="628"/>
      <c r="Q477" s="628"/>
      <c r="R477" s="628"/>
      <c r="S477" s="628"/>
      <c r="T477" s="628"/>
      <c r="U477" s="628"/>
      <c r="V477" s="628"/>
      <c r="W477" s="628"/>
      <c r="X477" s="628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8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8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8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8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8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8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8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8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8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8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8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8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8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8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8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8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8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8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8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8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8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8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8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8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8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8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8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8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8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8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6" t="s">
        <v>341</v>
      </c>
      <c r="L552" s="627"/>
      <c r="M552" s="627"/>
      <c r="N552" s="627"/>
      <c r="O552" s="627"/>
      <c r="P552" s="627"/>
      <c r="Q552" s="627"/>
      <c r="R552" s="627"/>
      <c r="S552" s="627"/>
      <c r="T552" s="627"/>
      <c r="U552" s="627"/>
      <c r="V552" s="627"/>
      <c r="W552" s="627"/>
      <c r="X552" s="627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8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8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8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8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8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8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8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8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8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6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10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10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10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10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10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10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10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10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10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10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10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10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10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10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10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10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10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10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10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10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10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10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10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10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10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10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10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10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10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10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10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10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10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10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10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10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10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10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10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10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10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10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10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10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10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10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10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10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10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10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10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10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10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10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10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10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10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10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10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10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10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10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10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10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10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10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10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10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8" type="noConversion"/>
  <conditionalFormatting sqref="A14:A599">
    <cfRule type="expression" dxfId="337" priority="1">
      <formula>A14="✅"</formula>
    </cfRule>
    <cfRule type="expression" dxfId="336" priority="2">
      <formula>A14="⛔"</formula>
    </cfRule>
  </conditionalFormatting>
  <conditionalFormatting sqref="B139:E158">
    <cfRule type="expression" dxfId="335" priority="66">
      <formula>$D117="nie"</formula>
    </cfRule>
  </conditionalFormatting>
  <conditionalFormatting sqref="B184:E203">
    <cfRule type="expression" dxfId="334" priority="65">
      <formula>$D162="nie"</formula>
    </cfRule>
  </conditionalFormatting>
  <conditionalFormatting sqref="B214:E218">
    <cfRule type="expression" dxfId="333" priority="64">
      <formula>$D207="nie"</formula>
    </cfRule>
  </conditionalFormatting>
  <conditionalFormatting sqref="B349:E388">
    <cfRule type="expression" dxfId="332" priority="63">
      <formula>$D223="nie"</formula>
    </cfRule>
  </conditionalFormatting>
  <conditionalFormatting sqref="B478:E517">
    <cfRule type="expression" dxfId="331" priority="62">
      <formula>$D223="nie"</formula>
    </cfRule>
  </conditionalFormatting>
  <conditionalFormatting sqref="B553:E582">
    <cfRule type="expression" dxfId="330" priority="61">
      <formula>$D521="nie"</formula>
    </cfRule>
  </conditionalFormatting>
  <conditionalFormatting sqref="C117:C136 C162:C181 C207:C211 C223:C262 C521:C550 C586:C590 C595:C599">
    <cfRule type="expression" dxfId="329" priority="37">
      <formula>Kontrola_modulow_koszty_operacyjne</formula>
    </cfRule>
  </conditionalFormatting>
  <conditionalFormatting sqref="E117:E136 E162:E181 E207:E211 E223:E262 E521:E550 E586:E590 E596:E599">
    <cfRule type="expression" dxfId="328" priority="39">
      <formula>test_kosztyBR</formula>
    </cfRule>
  </conditionalFormatting>
  <conditionalFormatting sqref="K15:X19 K24:X28 K33:X37 K43:X47 K49:X53 K74:X78 K83:X87 K93:X96">
    <cfRule type="expression" dxfId="327" priority="42">
      <formula>AND(K$12&gt;Koniec_Projekt,K$12&lt;=Koniec)</formula>
    </cfRule>
    <cfRule type="expression" dxfId="326" priority="43">
      <formula>(K$12&lt;=Koniec_Projekt)</formula>
    </cfRule>
  </conditionalFormatting>
  <conditionalFormatting sqref="K55:X59 K65:X69 K391:X430 K436:X475 K478:X517">
    <cfRule type="cellIs" dxfId="325" priority="36" operator="equal">
      <formula>0</formula>
    </cfRule>
  </conditionalFormatting>
  <conditionalFormatting sqref="K117:X136 K162:X181 K207:X211 K223:X262 K265:X304 K307:X346 K521:X550 K586:X590 K596:X599">
    <cfRule type="expression" dxfId="324" priority="40">
      <formula>AND(K$12&gt;Koniec_Projekt,K$12&lt;=Koniec)</formula>
    </cfRule>
    <cfRule type="expression" dxfId="323" priority="41">
      <formula>AND(K$12&gt;=Poczatek,K$12&lt;=Koniec_Projekt)</formula>
    </cfRule>
  </conditionalFormatting>
  <conditionalFormatting sqref="K139:X158">
    <cfRule type="expression" dxfId="322" priority="35">
      <formula>$D139="nie"</formula>
    </cfRule>
    <cfRule type="expression" dxfId="321" priority="77">
      <formula>AND($D139="tak",K$114&gt;=Poczatek,K$114&lt;=Koniec_Projekt)</formula>
    </cfRule>
    <cfRule type="expression" dxfId="320" priority="78">
      <formula>AND($D139="",ISBLANK(K139)=FALSE)</formula>
    </cfRule>
  </conditionalFormatting>
  <conditionalFormatting sqref="K184:X203">
    <cfRule type="expression" dxfId="319" priority="34">
      <formula>$D184="nie"</formula>
    </cfRule>
    <cfRule type="expression" dxfId="318" priority="75">
      <formula>AND($D184="tak",K$114&gt;=Poczatek,K$114&lt;=Koniec_Projekt)</formula>
    </cfRule>
    <cfRule type="expression" dxfId="317" priority="76">
      <formula>AND($D184="",ISBLANK(K184)=FALSE)</formula>
    </cfRule>
  </conditionalFormatting>
  <conditionalFormatting sqref="K214:X218">
    <cfRule type="expression" dxfId="316" priority="33">
      <formula>$D214="nie"</formula>
    </cfRule>
    <cfRule type="expression" dxfId="315" priority="73">
      <formula>AND($D214="tak",K$114&gt;=Poczatek,K$114&lt;=Koniec_Projekt)</formula>
    </cfRule>
    <cfRule type="expression" dxfId="314" priority="74">
      <formula>AND($D214="",ISBLANK(K214)=FALSE)</formula>
    </cfRule>
  </conditionalFormatting>
  <conditionalFormatting sqref="K349:X388">
    <cfRule type="expression" dxfId="313" priority="32">
      <formula>OR($D349="nie")</formula>
    </cfRule>
    <cfRule type="expression" dxfId="312" priority="71">
      <formula>AND($D349="tak",K$114&gt;=Poczatek,K$114&lt;=Koniec_Projekt)</formula>
    </cfRule>
    <cfRule type="expression" dxfId="311" priority="72">
      <formula>AND($D349="",ISBLANK(K349)=FALSE)</formula>
    </cfRule>
  </conditionalFormatting>
  <conditionalFormatting sqref="K553:X582">
    <cfRule type="expression" dxfId="310" priority="31">
      <formula>$D553="nie"</formula>
    </cfRule>
    <cfRule type="expression" dxfId="309" priority="69">
      <formula>AND($D553="tak",K$114&gt;=Poczatek,K$114&lt;=Koniec_Projekt)</formula>
    </cfRule>
    <cfRule type="expression" dxfId="308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12</xdr:col>
                    <xdr:colOff>642257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/>
  </sheetViews>
  <sheetFormatPr defaultColWidth="0" defaultRowHeight="12" zeroHeight="1"/>
  <cols>
    <col min="1" max="1" width="2.81640625" style="325" customWidth="1"/>
    <col min="2" max="2" width="49.1796875" style="1" customWidth="1"/>
    <col min="3" max="3" width="18.81640625" style="1" bestFit="1" customWidth="1"/>
    <col min="4" max="5" width="12.81640625" style="1" customWidth="1"/>
    <col min="6" max="7" width="13.6328125" style="1" customWidth="1"/>
    <col min="8" max="8" width="13.81640625" style="1" customWidth="1"/>
    <col min="9" max="9" width="14.81640625" style="1" customWidth="1"/>
    <col min="10" max="10" width="14.36328125" style="1" customWidth="1"/>
    <col min="11" max="24" width="12.81640625" style="1" customWidth="1"/>
    <col min="25" max="25" width="2.81640625" style="1" customWidth="1"/>
    <col min="26" max="27" width="9.36328125" style="1" hidden="1" customWidth="1"/>
    <col min="28" max="38" width="0" style="1" hidden="1" customWidth="1"/>
    <col min="39" max="16384" width="9.36328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6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1.4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9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9"/>
      <c r="L244" s="630"/>
      <c r="M244" s="630"/>
      <c r="N244" s="630"/>
      <c r="O244" s="630"/>
      <c r="P244" s="630"/>
      <c r="Q244" s="630"/>
      <c r="R244" s="630"/>
      <c r="S244" s="630"/>
      <c r="T244" s="630"/>
      <c r="U244" s="630"/>
      <c r="V244" s="630"/>
      <c r="W244" s="630"/>
      <c r="X244" s="630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1.4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9"/>
      <c r="L289" s="630"/>
      <c r="M289" s="630"/>
      <c r="N289" s="630"/>
      <c r="O289" s="630"/>
      <c r="P289" s="630"/>
      <c r="Q289" s="630"/>
      <c r="R289" s="630"/>
      <c r="S289" s="630"/>
      <c r="T289" s="630"/>
      <c r="U289" s="630"/>
      <c r="V289" s="630"/>
      <c r="W289" s="630"/>
      <c r="X289" s="630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9"/>
      <c r="L306" s="630"/>
      <c r="M306" s="630"/>
      <c r="N306" s="630"/>
      <c r="O306" s="630"/>
      <c r="P306" s="630"/>
      <c r="Q306" s="630"/>
      <c r="R306" s="630"/>
      <c r="S306" s="630"/>
      <c r="T306" s="630"/>
      <c r="U306" s="630"/>
      <c r="V306" s="630"/>
      <c r="W306" s="630"/>
      <c r="X306" s="630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1.4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9"/>
      <c r="L336" s="630"/>
      <c r="M336" s="630"/>
      <c r="N336" s="630"/>
      <c r="O336" s="630"/>
      <c r="P336" s="630"/>
      <c r="Q336" s="630"/>
      <c r="R336" s="630"/>
      <c r="S336" s="630"/>
      <c r="T336" s="630"/>
      <c r="U336" s="630"/>
      <c r="V336" s="630"/>
      <c r="W336" s="630"/>
      <c r="X336" s="630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9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630"/>
      <c r="W343" s="630"/>
      <c r="X343" s="630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.4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9"/>
      <c r="L373" s="630"/>
      <c r="M373" s="630"/>
      <c r="N373" s="630"/>
      <c r="O373" s="630"/>
      <c r="P373" s="630"/>
      <c r="Q373" s="630"/>
      <c r="R373" s="630"/>
      <c r="S373" s="630"/>
      <c r="T373" s="630"/>
      <c r="U373" s="630"/>
      <c r="V373" s="630"/>
      <c r="W373" s="630"/>
      <c r="X373" s="630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9"/>
      <c r="L390" s="630"/>
      <c r="M390" s="630"/>
      <c r="N390" s="630"/>
      <c r="O390" s="630"/>
      <c r="P390" s="630"/>
      <c r="Q390" s="630"/>
      <c r="R390" s="630"/>
      <c r="S390" s="630"/>
      <c r="T390" s="630"/>
      <c r="U390" s="630"/>
      <c r="V390" s="630"/>
      <c r="W390" s="630"/>
      <c r="X390" s="630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2.9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1.4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9"/>
      <c r="L468" s="630"/>
      <c r="M468" s="630"/>
      <c r="N468" s="630"/>
      <c r="O468" s="630"/>
      <c r="P468" s="630"/>
      <c r="Q468" s="630"/>
      <c r="R468" s="630"/>
      <c r="S468" s="630"/>
      <c r="T468" s="630"/>
      <c r="U468" s="630"/>
      <c r="V468" s="630"/>
      <c r="W468" s="630"/>
      <c r="X468" s="630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9"/>
      <c r="L515" s="630"/>
      <c r="M515" s="630"/>
      <c r="N515" s="630"/>
      <c r="O515" s="630"/>
      <c r="P515" s="630"/>
      <c r="Q515" s="630"/>
      <c r="R515" s="630"/>
      <c r="S515" s="630"/>
      <c r="T515" s="630"/>
      <c r="U515" s="630"/>
      <c r="V515" s="630"/>
      <c r="W515" s="630"/>
      <c r="X515" s="630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2.1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1.4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9"/>
      <c r="L589" s="630"/>
      <c r="M589" s="630"/>
      <c r="N589" s="630"/>
      <c r="O589" s="630"/>
      <c r="P589" s="630"/>
      <c r="Q589" s="630"/>
      <c r="R589" s="630"/>
      <c r="S589" s="630"/>
      <c r="T589" s="630"/>
      <c r="U589" s="630"/>
      <c r="V589" s="630"/>
      <c r="W589" s="630"/>
      <c r="X589" s="630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9"/>
      <c r="L601" s="630"/>
      <c r="M601" s="630"/>
      <c r="N601" s="630"/>
      <c r="O601" s="630"/>
      <c r="P601" s="630"/>
      <c r="Q601" s="630"/>
      <c r="R601" s="630"/>
      <c r="S601" s="630"/>
      <c r="T601" s="630"/>
      <c r="U601" s="630"/>
      <c r="V601" s="630"/>
      <c r="W601" s="630"/>
      <c r="X601" s="630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.4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9"/>
      <c r="L631" s="630"/>
      <c r="M631" s="630"/>
      <c r="N631" s="630"/>
      <c r="O631" s="630"/>
      <c r="P631" s="630"/>
      <c r="Q631" s="630"/>
      <c r="R631" s="630"/>
      <c r="S631" s="630"/>
      <c r="T631" s="630"/>
      <c r="U631" s="630"/>
      <c r="V631" s="630"/>
      <c r="W631" s="630"/>
      <c r="X631" s="630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9"/>
      <c r="L643" s="630"/>
      <c r="M643" s="630"/>
      <c r="N643" s="630"/>
      <c r="O643" s="630"/>
      <c r="P643" s="630"/>
      <c r="Q643" s="630"/>
      <c r="R643" s="630"/>
      <c r="S643" s="630"/>
      <c r="T643" s="630"/>
      <c r="U643" s="630"/>
      <c r="V643" s="630"/>
      <c r="W643" s="630"/>
      <c r="X643" s="630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24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9"/>
      <c r="L701" s="630"/>
      <c r="M701" s="630"/>
      <c r="N701" s="630"/>
      <c r="O701" s="630"/>
      <c r="P701" s="630"/>
      <c r="Q701" s="630"/>
      <c r="R701" s="630"/>
      <c r="S701" s="630"/>
      <c r="T701" s="630"/>
      <c r="U701" s="630"/>
      <c r="V701" s="630"/>
      <c r="W701" s="630"/>
      <c r="X701" s="630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9"/>
      <c r="L743" s="630"/>
      <c r="M743" s="630"/>
      <c r="N743" s="630"/>
      <c r="O743" s="630"/>
      <c r="P743" s="630"/>
      <c r="Q743" s="630"/>
      <c r="R743" s="630"/>
      <c r="S743" s="630"/>
      <c r="T743" s="630"/>
      <c r="U743" s="630"/>
      <c r="V743" s="630"/>
      <c r="W743" s="630"/>
      <c r="X743" s="630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6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4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4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1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1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1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1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1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1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1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1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1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1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1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1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1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1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1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1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1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1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1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1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1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1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1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1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1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1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1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1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1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1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1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1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1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1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1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1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1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1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1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1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45" hidden="1" thickBot="1">
      <c r="A1116" s="326"/>
      <c r="B1116" s="459" t="s">
        <v>747</v>
      </c>
    </row>
    <row r="1117" spans="1:24" ht="12.4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1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1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1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1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1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1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1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1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1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1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1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1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1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1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1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1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1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1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1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1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1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1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45" hidden="1" thickBot="1">
      <c r="A1276" s="326"/>
      <c r="B1276" s="459" t="s">
        <v>746</v>
      </c>
    </row>
    <row r="1277" spans="1:24" ht="12.4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1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2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4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4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3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2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2">
        <f t="shared" ca="1" si="1244"/>
        <v>0</v>
      </c>
      <c r="M1283" s="552">
        <f t="shared" ca="1" si="1244"/>
        <v>0</v>
      </c>
      <c r="N1283" s="552">
        <f t="shared" ca="1" si="1244"/>
        <v>0</v>
      </c>
      <c r="O1283" s="552">
        <f t="shared" ca="1" si="1244"/>
        <v>0</v>
      </c>
      <c r="P1283" s="552">
        <f t="shared" ca="1" si="1244"/>
        <v>0</v>
      </c>
      <c r="Q1283" s="552">
        <f t="shared" ca="1" si="1244"/>
        <v>0</v>
      </c>
      <c r="R1283" s="552">
        <f t="shared" ca="1" si="1244"/>
        <v>0</v>
      </c>
      <c r="S1283" s="552">
        <f t="shared" ca="1" si="1244"/>
        <v>0</v>
      </c>
      <c r="T1283" s="552">
        <f t="shared" ca="1" si="1244"/>
        <v>0</v>
      </c>
      <c r="U1283" s="552">
        <f t="shared" ca="1" si="1244"/>
        <v>0</v>
      </c>
      <c r="V1283" s="552">
        <f t="shared" ca="1" si="1244"/>
        <v>0</v>
      </c>
      <c r="W1283" s="552">
        <f t="shared" ca="1" si="1244"/>
        <v>0</v>
      </c>
      <c r="X1283" s="552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1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4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4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3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2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2">
        <f t="shared" ca="1" si="1247"/>
        <v>0</v>
      </c>
      <c r="M1290" s="552">
        <f t="shared" ca="1" si="1247"/>
        <v>0</v>
      </c>
      <c r="N1290" s="552">
        <f t="shared" ca="1" si="1247"/>
        <v>0</v>
      </c>
      <c r="O1290" s="552">
        <f t="shared" ca="1" si="1247"/>
        <v>0</v>
      </c>
      <c r="P1290" s="552">
        <f t="shared" ca="1" si="1247"/>
        <v>0</v>
      </c>
      <c r="Q1290" s="552">
        <f t="shared" ca="1" si="1247"/>
        <v>0</v>
      </c>
      <c r="R1290" s="552">
        <f t="shared" ca="1" si="1247"/>
        <v>0</v>
      </c>
      <c r="S1290" s="552">
        <f t="shared" ca="1" si="1247"/>
        <v>0</v>
      </c>
      <c r="T1290" s="552">
        <f t="shared" ca="1" si="1247"/>
        <v>0</v>
      </c>
      <c r="U1290" s="552">
        <f t="shared" ca="1" si="1247"/>
        <v>0</v>
      </c>
      <c r="V1290" s="552">
        <f t="shared" ca="1" si="1247"/>
        <v>0</v>
      </c>
      <c r="W1290" s="552">
        <f t="shared" ca="1" si="1247"/>
        <v>0</v>
      </c>
      <c r="X1290" s="552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1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4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4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3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2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2">
        <f t="shared" ca="1" si="1250"/>
        <v>0</v>
      </c>
      <c r="M1297" s="552">
        <f t="shared" ca="1" si="1250"/>
        <v>0</v>
      </c>
      <c r="N1297" s="552">
        <f t="shared" ca="1" si="1250"/>
        <v>0</v>
      </c>
      <c r="O1297" s="552">
        <f t="shared" ca="1" si="1250"/>
        <v>0</v>
      </c>
      <c r="P1297" s="552">
        <f t="shared" ca="1" si="1250"/>
        <v>0</v>
      </c>
      <c r="Q1297" s="552">
        <f t="shared" ca="1" si="1250"/>
        <v>0</v>
      </c>
      <c r="R1297" s="552">
        <f t="shared" ca="1" si="1250"/>
        <v>0</v>
      </c>
      <c r="S1297" s="552">
        <f t="shared" ca="1" si="1250"/>
        <v>0</v>
      </c>
      <c r="T1297" s="552">
        <f t="shared" ca="1" si="1250"/>
        <v>0</v>
      </c>
      <c r="U1297" s="552">
        <f t="shared" ca="1" si="1250"/>
        <v>0</v>
      </c>
      <c r="V1297" s="552">
        <f t="shared" ca="1" si="1250"/>
        <v>0</v>
      </c>
      <c r="W1297" s="552">
        <f t="shared" ca="1" si="1250"/>
        <v>0</v>
      </c>
      <c r="X1297" s="552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1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4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4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3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2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2">
        <f t="shared" ca="1" si="1253"/>
        <v>0</v>
      </c>
      <c r="M1304" s="552">
        <f t="shared" ca="1" si="1253"/>
        <v>0</v>
      </c>
      <c r="N1304" s="552">
        <f t="shared" ca="1" si="1253"/>
        <v>0</v>
      </c>
      <c r="O1304" s="552">
        <f t="shared" ca="1" si="1253"/>
        <v>0</v>
      </c>
      <c r="P1304" s="552">
        <f t="shared" ca="1" si="1253"/>
        <v>0</v>
      </c>
      <c r="Q1304" s="552">
        <f t="shared" ca="1" si="1253"/>
        <v>0</v>
      </c>
      <c r="R1304" s="552">
        <f t="shared" ca="1" si="1253"/>
        <v>0</v>
      </c>
      <c r="S1304" s="552">
        <f t="shared" ca="1" si="1253"/>
        <v>0</v>
      </c>
      <c r="T1304" s="552">
        <f t="shared" ca="1" si="1253"/>
        <v>0</v>
      </c>
      <c r="U1304" s="552">
        <f t="shared" ca="1" si="1253"/>
        <v>0</v>
      </c>
      <c r="V1304" s="552">
        <f t="shared" ca="1" si="1253"/>
        <v>0</v>
      </c>
      <c r="W1304" s="552">
        <f t="shared" ca="1" si="1253"/>
        <v>0</v>
      </c>
      <c r="X1304" s="552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1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4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4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3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2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2">
        <f t="shared" ca="1" si="1256"/>
        <v>0</v>
      </c>
      <c r="M1311" s="552">
        <f t="shared" ca="1" si="1256"/>
        <v>0</v>
      </c>
      <c r="N1311" s="552">
        <f t="shared" ca="1" si="1256"/>
        <v>0</v>
      </c>
      <c r="O1311" s="552">
        <f t="shared" ca="1" si="1256"/>
        <v>0</v>
      </c>
      <c r="P1311" s="552">
        <f t="shared" ca="1" si="1256"/>
        <v>0</v>
      </c>
      <c r="Q1311" s="552">
        <f t="shared" ca="1" si="1256"/>
        <v>0</v>
      </c>
      <c r="R1311" s="552">
        <f t="shared" ca="1" si="1256"/>
        <v>0</v>
      </c>
      <c r="S1311" s="552">
        <f t="shared" ca="1" si="1256"/>
        <v>0</v>
      </c>
      <c r="T1311" s="552">
        <f t="shared" ca="1" si="1256"/>
        <v>0</v>
      </c>
      <c r="U1311" s="552">
        <f t="shared" ca="1" si="1256"/>
        <v>0</v>
      </c>
      <c r="V1311" s="552">
        <f t="shared" ca="1" si="1256"/>
        <v>0</v>
      </c>
      <c r="W1311" s="552">
        <f t="shared" ca="1" si="1256"/>
        <v>0</v>
      </c>
      <c r="X1311" s="552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1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4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4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3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2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2">
        <f t="shared" ca="1" si="1259"/>
        <v>0</v>
      </c>
      <c r="M1318" s="552">
        <f t="shared" ca="1" si="1259"/>
        <v>0</v>
      </c>
      <c r="N1318" s="552">
        <f t="shared" ca="1" si="1259"/>
        <v>0</v>
      </c>
      <c r="O1318" s="552">
        <f t="shared" ca="1" si="1259"/>
        <v>0</v>
      </c>
      <c r="P1318" s="552">
        <f t="shared" ca="1" si="1259"/>
        <v>0</v>
      </c>
      <c r="Q1318" s="552">
        <f t="shared" ca="1" si="1259"/>
        <v>0</v>
      </c>
      <c r="R1318" s="552">
        <f t="shared" ca="1" si="1259"/>
        <v>0</v>
      </c>
      <c r="S1318" s="552">
        <f t="shared" ca="1" si="1259"/>
        <v>0</v>
      </c>
      <c r="T1318" s="552">
        <f t="shared" ca="1" si="1259"/>
        <v>0</v>
      </c>
      <c r="U1318" s="552">
        <f t="shared" ca="1" si="1259"/>
        <v>0</v>
      </c>
      <c r="V1318" s="552">
        <f t="shared" ca="1" si="1259"/>
        <v>0</v>
      </c>
      <c r="W1318" s="552">
        <f t="shared" ca="1" si="1259"/>
        <v>0</v>
      </c>
      <c r="X1318" s="552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1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4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4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3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2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2">
        <f t="shared" ca="1" si="1262"/>
        <v>0</v>
      </c>
      <c r="M1325" s="552">
        <f t="shared" ca="1" si="1262"/>
        <v>0</v>
      </c>
      <c r="N1325" s="552">
        <f t="shared" ca="1" si="1262"/>
        <v>0</v>
      </c>
      <c r="O1325" s="552">
        <f t="shared" ca="1" si="1262"/>
        <v>0</v>
      </c>
      <c r="P1325" s="552">
        <f t="shared" ca="1" si="1262"/>
        <v>0</v>
      </c>
      <c r="Q1325" s="552">
        <f t="shared" ca="1" si="1262"/>
        <v>0</v>
      </c>
      <c r="R1325" s="552">
        <f t="shared" ca="1" si="1262"/>
        <v>0</v>
      </c>
      <c r="S1325" s="552">
        <f t="shared" ca="1" si="1262"/>
        <v>0</v>
      </c>
      <c r="T1325" s="552">
        <f t="shared" ca="1" si="1262"/>
        <v>0</v>
      </c>
      <c r="U1325" s="552">
        <f t="shared" ca="1" si="1262"/>
        <v>0</v>
      </c>
      <c r="V1325" s="552">
        <f t="shared" ca="1" si="1262"/>
        <v>0</v>
      </c>
      <c r="W1325" s="552">
        <f t="shared" ca="1" si="1262"/>
        <v>0</v>
      </c>
      <c r="X1325" s="552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1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4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4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3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2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2">
        <f t="shared" ca="1" si="1265"/>
        <v>0</v>
      </c>
      <c r="M1332" s="552">
        <f t="shared" ca="1" si="1265"/>
        <v>0</v>
      </c>
      <c r="N1332" s="552">
        <f t="shared" ca="1" si="1265"/>
        <v>0</v>
      </c>
      <c r="O1332" s="552">
        <f t="shared" ca="1" si="1265"/>
        <v>0</v>
      </c>
      <c r="P1332" s="552">
        <f t="shared" ca="1" si="1265"/>
        <v>0</v>
      </c>
      <c r="Q1332" s="552">
        <f t="shared" ca="1" si="1265"/>
        <v>0</v>
      </c>
      <c r="R1332" s="552">
        <f t="shared" ca="1" si="1265"/>
        <v>0</v>
      </c>
      <c r="S1332" s="552">
        <f t="shared" ca="1" si="1265"/>
        <v>0</v>
      </c>
      <c r="T1332" s="552">
        <f t="shared" ca="1" si="1265"/>
        <v>0</v>
      </c>
      <c r="U1332" s="552">
        <f t="shared" ca="1" si="1265"/>
        <v>0</v>
      </c>
      <c r="V1332" s="552">
        <f t="shared" ca="1" si="1265"/>
        <v>0</v>
      </c>
      <c r="W1332" s="552">
        <f t="shared" ca="1" si="1265"/>
        <v>0</v>
      </c>
      <c r="X1332" s="552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1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4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4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3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2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2">
        <f t="shared" ca="1" si="1268"/>
        <v>0</v>
      </c>
      <c r="M1339" s="552">
        <f t="shared" ca="1" si="1268"/>
        <v>0</v>
      </c>
      <c r="N1339" s="552">
        <f t="shared" ca="1" si="1268"/>
        <v>0</v>
      </c>
      <c r="O1339" s="552">
        <f t="shared" ca="1" si="1268"/>
        <v>0</v>
      </c>
      <c r="P1339" s="552">
        <f t="shared" ca="1" si="1268"/>
        <v>0</v>
      </c>
      <c r="Q1339" s="552">
        <f t="shared" ca="1" si="1268"/>
        <v>0</v>
      </c>
      <c r="R1339" s="552">
        <f t="shared" ca="1" si="1268"/>
        <v>0</v>
      </c>
      <c r="S1339" s="552">
        <f t="shared" ca="1" si="1268"/>
        <v>0</v>
      </c>
      <c r="T1339" s="552">
        <f t="shared" ca="1" si="1268"/>
        <v>0</v>
      </c>
      <c r="U1339" s="552">
        <f t="shared" ca="1" si="1268"/>
        <v>0</v>
      </c>
      <c r="V1339" s="552">
        <f t="shared" ca="1" si="1268"/>
        <v>0</v>
      </c>
      <c r="W1339" s="552">
        <f t="shared" ca="1" si="1268"/>
        <v>0</v>
      </c>
      <c r="X1339" s="552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1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4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4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3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2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2">
        <f t="shared" ca="1" si="1271"/>
        <v>0</v>
      </c>
      <c r="M1346" s="552">
        <f t="shared" ca="1" si="1271"/>
        <v>0</v>
      </c>
      <c r="N1346" s="552">
        <f t="shared" ca="1" si="1271"/>
        <v>0</v>
      </c>
      <c r="O1346" s="552">
        <f t="shared" ca="1" si="1271"/>
        <v>0</v>
      </c>
      <c r="P1346" s="552">
        <f t="shared" ca="1" si="1271"/>
        <v>0</v>
      </c>
      <c r="Q1346" s="552">
        <f t="shared" ca="1" si="1271"/>
        <v>0</v>
      </c>
      <c r="R1346" s="552">
        <f t="shared" ca="1" si="1271"/>
        <v>0</v>
      </c>
      <c r="S1346" s="552">
        <f t="shared" ca="1" si="1271"/>
        <v>0</v>
      </c>
      <c r="T1346" s="552">
        <f t="shared" ca="1" si="1271"/>
        <v>0</v>
      </c>
      <c r="U1346" s="552">
        <f t="shared" ca="1" si="1271"/>
        <v>0</v>
      </c>
      <c r="V1346" s="552">
        <f t="shared" ca="1" si="1271"/>
        <v>0</v>
      </c>
      <c r="W1346" s="552">
        <f t="shared" ca="1" si="1271"/>
        <v>0</v>
      </c>
      <c r="X1346" s="552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1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4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4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3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2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2">
        <f t="shared" ca="1" si="1274"/>
        <v>0</v>
      </c>
      <c r="M1353" s="552">
        <f t="shared" ca="1" si="1274"/>
        <v>0</v>
      </c>
      <c r="N1353" s="552">
        <f t="shared" ca="1" si="1274"/>
        <v>0</v>
      </c>
      <c r="O1353" s="552">
        <f t="shared" ca="1" si="1274"/>
        <v>0</v>
      </c>
      <c r="P1353" s="552">
        <f t="shared" ca="1" si="1274"/>
        <v>0</v>
      </c>
      <c r="Q1353" s="552">
        <f t="shared" ca="1" si="1274"/>
        <v>0</v>
      </c>
      <c r="R1353" s="552">
        <f t="shared" ca="1" si="1274"/>
        <v>0</v>
      </c>
      <c r="S1353" s="552">
        <f t="shared" ca="1" si="1274"/>
        <v>0</v>
      </c>
      <c r="T1353" s="552">
        <f t="shared" ca="1" si="1274"/>
        <v>0</v>
      </c>
      <c r="U1353" s="552">
        <f t="shared" ca="1" si="1274"/>
        <v>0</v>
      </c>
      <c r="V1353" s="552">
        <f t="shared" ca="1" si="1274"/>
        <v>0</v>
      </c>
      <c r="W1353" s="552">
        <f t="shared" ca="1" si="1274"/>
        <v>0</v>
      </c>
      <c r="X1353" s="552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1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4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4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3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2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2">
        <f t="shared" ca="1" si="1277"/>
        <v>0</v>
      </c>
      <c r="M1360" s="552">
        <f t="shared" ca="1" si="1277"/>
        <v>0</v>
      </c>
      <c r="N1360" s="552">
        <f t="shared" ca="1" si="1277"/>
        <v>0</v>
      </c>
      <c r="O1360" s="552">
        <f t="shared" ca="1" si="1277"/>
        <v>0</v>
      </c>
      <c r="P1360" s="552">
        <f t="shared" ca="1" si="1277"/>
        <v>0</v>
      </c>
      <c r="Q1360" s="552">
        <f t="shared" ca="1" si="1277"/>
        <v>0</v>
      </c>
      <c r="R1360" s="552">
        <f t="shared" ca="1" si="1277"/>
        <v>0</v>
      </c>
      <c r="S1360" s="552">
        <f t="shared" ca="1" si="1277"/>
        <v>0</v>
      </c>
      <c r="T1360" s="552">
        <f t="shared" ca="1" si="1277"/>
        <v>0</v>
      </c>
      <c r="U1360" s="552">
        <f t="shared" ca="1" si="1277"/>
        <v>0</v>
      </c>
      <c r="V1360" s="552">
        <f t="shared" ca="1" si="1277"/>
        <v>0</v>
      </c>
      <c r="W1360" s="552">
        <f t="shared" ca="1" si="1277"/>
        <v>0</v>
      </c>
      <c r="X1360" s="552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1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4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4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3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2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2">
        <f t="shared" ca="1" si="1280"/>
        <v>0</v>
      </c>
      <c r="M1367" s="552">
        <f t="shared" ca="1" si="1280"/>
        <v>0</v>
      </c>
      <c r="N1367" s="552">
        <f t="shared" ca="1" si="1280"/>
        <v>0</v>
      </c>
      <c r="O1367" s="552">
        <f t="shared" ca="1" si="1280"/>
        <v>0</v>
      </c>
      <c r="P1367" s="552">
        <f t="shared" ca="1" si="1280"/>
        <v>0</v>
      </c>
      <c r="Q1367" s="552">
        <f t="shared" ca="1" si="1280"/>
        <v>0</v>
      </c>
      <c r="R1367" s="552">
        <f t="shared" ca="1" si="1280"/>
        <v>0</v>
      </c>
      <c r="S1367" s="552">
        <f t="shared" ca="1" si="1280"/>
        <v>0</v>
      </c>
      <c r="T1367" s="552">
        <f t="shared" ca="1" si="1280"/>
        <v>0</v>
      </c>
      <c r="U1367" s="552">
        <f t="shared" ca="1" si="1280"/>
        <v>0</v>
      </c>
      <c r="V1367" s="552">
        <f t="shared" ca="1" si="1280"/>
        <v>0</v>
      </c>
      <c r="W1367" s="552">
        <f t="shared" ca="1" si="1280"/>
        <v>0</v>
      </c>
      <c r="X1367" s="552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1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4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4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3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2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2">
        <f t="shared" ca="1" si="1283"/>
        <v>0</v>
      </c>
      <c r="M1374" s="552">
        <f t="shared" ca="1" si="1283"/>
        <v>0</v>
      </c>
      <c r="N1374" s="552">
        <f t="shared" ca="1" si="1283"/>
        <v>0</v>
      </c>
      <c r="O1374" s="552">
        <f t="shared" ca="1" si="1283"/>
        <v>0</v>
      </c>
      <c r="P1374" s="552">
        <f t="shared" ca="1" si="1283"/>
        <v>0</v>
      </c>
      <c r="Q1374" s="552">
        <f t="shared" ca="1" si="1283"/>
        <v>0</v>
      </c>
      <c r="R1374" s="552">
        <f t="shared" ca="1" si="1283"/>
        <v>0</v>
      </c>
      <c r="S1374" s="552">
        <f t="shared" ca="1" si="1283"/>
        <v>0</v>
      </c>
      <c r="T1374" s="552">
        <f t="shared" ca="1" si="1283"/>
        <v>0</v>
      </c>
      <c r="U1374" s="552">
        <f t="shared" ca="1" si="1283"/>
        <v>0</v>
      </c>
      <c r="V1374" s="552">
        <f t="shared" ca="1" si="1283"/>
        <v>0</v>
      </c>
      <c r="W1374" s="552">
        <f t="shared" ca="1" si="1283"/>
        <v>0</v>
      </c>
      <c r="X1374" s="552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1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4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4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3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2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2">
        <f t="shared" ca="1" si="1286"/>
        <v>0</v>
      </c>
      <c r="M1381" s="552">
        <f t="shared" ca="1" si="1286"/>
        <v>0</v>
      </c>
      <c r="N1381" s="552">
        <f t="shared" ca="1" si="1286"/>
        <v>0</v>
      </c>
      <c r="O1381" s="552">
        <f t="shared" ca="1" si="1286"/>
        <v>0</v>
      </c>
      <c r="P1381" s="552">
        <f t="shared" ca="1" si="1286"/>
        <v>0</v>
      </c>
      <c r="Q1381" s="552">
        <f t="shared" ca="1" si="1286"/>
        <v>0</v>
      </c>
      <c r="R1381" s="552">
        <f t="shared" ca="1" si="1286"/>
        <v>0</v>
      </c>
      <c r="S1381" s="552">
        <f t="shared" ca="1" si="1286"/>
        <v>0</v>
      </c>
      <c r="T1381" s="552">
        <f t="shared" ca="1" si="1286"/>
        <v>0</v>
      </c>
      <c r="U1381" s="552">
        <f t="shared" ca="1" si="1286"/>
        <v>0</v>
      </c>
      <c r="V1381" s="552">
        <f t="shared" ca="1" si="1286"/>
        <v>0</v>
      </c>
      <c r="W1381" s="552">
        <f t="shared" ca="1" si="1286"/>
        <v>0</v>
      </c>
      <c r="X1381" s="552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45" hidden="1" thickBot="1">
      <c r="A1387" s="326"/>
      <c r="B1387" s="459" t="s">
        <v>745</v>
      </c>
      <c r="K1387" s="1">
        <f>COLUMN()</f>
        <v>11</v>
      </c>
    </row>
    <row r="1388" spans="1:24" ht="12.4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1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4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4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4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2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2">
        <f t="shared" ca="1" si="1289"/>
        <v>0</v>
      </c>
      <c r="M1394" s="552">
        <f t="shared" ca="1" si="1289"/>
        <v>0</v>
      </c>
      <c r="N1394" s="552">
        <f t="shared" ca="1" si="1289"/>
        <v>0</v>
      </c>
      <c r="O1394" s="552">
        <f t="shared" ca="1" si="1289"/>
        <v>0</v>
      </c>
      <c r="P1394" s="552">
        <f t="shared" ca="1" si="1289"/>
        <v>0</v>
      </c>
      <c r="Q1394" s="552">
        <f t="shared" ca="1" si="1289"/>
        <v>0</v>
      </c>
      <c r="R1394" s="552">
        <f t="shared" ca="1" si="1289"/>
        <v>0</v>
      </c>
      <c r="S1394" s="552">
        <f t="shared" ca="1" si="1289"/>
        <v>0</v>
      </c>
      <c r="T1394" s="552">
        <f t="shared" ca="1" si="1289"/>
        <v>0</v>
      </c>
      <c r="U1394" s="552">
        <f t="shared" ca="1" si="1289"/>
        <v>0</v>
      </c>
      <c r="V1394" s="552">
        <f t="shared" ca="1" si="1289"/>
        <v>0</v>
      </c>
      <c r="W1394" s="552">
        <f t="shared" ca="1" si="1289"/>
        <v>0</v>
      </c>
      <c r="X1394" s="552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1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4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4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3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2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2">
        <f t="shared" ca="1" si="1292"/>
        <v>0</v>
      </c>
      <c r="M1401" s="552">
        <f t="shared" ca="1" si="1292"/>
        <v>0</v>
      </c>
      <c r="N1401" s="552">
        <f t="shared" ca="1" si="1292"/>
        <v>0</v>
      </c>
      <c r="O1401" s="552">
        <f t="shared" ca="1" si="1292"/>
        <v>0</v>
      </c>
      <c r="P1401" s="552">
        <f t="shared" ca="1" si="1292"/>
        <v>0</v>
      </c>
      <c r="Q1401" s="552">
        <f t="shared" ca="1" si="1292"/>
        <v>0</v>
      </c>
      <c r="R1401" s="552">
        <f t="shared" ca="1" si="1292"/>
        <v>0</v>
      </c>
      <c r="S1401" s="552">
        <f t="shared" ca="1" si="1292"/>
        <v>0</v>
      </c>
      <c r="T1401" s="552">
        <f t="shared" ca="1" si="1292"/>
        <v>0</v>
      </c>
      <c r="U1401" s="552">
        <f t="shared" ca="1" si="1292"/>
        <v>0</v>
      </c>
      <c r="V1401" s="552">
        <f t="shared" ca="1" si="1292"/>
        <v>0</v>
      </c>
      <c r="W1401" s="552">
        <f t="shared" ca="1" si="1292"/>
        <v>0</v>
      </c>
      <c r="X1401" s="552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1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4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4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3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2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2">
        <f t="shared" ca="1" si="1295"/>
        <v>0</v>
      </c>
      <c r="M1408" s="552">
        <f t="shared" ca="1" si="1295"/>
        <v>0</v>
      </c>
      <c r="N1408" s="552">
        <f t="shared" ca="1" si="1295"/>
        <v>0</v>
      </c>
      <c r="O1408" s="552">
        <f t="shared" ca="1" si="1295"/>
        <v>0</v>
      </c>
      <c r="P1408" s="552">
        <f t="shared" ca="1" si="1295"/>
        <v>0</v>
      </c>
      <c r="Q1408" s="552">
        <f t="shared" ca="1" si="1295"/>
        <v>0</v>
      </c>
      <c r="R1408" s="552">
        <f t="shared" ca="1" si="1295"/>
        <v>0</v>
      </c>
      <c r="S1408" s="552">
        <f t="shared" ca="1" si="1295"/>
        <v>0</v>
      </c>
      <c r="T1408" s="552">
        <f t="shared" ca="1" si="1295"/>
        <v>0</v>
      </c>
      <c r="U1408" s="552">
        <f t="shared" ca="1" si="1295"/>
        <v>0</v>
      </c>
      <c r="V1408" s="552">
        <f t="shared" ca="1" si="1295"/>
        <v>0</v>
      </c>
      <c r="W1408" s="552">
        <f t="shared" ca="1" si="1295"/>
        <v>0</v>
      </c>
      <c r="X1408" s="552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1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4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4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3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2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2">
        <f t="shared" ca="1" si="1298"/>
        <v>0</v>
      </c>
      <c r="M1415" s="552">
        <f t="shared" ca="1" si="1298"/>
        <v>0</v>
      </c>
      <c r="N1415" s="552">
        <f t="shared" ca="1" si="1298"/>
        <v>0</v>
      </c>
      <c r="O1415" s="552">
        <f t="shared" ca="1" si="1298"/>
        <v>0</v>
      </c>
      <c r="P1415" s="552">
        <f t="shared" ca="1" si="1298"/>
        <v>0</v>
      </c>
      <c r="Q1415" s="552">
        <f t="shared" ca="1" si="1298"/>
        <v>0</v>
      </c>
      <c r="R1415" s="552">
        <f t="shared" ca="1" si="1298"/>
        <v>0</v>
      </c>
      <c r="S1415" s="552">
        <f t="shared" ca="1" si="1298"/>
        <v>0</v>
      </c>
      <c r="T1415" s="552">
        <f t="shared" ca="1" si="1298"/>
        <v>0</v>
      </c>
      <c r="U1415" s="552">
        <f t="shared" ca="1" si="1298"/>
        <v>0</v>
      </c>
      <c r="V1415" s="552">
        <f t="shared" ca="1" si="1298"/>
        <v>0</v>
      </c>
      <c r="W1415" s="552">
        <f t="shared" ca="1" si="1298"/>
        <v>0</v>
      </c>
      <c r="X1415" s="552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1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4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4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3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2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2">
        <f t="shared" ca="1" si="1301"/>
        <v>0</v>
      </c>
      <c r="M1422" s="552">
        <f t="shared" ca="1" si="1301"/>
        <v>0</v>
      </c>
      <c r="N1422" s="552">
        <f t="shared" ca="1" si="1301"/>
        <v>0</v>
      </c>
      <c r="O1422" s="552">
        <f t="shared" ca="1" si="1301"/>
        <v>0</v>
      </c>
      <c r="P1422" s="552">
        <f t="shared" ca="1" si="1301"/>
        <v>0</v>
      </c>
      <c r="Q1422" s="552">
        <f t="shared" ca="1" si="1301"/>
        <v>0</v>
      </c>
      <c r="R1422" s="552">
        <f t="shared" ca="1" si="1301"/>
        <v>0</v>
      </c>
      <c r="S1422" s="552">
        <f t="shared" ca="1" si="1301"/>
        <v>0</v>
      </c>
      <c r="T1422" s="552">
        <f t="shared" ca="1" si="1301"/>
        <v>0</v>
      </c>
      <c r="U1422" s="552">
        <f t="shared" ca="1" si="1301"/>
        <v>0</v>
      </c>
      <c r="V1422" s="552">
        <f t="shared" ca="1" si="1301"/>
        <v>0</v>
      </c>
      <c r="W1422" s="552">
        <f t="shared" ca="1" si="1301"/>
        <v>0</v>
      </c>
      <c r="X1422" s="552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45" hidden="1" thickBot="1">
      <c r="A1427" s="326"/>
      <c r="B1427" s="459" t="s">
        <v>744</v>
      </c>
    </row>
    <row r="1428" spans="1:24" ht="12.4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1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4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4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4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2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2">
        <f t="shared" ca="1" si="1304"/>
        <v>0</v>
      </c>
      <c r="M1434" s="552">
        <f t="shared" ca="1" si="1304"/>
        <v>0</v>
      </c>
      <c r="N1434" s="552">
        <f t="shared" ca="1" si="1304"/>
        <v>0</v>
      </c>
      <c r="O1434" s="552">
        <f t="shared" ca="1" si="1304"/>
        <v>0</v>
      </c>
      <c r="P1434" s="552">
        <f t="shared" ca="1" si="1304"/>
        <v>0</v>
      </c>
      <c r="Q1434" s="552">
        <f t="shared" ca="1" si="1304"/>
        <v>0</v>
      </c>
      <c r="R1434" s="552">
        <f t="shared" ca="1" si="1304"/>
        <v>0</v>
      </c>
      <c r="S1434" s="552">
        <f t="shared" ca="1" si="1304"/>
        <v>0</v>
      </c>
      <c r="T1434" s="552">
        <f t="shared" ca="1" si="1304"/>
        <v>0</v>
      </c>
      <c r="U1434" s="552">
        <f t="shared" ca="1" si="1304"/>
        <v>0</v>
      </c>
      <c r="V1434" s="552">
        <f t="shared" ca="1" si="1304"/>
        <v>0</v>
      </c>
      <c r="W1434" s="552">
        <f t="shared" ca="1" si="1304"/>
        <v>0</v>
      </c>
      <c r="X1434" s="552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1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4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4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3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2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2">
        <f t="shared" ca="1" si="1307"/>
        <v>0</v>
      </c>
      <c r="M1441" s="552">
        <f t="shared" ca="1" si="1307"/>
        <v>0</v>
      </c>
      <c r="N1441" s="552">
        <f t="shared" ca="1" si="1307"/>
        <v>0</v>
      </c>
      <c r="O1441" s="552">
        <f t="shared" ca="1" si="1307"/>
        <v>0</v>
      </c>
      <c r="P1441" s="552">
        <f t="shared" ca="1" si="1307"/>
        <v>0</v>
      </c>
      <c r="Q1441" s="552">
        <f t="shared" ca="1" si="1307"/>
        <v>0</v>
      </c>
      <c r="R1441" s="552">
        <f t="shared" ca="1" si="1307"/>
        <v>0</v>
      </c>
      <c r="S1441" s="552">
        <f t="shared" ca="1" si="1307"/>
        <v>0</v>
      </c>
      <c r="T1441" s="552">
        <f t="shared" ca="1" si="1307"/>
        <v>0</v>
      </c>
      <c r="U1441" s="552">
        <f t="shared" ca="1" si="1307"/>
        <v>0</v>
      </c>
      <c r="V1441" s="552">
        <f t="shared" ca="1" si="1307"/>
        <v>0</v>
      </c>
      <c r="W1441" s="552">
        <f t="shared" ca="1" si="1307"/>
        <v>0</v>
      </c>
      <c r="X1441" s="552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1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4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4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3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2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2">
        <f t="shared" ca="1" si="1310"/>
        <v>0</v>
      </c>
      <c r="M1448" s="552">
        <f t="shared" ca="1" si="1310"/>
        <v>0</v>
      </c>
      <c r="N1448" s="552">
        <f t="shared" ca="1" si="1310"/>
        <v>0</v>
      </c>
      <c r="O1448" s="552">
        <f t="shared" ca="1" si="1310"/>
        <v>0</v>
      </c>
      <c r="P1448" s="552">
        <f t="shared" ca="1" si="1310"/>
        <v>0</v>
      </c>
      <c r="Q1448" s="552">
        <f t="shared" ca="1" si="1310"/>
        <v>0</v>
      </c>
      <c r="R1448" s="552">
        <f t="shared" ca="1" si="1310"/>
        <v>0</v>
      </c>
      <c r="S1448" s="552">
        <f t="shared" ca="1" si="1310"/>
        <v>0</v>
      </c>
      <c r="T1448" s="552">
        <f t="shared" ca="1" si="1310"/>
        <v>0</v>
      </c>
      <c r="U1448" s="552">
        <f t="shared" ca="1" si="1310"/>
        <v>0</v>
      </c>
      <c r="V1448" s="552">
        <f t="shared" ca="1" si="1310"/>
        <v>0</v>
      </c>
      <c r="W1448" s="552">
        <f t="shared" ca="1" si="1310"/>
        <v>0</v>
      </c>
      <c r="X1448" s="552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1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4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4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3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2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2">
        <f t="shared" ca="1" si="1313"/>
        <v>0</v>
      </c>
      <c r="M1455" s="552">
        <f t="shared" ca="1" si="1313"/>
        <v>0</v>
      </c>
      <c r="N1455" s="552">
        <f t="shared" ca="1" si="1313"/>
        <v>0</v>
      </c>
      <c r="O1455" s="552">
        <f t="shared" ca="1" si="1313"/>
        <v>0</v>
      </c>
      <c r="P1455" s="552">
        <f t="shared" ca="1" si="1313"/>
        <v>0</v>
      </c>
      <c r="Q1455" s="552">
        <f t="shared" ca="1" si="1313"/>
        <v>0</v>
      </c>
      <c r="R1455" s="552">
        <f t="shared" ca="1" si="1313"/>
        <v>0</v>
      </c>
      <c r="S1455" s="552">
        <f t="shared" ca="1" si="1313"/>
        <v>0</v>
      </c>
      <c r="T1455" s="552">
        <f t="shared" ca="1" si="1313"/>
        <v>0</v>
      </c>
      <c r="U1455" s="552">
        <f t="shared" ca="1" si="1313"/>
        <v>0</v>
      </c>
      <c r="V1455" s="552">
        <f t="shared" ca="1" si="1313"/>
        <v>0</v>
      </c>
      <c r="W1455" s="552">
        <f t="shared" ca="1" si="1313"/>
        <v>0</v>
      </c>
      <c r="X1455" s="552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1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4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4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3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2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2">
        <f t="shared" ca="1" si="1316"/>
        <v>0</v>
      </c>
      <c r="M1462" s="552">
        <f t="shared" ca="1" si="1316"/>
        <v>0</v>
      </c>
      <c r="N1462" s="552">
        <f t="shared" ca="1" si="1316"/>
        <v>0</v>
      </c>
      <c r="O1462" s="552">
        <f t="shared" ca="1" si="1316"/>
        <v>0</v>
      </c>
      <c r="P1462" s="552">
        <f t="shared" ca="1" si="1316"/>
        <v>0</v>
      </c>
      <c r="Q1462" s="552">
        <f t="shared" ca="1" si="1316"/>
        <v>0</v>
      </c>
      <c r="R1462" s="552">
        <f t="shared" ca="1" si="1316"/>
        <v>0</v>
      </c>
      <c r="S1462" s="552">
        <f t="shared" ca="1" si="1316"/>
        <v>0</v>
      </c>
      <c r="T1462" s="552">
        <f t="shared" ca="1" si="1316"/>
        <v>0</v>
      </c>
      <c r="U1462" s="552">
        <f t="shared" ca="1" si="1316"/>
        <v>0</v>
      </c>
      <c r="V1462" s="552">
        <f t="shared" ca="1" si="1316"/>
        <v>0</v>
      </c>
      <c r="W1462" s="552">
        <f t="shared" ca="1" si="1316"/>
        <v>0</v>
      </c>
      <c r="X1462" s="552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1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4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4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3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2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2">
        <f t="shared" ca="1" si="1319"/>
        <v>0</v>
      </c>
      <c r="M1469" s="552">
        <f t="shared" ca="1" si="1319"/>
        <v>0</v>
      </c>
      <c r="N1469" s="552">
        <f t="shared" ca="1" si="1319"/>
        <v>0</v>
      </c>
      <c r="O1469" s="552">
        <f t="shared" ca="1" si="1319"/>
        <v>0</v>
      </c>
      <c r="P1469" s="552">
        <f t="shared" ca="1" si="1319"/>
        <v>0</v>
      </c>
      <c r="Q1469" s="552">
        <f t="shared" ca="1" si="1319"/>
        <v>0</v>
      </c>
      <c r="R1469" s="552">
        <f t="shared" ca="1" si="1319"/>
        <v>0</v>
      </c>
      <c r="S1469" s="552">
        <f t="shared" ca="1" si="1319"/>
        <v>0</v>
      </c>
      <c r="T1469" s="552">
        <f t="shared" ca="1" si="1319"/>
        <v>0</v>
      </c>
      <c r="U1469" s="552">
        <f t="shared" ca="1" si="1319"/>
        <v>0</v>
      </c>
      <c r="V1469" s="552">
        <f t="shared" ca="1" si="1319"/>
        <v>0</v>
      </c>
      <c r="W1469" s="552">
        <f t="shared" ca="1" si="1319"/>
        <v>0</v>
      </c>
      <c r="X1469" s="552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1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4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4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3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2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2">
        <f t="shared" ca="1" si="1322"/>
        <v>0</v>
      </c>
      <c r="M1476" s="552">
        <f t="shared" ca="1" si="1322"/>
        <v>0</v>
      </c>
      <c r="N1476" s="552">
        <f t="shared" ca="1" si="1322"/>
        <v>0</v>
      </c>
      <c r="O1476" s="552">
        <f t="shared" ca="1" si="1322"/>
        <v>0</v>
      </c>
      <c r="P1476" s="552">
        <f t="shared" ca="1" si="1322"/>
        <v>0</v>
      </c>
      <c r="Q1476" s="552">
        <f t="shared" ca="1" si="1322"/>
        <v>0</v>
      </c>
      <c r="R1476" s="552">
        <f t="shared" ca="1" si="1322"/>
        <v>0</v>
      </c>
      <c r="S1476" s="552">
        <f t="shared" ca="1" si="1322"/>
        <v>0</v>
      </c>
      <c r="T1476" s="552">
        <f t="shared" ca="1" si="1322"/>
        <v>0</v>
      </c>
      <c r="U1476" s="552">
        <f t="shared" ca="1" si="1322"/>
        <v>0</v>
      </c>
      <c r="V1476" s="552">
        <f t="shared" ca="1" si="1322"/>
        <v>0</v>
      </c>
      <c r="W1476" s="552">
        <f t="shared" ca="1" si="1322"/>
        <v>0</v>
      </c>
      <c r="X1476" s="552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1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4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4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3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2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2">
        <f t="shared" ca="1" si="1325"/>
        <v>0</v>
      </c>
      <c r="M1483" s="552">
        <f t="shared" ca="1" si="1325"/>
        <v>0</v>
      </c>
      <c r="N1483" s="552">
        <f t="shared" ca="1" si="1325"/>
        <v>0</v>
      </c>
      <c r="O1483" s="552">
        <f t="shared" ca="1" si="1325"/>
        <v>0</v>
      </c>
      <c r="P1483" s="552">
        <f t="shared" ca="1" si="1325"/>
        <v>0</v>
      </c>
      <c r="Q1483" s="552">
        <f t="shared" ca="1" si="1325"/>
        <v>0</v>
      </c>
      <c r="R1483" s="552">
        <f t="shared" ca="1" si="1325"/>
        <v>0</v>
      </c>
      <c r="S1483" s="552">
        <f t="shared" ca="1" si="1325"/>
        <v>0</v>
      </c>
      <c r="T1483" s="552">
        <f t="shared" ca="1" si="1325"/>
        <v>0</v>
      </c>
      <c r="U1483" s="552">
        <f t="shared" ca="1" si="1325"/>
        <v>0</v>
      </c>
      <c r="V1483" s="552">
        <f t="shared" ca="1" si="1325"/>
        <v>0</v>
      </c>
      <c r="W1483" s="552">
        <f t="shared" ca="1" si="1325"/>
        <v>0</v>
      </c>
      <c r="X1483" s="552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1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4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4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3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2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2">
        <f t="shared" ca="1" si="1328"/>
        <v>0</v>
      </c>
      <c r="M1490" s="552">
        <f t="shared" ca="1" si="1328"/>
        <v>0</v>
      </c>
      <c r="N1490" s="552">
        <f t="shared" ca="1" si="1328"/>
        <v>0</v>
      </c>
      <c r="O1490" s="552">
        <f t="shared" ca="1" si="1328"/>
        <v>0</v>
      </c>
      <c r="P1490" s="552">
        <f t="shared" ca="1" si="1328"/>
        <v>0</v>
      </c>
      <c r="Q1490" s="552">
        <f t="shared" ca="1" si="1328"/>
        <v>0</v>
      </c>
      <c r="R1490" s="552">
        <f t="shared" ca="1" si="1328"/>
        <v>0</v>
      </c>
      <c r="S1490" s="552">
        <f t="shared" ca="1" si="1328"/>
        <v>0</v>
      </c>
      <c r="T1490" s="552">
        <f t="shared" ca="1" si="1328"/>
        <v>0</v>
      </c>
      <c r="U1490" s="552">
        <f t="shared" ca="1" si="1328"/>
        <v>0</v>
      </c>
      <c r="V1490" s="552">
        <f t="shared" ca="1" si="1328"/>
        <v>0</v>
      </c>
      <c r="W1490" s="552">
        <f t="shared" ca="1" si="1328"/>
        <v>0</v>
      </c>
      <c r="X1490" s="552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1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4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4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3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2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2">
        <f t="shared" ca="1" si="1331"/>
        <v>0</v>
      </c>
      <c r="M1497" s="552">
        <f t="shared" ca="1" si="1331"/>
        <v>0</v>
      </c>
      <c r="N1497" s="552">
        <f t="shared" ca="1" si="1331"/>
        <v>0</v>
      </c>
      <c r="O1497" s="552">
        <f t="shared" ca="1" si="1331"/>
        <v>0</v>
      </c>
      <c r="P1497" s="552">
        <f t="shared" ca="1" si="1331"/>
        <v>0</v>
      </c>
      <c r="Q1497" s="552">
        <f t="shared" ca="1" si="1331"/>
        <v>0</v>
      </c>
      <c r="R1497" s="552">
        <f t="shared" ca="1" si="1331"/>
        <v>0</v>
      </c>
      <c r="S1497" s="552">
        <f t="shared" ca="1" si="1331"/>
        <v>0</v>
      </c>
      <c r="T1497" s="552">
        <f t="shared" ca="1" si="1331"/>
        <v>0</v>
      </c>
      <c r="U1497" s="552">
        <f t="shared" ca="1" si="1331"/>
        <v>0</v>
      </c>
      <c r="V1497" s="552">
        <f t="shared" ca="1" si="1331"/>
        <v>0</v>
      </c>
      <c r="W1497" s="552">
        <f t="shared" ca="1" si="1331"/>
        <v>0</v>
      </c>
      <c r="X1497" s="552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1.4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45" hidden="1" thickBot="1">
      <c r="A1509" s="326"/>
    </row>
    <row r="1510" spans="1:24" ht="12.4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1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4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4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4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2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2">
        <f t="shared" ca="1" si="1340"/>
        <v>0</v>
      </c>
      <c r="M1516" s="552">
        <f t="shared" ca="1" si="1340"/>
        <v>0</v>
      </c>
      <c r="N1516" s="552">
        <f t="shared" ca="1" si="1340"/>
        <v>0</v>
      </c>
      <c r="O1516" s="552">
        <f t="shared" ca="1" si="1340"/>
        <v>0</v>
      </c>
      <c r="P1516" s="552">
        <f t="shared" ca="1" si="1340"/>
        <v>0</v>
      </c>
      <c r="Q1516" s="552">
        <f t="shared" ca="1" si="1340"/>
        <v>0</v>
      </c>
      <c r="R1516" s="552">
        <f t="shared" ca="1" si="1340"/>
        <v>0</v>
      </c>
      <c r="S1516" s="552">
        <f t="shared" ca="1" si="1340"/>
        <v>0</v>
      </c>
      <c r="T1516" s="552">
        <f t="shared" ca="1" si="1340"/>
        <v>0</v>
      </c>
      <c r="U1516" s="552">
        <f t="shared" ca="1" si="1340"/>
        <v>0</v>
      </c>
      <c r="V1516" s="552">
        <f t="shared" ca="1" si="1340"/>
        <v>0</v>
      </c>
      <c r="W1516" s="552">
        <f t="shared" ca="1" si="1340"/>
        <v>0</v>
      </c>
      <c r="X1516" s="552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1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4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4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3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2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2">
        <f t="shared" ca="1" si="1343"/>
        <v>0</v>
      </c>
      <c r="M1523" s="552">
        <f t="shared" ca="1" si="1343"/>
        <v>0</v>
      </c>
      <c r="N1523" s="552">
        <f t="shared" ca="1" si="1343"/>
        <v>0</v>
      </c>
      <c r="O1523" s="552">
        <f t="shared" ca="1" si="1343"/>
        <v>0</v>
      </c>
      <c r="P1523" s="552">
        <f t="shared" ca="1" si="1343"/>
        <v>0</v>
      </c>
      <c r="Q1523" s="552">
        <f t="shared" ca="1" si="1343"/>
        <v>0</v>
      </c>
      <c r="R1523" s="552">
        <f t="shared" ca="1" si="1343"/>
        <v>0</v>
      </c>
      <c r="S1523" s="552">
        <f t="shared" ca="1" si="1343"/>
        <v>0</v>
      </c>
      <c r="T1523" s="552">
        <f t="shared" ca="1" si="1343"/>
        <v>0</v>
      </c>
      <c r="U1523" s="552">
        <f t="shared" ca="1" si="1343"/>
        <v>0</v>
      </c>
      <c r="V1523" s="552">
        <f t="shared" ca="1" si="1343"/>
        <v>0</v>
      </c>
      <c r="W1523" s="552">
        <f t="shared" ca="1" si="1343"/>
        <v>0</v>
      </c>
      <c r="X1523" s="552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1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4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4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3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2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2">
        <f t="shared" ca="1" si="1346"/>
        <v>0</v>
      </c>
      <c r="M1530" s="552">
        <f t="shared" ca="1" si="1346"/>
        <v>0</v>
      </c>
      <c r="N1530" s="552">
        <f t="shared" ca="1" si="1346"/>
        <v>0</v>
      </c>
      <c r="O1530" s="552">
        <f t="shared" ca="1" si="1346"/>
        <v>0</v>
      </c>
      <c r="P1530" s="552">
        <f t="shared" ca="1" si="1346"/>
        <v>0</v>
      </c>
      <c r="Q1530" s="552">
        <f t="shared" ca="1" si="1346"/>
        <v>0</v>
      </c>
      <c r="R1530" s="552">
        <f t="shared" ca="1" si="1346"/>
        <v>0</v>
      </c>
      <c r="S1530" s="552">
        <f t="shared" ca="1" si="1346"/>
        <v>0</v>
      </c>
      <c r="T1530" s="552">
        <f t="shared" ca="1" si="1346"/>
        <v>0</v>
      </c>
      <c r="U1530" s="552">
        <f t="shared" ca="1" si="1346"/>
        <v>0</v>
      </c>
      <c r="V1530" s="552">
        <f t="shared" ca="1" si="1346"/>
        <v>0</v>
      </c>
      <c r="W1530" s="552">
        <f t="shared" ca="1" si="1346"/>
        <v>0</v>
      </c>
      <c r="X1530" s="552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1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4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4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3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2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2">
        <f t="shared" ca="1" si="1349"/>
        <v>0</v>
      </c>
      <c r="M1537" s="552">
        <f t="shared" ca="1" si="1349"/>
        <v>0</v>
      </c>
      <c r="N1537" s="552">
        <f t="shared" ca="1" si="1349"/>
        <v>0</v>
      </c>
      <c r="O1537" s="552">
        <f t="shared" ca="1" si="1349"/>
        <v>0</v>
      </c>
      <c r="P1537" s="552">
        <f t="shared" ca="1" si="1349"/>
        <v>0</v>
      </c>
      <c r="Q1537" s="552">
        <f t="shared" ca="1" si="1349"/>
        <v>0</v>
      </c>
      <c r="R1537" s="552">
        <f t="shared" ca="1" si="1349"/>
        <v>0</v>
      </c>
      <c r="S1537" s="552">
        <f t="shared" ca="1" si="1349"/>
        <v>0</v>
      </c>
      <c r="T1537" s="552">
        <f t="shared" ca="1" si="1349"/>
        <v>0</v>
      </c>
      <c r="U1537" s="552">
        <f t="shared" ca="1" si="1349"/>
        <v>0</v>
      </c>
      <c r="V1537" s="552">
        <f t="shared" ca="1" si="1349"/>
        <v>0</v>
      </c>
      <c r="W1537" s="552">
        <f t="shared" ca="1" si="1349"/>
        <v>0</v>
      </c>
      <c r="X1537" s="552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1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4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4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3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2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2">
        <f t="shared" ca="1" si="1352"/>
        <v>0</v>
      </c>
      <c r="M1544" s="552">
        <f t="shared" ca="1" si="1352"/>
        <v>0</v>
      </c>
      <c r="N1544" s="552">
        <f t="shared" ca="1" si="1352"/>
        <v>0</v>
      </c>
      <c r="O1544" s="552">
        <f t="shared" ca="1" si="1352"/>
        <v>0</v>
      </c>
      <c r="P1544" s="552">
        <f t="shared" ca="1" si="1352"/>
        <v>0</v>
      </c>
      <c r="Q1544" s="552">
        <f t="shared" ca="1" si="1352"/>
        <v>0</v>
      </c>
      <c r="R1544" s="552">
        <f t="shared" ca="1" si="1352"/>
        <v>0</v>
      </c>
      <c r="S1544" s="552">
        <f t="shared" ca="1" si="1352"/>
        <v>0</v>
      </c>
      <c r="T1544" s="552">
        <f t="shared" ca="1" si="1352"/>
        <v>0</v>
      </c>
      <c r="U1544" s="552">
        <f t="shared" ca="1" si="1352"/>
        <v>0</v>
      </c>
      <c r="V1544" s="552">
        <f t="shared" ca="1" si="1352"/>
        <v>0</v>
      </c>
      <c r="W1544" s="552">
        <f t="shared" ca="1" si="1352"/>
        <v>0</v>
      </c>
      <c r="X1544" s="552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45" hidden="1" thickBot="1">
      <c r="A1550" s="326"/>
      <c r="B1550" s="459" t="s">
        <v>743</v>
      </c>
    </row>
    <row r="1551" spans="1:24" ht="12.4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1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4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4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4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2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2">
        <f t="shared" ca="1" si="1355"/>
        <v>0</v>
      </c>
      <c r="M1557" s="552">
        <f t="shared" ca="1" si="1355"/>
        <v>0</v>
      </c>
      <c r="N1557" s="552">
        <f t="shared" ca="1" si="1355"/>
        <v>0</v>
      </c>
      <c r="O1557" s="552">
        <f t="shared" ca="1" si="1355"/>
        <v>0</v>
      </c>
      <c r="P1557" s="552">
        <f t="shared" ca="1" si="1355"/>
        <v>0</v>
      </c>
      <c r="Q1557" s="552">
        <f t="shared" ca="1" si="1355"/>
        <v>0</v>
      </c>
      <c r="R1557" s="552">
        <f t="shared" ca="1" si="1355"/>
        <v>0</v>
      </c>
      <c r="S1557" s="552">
        <f t="shared" ca="1" si="1355"/>
        <v>0</v>
      </c>
      <c r="T1557" s="552">
        <f t="shared" ca="1" si="1355"/>
        <v>0</v>
      </c>
      <c r="U1557" s="552">
        <f t="shared" ca="1" si="1355"/>
        <v>0</v>
      </c>
      <c r="V1557" s="552">
        <f t="shared" ca="1" si="1355"/>
        <v>0</v>
      </c>
      <c r="W1557" s="552">
        <f t="shared" ca="1" si="1355"/>
        <v>0</v>
      </c>
      <c r="X1557" s="552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1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4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4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3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2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2">
        <f t="shared" ca="1" si="1358"/>
        <v>0</v>
      </c>
      <c r="M1564" s="552">
        <f t="shared" ca="1" si="1358"/>
        <v>0</v>
      </c>
      <c r="N1564" s="552">
        <f t="shared" ca="1" si="1358"/>
        <v>0</v>
      </c>
      <c r="O1564" s="552">
        <f t="shared" ca="1" si="1358"/>
        <v>0</v>
      </c>
      <c r="P1564" s="552">
        <f t="shared" ca="1" si="1358"/>
        <v>0</v>
      </c>
      <c r="Q1564" s="552">
        <f t="shared" ca="1" si="1358"/>
        <v>0</v>
      </c>
      <c r="R1564" s="552">
        <f t="shared" ca="1" si="1358"/>
        <v>0</v>
      </c>
      <c r="S1564" s="552">
        <f t="shared" ca="1" si="1358"/>
        <v>0</v>
      </c>
      <c r="T1564" s="552">
        <f t="shared" ca="1" si="1358"/>
        <v>0</v>
      </c>
      <c r="U1564" s="552">
        <f t="shared" ca="1" si="1358"/>
        <v>0</v>
      </c>
      <c r="V1564" s="552">
        <f t="shared" ca="1" si="1358"/>
        <v>0</v>
      </c>
      <c r="W1564" s="552">
        <f t="shared" ca="1" si="1358"/>
        <v>0</v>
      </c>
      <c r="X1564" s="552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1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4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4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3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2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2">
        <f t="shared" ca="1" si="1361"/>
        <v>0</v>
      </c>
      <c r="M1571" s="552">
        <f t="shared" ca="1" si="1361"/>
        <v>0</v>
      </c>
      <c r="N1571" s="552">
        <f t="shared" ca="1" si="1361"/>
        <v>0</v>
      </c>
      <c r="O1571" s="552">
        <f t="shared" ca="1" si="1361"/>
        <v>0</v>
      </c>
      <c r="P1571" s="552">
        <f t="shared" ca="1" si="1361"/>
        <v>0</v>
      </c>
      <c r="Q1571" s="552">
        <f t="shared" ca="1" si="1361"/>
        <v>0</v>
      </c>
      <c r="R1571" s="552">
        <f t="shared" ca="1" si="1361"/>
        <v>0</v>
      </c>
      <c r="S1571" s="552">
        <f t="shared" ca="1" si="1361"/>
        <v>0</v>
      </c>
      <c r="T1571" s="552">
        <f t="shared" ca="1" si="1361"/>
        <v>0</v>
      </c>
      <c r="U1571" s="552">
        <f t="shared" ca="1" si="1361"/>
        <v>0</v>
      </c>
      <c r="V1571" s="552">
        <f t="shared" ca="1" si="1361"/>
        <v>0</v>
      </c>
      <c r="W1571" s="552">
        <f t="shared" ca="1" si="1361"/>
        <v>0</v>
      </c>
      <c r="X1571" s="552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1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4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4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3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2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2">
        <f t="shared" ca="1" si="1364"/>
        <v>0</v>
      </c>
      <c r="M1578" s="552">
        <f t="shared" ca="1" si="1364"/>
        <v>0</v>
      </c>
      <c r="N1578" s="552">
        <f t="shared" ca="1" si="1364"/>
        <v>0</v>
      </c>
      <c r="O1578" s="552">
        <f t="shared" ca="1" si="1364"/>
        <v>0</v>
      </c>
      <c r="P1578" s="552">
        <f t="shared" ca="1" si="1364"/>
        <v>0</v>
      </c>
      <c r="Q1578" s="552">
        <f t="shared" ca="1" si="1364"/>
        <v>0</v>
      </c>
      <c r="R1578" s="552">
        <f t="shared" ca="1" si="1364"/>
        <v>0</v>
      </c>
      <c r="S1578" s="552">
        <f t="shared" ca="1" si="1364"/>
        <v>0</v>
      </c>
      <c r="T1578" s="552">
        <f t="shared" ca="1" si="1364"/>
        <v>0</v>
      </c>
      <c r="U1578" s="552">
        <f t="shared" ca="1" si="1364"/>
        <v>0</v>
      </c>
      <c r="V1578" s="552">
        <f t="shared" ca="1" si="1364"/>
        <v>0</v>
      </c>
      <c r="W1578" s="552">
        <f t="shared" ca="1" si="1364"/>
        <v>0</v>
      </c>
      <c r="X1578" s="552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1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4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4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3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2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2">
        <f t="shared" ca="1" si="1367"/>
        <v>0</v>
      </c>
      <c r="M1585" s="552">
        <f t="shared" ca="1" si="1367"/>
        <v>0</v>
      </c>
      <c r="N1585" s="552">
        <f t="shared" ca="1" si="1367"/>
        <v>0</v>
      </c>
      <c r="O1585" s="552">
        <f t="shared" ca="1" si="1367"/>
        <v>0</v>
      </c>
      <c r="P1585" s="552">
        <f t="shared" ca="1" si="1367"/>
        <v>0</v>
      </c>
      <c r="Q1585" s="552">
        <f t="shared" ca="1" si="1367"/>
        <v>0</v>
      </c>
      <c r="R1585" s="552">
        <f t="shared" ca="1" si="1367"/>
        <v>0</v>
      </c>
      <c r="S1585" s="552">
        <f t="shared" ca="1" si="1367"/>
        <v>0</v>
      </c>
      <c r="T1585" s="552">
        <f t="shared" ca="1" si="1367"/>
        <v>0</v>
      </c>
      <c r="U1585" s="552">
        <f t="shared" ca="1" si="1367"/>
        <v>0</v>
      </c>
      <c r="V1585" s="552">
        <f t="shared" ca="1" si="1367"/>
        <v>0</v>
      </c>
      <c r="W1585" s="552">
        <f t="shared" ca="1" si="1367"/>
        <v>0</v>
      </c>
      <c r="X1585" s="552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1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4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4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3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2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2">
        <f t="shared" ca="1" si="1370"/>
        <v>0</v>
      </c>
      <c r="M1592" s="552">
        <f t="shared" ca="1" si="1370"/>
        <v>0</v>
      </c>
      <c r="N1592" s="552">
        <f t="shared" ca="1" si="1370"/>
        <v>0</v>
      </c>
      <c r="O1592" s="552">
        <f t="shared" ca="1" si="1370"/>
        <v>0</v>
      </c>
      <c r="P1592" s="552">
        <f t="shared" ca="1" si="1370"/>
        <v>0</v>
      </c>
      <c r="Q1592" s="552">
        <f t="shared" ca="1" si="1370"/>
        <v>0</v>
      </c>
      <c r="R1592" s="552">
        <f t="shared" ca="1" si="1370"/>
        <v>0</v>
      </c>
      <c r="S1592" s="552">
        <f t="shared" ca="1" si="1370"/>
        <v>0</v>
      </c>
      <c r="T1592" s="552">
        <f t="shared" ca="1" si="1370"/>
        <v>0</v>
      </c>
      <c r="U1592" s="552">
        <f t="shared" ca="1" si="1370"/>
        <v>0</v>
      </c>
      <c r="V1592" s="552">
        <f t="shared" ca="1" si="1370"/>
        <v>0</v>
      </c>
      <c r="W1592" s="552">
        <f t="shared" ca="1" si="1370"/>
        <v>0</v>
      </c>
      <c r="X1592" s="552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1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4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4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3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2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2">
        <f t="shared" ca="1" si="1373"/>
        <v>0</v>
      </c>
      <c r="M1599" s="552">
        <f t="shared" ca="1" si="1373"/>
        <v>0</v>
      </c>
      <c r="N1599" s="552">
        <f t="shared" ca="1" si="1373"/>
        <v>0</v>
      </c>
      <c r="O1599" s="552">
        <f t="shared" ca="1" si="1373"/>
        <v>0</v>
      </c>
      <c r="P1599" s="552">
        <f t="shared" ca="1" si="1373"/>
        <v>0</v>
      </c>
      <c r="Q1599" s="552">
        <f t="shared" ca="1" si="1373"/>
        <v>0</v>
      </c>
      <c r="R1599" s="552">
        <f t="shared" ca="1" si="1373"/>
        <v>0</v>
      </c>
      <c r="S1599" s="552">
        <f t="shared" ca="1" si="1373"/>
        <v>0</v>
      </c>
      <c r="T1599" s="552">
        <f t="shared" ca="1" si="1373"/>
        <v>0</v>
      </c>
      <c r="U1599" s="552">
        <f t="shared" ca="1" si="1373"/>
        <v>0</v>
      </c>
      <c r="V1599" s="552">
        <f t="shared" ca="1" si="1373"/>
        <v>0</v>
      </c>
      <c r="W1599" s="552">
        <f t="shared" ca="1" si="1373"/>
        <v>0</v>
      </c>
      <c r="X1599" s="552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1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4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4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3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2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2">
        <f t="shared" ca="1" si="1376"/>
        <v>0</v>
      </c>
      <c r="M1606" s="552">
        <f t="shared" ca="1" si="1376"/>
        <v>0</v>
      </c>
      <c r="N1606" s="552">
        <f t="shared" ca="1" si="1376"/>
        <v>0</v>
      </c>
      <c r="O1606" s="552">
        <f t="shared" ca="1" si="1376"/>
        <v>0</v>
      </c>
      <c r="P1606" s="552">
        <f t="shared" ca="1" si="1376"/>
        <v>0</v>
      </c>
      <c r="Q1606" s="552">
        <f t="shared" ca="1" si="1376"/>
        <v>0</v>
      </c>
      <c r="R1606" s="552">
        <f t="shared" ca="1" si="1376"/>
        <v>0</v>
      </c>
      <c r="S1606" s="552">
        <f t="shared" ca="1" si="1376"/>
        <v>0</v>
      </c>
      <c r="T1606" s="552">
        <f t="shared" ca="1" si="1376"/>
        <v>0</v>
      </c>
      <c r="U1606" s="552">
        <f t="shared" ca="1" si="1376"/>
        <v>0</v>
      </c>
      <c r="V1606" s="552">
        <f t="shared" ca="1" si="1376"/>
        <v>0</v>
      </c>
      <c r="W1606" s="552">
        <f t="shared" ca="1" si="1376"/>
        <v>0</v>
      </c>
      <c r="X1606" s="552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1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4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4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3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2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2">
        <f t="shared" ca="1" si="1379"/>
        <v>0</v>
      </c>
      <c r="M1613" s="552">
        <f t="shared" ca="1" si="1379"/>
        <v>0</v>
      </c>
      <c r="N1613" s="552">
        <f t="shared" ca="1" si="1379"/>
        <v>0</v>
      </c>
      <c r="O1613" s="552">
        <f t="shared" ca="1" si="1379"/>
        <v>0</v>
      </c>
      <c r="P1613" s="552">
        <f t="shared" ca="1" si="1379"/>
        <v>0</v>
      </c>
      <c r="Q1613" s="552">
        <f t="shared" ca="1" si="1379"/>
        <v>0</v>
      </c>
      <c r="R1613" s="552">
        <f t="shared" ca="1" si="1379"/>
        <v>0</v>
      </c>
      <c r="S1613" s="552">
        <f t="shared" ca="1" si="1379"/>
        <v>0</v>
      </c>
      <c r="T1613" s="552">
        <f t="shared" ca="1" si="1379"/>
        <v>0</v>
      </c>
      <c r="U1613" s="552">
        <f t="shared" ca="1" si="1379"/>
        <v>0</v>
      </c>
      <c r="V1613" s="552">
        <f t="shared" ca="1" si="1379"/>
        <v>0</v>
      </c>
      <c r="W1613" s="552">
        <f t="shared" ca="1" si="1379"/>
        <v>0</v>
      </c>
      <c r="X1613" s="552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1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4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4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3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2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2">
        <f t="shared" ca="1" si="1382"/>
        <v>0</v>
      </c>
      <c r="M1620" s="552">
        <f t="shared" ca="1" si="1382"/>
        <v>0</v>
      </c>
      <c r="N1620" s="552">
        <f t="shared" ca="1" si="1382"/>
        <v>0</v>
      </c>
      <c r="O1620" s="552">
        <f t="shared" ca="1" si="1382"/>
        <v>0</v>
      </c>
      <c r="P1620" s="552">
        <f t="shared" ca="1" si="1382"/>
        <v>0</v>
      </c>
      <c r="Q1620" s="552">
        <f t="shared" ca="1" si="1382"/>
        <v>0</v>
      </c>
      <c r="R1620" s="552">
        <f t="shared" ca="1" si="1382"/>
        <v>0</v>
      </c>
      <c r="S1620" s="552">
        <f t="shared" ca="1" si="1382"/>
        <v>0</v>
      </c>
      <c r="T1620" s="552">
        <f t="shared" ca="1" si="1382"/>
        <v>0</v>
      </c>
      <c r="U1620" s="552">
        <f t="shared" ca="1" si="1382"/>
        <v>0</v>
      </c>
      <c r="V1620" s="552">
        <f t="shared" ca="1" si="1382"/>
        <v>0</v>
      </c>
      <c r="W1620" s="552">
        <f t="shared" ca="1" si="1382"/>
        <v>0</v>
      </c>
      <c r="X1620" s="552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1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4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4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3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2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2">
        <f t="shared" ca="1" si="1385"/>
        <v>0</v>
      </c>
      <c r="M1627" s="552">
        <f t="shared" ca="1" si="1385"/>
        <v>0</v>
      </c>
      <c r="N1627" s="552">
        <f t="shared" ca="1" si="1385"/>
        <v>0</v>
      </c>
      <c r="O1627" s="552">
        <f t="shared" ca="1" si="1385"/>
        <v>0</v>
      </c>
      <c r="P1627" s="552">
        <f t="shared" ca="1" si="1385"/>
        <v>0</v>
      </c>
      <c r="Q1627" s="552">
        <f t="shared" ca="1" si="1385"/>
        <v>0</v>
      </c>
      <c r="R1627" s="552">
        <f t="shared" ca="1" si="1385"/>
        <v>0</v>
      </c>
      <c r="S1627" s="552">
        <f t="shared" ca="1" si="1385"/>
        <v>0</v>
      </c>
      <c r="T1627" s="552">
        <f t="shared" ca="1" si="1385"/>
        <v>0</v>
      </c>
      <c r="U1627" s="552">
        <f t="shared" ca="1" si="1385"/>
        <v>0</v>
      </c>
      <c r="V1627" s="552">
        <f t="shared" ca="1" si="1385"/>
        <v>0</v>
      </c>
      <c r="W1627" s="552">
        <f t="shared" ca="1" si="1385"/>
        <v>0</v>
      </c>
      <c r="X1627" s="552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1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4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4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3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2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2">
        <f t="shared" ca="1" si="1388"/>
        <v>0</v>
      </c>
      <c r="M1634" s="552">
        <f t="shared" ca="1" si="1388"/>
        <v>0</v>
      </c>
      <c r="N1634" s="552">
        <f t="shared" ca="1" si="1388"/>
        <v>0</v>
      </c>
      <c r="O1634" s="552">
        <f t="shared" ca="1" si="1388"/>
        <v>0</v>
      </c>
      <c r="P1634" s="552">
        <f t="shared" ca="1" si="1388"/>
        <v>0</v>
      </c>
      <c r="Q1634" s="552">
        <f t="shared" ca="1" si="1388"/>
        <v>0</v>
      </c>
      <c r="R1634" s="552">
        <f t="shared" ca="1" si="1388"/>
        <v>0</v>
      </c>
      <c r="S1634" s="552">
        <f t="shared" ca="1" si="1388"/>
        <v>0</v>
      </c>
      <c r="T1634" s="552">
        <f t="shared" ca="1" si="1388"/>
        <v>0</v>
      </c>
      <c r="U1634" s="552">
        <f t="shared" ca="1" si="1388"/>
        <v>0</v>
      </c>
      <c r="V1634" s="552">
        <f t="shared" ca="1" si="1388"/>
        <v>0</v>
      </c>
      <c r="W1634" s="552">
        <f t="shared" ca="1" si="1388"/>
        <v>0</v>
      </c>
      <c r="X1634" s="552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1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4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4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3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2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2">
        <f t="shared" ca="1" si="1391"/>
        <v>0</v>
      </c>
      <c r="M1641" s="552">
        <f t="shared" ca="1" si="1391"/>
        <v>0</v>
      </c>
      <c r="N1641" s="552">
        <f t="shared" ca="1" si="1391"/>
        <v>0</v>
      </c>
      <c r="O1641" s="552">
        <f t="shared" ca="1" si="1391"/>
        <v>0</v>
      </c>
      <c r="P1641" s="552">
        <f t="shared" ca="1" si="1391"/>
        <v>0</v>
      </c>
      <c r="Q1641" s="552">
        <f t="shared" ca="1" si="1391"/>
        <v>0</v>
      </c>
      <c r="R1641" s="552">
        <f t="shared" ca="1" si="1391"/>
        <v>0</v>
      </c>
      <c r="S1641" s="552">
        <f t="shared" ca="1" si="1391"/>
        <v>0</v>
      </c>
      <c r="T1641" s="552">
        <f t="shared" ca="1" si="1391"/>
        <v>0</v>
      </c>
      <c r="U1641" s="552">
        <f t="shared" ca="1" si="1391"/>
        <v>0</v>
      </c>
      <c r="V1641" s="552">
        <f t="shared" ca="1" si="1391"/>
        <v>0</v>
      </c>
      <c r="W1641" s="552">
        <f t="shared" ca="1" si="1391"/>
        <v>0</v>
      </c>
      <c r="X1641" s="552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1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4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4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3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2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2">
        <f t="shared" ca="1" si="1394"/>
        <v>0</v>
      </c>
      <c r="M1648" s="552">
        <f t="shared" ca="1" si="1394"/>
        <v>0</v>
      </c>
      <c r="N1648" s="552">
        <f t="shared" ca="1" si="1394"/>
        <v>0</v>
      </c>
      <c r="O1648" s="552">
        <f t="shared" ca="1" si="1394"/>
        <v>0</v>
      </c>
      <c r="P1648" s="552">
        <f t="shared" ca="1" si="1394"/>
        <v>0</v>
      </c>
      <c r="Q1648" s="552">
        <f t="shared" ca="1" si="1394"/>
        <v>0</v>
      </c>
      <c r="R1648" s="552">
        <f t="shared" ca="1" si="1394"/>
        <v>0</v>
      </c>
      <c r="S1648" s="552">
        <f t="shared" ca="1" si="1394"/>
        <v>0</v>
      </c>
      <c r="T1648" s="552">
        <f t="shared" ca="1" si="1394"/>
        <v>0</v>
      </c>
      <c r="U1648" s="552">
        <f t="shared" ca="1" si="1394"/>
        <v>0</v>
      </c>
      <c r="V1648" s="552">
        <f t="shared" ca="1" si="1394"/>
        <v>0</v>
      </c>
      <c r="W1648" s="552">
        <f t="shared" ca="1" si="1394"/>
        <v>0</v>
      </c>
      <c r="X1648" s="552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1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4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4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3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2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2">
        <f t="shared" ca="1" si="1397"/>
        <v>0</v>
      </c>
      <c r="M1655" s="552">
        <f t="shared" ca="1" si="1397"/>
        <v>0</v>
      </c>
      <c r="N1655" s="552">
        <f t="shared" ca="1" si="1397"/>
        <v>0</v>
      </c>
      <c r="O1655" s="552">
        <f t="shared" ca="1" si="1397"/>
        <v>0</v>
      </c>
      <c r="P1655" s="552">
        <f t="shared" ca="1" si="1397"/>
        <v>0</v>
      </c>
      <c r="Q1655" s="552">
        <f t="shared" ca="1" si="1397"/>
        <v>0</v>
      </c>
      <c r="R1655" s="552">
        <f t="shared" ca="1" si="1397"/>
        <v>0</v>
      </c>
      <c r="S1655" s="552">
        <f t="shared" ca="1" si="1397"/>
        <v>0</v>
      </c>
      <c r="T1655" s="552">
        <f t="shared" ca="1" si="1397"/>
        <v>0</v>
      </c>
      <c r="U1655" s="552">
        <f t="shared" ca="1" si="1397"/>
        <v>0</v>
      </c>
      <c r="V1655" s="552">
        <f t="shared" ca="1" si="1397"/>
        <v>0</v>
      </c>
      <c r="W1655" s="552">
        <f t="shared" ca="1" si="1397"/>
        <v>0</v>
      </c>
      <c r="X1655" s="552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1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4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4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3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2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2">
        <f t="shared" ca="1" si="1400"/>
        <v>0</v>
      </c>
      <c r="M1662" s="552">
        <f t="shared" ca="1" si="1400"/>
        <v>0</v>
      </c>
      <c r="N1662" s="552">
        <f t="shared" ca="1" si="1400"/>
        <v>0</v>
      </c>
      <c r="O1662" s="552">
        <f t="shared" ca="1" si="1400"/>
        <v>0</v>
      </c>
      <c r="P1662" s="552">
        <f t="shared" ca="1" si="1400"/>
        <v>0</v>
      </c>
      <c r="Q1662" s="552">
        <f t="shared" ca="1" si="1400"/>
        <v>0</v>
      </c>
      <c r="R1662" s="552">
        <f t="shared" ca="1" si="1400"/>
        <v>0</v>
      </c>
      <c r="S1662" s="552">
        <f t="shared" ca="1" si="1400"/>
        <v>0</v>
      </c>
      <c r="T1662" s="552">
        <f t="shared" ca="1" si="1400"/>
        <v>0</v>
      </c>
      <c r="U1662" s="552">
        <f t="shared" ca="1" si="1400"/>
        <v>0</v>
      </c>
      <c r="V1662" s="552">
        <f t="shared" ca="1" si="1400"/>
        <v>0</v>
      </c>
      <c r="W1662" s="552">
        <f t="shared" ca="1" si="1400"/>
        <v>0</v>
      </c>
      <c r="X1662" s="552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1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4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4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3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2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2">
        <f t="shared" ca="1" si="1403"/>
        <v>0</v>
      </c>
      <c r="M1669" s="552">
        <f t="shared" ca="1" si="1403"/>
        <v>0</v>
      </c>
      <c r="N1669" s="552">
        <f t="shared" ca="1" si="1403"/>
        <v>0</v>
      </c>
      <c r="O1669" s="552">
        <f t="shared" ca="1" si="1403"/>
        <v>0</v>
      </c>
      <c r="P1669" s="552">
        <f t="shared" ca="1" si="1403"/>
        <v>0</v>
      </c>
      <c r="Q1669" s="552">
        <f t="shared" ca="1" si="1403"/>
        <v>0</v>
      </c>
      <c r="R1669" s="552">
        <f t="shared" ca="1" si="1403"/>
        <v>0</v>
      </c>
      <c r="S1669" s="552">
        <f t="shared" ca="1" si="1403"/>
        <v>0</v>
      </c>
      <c r="T1669" s="552">
        <f t="shared" ca="1" si="1403"/>
        <v>0</v>
      </c>
      <c r="U1669" s="552">
        <f t="shared" ca="1" si="1403"/>
        <v>0</v>
      </c>
      <c r="V1669" s="552">
        <f t="shared" ca="1" si="1403"/>
        <v>0</v>
      </c>
      <c r="W1669" s="552">
        <f t="shared" ca="1" si="1403"/>
        <v>0</v>
      </c>
      <c r="X1669" s="552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1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4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4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3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2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2">
        <f t="shared" ca="1" si="1406"/>
        <v>0</v>
      </c>
      <c r="M1676" s="552">
        <f t="shared" ca="1" si="1406"/>
        <v>0</v>
      </c>
      <c r="N1676" s="552">
        <f t="shared" ca="1" si="1406"/>
        <v>0</v>
      </c>
      <c r="O1676" s="552">
        <f t="shared" ca="1" si="1406"/>
        <v>0</v>
      </c>
      <c r="P1676" s="552">
        <f t="shared" ca="1" si="1406"/>
        <v>0</v>
      </c>
      <c r="Q1676" s="552">
        <f t="shared" ca="1" si="1406"/>
        <v>0</v>
      </c>
      <c r="R1676" s="552">
        <f t="shared" ca="1" si="1406"/>
        <v>0</v>
      </c>
      <c r="S1676" s="552">
        <f t="shared" ca="1" si="1406"/>
        <v>0</v>
      </c>
      <c r="T1676" s="552">
        <f t="shared" ca="1" si="1406"/>
        <v>0</v>
      </c>
      <c r="U1676" s="552">
        <f t="shared" ca="1" si="1406"/>
        <v>0</v>
      </c>
      <c r="V1676" s="552">
        <f t="shared" ca="1" si="1406"/>
        <v>0</v>
      </c>
      <c r="W1676" s="552">
        <f t="shared" ca="1" si="1406"/>
        <v>0</v>
      </c>
      <c r="X1676" s="552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1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4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4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3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2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2">
        <f t="shared" ca="1" si="1409"/>
        <v>0</v>
      </c>
      <c r="M1683" s="552">
        <f t="shared" ca="1" si="1409"/>
        <v>0</v>
      </c>
      <c r="N1683" s="552">
        <f t="shared" ca="1" si="1409"/>
        <v>0</v>
      </c>
      <c r="O1683" s="552">
        <f t="shared" ca="1" si="1409"/>
        <v>0</v>
      </c>
      <c r="P1683" s="552">
        <f t="shared" ca="1" si="1409"/>
        <v>0</v>
      </c>
      <c r="Q1683" s="552">
        <f t="shared" ca="1" si="1409"/>
        <v>0</v>
      </c>
      <c r="R1683" s="552">
        <f t="shared" ca="1" si="1409"/>
        <v>0</v>
      </c>
      <c r="S1683" s="552">
        <f t="shared" ca="1" si="1409"/>
        <v>0</v>
      </c>
      <c r="T1683" s="552">
        <f t="shared" ca="1" si="1409"/>
        <v>0</v>
      </c>
      <c r="U1683" s="552">
        <f t="shared" ca="1" si="1409"/>
        <v>0</v>
      </c>
      <c r="V1683" s="552">
        <f t="shared" ca="1" si="1409"/>
        <v>0</v>
      </c>
      <c r="W1683" s="552">
        <f t="shared" ca="1" si="1409"/>
        <v>0</v>
      </c>
      <c r="X1683" s="552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1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4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4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3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2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2">
        <f t="shared" ca="1" si="1412"/>
        <v>0</v>
      </c>
      <c r="M1690" s="552">
        <f t="shared" ca="1" si="1412"/>
        <v>0</v>
      </c>
      <c r="N1690" s="552">
        <f t="shared" ca="1" si="1412"/>
        <v>0</v>
      </c>
      <c r="O1690" s="552">
        <f t="shared" ca="1" si="1412"/>
        <v>0</v>
      </c>
      <c r="P1690" s="552">
        <f t="shared" ca="1" si="1412"/>
        <v>0</v>
      </c>
      <c r="Q1690" s="552">
        <f t="shared" ca="1" si="1412"/>
        <v>0</v>
      </c>
      <c r="R1690" s="552">
        <f t="shared" ca="1" si="1412"/>
        <v>0</v>
      </c>
      <c r="S1690" s="552">
        <f t="shared" ca="1" si="1412"/>
        <v>0</v>
      </c>
      <c r="T1690" s="552">
        <f t="shared" ca="1" si="1412"/>
        <v>0</v>
      </c>
      <c r="U1690" s="552">
        <f t="shared" ca="1" si="1412"/>
        <v>0</v>
      </c>
      <c r="V1690" s="552">
        <f t="shared" ca="1" si="1412"/>
        <v>0</v>
      </c>
      <c r="W1690" s="552">
        <f t="shared" ca="1" si="1412"/>
        <v>0</v>
      </c>
      <c r="X1690" s="552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1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4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4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3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2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2">
        <f t="shared" ca="1" si="1415"/>
        <v>0</v>
      </c>
      <c r="M1697" s="552">
        <f t="shared" ca="1" si="1415"/>
        <v>0</v>
      </c>
      <c r="N1697" s="552">
        <f t="shared" ca="1" si="1415"/>
        <v>0</v>
      </c>
      <c r="O1697" s="552">
        <f t="shared" ca="1" si="1415"/>
        <v>0</v>
      </c>
      <c r="P1697" s="552">
        <f t="shared" ca="1" si="1415"/>
        <v>0</v>
      </c>
      <c r="Q1697" s="552">
        <f t="shared" ca="1" si="1415"/>
        <v>0</v>
      </c>
      <c r="R1697" s="552">
        <f t="shared" ca="1" si="1415"/>
        <v>0</v>
      </c>
      <c r="S1697" s="552">
        <f t="shared" ca="1" si="1415"/>
        <v>0</v>
      </c>
      <c r="T1697" s="552">
        <f t="shared" ca="1" si="1415"/>
        <v>0</v>
      </c>
      <c r="U1697" s="552">
        <f t="shared" ca="1" si="1415"/>
        <v>0</v>
      </c>
      <c r="V1697" s="552">
        <f t="shared" ca="1" si="1415"/>
        <v>0</v>
      </c>
      <c r="W1697" s="552">
        <f t="shared" ca="1" si="1415"/>
        <v>0</v>
      </c>
      <c r="X1697" s="552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1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4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4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3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2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2">
        <f t="shared" ca="1" si="1418"/>
        <v>0</v>
      </c>
      <c r="M1704" s="552">
        <f t="shared" ca="1" si="1418"/>
        <v>0</v>
      </c>
      <c r="N1704" s="552">
        <f t="shared" ca="1" si="1418"/>
        <v>0</v>
      </c>
      <c r="O1704" s="552">
        <f t="shared" ca="1" si="1418"/>
        <v>0</v>
      </c>
      <c r="P1704" s="552">
        <f t="shared" ca="1" si="1418"/>
        <v>0</v>
      </c>
      <c r="Q1704" s="552">
        <f t="shared" ca="1" si="1418"/>
        <v>0</v>
      </c>
      <c r="R1704" s="552">
        <f t="shared" ca="1" si="1418"/>
        <v>0</v>
      </c>
      <c r="S1704" s="552">
        <f t="shared" ca="1" si="1418"/>
        <v>0</v>
      </c>
      <c r="T1704" s="552">
        <f t="shared" ca="1" si="1418"/>
        <v>0</v>
      </c>
      <c r="U1704" s="552">
        <f t="shared" ca="1" si="1418"/>
        <v>0</v>
      </c>
      <c r="V1704" s="552">
        <f t="shared" ca="1" si="1418"/>
        <v>0</v>
      </c>
      <c r="W1704" s="552">
        <f t="shared" ca="1" si="1418"/>
        <v>0</v>
      </c>
      <c r="X1704" s="552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1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4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4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3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2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2">
        <f t="shared" ca="1" si="1421"/>
        <v>0</v>
      </c>
      <c r="M1711" s="552">
        <f t="shared" ca="1" si="1421"/>
        <v>0</v>
      </c>
      <c r="N1711" s="552">
        <f t="shared" ca="1" si="1421"/>
        <v>0</v>
      </c>
      <c r="O1711" s="552">
        <f t="shared" ca="1" si="1421"/>
        <v>0</v>
      </c>
      <c r="P1711" s="552">
        <f t="shared" ca="1" si="1421"/>
        <v>0</v>
      </c>
      <c r="Q1711" s="552">
        <f t="shared" ca="1" si="1421"/>
        <v>0</v>
      </c>
      <c r="R1711" s="552">
        <f t="shared" ca="1" si="1421"/>
        <v>0</v>
      </c>
      <c r="S1711" s="552">
        <f t="shared" ca="1" si="1421"/>
        <v>0</v>
      </c>
      <c r="T1711" s="552">
        <f t="shared" ca="1" si="1421"/>
        <v>0</v>
      </c>
      <c r="U1711" s="552">
        <f t="shared" ca="1" si="1421"/>
        <v>0</v>
      </c>
      <c r="V1711" s="552">
        <f t="shared" ca="1" si="1421"/>
        <v>0</v>
      </c>
      <c r="W1711" s="552">
        <f t="shared" ca="1" si="1421"/>
        <v>0</v>
      </c>
      <c r="X1711" s="552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1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4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4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3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2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2">
        <f t="shared" ca="1" si="1424"/>
        <v>0</v>
      </c>
      <c r="M1718" s="552">
        <f t="shared" ca="1" si="1424"/>
        <v>0</v>
      </c>
      <c r="N1718" s="552">
        <f t="shared" ca="1" si="1424"/>
        <v>0</v>
      </c>
      <c r="O1718" s="552">
        <f t="shared" ca="1" si="1424"/>
        <v>0</v>
      </c>
      <c r="P1718" s="552">
        <f t="shared" ca="1" si="1424"/>
        <v>0</v>
      </c>
      <c r="Q1718" s="552">
        <f t="shared" ca="1" si="1424"/>
        <v>0</v>
      </c>
      <c r="R1718" s="552">
        <f t="shared" ca="1" si="1424"/>
        <v>0</v>
      </c>
      <c r="S1718" s="552">
        <f t="shared" ca="1" si="1424"/>
        <v>0</v>
      </c>
      <c r="T1718" s="552">
        <f t="shared" ca="1" si="1424"/>
        <v>0</v>
      </c>
      <c r="U1718" s="552">
        <f t="shared" ca="1" si="1424"/>
        <v>0</v>
      </c>
      <c r="V1718" s="552">
        <f t="shared" ca="1" si="1424"/>
        <v>0</v>
      </c>
      <c r="W1718" s="552">
        <f t="shared" ca="1" si="1424"/>
        <v>0</v>
      </c>
      <c r="X1718" s="552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1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4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4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3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2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2">
        <f t="shared" ca="1" si="1427"/>
        <v>0</v>
      </c>
      <c r="M1725" s="552">
        <f t="shared" ca="1" si="1427"/>
        <v>0</v>
      </c>
      <c r="N1725" s="552">
        <f t="shared" ca="1" si="1427"/>
        <v>0</v>
      </c>
      <c r="O1725" s="552">
        <f t="shared" ca="1" si="1427"/>
        <v>0</v>
      </c>
      <c r="P1725" s="552">
        <f t="shared" ca="1" si="1427"/>
        <v>0</v>
      </c>
      <c r="Q1725" s="552">
        <f t="shared" ca="1" si="1427"/>
        <v>0</v>
      </c>
      <c r="R1725" s="552">
        <f t="shared" ca="1" si="1427"/>
        <v>0</v>
      </c>
      <c r="S1725" s="552">
        <f t="shared" ca="1" si="1427"/>
        <v>0</v>
      </c>
      <c r="T1725" s="552">
        <f t="shared" ca="1" si="1427"/>
        <v>0</v>
      </c>
      <c r="U1725" s="552">
        <f t="shared" ca="1" si="1427"/>
        <v>0</v>
      </c>
      <c r="V1725" s="552">
        <f t="shared" ca="1" si="1427"/>
        <v>0</v>
      </c>
      <c r="W1725" s="552">
        <f t="shared" ca="1" si="1427"/>
        <v>0</v>
      </c>
      <c r="X1725" s="552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1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4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4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3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2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2">
        <f t="shared" ca="1" si="1430"/>
        <v>0</v>
      </c>
      <c r="M1732" s="552">
        <f t="shared" ca="1" si="1430"/>
        <v>0</v>
      </c>
      <c r="N1732" s="552">
        <f t="shared" ca="1" si="1430"/>
        <v>0</v>
      </c>
      <c r="O1732" s="552">
        <f t="shared" ca="1" si="1430"/>
        <v>0</v>
      </c>
      <c r="P1732" s="552">
        <f t="shared" ca="1" si="1430"/>
        <v>0</v>
      </c>
      <c r="Q1732" s="552">
        <f t="shared" ca="1" si="1430"/>
        <v>0</v>
      </c>
      <c r="R1732" s="552">
        <f t="shared" ca="1" si="1430"/>
        <v>0</v>
      </c>
      <c r="S1732" s="552">
        <f t="shared" ca="1" si="1430"/>
        <v>0</v>
      </c>
      <c r="T1732" s="552">
        <f t="shared" ca="1" si="1430"/>
        <v>0</v>
      </c>
      <c r="U1732" s="552">
        <f t="shared" ca="1" si="1430"/>
        <v>0</v>
      </c>
      <c r="V1732" s="552">
        <f t="shared" ca="1" si="1430"/>
        <v>0</v>
      </c>
      <c r="W1732" s="552">
        <f t="shared" ca="1" si="1430"/>
        <v>0</v>
      </c>
      <c r="X1732" s="552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1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4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4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3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2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2">
        <f t="shared" ca="1" si="1433"/>
        <v>0</v>
      </c>
      <c r="M1739" s="552">
        <f t="shared" ca="1" si="1433"/>
        <v>0</v>
      </c>
      <c r="N1739" s="552">
        <f t="shared" ca="1" si="1433"/>
        <v>0</v>
      </c>
      <c r="O1739" s="552">
        <f t="shared" ca="1" si="1433"/>
        <v>0</v>
      </c>
      <c r="P1739" s="552">
        <f t="shared" ca="1" si="1433"/>
        <v>0</v>
      </c>
      <c r="Q1739" s="552">
        <f t="shared" ca="1" si="1433"/>
        <v>0</v>
      </c>
      <c r="R1739" s="552">
        <f t="shared" ca="1" si="1433"/>
        <v>0</v>
      </c>
      <c r="S1739" s="552">
        <f t="shared" ca="1" si="1433"/>
        <v>0</v>
      </c>
      <c r="T1739" s="552">
        <f t="shared" ca="1" si="1433"/>
        <v>0</v>
      </c>
      <c r="U1739" s="552">
        <f t="shared" ca="1" si="1433"/>
        <v>0</v>
      </c>
      <c r="V1739" s="552">
        <f t="shared" ca="1" si="1433"/>
        <v>0</v>
      </c>
      <c r="W1739" s="552">
        <f t="shared" ca="1" si="1433"/>
        <v>0</v>
      </c>
      <c r="X1739" s="552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1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4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4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3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2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2">
        <f t="shared" ca="1" si="1436"/>
        <v>0</v>
      </c>
      <c r="M1746" s="552">
        <f t="shared" ca="1" si="1436"/>
        <v>0</v>
      </c>
      <c r="N1746" s="552">
        <f t="shared" ca="1" si="1436"/>
        <v>0</v>
      </c>
      <c r="O1746" s="552">
        <f t="shared" ca="1" si="1436"/>
        <v>0</v>
      </c>
      <c r="P1746" s="552">
        <f t="shared" ca="1" si="1436"/>
        <v>0</v>
      </c>
      <c r="Q1746" s="552">
        <f t="shared" ca="1" si="1436"/>
        <v>0</v>
      </c>
      <c r="R1746" s="552">
        <f t="shared" ca="1" si="1436"/>
        <v>0</v>
      </c>
      <c r="S1746" s="552">
        <f t="shared" ca="1" si="1436"/>
        <v>0</v>
      </c>
      <c r="T1746" s="552">
        <f t="shared" ca="1" si="1436"/>
        <v>0</v>
      </c>
      <c r="U1746" s="552">
        <f t="shared" ca="1" si="1436"/>
        <v>0</v>
      </c>
      <c r="V1746" s="552">
        <f t="shared" ca="1" si="1436"/>
        <v>0</v>
      </c>
      <c r="W1746" s="552">
        <f t="shared" ca="1" si="1436"/>
        <v>0</v>
      </c>
      <c r="X1746" s="552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1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4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4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3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2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2">
        <f t="shared" ca="1" si="1439"/>
        <v>0</v>
      </c>
      <c r="M1753" s="552">
        <f t="shared" ca="1" si="1439"/>
        <v>0</v>
      </c>
      <c r="N1753" s="552">
        <f t="shared" ca="1" si="1439"/>
        <v>0</v>
      </c>
      <c r="O1753" s="552">
        <f t="shared" ca="1" si="1439"/>
        <v>0</v>
      </c>
      <c r="P1753" s="552">
        <f t="shared" ca="1" si="1439"/>
        <v>0</v>
      </c>
      <c r="Q1753" s="552">
        <f t="shared" ca="1" si="1439"/>
        <v>0</v>
      </c>
      <c r="R1753" s="552">
        <f t="shared" ca="1" si="1439"/>
        <v>0</v>
      </c>
      <c r="S1753" s="552">
        <f t="shared" ca="1" si="1439"/>
        <v>0</v>
      </c>
      <c r="T1753" s="552">
        <f t="shared" ca="1" si="1439"/>
        <v>0</v>
      </c>
      <c r="U1753" s="552">
        <f t="shared" ca="1" si="1439"/>
        <v>0</v>
      </c>
      <c r="V1753" s="552">
        <f t="shared" ca="1" si="1439"/>
        <v>0</v>
      </c>
      <c r="W1753" s="552">
        <f t="shared" ca="1" si="1439"/>
        <v>0</v>
      </c>
      <c r="X1753" s="552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1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4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4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3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2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2">
        <f t="shared" ca="1" si="1442"/>
        <v>0</v>
      </c>
      <c r="M1760" s="552">
        <f t="shared" ca="1" si="1442"/>
        <v>0</v>
      </c>
      <c r="N1760" s="552">
        <f t="shared" ca="1" si="1442"/>
        <v>0</v>
      </c>
      <c r="O1760" s="552">
        <f t="shared" ca="1" si="1442"/>
        <v>0</v>
      </c>
      <c r="P1760" s="552">
        <f t="shared" ca="1" si="1442"/>
        <v>0</v>
      </c>
      <c r="Q1760" s="552">
        <f t="shared" ca="1" si="1442"/>
        <v>0</v>
      </c>
      <c r="R1760" s="552">
        <f t="shared" ca="1" si="1442"/>
        <v>0</v>
      </c>
      <c r="S1760" s="552">
        <f t="shared" ca="1" si="1442"/>
        <v>0</v>
      </c>
      <c r="T1760" s="552">
        <f t="shared" ca="1" si="1442"/>
        <v>0</v>
      </c>
      <c r="U1760" s="552">
        <f t="shared" ca="1" si="1442"/>
        <v>0</v>
      </c>
      <c r="V1760" s="552">
        <f t="shared" ca="1" si="1442"/>
        <v>0</v>
      </c>
      <c r="W1760" s="552">
        <f t="shared" ca="1" si="1442"/>
        <v>0</v>
      </c>
      <c r="X1760" s="552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1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4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4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3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2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2">
        <f t="shared" ca="1" si="1445"/>
        <v>0</v>
      </c>
      <c r="M1767" s="552">
        <f t="shared" ca="1" si="1445"/>
        <v>0</v>
      </c>
      <c r="N1767" s="552">
        <f t="shared" ca="1" si="1445"/>
        <v>0</v>
      </c>
      <c r="O1767" s="552">
        <f t="shared" ca="1" si="1445"/>
        <v>0</v>
      </c>
      <c r="P1767" s="552">
        <f t="shared" ca="1" si="1445"/>
        <v>0</v>
      </c>
      <c r="Q1767" s="552">
        <f t="shared" ca="1" si="1445"/>
        <v>0</v>
      </c>
      <c r="R1767" s="552">
        <f t="shared" ca="1" si="1445"/>
        <v>0</v>
      </c>
      <c r="S1767" s="552">
        <f t="shared" ca="1" si="1445"/>
        <v>0</v>
      </c>
      <c r="T1767" s="552">
        <f t="shared" ca="1" si="1445"/>
        <v>0</v>
      </c>
      <c r="U1767" s="552">
        <f t="shared" ca="1" si="1445"/>
        <v>0</v>
      </c>
      <c r="V1767" s="552">
        <f t="shared" ca="1" si="1445"/>
        <v>0</v>
      </c>
      <c r="W1767" s="552">
        <f t="shared" ca="1" si="1445"/>
        <v>0</v>
      </c>
      <c r="X1767" s="552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1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4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4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3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2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2">
        <f t="shared" ca="1" si="1448"/>
        <v>0</v>
      </c>
      <c r="M1774" s="552">
        <f t="shared" ca="1" si="1448"/>
        <v>0</v>
      </c>
      <c r="N1774" s="552">
        <f t="shared" ca="1" si="1448"/>
        <v>0</v>
      </c>
      <c r="O1774" s="552">
        <f t="shared" ca="1" si="1448"/>
        <v>0</v>
      </c>
      <c r="P1774" s="552">
        <f t="shared" ca="1" si="1448"/>
        <v>0</v>
      </c>
      <c r="Q1774" s="552">
        <f t="shared" ca="1" si="1448"/>
        <v>0</v>
      </c>
      <c r="R1774" s="552">
        <f t="shared" ca="1" si="1448"/>
        <v>0</v>
      </c>
      <c r="S1774" s="552">
        <f t="shared" ca="1" si="1448"/>
        <v>0</v>
      </c>
      <c r="T1774" s="552">
        <f t="shared" ca="1" si="1448"/>
        <v>0</v>
      </c>
      <c r="U1774" s="552">
        <f t="shared" ca="1" si="1448"/>
        <v>0</v>
      </c>
      <c r="V1774" s="552">
        <f t="shared" ca="1" si="1448"/>
        <v>0</v>
      </c>
      <c r="W1774" s="552">
        <f t="shared" ca="1" si="1448"/>
        <v>0</v>
      </c>
      <c r="X1774" s="552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1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4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4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3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2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2">
        <f t="shared" ca="1" si="1451"/>
        <v>0</v>
      </c>
      <c r="M1781" s="552">
        <f t="shared" ca="1" si="1451"/>
        <v>0</v>
      </c>
      <c r="N1781" s="552">
        <f t="shared" ca="1" si="1451"/>
        <v>0</v>
      </c>
      <c r="O1781" s="552">
        <f t="shared" ca="1" si="1451"/>
        <v>0</v>
      </c>
      <c r="P1781" s="552">
        <f t="shared" ca="1" si="1451"/>
        <v>0</v>
      </c>
      <c r="Q1781" s="552">
        <f t="shared" ca="1" si="1451"/>
        <v>0</v>
      </c>
      <c r="R1781" s="552">
        <f t="shared" ca="1" si="1451"/>
        <v>0</v>
      </c>
      <c r="S1781" s="552">
        <f t="shared" ca="1" si="1451"/>
        <v>0</v>
      </c>
      <c r="T1781" s="552">
        <f t="shared" ca="1" si="1451"/>
        <v>0</v>
      </c>
      <c r="U1781" s="552">
        <f t="shared" ca="1" si="1451"/>
        <v>0</v>
      </c>
      <c r="V1781" s="552">
        <f t="shared" ca="1" si="1451"/>
        <v>0</v>
      </c>
      <c r="W1781" s="552">
        <f t="shared" ca="1" si="1451"/>
        <v>0</v>
      </c>
      <c r="X1781" s="552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1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4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4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3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2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2">
        <f t="shared" ca="1" si="1454"/>
        <v>0</v>
      </c>
      <c r="M1788" s="552">
        <f t="shared" ca="1" si="1454"/>
        <v>0</v>
      </c>
      <c r="N1788" s="552">
        <f t="shared" ca="1" si="1454"/>
        <v>0</v>
      </c>
      <c r="O1788" s="552">
        <f t="shared" ca="1" si="1454"/>
        <v>0</v>
      </c>
      <c r="P1788" s="552">
        <f t="shared" ca="1" si="1454"/>
        <v>0</v>
      </c>
      <c r="Q1788" s="552">
        <f t="shared" ca="1" si="1454"/>
        <v>0</v>
      </c>
      <c r="R1788" s="552">
        <f t="shared" ca="1" si="1454"/>
        <v>0</v>
      </c>
      <c r="S1788" s="552">
        <f t="shared" ca="1" si="1454"/>
        <v>0</v>
      </c>
      <c r="T1788" s="552">
        <f t="shared" ca="1" si="1454"/>
        <v>0</v>
      </c>
      <c r="U1788" s="552">
        <f t="shared" ca="1" si="1454"/>
        <v>0</v>
      </c>
      <c r="V1788" s="552">
        <f t="shared" ca="1" si="1454"/>
        <v>0</v>
      </c>
      <c r="W1788" s="552">
        <f t="shared" ca="1" si="1454"/>
        <v>0</v>
      </c>
      <c r="X1788" s="552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1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4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4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3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2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2">
        <f t="shared" ca="1" si="1457"/>
        <v>0</v>
      </c>
      <c r="M1795" s="552">
        <f t="shared" ca="1" si="1457"/>
        <v>0</v>
      </c>
      <c r="N1795" s="552">
        <f t="shared" ca="1" si="1457"/>
        <v>0</v>
      </c>
      <c r="O1795" s="552">
        <f t="shared" ca="1" si="1457"/>
        <v>0</v>
      </c>
      <c r="P1795" s="552">
        <f t="shared" ca="1" si="1457"/>
        <v>0</v>
      </c>
      <c r="Q1795" s="552">
        <f t="shared" ca="1" si="1457"/>
        <v>0</v>
      </c>
      <c r="R1795" s="552">
        <f t="shared" ca="1" si="1457"/>
        <v>0</v>
      </c>
      <c r="S1795" s="552">
        <f t="shared" ca="1" si="1457"/>
        <v>0</v>
      </c>
      <c r="T1795" s="552">
        <f t="shared" ca="1" si="1457"/>
        <v>0</v>
      </c>
      <c r="U1795" s="552">
        <f t="shared" ca="1" si="1457"/>
        <v>0</v>
      </c>
      <c r="V1795" s="552">
        <f t="shared" ca="1" si="1457"/>
        <v>0</v>
      </c>
      <c r="W1795" s="552">
        <f t="shared" ca="1" si="1457"/>
        <v>0</v>
      </c>
      <c r="X1795" s="552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1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4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4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3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2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2">
        <f t="shared" ca="1" si="1460"/>
        <v>0</v>
      </c>
      <c r="M1802" s="552">
        <f t="shared" ca="1" si="1460"/>
        <v>0</v>
      </c>
      <c r="N1802" s="552">
        <f t="shared" ca="1" si="1460"/>
        <v>0</v>
      </c>
      <c r="O1802" s="552">
        <f t="shared" ca="1" si="1460"/>
        <v>0</v>
      </c>
      <c r="P1802" s="552">
        <f t="shared" ca="1" si="1460"/>
        <v>0</v>
      </c>
      <c r="Q1802" s="552">
        <f t="shared" ca="1" si="1460"/>
        <v>0</v>
      </c>
      <c r="R1802" s="552">
        <f t="shared" ca="1" si="1460"/>
        <v>0</v>
      </c>
      <c r="S1802" s="552">
        <f t="shared" ca="1" si="1460"/>
        <v>0</v>
      </c>
      <c r="T1802" s="552">
        <f t="shared" ca="1" si="1460"/>
        <v>0</v>
      </c>
      <c r="U1802" s="552">
        <f t="shared" ca="1" si="1460"/>
        <v>0</v>
      </c>
      <c r="V1802" s="552">
        <f t="shared" ca="1" si="1460"/>
        <v>0</v>
      </c>
      <c r="W1802" s="552">
        <f t="shared" ca="1" si="1460"/>
        <v>0</v>
      </c>
      <c r="X1802" s="552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1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4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4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3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2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2">
        <f t="shared" ca="1" si="1463"/>
        <v>0</v>
      </c>
      <c r="M1809" s="552">
        <f t="shared" ca="1" si="1463"/>
        <v>0</v>
      </c>
      <c r="N1809" s="552">
        <f t="shared" ca="1" si="1463"/>
        <v>0</v>
      </c>
      <c r="O1809" s="552">
        <f t="shared" ca="1" si="1463"/>
        <v>0</v>
      </c>
      <c r="P1809" s="552">
        <f t="shared" ca="1" si="1463"/>
        <v>0</v>
      </c>
      <c r="Q1809" s="552">
        <f t="shared" ca="1" si="1463"/>
        <v>0</v>
      </c>
      <c r="R1809" s="552">
        <f t="shared" ca="1" si="1463"/>
        <v>0</v>
      </c>
      <c r="S1809" s="552">
        <f t="shared" ca="1" si="1463"/>
        <v>0</v>
      </c>
      <c r="T1809" s="552">
        <f t="shared" ca="1" si="1463"/>
        <v>0</v>
      </c>
      <c r="U1809" s="552">
        <f t="shared" ca="1" si="1463"/>
        <v>0</v>
      </c>
      <c r="V1809" s="552">
        <f t="shared" ca="1" si="1463"/>
        <v>0</v>
      </c>
      <c r="W1809" s="552">
        <f t="shared" ca="1" si="1463"/>
        <v>0</v>
      </c>
      <c r="X1809" s="552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1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4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4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3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2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2">
        <f t="shared" ca="1" si="1466"/>
        <v>0</v>
      </c>
      <c r="M1816" s="552">
        <f t="shared" ca="1" si="1466"/>
        <v>0</v>
      </c>
      <c r="N1816" s="552">
        <f t="shared" ca="1" si="1466"/>
        <v>0</v>
      </c>
      <c r="O1816" s="552">
        <f t="shared" ca="1" si="1466"/>
        <v>0</v>
      </c>
      <c r="P1816" s="552">
        <f t="shared" ca="1" si="1466"/>
        <v>0</v>
      </c>
      <c r="Q1816" s="552">
        <f t="shared" ca="1" si="1466"/>
        <v>0</v>
      </c>
      <c r="R1816" s="552">
        <f t="shared" ca="1" si="1466"/>
        <v>0</v>
      </c>
      <c r="S1816" s="552">
        <f t="shared" ca="1" si="1466"/>
        <v>0</v>
      </c>
      <c r="T1816" s="552">
        <f t="shared" ca="1" si="1466"/>
        <v>0</v>
      </c>
      <c r="U1816" s="552">
        <f t="shared" ca="1" si="1466"/>
        <v>0</v>
      </c>
      <c r="V1816" s="552">
        <f t="shared" ca="1" si="1466"/>
        <v>0</v>
      </c>
      <c r="W1816" s="552">
        <f t="shared" ca="1" si="1466"/>
        <v>0</v>
      </c>
      <c r="X1816" s="552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1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4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4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3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2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2">
        <f t="shared" ca="1" si="1469"/>
        <v>0</v>
      </c>
      <c r="M1823" s="552">
        <f t="shared" ca="1" si="1469"/>
        <v>0</v>
      </c>
      <c r="N1823" s="552">
        <f t="shared" ca="1" si="1469"/>
        <v>0</v>
      </c>
      <c r="O1823" s="552">
        <f t="shared" ca="1" si="1469"/>
        <v>0</v>
      </c>
      <c r="P1823" s="552">
        <f t="shared" ca="1" si="1469"/>
        <v>0</v>
      </c>
      <c r="Q1823" s="552">
        <f t="shared" ca="1" si="1469"/>
        <v>0</v>
      </c>
      <c r="R1823" s="552">
        <f t="shared" ca="1" si="1469"/>
        <v>0</v>
      </c>
      <c r="S1823" s="552">
        <f t="shared" ca="1" si="1469"/>
        <v>0</v>
      </c>
      <c r="T1823" s="552">
        <f t="shared" ca="1" si="1469"/>
        <v>0</v>
      </c>
      <c r="U1823" s="552">
        <f t="shared" ca="1" si="1469"/>
        <v>0</v>
      </c>
      <c r="V1823" s="552">
        <f t="shared" ca="1" si="1469"/>
        <v>0</v>
      </c>
      <c r="W1823" s="552">
        <f t="shared" ca="1" si="1469"/>
        <v>0</v>
      </c>
      <c r="X1823" s="552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1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4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4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3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2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2">
        <f t="shared" ca="1" si="1472"/>
        <v>0</v>
      </c>
      <c r="M1830" s="552">
        <f t="shared" ca="1" si="1472"/>
        <v>0</v>
      </c>
      <c r="N1830" s="552">
        <f t="shared" ca="1" si="1472"/>
        <v>0</v>
      </c>
      <c r="O1830" s="552">
        <f t="shared" ca="1" si="1472"/>
        <v>0</v>
      </c>
      <c r="P1830" s="552">
        <f t="shared" ca="1" si="1472"/>
        <v>0</v>
      </c>
      <c r="Q1830" s="552">
        <f t="shared" ca="1" si="1472"/>
        <v>0</v>
      </c>
      <c r="R1830" s="552">
        <f t="shared" ca="1" si="1472"/>
        <v>0</v>
      </c>
      <c r="S1830" s="552">
        <f t="shared" ca="1" si="1472"/>
        <v>0</v>
      </c>
      <c r="T1830" s="552">
        <f t="shared" ca="1" si="1472"/>
        <v>0</v>
      </c>
      <c r="U1830" s="552">
        <f t="shared" ca="1" si="1472"/>
        <v>0</v>
      </c>
      <c r="V1830" s="552">
        <f t="shared" ca="1" si="1472"/>
        <v>0</v>
      </c>
      <c r="W1830" s="552">
        <f t="shared" ca="1" si="1472"/>
        <v>0</v>
      </c>
      <c r="X1830" s="552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1.4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45" hidden="1" thickBot="1">
      <c r="A1842" s="326"/>
    </row>
    <row r="1843" spans="1:24" ht="12.4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1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4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4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4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2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2">
        <f t="shared" ca="1" si="1481"/>
        <v>0</v>
      </c>
      <c r="M1849" s="552">
        <f t="shared" ca="1" si="1481"/>
        <v>0</v>
      </c>
      <c r="N1849" s="552">
        <f t="shared" ca="1" si="1481"/>
        <v>0</v>
      </c>
      <c r="O1849" s="552">
        <f t="shared" ca="1" si="1481"/>
        <v>0</v>
      </c>
      <c r="P1849" s="552">
        <f t="shared" ca="1" si="1481"/>
        <v>0</v>
      </c>
      <c r="Q1849" s="552">
        <f t="shared" ca="1" si="1481"/>
        <v>0</v>
      </c>
      <c r="R1849" s="552">
        <f t="shared" ca="1" si="1481"/>
        <v>0</v>
      </c>
      <c r="S1849" s="552">
        <f t="shared" ca="1" si="1481"/>
        <v>0</v>
      </c>
      <c r="T1849" s="552">
        <f t="shared" ca="1" si="1481"/>
        <v>0</v>
      </c>
      <c r="U1849" s="552">
        <f t="shared" ca="1" si="1481"/>
        <v>0</v>
      </c>
      <c r="V1849" s="552">
        <f t="shared" ca="1" si="1481"/>
        <v>0</v>
      </c>
      <c r="W1849" s="552">
        <f t="shared" ca="1" si="1481"/>
        <v>0</v>
      </c>
      <c r="X1849" s="552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1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4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4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3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2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2">
        <f t="shared" ca="1" si="1484"/>
        <v>0</v>
      </c>
      <c r="M1856" s="552">
        <f t="shared" ca="1" si="1484"/>
        <v>0</v>
      </c>
      <c r="N1856" s="552">
        <f t="shared" ca="1" si="1484"/>
        <v>0</v>
      </c>
      <c r="O1856" s="552">
        <f t="shared" ca="1" si="1484"/>
        <v>0</v>
      </c>
      <c r="P1856" s="552">
        <f t="shared" ca="1" si="1484"/>
        <v>0</v>
      </c>
      <c r="Q1856" s="552">
        <f t="shared" ca="1" si="1484"/>
        <v>0</v>
      </c>
      <c r="R1856" s="552">
        <f t="shared" ca="1" si="1484"/>
        <v>0</v>
      </c>
      <c r="S1856" s="552">
        <f t="shared" ca="1" si="1484"/>
        <v>0</v>
      </c>
      <c r="T1856" s="552">
        <f t="shared" ca="1" si="1484"/>
        <v>0</v>
      </c>
      <c r="U1856" s="552">
        <f t="shared" ca="1" si="1484"/>
        <v>0</v>
      </c>
      <c r="V1856" s="552">
        <f t="shared" ca="1" si="1484"/>
        <v>0</v>
      </c>
      <c r="W1856" s="552">
        <f t="shared" ca="1" si="1484"/>
        <v>0</v>
      </c>
      <c r="X1856" s="552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1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4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4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3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2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2">
        <f t="shared" ca="1" si="1487"/>
        <v>0</v>
      </c>
      <c r="M1863" s="552">
        <f t="shared" ca="1" si="1487"/>
        <v>0</v>
      </c>
      <c r="N1863" s="552">
        <f t="shared" ca="1" si="1487"/>
        <v>0</v>
      </c>
      <c r="O1863" s="552">
        <f t="shared" ca="1" si="1487"/>
        <v>0</v>
      </c>
      <c r="P1863" s="552">
        <f t="shared" ca="1" si="1487"/>
        <v>0</v>
      </c>
      <c r="Q1863" s="552">
        <f t="shared" ca="1" si="1487"/>
        <v>0</v>
      </c>
      <c r="R1863" s="552">
        <f t="shared" ca="1" si="1487"/>
        <v>0</v>
      </c>
      <c r="S1863" s="552">
        <f t="shared" ca="1" si="1487"/>
        <v>0</v>
      </c>
      <c r="T1863" s="552">
        <f t="shared" ca="1" si="1487"/>
        <v>0</v>
      </c>
      <c r="U1863" s="552">
        <f t="shared" ca="1" si="1487"/>
        <v>0</v>
      </c>
      <c r="V1863" s="552">
        <f t="shared" ca="1" si="1487"/>
        <v>0</v>
      </c>
      <c r="W1863" s="552">
        <f t="shared" ca="1" si="1487"/>
        <v>0</v>
      </c>
      <c r="X1863" s="552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1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4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4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3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2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2">
        <f t="shared" ca="1" si="1490"/>
        <v>0</v>
      </c>
      <c r="M1870" s="552">
        <f t="shared" ca="1" si="1490"/>
        <v>0</v>
      </c>
      <c r="N1870" s="552">
        <f t="shared" ca="1" si="1490"/>
        <v>0</v>
      </c>
      <c r="O1870" s="552">
        <f t="shared" ca="1" si="1490"/>
        <v>0</v>
      </c>
      <c r="P1870" s="552">
        <f t="shared" ca="1" si="1490"/>
        <v>0</v>
      </c>
      <c r="Q1870" s="552">
        <f t="shared" ca="1" si="1490"/>
        <v>0</v>
      </c>
      <c r="R1870" s="552">
        <f t="shared" ca="1" si="1490"/>
        <v>0</v>
      </c>
      <c r="S1870" s="552">
        <f t="shared" ca="1" si="1490"/>
        <v>0</v>
      </c>
      <c r="T1870" s="552">
        <f t="shared" ca="1" si="1490"/>
        <v>0</v>
      </c>
      <c r="U1870" s="552">
        <f t="shared" ca="1" si="1490"/>
        <v>0</v>
      </c>
      <c r="V1870" s="552">
        <f t="shared" ca="1" si="1490"/>
        <v>0</v>
      </c>
      <c r="W1870" s="552">
        <f t="shared" ca="1" si="1490"/>
        <v>0</v>
      </c>
      <c r="X1870" s="552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1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4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4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3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2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2">
        <f t="shared" ca="1" si="1493"/>
        <v>0</v>
      </c>
      <c r="M1877" s="552">
        <f t="shared" ca="1" si="1493"/>
        <v>0</v>
      </c>
      <c r="N1877" s="552">
        <f t="shared" ca="1" si="1493"/>
        <v>0</v>
      </c>
      <c r="O1877" s="552">
        <f t="shared" ca="1" si="1493"/>
        <v>0</v>
      </c>
      <c r="P1877" s="552">
        <f t="shared" ca="1" si="1493"/>
        <v>0</v>
      </c>
      <c r="Q1877" s="552">
        <f t="shared" ca="1" si="1493"/>
        <v>0</v>
      </c>
      <c r="R1877" s="552">
        <f t="shared" ca="1" si="1493"/>
        <v>0</v>
      </c>
      <c r="S1877" s="552">
        <f t="shared" ca="1" si="1493"/>
        <v>0</v>
      </c>
      <c r="T1877" s="552">
        <f t="shared" ca="1" si="1493"/>
        <v>0</v>
      </c>
      <c r="U1877" s="552">
        <f t="shared" ca="1" si="1493"/>
        <v>0</v>
      </c>
      <c r="V1877" s="552">
        <f t="shared" ca="1" si="1493"/>
        <v>0</v>
      </c>
      <c r="W1877" s="552">
        <f t="shared" ca="1" si="1493"/>
        <v>0</v>
      </c>
      <c r="X1877" s="552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4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4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1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4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4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4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2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2">
        <f t="shared" ca="1" si="1496"/>
        <v>0</v>
      </c>
      <c r="M1889" s="552">
        <f t="shared" ca="1" si="1496"/>
        <v>0</v>
      </c>
      <c r="N1889" s="552">
        <f t="shared" ca="1" si="1496"/>
        <v>0</v>
      </c>
      <c r="O1889" s="552">
        <f t="shared" ca="1" si="1496"/>
        <v>0</v>
      </c>
      <c r="P1889" s="552">
        <f t="shared" ca="1" si="1496"/>
        <v>0</v>
      </c>
      <c r="Q1889" s="552">
        <f t="shared" ca="1" si="1496"/>
        <v>0</v>
      </c>
      <c r="R1889" s="552">
        <f t="shared" ca="1" si="1496"/>
        <v>0</v>
      </c>
      <c r="S1889" s="552">
        <f t="shared" ca="1" si="1496"/>
        <v>0</v>
      </c>
      <c r="T1889" s="552">
        <f t="shared" ca="1" si="1496"/>
        <v>0</v>
      </c>
      <c r="U1889" s="552">
        <f t="shared" ca="1" si="1496"/>
        <v>0</v>
      </c>
      <c r="V1889" s="552">
        <f t="shared" ca="1" si="1496"/>
        <v>0</v>
      </c>
      <c r="W1889" s="552">
        <f t="shared" ca="1" si="1496"/>
        <v>0</v>
      </c>
      <c r="X1889" s="552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1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4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4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3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2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2">
        <f t="shared" ca="1" si="1499"/>
        <v>0</v>
      </c>
      <c r="M1896" s="552">
        <f t="shared" ca="1" si="1499"/>
        <v>0</v>
      </c>
      <c r="N1896" s="552">
        <f t="shared" ca="1" si="1499"/>
        <v>0</v>
      </c>
      <c r="O1896" s="552">
        <f t="shared" ca="1" si="1499"/>
        <v>0</v>
      </c>
      <c r="P1896" s="552">
        <f t="shared" ca="1" si="1499"/>
        <v>0</v>
      </c>
      <c r="Q1896" s="552">
        <f t="shared" ca="1" si="1499"/>
        <v>0</v>
      </c>
      <c r="R1896" s="552">
        <f t="shared" ca="1" si="1499"/>
        <v>0</v>
      </c>
      <c r="S1896" s="552">
        <f t="shared" ca="1" si="1499"/>
        <v>0</v>
      </c>
      <c r="T1896" s="552">
        <f t="shared" ca="1" si="1499"/>
        <v>0</v>
      </c>
      <c r="U1896" s="552">
        <f t="shared" ca="1" si="1499"/>
        <v>0</v>
      </c>
      <c r="V1896" s="552">
        <f t="shared" ca="1" si="1499"/>
        <v>0</v>
      </c>
      <c r="W1896" s="552">
        <f t="shared" ca="1" si="1499"/>
        <v>0</v>
      </c>
      <c r="X1896" s="552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1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4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4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3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2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2">
        <f t="shared" ca="1" si="1502"/>
        <v>0</v>
      </c>
      <c r="M1903" s="552">
        <f t="shared" ca="1" si="1502"/>
        <v>0</v>
      </c>
      <c r="N1903" s="552">
        <f t="shared" ca="1" si="1502"/>
        <v>0</v>
      </c>
      <c r="O1903" s="552">
        <f t="shared" ca="1" si="1502"/>
        <v>0</v>
      </c>
      <c r="P1903" s="552">
        <f t="shared" ca="1" si="1502"/>
        <v>0</v>
      </c>
      <c r="Q1903" s="552">
        <f t="shared" ca="1" si="1502"/>
        <v>0</v>
      </c>
      <c r="R1903" s="552">
        <f t="shared" ca="1" si="1502"/>
        <v>0</v>
      </c>
      <c r="S1903" s="552">
        <f t="shared" ca="1" si="1502"/>
        <v>0</v>
      </c>
      <c r="T1903" s="552">
        <f t="shared" ca="1" si="1502"/>
        <v>0</v>
      </c>
      <c r="U1903" s="552">
        <f t="shared" ca="1" si="1502"/>
        <v>0</v>
      </c>
      <c r="V1903" s="552">
        <f t="shared" ca="1" si="1502"/>
        <v>0</v>
      </c>
      <c r="W1903" s="552">
        <f t="shared" ca="1" si="1502"/>
        <v>0</v>
      </c>
      <c r="X1903" s="552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1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4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4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3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2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2">
        <f t="shared" ca="1" si="1505"/>
        <v>0</v>
      </c>
      <c r="M1910" s="552">
        <f t="shared" ca="1" si="1505"/>
        <v>0</v>
      </c>
      <c r="N1910" s="552">
        <f t="shared" ca="1" si="1505"/>
        <v>0</v>
      </c>
      <c r="O1910" s="552">
        <f t="shared" ca="1" si="1505"/>
        <v>0</v>
      </c>
      <c r="P1910" s="552">
        <f t="shared" ca="1" si="1505"/>
        <v>0</v>
      </c>
      <c r="Q1910" s="552">
        <f t="shared" ca="1" si="1505"/>
        <v>0</v>
      </c>
      <c r="R1910" s="552">
        <f t="shared" ca="1" si="1505"/>
        <v>0</v>
      </c>
      <c r="S1910" s="552">
        <f t="shared" ca="1" si="1505"/>
        <v>0</v>
      </c>
      <c r="T1910" s="552">
        <f t="shared" ca="1" si="1505"/>
        <v>0</v>
      </c>
      <c r="U1910" s="552">
        <f t="shared" ca="1" si="1505"/>
        <v>0</v>
      </c>
      <c r="V1910" s="552">
        <f t="shared" ca="1" si="1505"/>
        <v>0</v>
      </c>
      <c r="W1910" s="552">
        <f t="shared" ca="1" si="1505"/>
        <v>0</v>
      </c>
      <c r="X1910" s="552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1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4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4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3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2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2">
        <f t="shared" ca="1" si="1508"/>
        <v>0</v>
      </c>
      <c r="M1917" s="552">
        <f t="shared" ca="1" si="1508"/>
        <v>0</v>
      </c>
      <c r="N1917" s="552">
        <f t="shared" ca="1" si="1508"/>
        <v>0</v>
      </c>
      <c r="O1917" s="552">
        <f t="shared" ca="1" si="1508"/>
        <v>0</v>
      </c>
      <c r="P1917" s="552">
        <f t="shared" ca="1" si="1508"/>
        <v>0</v>
      </c>
      <c r="Q1917" s="552">
        <f t="shared" ca="1" si="1508"/>
        <v>0</v>
      </c>
      <c r="R1917" s="552">
        <f t="shared" ca="1" si="1508"/>
        <v>0</v>
      </c>
      <c r="S1917" s="552">
        <f t="shared" ca="1" si="1508"/>
        <v>0</v>
      </c>
      <c r="T1917" s="552">
        <f t="shared" ca="1" si="1508"/>
        <v>0</v>
      </c>
      <c r="U1917" s="552">
        <f t="shared" ca="1" si="1508"/>
        <v>0</v>
      </c>
      <c r="V1917" s="552">
        <f t="shared" ca="1" si="1508"/>
        <v>0</v>
      </c>
      <c r="W1917" s="552">
        <f t="shared" ca="1" si="1508"/>
        <v>0</v>
      </c>
      <c r="X1917" s="552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1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4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4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3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2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2">
        <f t="shared" ca="1" si="1511"/>
        <v>0</v>
      </c>
      <c r="M1924" s="552">
        <f t="shared" ca="1" si="1511"/>
        <v>0</v>
      </c>
      <c r="N1924" s="552">
        <f t="shared" ca="1" si="1511"/>
        <v>0</v>
      </c>
      <c r="O1924" s="552">
        <f t="shared" ca="1" si="1511"/>
        <v>0</v>
      </c>
      <c r="P1924" s="552">
        <f t="shared" ca="1" si="1511"/>
        <v>0</v>
      </c>
      <c r="Q1924" s="552">
        <f t="shared" ca="1" si="1511"/>
        <v>0</v>
      </c>
      <c r="R1924" s="552">
        <f t="shared" ca="1" si="1511"/>
        <v>0</v>
      </c>
      <c r="S1924" s="552">
        <f t="shared" ca="1" si="1511"/>
        <v>0</v>
      </c>
      <c r="T1924" s="552">
        <f t="shared" ca="1" si="1511"/>
        <v>0</v>
      </c>
      <c r="U1924" s="552">
        <f t="shared" ca="1" si="1511"/>
        <v>0</v>
      </c>
      <c r="V1924" s="552">
        <f t="shared" ca="1" si="1511"/>
        <v>0</v>
      </c>
      <c r="W1924" s="552">
        <f t="shared" ca="1" si="1511"/>
        <v>0</v>
      </c>
      <c r="X1924" s="552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1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4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4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3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2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2">
        <f t="shared" ca="1" si="1514"/>
        <v>0</v>
      </c>
      <c r="M1931" s="552">
        <f t="shared" ca="1" si="1514"/>
        <v>0</v>
      </c>
      <c r="N1931" s="552">
        <f t="shared" ca="1" si="1514"/>
        <v>0</v>
      </c>
      <c r="O1931" s="552">
        <f t="shared" ca="1" si="1514"/>
        <v>0</v>
      </c>
      <c r="P1931" s="552">
        <f t="shared" ca="1" si="1514"/>
        <v>0</v>
      </c>
      <c r="Q1931" s="552">
        <f t="shared" ca="1" si="1514"/>
        <v>0</v>
      </c>
      <c r="R1931" s="552">
        <f t="shared" ca="1" si="1514"/>
        <v>0</v>
      </c>
      <c r="S1931" s="552">
        <f t="shared" ca="1" si="1514"/>
        <v>0</v>
      </c>
      <c r="T1931" s="552">
        <f t="shared" ca="1" si="1514"/>
        <v>0</v>
      </c>
      <c r="U1931" s="552">
        <f t="shared" ca="1" si="1514"/>
        <v>0</v>
      </c>
      <c r="V1931" s="552">
        <f t="shared" ca="1" si="1514"/>
        <v>0</v>
      </c>
      <c r="W1931" s="552">
        <f t="shared" ca="1" si="1514"/>
        <v>0</v>
      </c>
      <c r="X1931" s="552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1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4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4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3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2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2">
        <f t="shared" ca="1" si="1517"/>
        <v>0</v>
      </c>
      <c r="M1938" s="552">
        <f t="shared" ca="1" si="1517"/>
        <v>0</v>
      </c>
      <c r="N1938" s="552">
        <f t="shared" ca="1" si="1517"/>
        <v>0</v>
      </c>
      <c r="O1938" s="552">
        <f t="shared" ca="1" si="1517"/>
        <v>0</v>
      </c>
      <c r="P1938" s="552">
        <f t="shared" ca="1" si="1517"/>
        <v>0</v>
      </c>
      <c r="Q1938" s="552">
        <f t="shared" ca="1" si="1517"/>
        <v>0</v>
      </c>
      <c r="R1938" s="552">
        <f t="shared" ca="1" si="1517"/>
        <v>0</v>
      </c>
      <c r="S1938" s="552">
        <f t="shared" ca="1" si="1517"/>
        <v>0</v>
      </c>
      <c r="T1938" s="552">
        <f t="shared" ca="1" si="1517"/>
        <v>0</v>
      </c>
      <c r="U1938" s="552">
        <f t="shared" ca="1" si="1517"/>
        <v>0</v>
      </c>
      <c r="V1938" s="552">
        <f t="shared" ca="1" si="1517"/>
        <v>0</v>
      </c>
      <c r="W1938" s="552">
        <f t="shared" ca="1" si="1517"/>
        <v>0</v>
      </c>
      <c r="X1938" s="552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1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4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4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3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2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2">
        <f t="shared" ca="1" si="1520"/>
        <v>0</v>
      </c>
      <c r="M1945" s="552">
        <f t="shared" ca="1" si="1520"/>
        <v>0</v>
      </c>
      <c r="N1945" s="552">
        <f t="shared" ca="1" si="1520"/>
        <v>0</v>
      </c>
      <c r="O1945" s="552">
        <f t="shared" ca="1" si="1520"/>
        <v>0</v>
      </c>
      <c r="P1945" s="552">
        <f t="shared" ca="1" si="1520"/>
        <v>0</v>
      </c>
      <c r="Q1945" s="552">
        <f t="shared" ca="1" si="1520"/>
        <v>0</v>
      </c>
      <c r="R1945" s="552">
        <f t="shared" ca="1" si="1520"/>
        <v>0</v>
      </c>
      <c r="S1945" s="552">
        <f t="shared" ca="1" si="1520"/>
        <v>0</v>
      </c>
      <c r="T1945" s="552">
        <f t="shared" ca="1" si="1520"/>
        <v>0</v>
      </c>
      <c r="U1945" s="552">
        <f t="shared" ca="1" si="1520"/>
        <v>0</v>
      </c>
      <c r="V1945" s="552">
        <f t="shared" ca="1" si="1520"/>
        <v>0</v>
      </c>
      <c r="W1945" s="552">
        <f t="shared" ca="1" si="1520"/>
        <v>0</v>
      </c>
      <c r="X1945" s="552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1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4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4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3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2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2">
        <f t="shared" ca="1" si="1523"/>
        <v>0</v>
      </c>
      <c r="M1952" s="552">
        <f t="shared" ca="1" si="1523"/>
        <v>0</v>
      </c>
      <c r="N1952" s="552">
        <f t="shared" ca="1" si="1523"/>
        <v>0</v>
      </c>
      <c r="O1952" s="552">
        <f t="shared" ca="1" si="1523"/>
        <v>0</v>
      </c>
      <c r="P1952" s="552">
        <f t="shared" ca="1" si="1523"/>
        <v>0</v>
      </c>
      <c r="Q1952" s="552">
        <f t="shared" ca="1" si="1523"/>
        <v>0</v>
      </c>
      <c r="R1952" s="552">
        <f t="shared" ca="1" si="1523"/>
        <v>0</v>
      </c>
      <c r="S1952" s="552">
        <f t="shared" ca="1" si="1523"/>
        <v>0</v>
      </c>
      <c r="T1952" s="552">
        <f t="shared" ca="1" si="1523"/>
        <v>0</v>
      </c>
      <c r="U1952" s="552">
        <f t="shared" ca="1" si="1523"/>
        <v>0</v>
      </c>
      <c r="V1952" s="552">
        <f t="shared" ca="1" si="1523"/>
        <v>0</v>
      </c>
      <c r="W1952" s="552">
        <f t="shared" ca="1" si="1523"/>
        <v>0</v>
      </c>
      <c r="X1952" s="552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4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4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1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4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4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4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2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2">
        <f t="shared" ca="1" si="1526"/>
        <v>0</v>
      </c>
      <c r="M1964" s="552">
        <f t="shared" ca="1" si="1526"/>
        <v>0</v>
      </c>
      <c r="N1964" s="552">
        <f t="shared" ca="1" si="1526"/>
        <v>0</v>
      </c>
      <c r="O1964" s="552">
        <f t="shared" ca="1" si="1526"/>
        <v>0</v>
      </c>
      <c r="P1964" s="552">
        <f t="shared" ca="1" si="1526"/>
        <v>0</v>
      </c>
      <c r="Q1964" s="552">
        <f t="shared" ca="1" si="1526"/>
        <v>0</v>
      </c>
      <c r="R1964" s="552">
        <f t="shared" ca="1" si="1526"/>
        <v>0</v>
      </c>
      <c r="S1964" s="552">
        <f t="shared" ca="1" si="1526"/>
        <v>0</v>
      </c>
      <c r="T1964" s="552">
        <f t="shared" ca="1" si="1526"/>
        <v>0</v>
      </c>
      <c r="U1964" s="552">
        <f t="shared" ca="1" si="1526"/>
        <v>0</v>
      </c>
      <c r="V1964" s="552">
        <f t="shared" ca="1" si="1526"/>
        <v>0</v>
      </c>
      <c r="W1964" s="552">
        <f t="shared" ca="1" si="1526"/>
        <v>0</v>
      </c>
      <c r="X1964" s="552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1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4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4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3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2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2">
        <f t="shared" ca="1" si="1529"/>
        <v>0</v>
      </c>
      <c r="M1971" s="552">
        <f t="shared" ca="1" si="1529"/>
        <v>0</v>
      </c>
      <c r="N1971" s="552">
        <f t="shared" ca="1" si="1529"/>
        <v>0</v>
      </c>
      <c r="O1971" s="552">
        <f t="shared" ca="1" si="1529"/>
        <v>0</v>
      </c>
      <c r="P1971" s="552">
        <f t="shared" ca="1" si="1529"/>
        <v>0</v>
      </c>
      <c r="Q1971" s="552">
        <f t="shared" ca="1" si="1529"/>
        <v>0</v>
      </c>
      <c r="R1971" s="552">
        <f t="shared" ca="1" si="1529"/>
        <v>0</v>
      </c>
      <c r="S1971" s="552">
        <f t="shared" ca="1" si="1529"/>
        <v>0</v>
      </c>
      <c r="T1971" s="552">
        <f t="shared" ca="1" si="1529"/>
        <v>0</v>
      </c>
      <c r="U1971" s="552">
        <f t="shared" ca="1" si="1529"/>
        <v>0</v>
      </c>
      <c r="V1971" s="552">
        <f t="shared" ca="1" si="1529"/>
        <v>0</v>
      </c>
      <c r="W1971" s="552">
        <f t="shared" ca="1" si="1529"/>
        <v>0</v>
      </c>
      <c r="X1971" s="552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1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4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4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3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2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2">
        <f t="shared" ca="1" si="1532"/>
        <v>0</v>
      </c>
      <c r="M1978" s="552">
        <f t="shared" ca="1" si="1532"/>
        <v>0</v>
      </c>
      <c r="N1978" s="552">
        <f t="shared" ca="1" si="1532"/>
        <v>0</v>
      </c>
      <c r="O1978" s="552">
        <f t="shared" ca="1" si="1532"/>
        <v>0</v>
      </c>
      <c r="P1978" s="552">
        <f t="shared" ca="1" si="1532"/>
        <v>0</v>
      </c>
      <c r="Q1978" s="552">
        <f t="shared" ca="1" si="1532"/>
        <v>0</v>
      </c>
      <c r="R1978" s="552">
        <f t="shared" ca="1" si="1532"/>
        <v>0</v>
      </c>
      <c r="S1978" s="552">
        <f t="shared" ca="1" si="1532"/>
        <v>0</v>
      </c>
      <c r="T1978" s="552">
        <f t="shared" ca="1" si="1532"/>
        <v>0</v>
      </c>
      <c r="U1978" s="552">
        <f t="shared" ca="1" si="1532"/>
        <v>0</v>
      </c>
      <c r="V1978" s="552">
        <f t="shared" ca="1" si="1532"/>
        <v>0</v>
      </c>
      <c r="W1978" s="552">
        <f t="shared" ca="1" si="1532"/>
        <v>0</v>
      </c>
      <c r="X1978" s="552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1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4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4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3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2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2">
        <f t="shared" ca="1" si="1535"/>
        <v>0</v>
      </c>
      <c r="M1985" s="552">
        <f t="shared" ca="1" si="1535"/>
        <v>0</v>
      </c>
      <c r="N1985" s="552">
        <f t="shared" ca="1" si="1535"/>
        <v>0</v>
      </c>
      <c r="O1985" s="552">
        <f t="shared" ca="1" si="1535"/>
        <v>0</v>
      </c>
      <c r="P1985" s="552">
        <f t="shared" ca="1" si="1535"/>
        <v>0</v>
      </c>
      <c r="Q1985" s="552">
        <f t="shared" ca="1" si="1535"/>
        <v>0</v>
      </c>
      <c r="R1985" s="552">
        <f t="shared" ca="1" si="1535"/>
        <v>0</v>
      </c>
      <c r="S1985" s="552">
        <f t="shared" ca="1" si="1535"/>
        <v>0</v>
      </c>
      <c r="T1985" s="552">
        <f t="shared" ca="1" si="1535"/>
        <v>0</v>
      </c>
      <c r="U1985" s="552">
        <f t="shared" ca="1" si="1535"/>
        <v>0</v>
      </c>
      <c r="V1985" s="552">
        <f t="shared" ca="1" si="1535"/>
        <v>0</v>
      </c>
      <c r="W1985" s="552">
        <f t="shared" ca="1" si="1535"/>
        <v>0</v>
      </c>
      <c r="X1985" s="552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1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4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4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3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2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2">
        <f t="shared" ca="1" si="1538"/>
        <v>0</v>
      </c>
      <c r="M1992" s="552">
        <f t="shared" ca="1" si="1538"/>
        <v>0</v>
      </c>
      <c r="N1992" s="552">
        <f t="shared" ca="1" si="1538"/>
        <v>0</v>
      </c>
      <c r="O1992" s="552">
        <f t="shared" ca="1" si="1538"/>
        <v>0</v>
      </c>
      <c r="P1992" s="552">
        <f t="shared" ca="1" si="1538"/>
        <v>0</v>
      </c>
      <c r="Q1992" s="552">
        <f t="shared" ca="1" si="1538"/>
        <v>0</v>
      </c>
      <c r="R1992" s="552">
        <f t="shared" ca="1" si="1538"/>
        <v>0</v>
      </c>
      <c r="S1992" s="552">
        <f t="shared" ca="1" si="1538"/>
        <v>0</v>
      </c>
      <c r="T1992" s="552">
        <f t="shared" ca="1" si="1538"/>
        <v>0</v>
      </c>
      <c r="U1992" s="552">
        <f t="shared" ca="1" si="1538"/>
        <v>0</v>
      </c>
      <c r="V1992" s="552">
        <f t="shared" ca="1" si="1538"/>
        <v>0</v>
      </c>
      <c r="W1992" s="552">
        <f t="shared" ca="1" si="1538"/>
        <v>0</v>
      </c>
      <c r="X1992" s="552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1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4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4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3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2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2">
        <f t="shared" ca="1" si="1541"/>
        <v>0</v>
      </c>
      <c r="M1999" s="552">
        <f t="shared" ca="1" si="1541"/>
        <v>0</v>
      </c>
      <c r="N1999" s="552">
        <f t="shared" ca="1" si="1541"/>
        <v>0</v>
      </c>
      <c r="O1999" s="552">
        <f t="shared" ca="1" si="1541"/>
        <v>0</v>
      </c>
      <c r="P1999" s="552">
        <f t="shared" ca="1" si="1541"/>
        <v>0</v>
      </c>
      <c r="Q1999" s="552">
        <f t="shared" ca="1" si="1541"/>
        <v>0</v>
      </c>
      <c r="R1999" s="552">
        <f t="shared" ca="1" si="1541"/>
        <v>0</v>
      </c>
      <c r="S1999" s="552">
        <f t="shared" ca="1" si="1541"/>
        <v>0</v>
      </c>
      <c r="T1999" s="552">
        <f t="shared" ca="1" si="1541"/>
        <v>0</v>
      </c>
      <c r="U1999" s="552">
        <f t="shared" ca="1" si="1541"/>
        <v>0</v>
      </c>
      <c r="V1999" s="552">
        <f t="shared" ca="1" si="1541"/>
        <v>0</v>
      </c>
      <c r="W1999" s="552">
        <f t="shared" ca="1" si="1541"/>
        <v>0</v>
      </c>
      <c r="X1999" s="552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1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4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4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3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2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2">
        <f t="shared" ca="1" si="1544"/>
        <v>0</v>
      </c>
      <c r="M2006" s="552">
        <f t="shared" ca="1" si="1544"/>
        <v>0</v>
      </c>
      <c r="N2006" s="552">
        <f t="shared" ca="1" si="1544"/>
        <v>0</v>
      </c>
      <c r="O2006" s="552">
        <f t="shared" ca="1" si="1544"/>
        <v>0</v>
      </c>
      <c r="P2006" s="552">
        <f t="shared" ca="1" si="1544"/>
        <v>0</v>
      </c>
      <c r="Q2006" s="552">
        <f t="shared" ca="1" si="1544"/>
        <v>0</v>
      </c>
      <c r="R2006" s="552">
        <f t="shared" ca="1" si="1544"/>
        <v>0</v>
      </c>
      <c r="S2006" s="552">
        <f t="shared" ca="1" si="1544"/>
        <v>0</v>
      </c>
      <c r="T2006" s="552">
        <f t="shared" ca="1" si="1544"/>
        <v>0</v>
      </c>
      <c r="U2006" s="552">
        <f t="shared" ca="1" si="1544"/>
        <v>0</v>
      </c>
      <c r="V2006" s="552">
        <f t="shared" ca="1" si="1544"/>
        <v>0</v>
      </c>
      <c r="W2006" s="552">
        <f t="shared" ca="1" si="1544"/>
        <v>0</v>
      </c>
      <c r="X2006" s="552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1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4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4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3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2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2">
        <f t="shared" ca="1" si="1547"/>
        <v>0</v>
      </c>
      <c r="M2013" s="552">
        <f t="shared" ca="1" si="1547"/>
        <v>0</v>
      </c>
      <c r="N2013" s="552">
        <f t="shared" ca="1" si="1547"/>
        <v>0</v>
      </c>
      <c r="O2013" s="552">
        <f t="shared" ca="1" si="1547"/>
        <v>0</v>
      </c>
      <c r="P2013" s="552">
        <f t="shared" ca="1" si="1547"/>
        <v>0</v>
      </c>
      <c r="Q2013" s="552">
        <f t="shared" ca="1" si="1547"/>
        <v>0</v>
      </c>
      <c r="R2013" s="552">
        <f t="shared" ca="1" si="1547"/>
        <v>0</v>
      </c>
      <c r="S2013" s="552">
        <f t="shared" ca="1" si="1547"/>
        <v>0</v>
      </c>
      <c r="T2013" s="552">
        <f t="shared" ca="1" si="1547"/>
        <v>0</v>
      </c>
      <c r="U2013" s="552">
        <f t="shared" ca="1" si="1547"/>
        <v>0</v>
      </c>
      <c r="V2013" s="552">
        <f t="shared" ca="1" si="1547"/>
        <v>0</v>
      </c>
      <c r="W2013" s="552">
        <f t="shared" ca="1" si="1547"/>
        <v>0</v>
      </c>
      <c r="X2013" s="552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1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4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4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3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2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2">
        <f t="shared" ca="1" si="1550"/>
        <v>0</v>
      </c>
      <c r="M2020" s="552">
        <f t="shared" ca="1" si="1550"/>
        <v>0</v>
      </c>
      <c r="N2020" s="552">
        <f t="shared" ca="1" si="1550"/>
        <v>0</v>
      </c>
      <c r="O2020" s="552">
        <f t="shared" ca="1" si="1550"/>
        <v>0</v>
      </c>
      <c r="P2020" s="552">
        <f t="shared" ca="1" si="1550"/>
        <v>0</v>
      </c>
      <c r="Q2020" s="552">
        <f t="shared" ca="1" si="1550"/>
        <v>0</v>
      </c>
      <c r="R2020" s="552">
        <f t="shared" ca="1" si="1550"/>
        <v>0</v>
      </c>
      <c r="S2020" s="552">
        <f t="shared" ca="1" si="1550"/>
        <v>0</v>
      </c>
      <c r="T2020" s="552">
        <f t="shared" ca="1" si="1550"/>
        <v>0</v>
      </c>
      <c r="U2020" s="552">
        <f t="shared" ca="1" si="1550"/>
        <v>0</v>
      </c>
      <c r="V2020" s="552">
        <f t="shared" ca="1" si="1550"/>
        <v>0</v>
      </c>
      <c r="W2020" s="552">
        <f t="shared" ca="1" si="1550"/>
        <v>0</v>
      </c>
      <c r="X2020" s="552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1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4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4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3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2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2">
        <f t="shared" ca="1" si="1553"/>
        <v>0</v>
      </c>
      <c r="M2027" s="552">
        <f t="shared" ca="1" si="1553"/>
        <v>0</v>
      </c>
      <c r="N2027" s="552">
        <f t="shared" ca="1" si="1553"/>
        <v>0</v>
      </c>
      <c r="O2027" s="552">
        <f t="shared" ca="1" si="1553"/>
        <v>0</v>
      </c>
      <c r="P2027" s="552">
        <f t="shared" ca="1" si="1553"/>
        <v>0</v>
      </c>
      <c r="Q2027" s="552">
        <f t="shared" ca="1" si="1553"/>
        <v>0</v>
      </c>
      <c r="R2027" s="552">
        <f t="shared" ca="1" si="1553"/>
        <v>0</v>
      </c>
      <c r="S2027" s="552">
        <f t="shared" ca="1" si="1553"/>
        <v>0</v>
      </c>
      <c r="T2027" s="552">
        <f t="shared" ca="1" si="1553"/>
        <v>0</v>
      </c>
      <c r="U2027" s="552">
        <f t="shared" ca="1" si="1553"/>
        <v>0</v>
      </c>
      <c r="V2027" s="552">
        <f t="shared" ca="1" si="1553"/>
        <v>0</v>
      </c>
      <c r="W2027" s="552">
        <f t="shared" ca="1" si="1553"/>
        <v>0</v>
      </c>
      <c r="X2027" s="552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6" t="s">
        <v>794</v>
      </c>
    </row>
    <row r="2286" spans="2:24" hidden="1">
      <c r="B2286" s="547"/>
    </row>
    <row r="2287" spans="2:24" hidden="1">
      <c r="B2287" s="547" t="s">
        <v>797</v>
      </c>
      <c r="C2287" s="1" t="b">
        <f>NOT(ISBLANK(DaneBiezace))</f>
        <v>0</v>
      </c>
    </row>
    <row r="2288" spans="2:24" hidden="1">
      <c r="B2288" s="547" t="s">
        <v>799</v>
      </c>
      <c r="C2288" s="1" t="str">
        <f>IF(AND(ISNUMBER(Założenia!$J$32),Założenia!$J$32&lt;12),"Tak","Nie")</f>
        <v>Nie</v>
      </c>
    </row>
    <row r="2289" spans="2:6" hidden="1">
      <c r="B2289" s="547" t="s">
        <v>800</v>
      </c>
      <c r="C2289" s="1" t="str">
        <f>IF(C2288="tak",Założenia!$J$32,"nie")</f>
        <v>nie</v>
      </c>
    </row>
    <row r="2290" spans="2:6" hidden="1">
      <c r="B2290" s="547"/>
    </row>
    <row r="2291" spans="2:6" hidden="1">
      <c r="B2291" s="547"/>
    </row>
    <row r="2292" spans="2:6" hidden="1">
      <c r="B2292" s="547"/>
    </row>
    <row r="2293" spans="2:6" ht="48" hidden="1">
      <c r="C2293" s="548" t="s">
        <v>795</v>
      </c>
      <c r="D2293" s="548" t="s">
        <v>796</v>
      </c>
      <c r="E2293" s="549" t="s">
        <v>798</v>
      </c>
      <c r="F2293" s="612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1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1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1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1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1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1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1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1">
        <f t="shared" si="1708"/>
        <v>0</v>
      </c>
    </row>
    <row r="2308" spans="1:24" hidden="1">
      <c r="D2308" s="565" t="s">
        <v>809</v>
      </c>
      <c r="E2308" s="565" t="s">
        <v>810</v>
      </c>
      <c r="F2308" s="565" t="s">
        <v>811</v>
      </c>
      <c r="G2308" s="565" t="s">
        <v>812</v>
      </c>
      <c r="J2308" s="565" t="s">
        <v>808</v>
      </c>
      <c r="K2308" s="565" t="str">
        <f t="shared" ref="K2308:X2308" si="1709">LataProjekcji</f>
        <v>Uzupełnij dane</v>
      </c>
      <c r="L2308" s="565" t="str">
        <f t="shared" si="1709"/>
        <v/>
      </c>
      <c r="M2308" s="565" t="str">
        <f t="shared" si="1709"/>
        <v/>
      </c>
      <c r="N2308" s="565" t="str">
        <f t="shared" si="1709"/>
        <v/>
      </c>
      <c r="O2308" s="565" t="str">
        <f t="shared" si="1709"/>
        <v/>
      </c>
      <c r="P2308" s="565" t="str">
        <f t="shared" si="1709"/>
        <v/>
      </c>
      <c r="Q2308" s="565" t="str">
        <f t="shared" si="1709"/>
        <v/>
      </c>
      <c r="R2308" s="565" t="str">
        <f t="shared" si="1709"/>
        <v/>
      </c>
      <c r="S2308" s="565" t="str">
        <f t="shared" si="1709"/>
        <v/>
      </c>
      <c r="T2308" s="565" t="str">
        <f t="shared" si="1709"/>
        <v/>
      </c>
      <c r="U2308" s="565" t="str">
        <f t="shared" si="1709"/>
        <v/>
      </c>
      <c r="V2308" s="565" t="str">
        <f t="shared" si="1709"/>
        <v/>
      </c>
      <c r="W2308" s="565" t="str">
        <f t="shared" si="1709"/>
        <v/>
      </c>
      <c r="X2308" s="565" t="str">
        <f t="shared" si="1709"/>
        <v/>
      </c>
    </row>
    <row r="2309" spans="1:24" hidden="1">
      <c r="A2309" s="561"/>
      <c r="B2309" s="7" t="str">
        <f>"Grupa ST: "&amp;B1116</f>
        <v>Grupa ST: KOSZTY ZAKOŃCZONYCH PRAC ROZWOJOWYCH</v>
      </c>
    </row>
    <row r="2310" spans="1:24" ht="12.45" hidden="1" thickBot="1">
      <c r="B2310" s="559" t="str">
        <f ca="1">"nazwa ST: "&amp;B1117</f>
        <v>nazwa ST: 0</v>
      </c>
      <c r="C2310" s="559"/>
      <c r="D2310" s="560">
        <f>D1117</f>
        <v>0</v>
      </c>
      <c r="E2310" s="559"/>
      <c r="F2310" s="559"/>
      <c r="G2310" s="559"/>
      <c r="H2310" s="559"/>
      <c r="I2310" s="559"/>
      <c r="J2310" s="559"/>
      <c r="K2310" s="568" t="str">
        <f t="shared" ref="K2310:X2310" si="1710">LataProjekcji</f>
        <v>Uzupełnij dane</v>
      </c>
      <c r="L2310" s="568" t="str">
        <f t="shared" si="1710"/>
        <v/>
      </c>
      <c r="M2310" s="568" t="str">
        <f t="shared" si="1710"/>
        <v/>
      </c>
      <c r="N2310" s="568" t="str">
        <f t="shared" si="1710"/>
        <v/>
      </c>
      <c r="O2310" s="568" t="str">
        <f t="shared" si="1710"/>
        <v/>
      </c>
      <c r="P2310" s="568" t="str">
        <f t="shared" si="1710"/>
        <v/>
      </c>
      <c r="Q2310" s="568" t="str">
        <f t="shared" si="1710"/>
        <v/>
      </c>
      <c r="R2310" s="568" t="str">
        <f t="shared" si="1710"/>
        <v/>
      </c>
      <c r="S2310" s="568" t="str">
        <f t="shared" si="1710"/>
        <v/>
      </c>
      <c r="T2310" s="568" t="str">
        <f t="shared" si="1710"/>
        <v/>
      </c>
      <c r="U2310" s="568" t="str">
        <f t="shared" si="1710"/>
        <v/>
      </c>
      <c r="V2310" s="568" t="str">
        <f t="shared" si="1710"/>
        <v/>
      </c>
      <c r="W2310" s="568" t="str">
        <f t="shared" si="1710"/>
        <v/>
      </c>
      <c r="X2310" s="568" t="str">
        <f t="shared" si="1710"/>
        <v/>
      </c>
    </row>
    <row r="2311" spans="1:24" hidden="1">
      <c r="B2311" s="555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4" t="e">
        <f ca="1">IF(ISBLANK(OFFSET($E$195,$D2310,0)),"brak daty",IF(D2312&gt;10,EDATE(OFFSET($E$195,$D2310,0),D2314),DATE(D2311,E2311,1)))</f>
        <v>#NUM!</v>
      </c>
      <c r="H2311" s="567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5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7" t="b">
        <f ca="1">SUM(K2312:X2312)=E2314</f>
        <v>1</v>
      </c>
      <c r="I2312" s="1" t="s">
        <v>802</v>
      </c>
      <c r="K2312" s="566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6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6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6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6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6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6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6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6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6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6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6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6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6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5" t="s">
        <v>806</v>
      </c>
      <c r="D2313" s="474">
        <f ca="1">D1120</f>
        <v>0</v>
      </c>
      <c r="E2313" s="474">
        <f ca="1">IF(D2312&gt;10,ROUND(D2313/12,2),D2313)</f>
        <v>0</v>
      </c>
      <c r="F2313" s="553">
        <f>Koniec_Projekt</f>
        <v>0</v>
      </c>
      <c r="G2313" s="330">
        <f>Miesiac_Koniec_Projekt</f>
        <v>0</v>
      </c>
      <c r="H2313" s="567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5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45" hidden="1" thickBot="1">
      <c r="B2315" s="556" t="s">
        <v>804</v>
      </c>
      <c r="C2315" s="557"/>
      <c r="D2315" s="558">
        <f ca="1">IF(D2312&gt;10,ROUND((D2314-1)*E2313,0),E2313)</f>
        <v>0</v>
      </c>
      <c r="E2315" s="558">
        <f ca="1">D2312-D2315</f>
        <v>0</v>
      </c>
      <c r="F2315" s="557"/>
      <c r="G2315" s="557"/>
      <c r="H2315" s="557"/>
      <c r="I2315" s="557"/>
      <c r="J2315" s="557"/>
      <c r="K2315" s="557"/>
      <c r="L2315" s="557"/>
      <c r="M2315" s="557"/>
      <c r="N2315" s="557"/>
      <c r="O2315" s="557"/>
      <c r="P2315" s="557"/>
      <c r="Q2315" s="557"/>
      <c r="R2315" s="557"/>
      <c r="S2315" s="557"/>
      <c r="T2315" s="557"/>
      <c r="U2315" s="557"/>
      <c r="V2315" s="557"/>
      <c r="W2315" s="557"/>
      <c r="X2315" s="557"/>
    </row>
    <row r="2316" spans="1:24" ht="12.45" hidden="1" thickTop="1"/>
    <row r="2317" spans="1:24" ht="12.45" hidden="1" thickBot="1">
      <c r="B2317" s="559" t="str">
        <f ca="1">"nazwa ST: "&amp;B1124</f>
        <v>nazwa ST: 0</v>
      </c>
      <c r="C2317" s="559"/>
      <c r="D2317" s="560">
        <f>D1124</f>
        <v>1</v>
      </c>
      <c r="E2317" s="559"/>
      <c r="F2317" s="559"/>
      <c r="G2317" s="559"/>
      <c r="H2317" s="559"/>
      <c r="I2317" s="559"/>
      <c r="J2317" s="559"/>
      <c r="K2317" s="568" t="str">
        <f t="shared" ref="K2317:X2317" si="1711">LataProjekcji</f>
        <v>Uzupełnij dane</v>
      </c>
      <c r="L2317" s="568" t="str">
        <f t="shared" si="1711"/>
        <v/>
      </c>
      <c r="M2317" s="568" t="str">
        <f t="shared" si="1711"/>
        <v/>
      </c>
      <c r="N2317" s="568" t="str">
        <f t="shared" si="1711"/>
        <v/>
      </c>
      <c r="O2317" s="568" t="str">
        <f t="shared" si="1711"/>
        <v/>
      </c>
      <c r="P2317" s="568" t="str">
        <f t="shared" si="1711"/>
        <v/>
      </c>
      <c r="Q2317" s="568" t="str">
        <f t="shared" si="1711"/>
        <v/>
      </c>
      <c r="R2317" s="568" t="str">
        <f t="shared" si="1711"/>
        <v/>
      </c>
      <c r="S2317" s="568" t="str">
        <f t="shared" si="1711"/>
        <v/>
      </c>
      <c r="T2317" s="568" t="str">
        <f t="shared" si="1711"/>
        <v/>
      </c>
      <c r="U2317" s="568" t="str">
        <f t="shared" si="1711"/>
        <v/>
      </c>
      <c r="V2317" s="568" t="str">
        <f t="shared" si="1711"/>
        <v/>
      </c>
      <c r="W2317" s="568" t="str">
        <f t="shared" si="1711"/>
        <v/>
      </c>
      <c r="X2317" s="568" t="str">
        <f t="shared" si="1711"/>
        <v/>
      </c>
    </row>
    <row r="2318" spans="1:24" hidden="1">
      <c r="B2318" s="555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4" t="e">
        <f ca="1">IF(ISBLANK(OFFSET($E$195,$D2317,0)),"brak daty",IF(D2319&gt;10,EDATE(OFFSET($E$195,$D2317,0),D2321),DATE(D2318,E2318,1)))</f>
        <v>#NUM!</v>
      </c>
      <c r="H2318" s="567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5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7" t="b">
        <f ca="1">SUM(K2319:X2319)=E2321</f>
        <v>1</v>
      </c>
      <c r="I2319" s="1" t="s">
        <v>802</v>
      </c>
      <c r="K2319" s="566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6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6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6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6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6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6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6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6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6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6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6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6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6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5" t="s">
        <v>806</v>
      </c>
      <c r="D2320" s="474">
        <f ca="1">D1127</f>
        <v>0</v>
      </c>
      <c r="E2320" s="474">
        <f ca="1">IF(D2319&gt;10,ROUND(D2320/12,2),D2320)</f>
        <v>0</v>
      </c>
      <c r="F2320" s="553">
        <f>Koniec_Projekt</f>
        <v>0</v>
      </c>
      <c r="G2320" s="330">
        <f>Miesiac_Koniec_Projekt</f>
        <v>0</v>
      </c>
      <c r="H2320" s="567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5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45" hidden="1" thickBot="1">
      <c r="B2322" s="556" t="s">
        <v>804</v>
      </c>
      <c r="C2322" s="557"/>
      <c r="D2322" s="558">
        <f ca="1">IF(D2319&gt;10,ROUND((D2321-1)*E2320,0),E2320)</f>
        <v>0</v>
      </c>
      <c r="E2322" s="558">
        <f ca="1">D2319-D2322</f>
        <v>0</v>
      </c>
      <c r="F2322" s="557"/>
      <c r="G2322" s="557"/>
      <c r="H2322" s="557"/>
      <c r="I2322" s="557"/>
      <c r="J2322" s="557"/>
      <c r="K2322" s="557"/>
      <c r="L2322" s="557"/>
      <c r="M2322" s="557"/>
      <c r="N2322" s="557"/>
      <c r="O2322" s="557"/>
      <c r="P2322" s="557"/>
      <c r="Q2322" s="557"/>
      <c r="R2322" s="557"/>
      <c r="S2322" s="557"/>
      <c r="T2322" s="557"/>
      <c r="U2322" s="557"/>
      <c r="V2322" s="557"/>
      <c r="W2322" s="557"/>
      <c r="X2322" s="557"/>
    </row>
    <row r="2323" spans="2:24" ht="12.45" hidden="1" thickTop="1"/>
    <row r="2324" spans="2:24" ht="12.45" hidden="1" thickBot="1">
      <c r="B2324" s="559" t="str">
        <f ca="1">"nazwa ST: "&amp;B1131</f>
        <v>nazwa ST: 0</v>
      </c>
      <c r="C2324" s="559"/>
      <c r="D2324" s="560">
        <f>D1131</f>
        <v>2</v>
      </c>
      <c r="E2324" s="559"/>
      <c r="F2324" s="559"/>
      <c r="G2324" s="559"/>
      <c r="H2324" s="559"/>
      <c r="I2324" s="559"/>
      <c r="J2324" s="559"/>
      <c r="K2324" s="568" t="str">
        <f t="shared" ref="K2324:X2324" si="1712">LataProjekcji</f>
        <v>Uzupełnij dane</v>
      </c>
      <c r="L2324" s="568" t="str">
        <f t="shared" si="1712"/>
        <v/>
      </c>
      <c r="M2324" s="568" t="str">
        <f t="shared" si="1712"/>
        <v/>
      </c>
      <c r="N2324" s="568" t="str">
        <f t="shared" si="1712"/>
        <v/>
      </c>
      <c r="O2324" s="568" t="str">
        <f t="shared" si="1712"/>
        <v/>
      </c>
      <c r="P2324" s="568" t="str">
        <f t="shared" si="1712"/>
        <v/>
      </c>
      <c r="Q2324" s="568" t="str">
        <f t="shared" si="1712"/>
        <v/>
      </c>
      <c r="R2324" s="568" t="str">
        <f t="shared" si="1712"/>
        <v/>
      </c>
      <c r="S2324" s="568" t="str">
        <f t="shared" si="1712"/>
        <v/>
      </c>
      <c r="T2324" s="568" t="str">
        <f t="shared" si="1712"/>
        <v/>
      </c>
      <c r="U2324" s="568" t="str">
        <f t="shared" si="1712"/>
        <v/>
      </c>
      <c r="V2324" s="568" t="str">
        <f t="shared" si="1712"/>
        <v/>
      </c>
      <c r="W2324" s="568" t="str">
        <f t="shared" si="1712"/>
        <v/>
      </c>
      <c r="X2324" s="568" t="str">
        <f t="shared" si="1712"/>
        <v/>
      </c>
    </row>
    <row r="2325" spans="2:24" hidden="1">
      <c r="B2325" s="555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4" t="str">
        <f ca="1">IF(ISBLANK(OFFSET($E$195,$D2324,0)),"brak daty",IF(D2326&gt;10,EDATE(OFFSET($E$195,$D2324,0),D2328),DATE(D2325,E2325,1)))</f>
        <v>brak daty</v>
      </c>
      <c r="H2325" s="567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5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7" t="b">
        <f ca="1">SUM(K2326:X2326)=E2328</f>
        <v>1</v>
      </c>
      <c r="I2326" s="1" t="s">
        <v>802</v>
      </c>
      <c r="K2326" s="566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6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6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6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6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6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6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6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6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6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6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6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6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6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5" t="s">
        <v>806</v>
      </c>
      <c r="D2327" s="474">
        <f ca="1">D1134</f>
        <v>0</v>
      </c>
      <c r="E2327" s="474">
        <f ca="1">IF(D2326&gt;10,ROUND(D2327/12,2),D2327)</f>
        <v>0</v>
      </c>
      <c r="F2327" s="553">
        <f>Koniec_Projekt</f>
        <v>0</v>
      </c>
      <c r="G2327" s="330">
        <f>Miesiac_Koniec_Projekt</f>
        <v>0</v>
      </c>
      <c r="H2327" s="567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5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45" hidden="1" thickBot="1">
      <c r="B2329" s="556" t="s">
        <v>804</v>
      </c>
      <c r="C2329" s="557"/>
      <c r="D2329" s="558">
        <f ca="1">IF(D2326&gt;10,ROUND((D2328-1)*E2327,0),E2327)</f>
        <v>0</v>
      </c>
      <c r="E2329" s="558">
        <f ca="1">D2326-D2329</f>
        <v>0</v>
      </c>
      <c r="F2329" s="557"/>
      <c r="G2329" s="557"/>
      <c r="H2329" s="557"/>
      <c r="I2329" s="557"/>
      <c r="J2329" s="557"/>
      <c r="K2329" s="557"/>
      <c r="L2329" s="557"/>
      <c r="M2329" s="557"/>
      <c r="N2329" s="557"/>
      <c r="O2329" s="557"/>
      <c r="P2329" s="557"/>
      <c r="Q2329" s="557"/>
      <c r="R2329" s="557"/>
      <c r="S2329" s="557"/>
      <c r="T2329" s="557"/>
      <c r="U2329" s="557"/>
      <c r="V2329" s="557"/>
      <c r="W2329" s="557"/>
      <c r="X2329" s="557"/>
    </row>
    <row r="2330" spans="2:24" ht="12.45" hidden="1" thickTop="1"/>
    <row r="2331" spans="2:24" ht="12.45" hidden="1" thickBot="1">
      <c r="B2331" s="559" t="str">
        <f ca="1">"nazwa ST: "&amp;B1138</f>
        <v>nazwa ST: 0</v>
      </c>
      <c r="C2331" s="559"/>
      <c r="D2331" s="560">
        <f>D1138</f>
        <v>3</v>
      </c>
      <c r="E2331" s="559"/>
      <c r="F2331" s="559"/>
      <c r="G2331" s="559"/>
      <c r="H2331" s="559"/>
      <c r="I2331" s="559"/>
      <c r="J2331" s="559"/>
      <c r="K2331" s="568" t="str">
        <f t="shared" ref="K2331:X2331" si="1713">LataProjekcji</f>
        <v>Uzupełnij dane</v>
      </c>
      <c r="L2331" s="568" t="str">
        <f t="shared" si="1713"/>
        <v/>
      </c>
      <c r="M2331" s="568" t="str">
        <f t="shared" si="1713"/>
        <v/>
      </c>
      <c r="N2331" s="568" t="str">
        <f t="shared" si="1713"/>
        <v/>
      </c>
      <c r="O2331" s="568" t="str">
        <f t="shared" si="1713"/>
        <v/>
      </c>
      <c r="P2331" s="568" t="str">
        <f t="shared" si="1713"/>
        <v/>
      </c>
      <c r="Q2331" s="568" t="str">
        <f t="shared" si="1713"/>
        <v/>
      </c>
      <c r="R2331" s="568" t="str">
        <f t="shared" si="1713"/>
        <v/>
      </c>
      <c r="S2331" s="568" t="str">
        <f t="shared" si="1713"/>
        <v/>
      </c>
      <c r="T2331" s="568" t="str">
        <f t="shared" si="1713"/>
        <v/>
      </c>
      <c r="U2331" s="568" t="str">
        <f t="shared" si="1713"/>
        <v/>
      </c>
      <c r="V2331" s="568" t="str">
        <f t="shared" si="1713"/>
        <v/>
      </c>
      <c r="W2331" s="568" t="str">
        <f t="shared" si="1713"/>
        <v/>
      </c>
      <c r="X2331" s="568" t="str">
        <f t="shared" si="1713"/>
        <v/>
      </c>
    </row>
    <row r="2332" spans="2:24" hidden="1">
      <c r="B2332" s="555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4" t="str">
        <f ca="1">IF(ISBLANK(OFFSET($E$195,$D2331,0)),"brak daty",IF(D2333&gt;10,EDATE(OFFSET($E$195,$D2331,0),D2335),DATE(D2332,E2332,1)))</f>
        <v>brak daty</v>
      </c>
      <c r="H2332" s="567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5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7" t="b">
        <f ca="1">SUM(K2333:X2333)=E2335</f>
        <v>1</v>
      </c>
      <c r="I2333" s="1" t="s">
        <v>802</v>
      </c>
      <c r="K2333" s="566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6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6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6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6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6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6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6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6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6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6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6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6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6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5" t="s">
        <v>806</v>
      </c>
      <c r="D2334" s="474">
        <f ca="1">D1141</f>
        <v>0</v>
      </c>
      <c r="E2334" s="474">
        <f ca="1">IF(D2333&gt;10,ROUND(D2334/12,2),D2334)</f>
        <v>0</v>
      </c>
      <c r="F2334" s="553">
        <f>Koniec_Projekt</f>
        <v>0</v>
      </c>
      <c r="G2334" s="330">
        <f>Miesiac_Koniec_Projekt</f>
        <v>0</v>
      </c>
      <c r="H2334" s="567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5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45" hidden="1" thickBot="1">
      <c r="B2336" s="556" t="s">
        <v>804</v>
      </c>
      <c r="C2336" s="557"/>
      <c r="D2336" s="558">
        <f ca="1">IF(D2333&gt;10,ROUND((D2335-1)*E2334,0),E2334)</f>
        <v>0</v>
      </c>
      <c r="E2336" s="558">
        <f ca="1">D2333-D2336</f>
        <v>0</v>
      </c>
      <c r="F2336" s="557"/>
      <c r="G2336" s="557"/>
      <c r="H2336" s="557"/>
      <c r="I2336" s="557"/>
      <c r="J2336" s="557"/>
      <c r="K2336" s="557"/>
      <c r="L2336" s="557"/>
      <c r="M2336" s="557"/>
      <c r="N2336" s="557"/>
      <c r="O2336" s="557"/>
      <c r="P2336" s="557"/>
      <c r="Q2336" s="557"/>
      <c r="R2336" s="557"/>
      <c r="S2336" s="557"/>
      <c r="T2336" s="557"/>
      <c r="U2336" s="557"/>
      <c r="V2336" s="557"/>
      <c r="W2336" s="557"/>
      <c r="X2336" s="557"/>
    </row>
    <row r="2337" spans="2:24" ht="12.45" hidden="1" thickTop="1"/>
    <row r="2338" spans="2:24" ht="12.45" hidden="1" thickBot="1">
      <c r="B2338" s="559" t="str">
        <f ca="1">"nazwa ST: "&amp;B1145</f>
        <v>nazwa ST: 0</v>
      </c>
      <c r="C2338" s="559"/>
      <c r="D2338" s="560">
        <f>D1145</f>
        <v>4</v>
      </c>
      <c r="E2338" s="559"/>
      <c r="F2338" s="559"/>
      <c r="G2338" s="559"/>
      <c r="H2338" s="559"/>
      <c r="I2338" s="559"/>
      <c r="J2338" s="559"/>
      <c r="K2338" s="568" t="str">
        <f t="shared" ref="K2338:X2338" si="1714">LataProjekcji</f>
        <v>Uzupełnij dane</v>
      </c>
      <c r="L2338" s="568" t="str">
        <f t="shared" si="1714"/>
        <v/>
      </c>
      <c r="M2338" s="568" t="str">
        <f t="shared" si="1714"/>
        <v/>
      </c>
      <c r="N2338" s="568" t="str">
        <f t="shared" si="1714"/>
        <v/>
      </c>
      <c r="O2338" s="568" t="str">
        <f t="shared" si="1714"/>
        <v/>
      </c>
      <c r="P2338" s="568" t="str">
        <f t="shared" si="1714"/>
        <v/>
      </c>
      <c r="Q2338" s="568" t="str">
        <f t="shared" si="1714"/>
        <v/>
      </c>
      <c r="R2338" s="568" t="str">
        <f t="shared" si="1714"/>
        <v/>
      </c>
      <c r="S2338" s="568" t="str">
        <f t="shared" si="1714"/>
        <v/>
      </c>
      <c r="T2338" s="568" t="str">
        <f t="shared" si="1714"/>
        <v/>
      </c>
      <c r="U2338" s="568" t="str">
        <f t="shared" si="1714"/>
        <v/>
      </c>
      <c r="V2338" s="568" t="str">
        <f t="shared" si="1714"/>
        <v/>
      </c>
      <c r="W2338" s="568" t="str">
        <f t="shared" si="1714"/>
        <v/>
      </c>
      <c r="X2338" s="568" t="str">
        <f t="shared" si="1714"/>
        <v/>
      </c>
    </row>
    <row r="2339" spans="2:24" hidden="1">
      <c r="B2339" s="555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4" t="str">
        <f ca="1">IF(ISBLANK(OFFSET($E$195,$D2338,0)),"brak daty",IF(D2340&gt;10,EDATE(OFFSET($E$195,$D2338,0),D2342),DATE(D2339,E2339,1)))</f>
        <v>brak daty</v>
      </c>
      <c r="H2339" s="567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5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7" t="b">
        <f ca="1">SUM(K2340:X2340)=E2342</f>
        <v>1</v>
      </c>
      <c r="I2340" s="1" t="s">
        <v>802</v>
      </c>
      <c r="K2340" s="566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6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6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6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6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6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6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6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6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6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6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6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6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6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5" t="s">
        <v>806</v>
      </c>
      <c r="D2341" s="474">
        <f ca="1">D1148</f>
        <v>0</v>
      </c>
      <c r="E2341" s="474">
        <f ca="1">IF(D2340&gt;10,ROUND(D2341/12,2),D2341)</f>
        <v>0</v>
      </c>
      <c r="F2341" s="553">
        <f>Koniec_Projekt</f>
        <v>0</v>
      </c>
      <c r="G2341" s="330">
        <f>Miesiac_Koniec_Projekt</f>
        <v>0</v>
      </c>
      <c r="H2341" s="567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5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45" hidden="1" thickBot="1">
      <c r="B2343" s="556" t="s">
        <v>804</v>
      </c>
      <c r="C2343" s="557"/>
      <c r="D2343" s="558">
        <f ca="1">IF(D2340&gt;10,ROUND((D2342-1)*E2341,0),E2341)</f>
        <v>0</v>
      </c>
      <c r="E2343" s="558">
        <f ca="1">D2340-D2343</f>
        <v>0</v>
      </c>
      <c r="F2343" s="557"/>
      <c r="G2343" s="557"/>
      <c r="H2343" s="557"/>
      <c r="I2343" s="557"/>
      <c r="J2343" s="557"/>
      <c r="K2343" s="557"/>
      <c r="L2343" s="557"/>
      <c r="M2343" s="557"/>
      <c r="N2343" s="557"/>
      <c r="O2343" s="557"/>
      <c r="P2343" s="557"/>
      <c r="Q2343" s="557"/>
      <c r="R2343" s="557"/>
      <c r="S2343" s="557"/>
      <c r="T2343" s="557"/>
      <c r="U2343" s="557"/>
      <c r="V2343" s="557"/>
      <c r="W2343" s="557"/>
      <c r="X2343" s="557"/>
    </row>
    <row r="2344" spans="2:24" ht="12.45" hidden="1" thickTop="1"/>
    <row r="2345" spans="2:24" ht="12.45" hidden="1" thickBot="1">
      <c r="B2345" s="559" t="str">
        <f ca="1">"nazwa ST: "&amp;B1152</f>
        <v>nazwa ST: 0</v>
      </c>
      <c r="C2345" s="559"/>
      <c r="D2345" s="560">
        <f>D1152</f>
        <v>5</v>
      </c>
      <c r="E2345" s="559"/>
      <c r="F2345" s="559"/>
      <c r="G2345" s="559"/>
      <c r="H2345" s="559"/>
      <c r="I2345" s="559"/>
      <c r="J2345" s="559"/>
      <c r="K2345" s="568" t="str">
        <f t="shared" ref="K2345:X2345" si="1715">LataProjekcji</f>
        <v>Uzupełnij dane</v>
      </c>
      <c r="L2345" s="568" t="str">
        <f t="shared" si="1715"/>
        <v/>
      </c>
      <c r="M2345" s="568" t="str">
        <f t="shared" si="1715"/>
        <v/>
      </c>
      <c r="N2345" s="568" t="str">
        <f t="shared" si="1715"/>
        <v/>
      </c>
      <c r="O2345" s="568" t="str">
        <f t="shared" si="1715"/>
        <v/>
      </c>
      <c r="P2345" s="568" t="str">
        <f t="shared" si="1715"/>
        <v/>
      </c>
      <c r="Q2345" s="568" t="str">
        <f t="shared" si="1715"/>
        <v/>
      </c>
      <c r="R2345" s="568" t="str">
        <f t="shared" si="1715"/>
        <v/>
      </c>
      <c r="S2345" s="568" t="str">
        <f t="shared" si="1715"/>
        <v/>
      </c>
      <c r="T2345" s="568" t="str">
        <f t="shared" si="1715"/>
        <v/>
      </c>
      <c r="U2345" s="568" t="str">
        <f t="shared" si="1715"/>
        <v/>
      </c>
      <c r="V2345" s="568" t="str">
        <f t="shared" si="1715"/>
        <v/>
      </c>
      <c r="W2345" s="568" t="str">
        <f t="shared" si="1715"/>
        <v/>
      </c>
      <c r="X2345" s="568" t="str">
        <f t="shared" si="1715"/>
        <v/>
      </c>
    </row>
    <row r="2346" spans="2:24" hidden="1">
      <c r="B2346" s="555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4" t="str">
        <f ca="1">IF(ISBLANK(OFFSET($E$195,$D2345,0)),"brak daty",IF(D2347&gt;10,EDATE(OFFSET($E$195,$D2345,0),D2349),DATE(D2346,E2346,1)))</f>
        <v>brak daty</v>
      </c>
      <c r="H2346" s="567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5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7" t="b">
        <f ca="1">SUM(K2347:X2347)=E2349</f>
        <v>1</v>
      </c>
      <c r="I2347" s="1" t="s">
        <v>802</v>
      </c>
      <c r="K2347" s="566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6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6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6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6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6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6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6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6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6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6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6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6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6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5" t="s">
        <v>806</v>
      </c>
      <c r="D2348" s="474">
        <f ca="1">D1155</f>
        <v>0</v>
      </c>
      <c r="E2348" s="474">
        <f ca="1">IF(D2347&gt;10,ROUND(D2348/12,2),D2348)</f>
        <v>0</v>
      </c>
      <c r="F2348" s="553">
        <f>Koniec_Projekt</f>
        <v>0</v>
      </c>
      <c r="G2348" s="330">
        <f>Miesiac_Koniec_Projekt</f>
        <v>0</v>
      </c>
      <c r="H2348" s="567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5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45" hidden="1" thickBot="1">
      <c r="B2350" s="556" t="s">
        <v>804</v>
      </c>
      <c r="C2350" s="557"/>
      <c r="D2350" s="558">
        <f ca="1">IF(D2347&gt;10,ROUND((D2349-1)*E2348,0),E2348)</f>
        <v>0</v>
      </c>
      <c r="E2350" s="558">
        <f ca="1">D2347-D2350</f>
        <v>0</v>
      </c>
      <c r="F2350" s="557"/>
      <c r="G2350" s="557"/>
      <c r="H2350" s="557"/>
      <c r="I2350" s="557"/>
      <c r="J2350" s="557"/>
      <c r="K2350" s="557"/>
      <c r="L2350" s="557"/>
      <c r="M2350" s="557"/>
      <c r="N2350" s="557"/>
      <c r="O2350" s="557"/>
      <c r="P2350" s="557"/>
      <c r="Q2350" s="557"/>
      <c r="R2350" s="557"/>
      <c r="S2350" s="557"/>
      <c r="T2350" s="557"/>
      <c r="U2350" s="557"/>
      <c r="V2350" s="557"/>
      <c r="W2350" s="557"/>
      <c r="X2350" s="557"/>
    </row>
    <row r="2351" spans="2:24" ht="12.45" hidden="1" thickTop="1"/>
    <row r="2352" spans="2:24" ht="12.45" hidden="1" thickBot="1">
      <c r="B2352" s="559" t="str">
        <f ca="1">"nazwa ST: "&amp;B1159</f>
        <v>nazwa ST: 0</v>
      </c>
      <c r="C2352" s="559"/>
      <c r="D2352" s="560">
        <f>D1159</f>
        <v>6</v>
      </c>
      <c r="E2352" s="559"/>
      <c r="F2352" s="559"/>
      <c r="G2352" s="559"/>
      <c r="H2352" s="559"/>
      <c r="I2352" s="559"/>
      <c r="J2352" s="559"/>
      <c r="K2352" s="568" t="str">
        <f t="shared" ref="K2352:X2352" si="1716">LataProjekcji</f>
        <v>Uzupełnij dane</v>
      </c>
      <c r="L2352" s="568" t="str">
        <f t="shared" si="1716"/>
        <v/>
      </c>
      <c r="M2352" s="568" t="str">
        <f t="shared" si="1716"/>
        <v/>
      </c>
      <c r="N2352" s="568" t="str">
        <f t="shared" si="1716"/>
        <v/>
      </c>
      <c r="O2352" s="568" t="str">
        <f t="shared" si="1716"/>
        <v/>
      </c>
      <c r="P2352" s="568" t="str">
        <f t="shared" si="1716"/>
        <v/>
      </c>
      <c r="Q2352" s="568" t="str">
        <f t="shared" si="1716"/>
        <v/>
      </c>
      <c r="R2352" s="568" t="str">
        <f t="shared" si="1716"/>
        <v/>
      </c>
      <c r="S2352" s="568" t="str">
        <f t="shared" si="1716"/>
        <v/>
      </c>
      <c r="T2352" s="568" t="str">
        <f t="shared" si="1716"/>
        <v/>
      </c>
      <c r="U2352" s="568" t="str">
        <f t="shared" si="1716"/>
        <v/>
      </c>
      <c r="V2352" s="568" t="str">
        <f t="shared" si="1716"/>
        <v/>
      </c>
      <c r="W2352" s="568" t="str">
        <f t="shared" si="1716"/>
        <v/>
      </c>
      <c r="X2352" s="568" t="str">
        <f t="shared" si="1716"/>
        <v/>
      </c>
    </row>
    <row r="2353" spans="2:24" hidden="1">
      <c r="B2353" s="555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4" t="str">
        <f ca="1">IF(ISBLANK(OFFSET($E$195,$D2352,0)),"brak daty",IF(D2354&gt;10,EDATE(OFFSET($E$195,$D2352,0),D2356),DATE(D2353,E2353,1)))</f>
        <v>brak daty</v>
      </c>
      <c r="H2353" s="567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5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7" t="b">
        <f ca="1">SUM(K2354:X2354)=E2356</f>
        <v>1</v>
      </c>
      <c r="I2354" s="1" t="s">
        <v>802</v>
      </c>
      <c r="K2354" s="566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6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6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6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6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6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6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6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6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6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6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6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6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6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5" t="s">
        <v>806</v>
      </c>
      <c r="D2355" s="474">
        <f ca="1">D1162</f>
        <v>0</v>
      </c>
      <c r="E2355" s="474">
        <f ca="1">IF(D2354&gt;10,ROUND(D2355/12,2),D2355)</f>
        <v>0</v>
      </c>
      <c r="F2355" s="553">
        <f>Koniec_Projekt</f>
        <v>0</v>
      </c>
      <c r="G2355" s="330">
        <f>Miesiac_Koniec_Projekt</f>
        <v>0</v>
      </c>
      <c r="H2355" s="567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5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45" hidden="1" thickBot="1">
      <c r="B2357" s="556" t="s">
        <v>804</v>
      </c>
      <c r="C2357" s="557"/>
      <c r="D2357" s="558">
        <f ca="1">IF(D2354&gt;10,ROUND((D2356-1)*E2355,0),E2355)</f>
        <v>0</v>
      </c>
      <c r="E2357" s="558">
        <f ca="1">D2354-D2357</f>
        <v>0</v>
      </c>
      <c r="F2357" s="557"/>
      <c r="G2357" s="557"/>
      <c r="H2357" s="557"/>
      <c r="I2357" s="557"/>
      <c r="J2357" s="557"/>
      <c r="K2357" s="557"/>
      <c r="L2357" s="557"/>
      <c r="M2357" s="557"/>
      <c r="N2357" s="557"/>
      <c r="O2357" s="557"/>
      <c r="P2357" s="557"/>
      <c r="Q2357" s="557"/>
      <c r="R2357" s="557"/>
      <c r="S2357" s="557"/>
      <c r="T2357" s="557"/>
      <c r="U2357" s="557"/>
      <c r="V2357" s="557"/>
      <c r="W2357" s="557"/>
      <c r="X2357" s="557"/>
    </row>
    <row r="2358" spans="2:24" ht="12.45" hidden="1" thickTop="1"/>
    <row r="2359" spans="2:24" ht="12.45" hidden="1" thickBot="1">
      <c r="B2359" s="559" t="str">
        <f ca="1">"nazwa ST: "&amp;B1166</f>
        <v>nazwa ST: 0</v>
      </c>
      <c r="C2359" s="559"/>
      <c r="D2359" s="560">
        <f>D1166</f>
        <v>7</v>
      </c>
      <c r="E2359" s="559"/>
      <c r="F2359" s="559"/>
      <c r="G2359" s="559"/>
      <c r="H2359" s="559"/>
      <c r="I2359" s="559"/>
      <c r="J2359" s="559"/>
      <c r="K2359" s="568" t="str">
        <f t="shared" ref="K2359:X2359" si="1717">LataProjekcji</f>
        <v>Uzupełnij dane</v>
      </c>
      <c r="L2359" s="568" t="str">
        <f t="shared" si="1717"/>
        <v/>
      </c>
      <c r="M2359" s="568" t="str">
        <f t="shared" si="1717"/>
        <v/>
      </c>
      <c r="N2359" s="568" t="str">
        <f t="shared" si="1717"/>
        <v/>
      </c>
      <c r="O2359" s="568" t="str">
        <f t="shared" si="1717"/>
        <v/>
      </c>
      <c r="P2359" s="568" t="str">
        <f t="shared" si="1717"/>
        <v/>
      </c>
      <c r="Q2359" s="568" t="str">
        <f t="shared" si="1717"/>
        <v/>
      </c>
      <c r="R2359" s="568" t="str">
        <f t="shared" si="1717"/>
        <v/>
      </c>
      <c r="S2359" s="568" t="str">
        <f t="shared" si="1717"/>
        <v/>
      </c>
      <c r="T2359" s="568" t="str">
        <f t="shared" si="1717"/>
        <v/>
      </c>
      <c r="U2359" s="568" t="str">
        <f t="shared" si="1717"/>
        <v/>
      </c>
      <c r="V2359" s="568" t="str">
        <f t="shared" si="1717"/>
        <v/>
      </c>
      <c r="W2359" s="568" t="str">
        <f t="shared" si="1717"/>
        <v/>
      </c>
      <c r="X2359" s="568" t="str">
        <f t="shared" si="1717"/>
        <v/>
      </c>
    </row>
    <row r="2360" spans="2:24" hidden="1">
      <c r="B2360" s="555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4" t="str">
        <f ca="1">IF(ISBLANK(OFFSET($E$195,$D2359,0)),"brak daty",IF(D2361&gt;10,EDATE(OFFSET($E$195,$D2359,0),D2363),DATE(D2360,E2360,1)))</f>
        <v>brak daty</v>
      </c>
      <c r="H2360" s="567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5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7" t="b">
        <f ca="1">SUM(K2361:X2361)=E2363</f>
        <v>1</v>
      </c>
      <c r="I2361" s="1" t="s">
        <v>802</v>
      </c>
      <c r="K2361" s="566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6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6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6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6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6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6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6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6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6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6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6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6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6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5" t="s">
        <v>806</v>
      </c>
      <c r="D2362" s="474">
        <f ca="1">D1169</f>
        <v>0</v>
      </c>
      <c r="E2362" s="474">
        <f ca="1">IF(D2361&gt;10,ROUND(D2362/12,2),D2362)</f>
        <v>0</v>
      </c>
      <c r="F2362" s="553">
        <f>Koniec_Projekt</f>
        <v>0</v>
      </c>
      <c r="G2362" s="330">
        <f>Miesiac_Koniec_Projekt</f>
        <v>0</v>
      </c>
      <c r="H2362" s="567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5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45" hidden="1" thickBot="1">
      <c r="B2364" s="556" t="s">
        <v>804</v>
      </c>
      <c r="C2364" s="557"/>
      <c r="D2364" s="558">
        <f ca="1">IF(D2361&gt;10,ROUND((D2363-1)*E2362,0),E2362)</f>
        <v>0</v>
      </c>
      <c r="E2364" s="558">
        <f ca="1">D2361-D2364</f>
        <v>0</v>
      </c>
      <c r="F2364" s="557"/>
      <c r="G2364" s="557"/>
      <c r="H2364" s="557"/>
      <c r="I2364" s="557"/>
      <c r="J2364" s="557"/>
      <c r="K2364" s="557"/>
      <c r="L2364" s="557"/>
      <c r="M2364" s="557"/>
      <c r="N2364" s="557"/>
      <c r="O2364" s="557"/>
      <c r="P2364" s="557"/>
      <c r="Q2364" s="557"/>
      <c r="R2364" s="557"/>
      <c r="S2364" s="557"/>
      <c r="T2364" s="557"/>
      <c r="U2364" s="557"/>
      <c r="V2364" s="557"/>
      <c r="W2364" s="557"/>
      <c r="X2364" s="557"/>
    </row>
    <row r="2365" spans="2:24" ht="12.45" hidden="1" thickTop="1"/>
    <row r="2366" spans="2:24" ht="12.45" hidden="1" thickBot="1">
      <c r="B2366" s="559" t="str">
        <f ca="1">"nazwa ST: "&amp;B1173</f>
        <v>nazwa ST: 0</v>
      </c>
      <c r="C2366" s="559"/>
      <c r="D2366" s="560">
        <f>D1173</f>
        <v>8</v>
      </c>
      <c r="E2366" s="559"/>
      <c r="F2366" s="559"/>
      <c r="G2366" s="559"/>
      <c r="H2366" s="559"/>
      <c r="I2366" s="559"/>
      <c r="J2366" s="559"/>
      <c r="K2366" s="568" t="str">
        <f t="shared" ref="K2366:X2366" si="1718">LataProjekcji</f>
        <v>Uzupełnij dane</v>
      </c>
      <c r="L2366" s="568" t="str">
        <f t="shared" si="1718"/>
        <v/>
      </c>
      <c r="M2366" s="568" t="str">
        <f t="shared" si="1718"/>
        <v/>
      </c>
      <c r="N2366" s="568" t="str">
        <f t="shared" si="1718"/>
        <v/>
      </c>
      <c r="O2366" s="568" t="str">
        <f t="shared" si="1718"/>
        <v/>
      </c>
      <c r="P2366" s="568" t="str">
        <f t="shared" si="1718"/>
        <v/>
      </c>
      <c r="Q2366" s="568" t="str">
        <f t="shared" si="1718"/>
        <v/>
      </c>
      <c r="R2366" s="568" t="str">
        <f t="shared" si="1718"/>
        <v/>
      </c>
      <c r="S2366" s="568" t="str">
        <f t="shared" si="1718"/>
        <v/>
      </c>
      <c r="T2366" s="568" t="str">
        <f t="shared" si="1718"/>
        <v/>
      </c>
      <c r="U2366" s="568" t="str">
        <f t="shared" si="1718"/>
        <v/>
      </c>
      <c r="V2366" s="568" t="str">
        <f t="shared" si="1718"/>
        <v/>
      </c>
      <c r="W2366" s="568" t="str">
        <f t="shared" si="1718"/>
        <v/>
      </c>
      <c r="X2366" s="568" t="str">
        <f t="shared" si="1718"/>
        <v/>
      </c>
    </row>
    <row r="2367" spans="2:24" hidden="1">
      <c r="B2367" s="555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4" t="str">
        <f ca="1">IF(ISBLANK(OFFSET($E$195,$D2366,0)),"brak daty",IF(D2368&gt;10,EDATE(OFFSET($E$195,$D2366,0),D2370),DATE(D2367,E2367,1)))</f>
        <v>brak daty</v>
      </c>
      <c r="H2367" s="567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5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7" t="b">
        <f ca="1">SUM(K2368:X2368)=E2370</f>
        <v>1</v>
      </c>
      <c r="I2368" s="1" t="s">
        <v>802</v>
      </c>
      <c r="K2368" s="566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6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6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6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6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6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6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6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6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6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6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6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6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6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5" t="s">
        <v>806</v>
      </c>
      <c r="D2369" s="474">
        <f ca="1">D1176</f>
        <v>0</v>
      </c>
      <c r="E2369" s="474">
        <f ca="1">IF(D2368&gt;10,ROUND(D2369/12,2),D2369)</f>
        <v>0</v>
      </c>
      <c r="F2369" s="553">
        <f>Koniec_Projekt</f>
        <v>0</v>
      </c>
      <c r="G2369" s="330">
        <f>Miesiac_Koniec_Projekt</f>
        <v>0</v>
      </c>
      <c r="H2369" s="567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5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45" hidden="1" thickBot="1">
      <c r="B2371" s="556" t="s">
        <v>804</v>
      </c>
      <c r="C2371" s="557"/>
      <c r="D2371" s="558">
        <f ca="1">IF(D2368&gt;10,ROUND((D2370-1)*E2369,0),E2369)</f>
        <v>0</v>
      </c>
      <c r="E2371" s="558">
        <f ca="1">D2368-D2371</f>
        <v>0</v>
      </c>
      <c r="F2371" s="557"/>
      <c r="G2371" s="557"/>
      <c r="H2371" s="557"/>
      <c r="I2371" s="557"/>
      <c r="J2371" s="557"/>
      <c r="K2371" s="557"/>
      <c r="L2371" s="557"/>
      <c r="M2371" s="557"/>
      <c r="N2371" s="557"/>
      <c r="O2371" s="557"/>
      <c r="P2371" s="557"/>
      <c r="Q2371" s="557"/>
      <c r="R2371" s="557"/>
      <c r="S2371" s="557"/>
      <c r="T2371" s="557"/>
      <c r="U2371" s="557"/>
      <c r="V2371" s="557"/>
      <c r="W2371" s="557"/>
      <c r="X2371" s="557"/>
    </row>
    <row r="2372" spans="2:24" ht="12.45" hidden="1" thickTop="1"/>
    <row r="2373" spans="2:24" ht="12.45" hidden="1" thickBot="1">
      <c r="B2373" s="559" t="str">
        <f ca="1">"nazwa ST: "&amp;B1180</f>
        <v>nazwa ST: 0</v>
      </c>
      <c r="C2373" s="559"/>
      <c r="D2373" s="560">
        <f>D1180</f>
        <v>9</v>
      </c>
      <c r="E2373" s="559"/>
      <c r="F2373" s="559"/>
      <c r="G2373" s="559"/>
      <c r="H2373" s="559"/>
      <c r="I2373" s="559"/>
      <c r="J2373" s="559"/>
      <c r="K2373" s="568" t="str">
        <f t="shared" ref="K2373:X2373" si="1719">LataProjekcji</f>
        <v>Uzupełnij dane</v>
      </c>
      <c r="L2373" s="568" t="str">
        <f t="shared" si="1719"/>
        <v/>
      </c>
      <c r="M2373" s="568" t="str">
        <f t="shared" si="1719"/>
        <v/>
      </c>
      <c r="N2373" s="568" t="str">
        <f t="shared" si="1719"/>
        <v/>
      </c>
      <c r="O2373" s="568" t="str">
        <f t="shared" si="1719"/>
        <v/>
      </c>
      <c r="P2373" s="568" t="str">
        <f t="shared" si="1719"/>
        <v/>
      </c>
      <c r="Q2373" s="568" t="str">
        <f t="shared" si="1719"/>
        <v/>
      </c>
      <c r="R2373" s="568" t="str">
        <f t="shared" si="1719"/>
        <v/>
      </c>
      <c r="S2373" s="568" t="str">
        <f t="shared" si="1719"/>
        <v/>
      </c>
      <c r="T2373" s="568" t="str">
        <f t="shared" si="1719"/>
        <v/>
      </c>
      <c r="U2373" s="568" t="str">
        <f t="shared" si="1719"/>
        <v/>
      </c>
      <c r="V2373" s="568" t="str">
        <f t="shared" si="1719"/>
        <v/>
      </c>
      <c r="W2373" s="568" t="str">
        <f t="shared" si="1719"/>
        <v/>
      </c>
      <c r="X2373" s="568" t="str">
        <f t="shared" si="1719"/>
        <v/>
      </c>
    </row>
    <row r="2374" spans="2:24" hidden="1">
      <c r="B2374" s="555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4" t="str">
        <f ca="1">IF(ISBLANK(OFFSET($E$195,$D2373,0)),"brak daty",IF(D2375&gt;10,EDATE(OFFSET($E$195,$D2373,0),D2377),DATE(D2374,E2374,1)))</f>
        <v>brak daty</v>
      </c>
      <c r="H2374" s="567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5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7" t="b">
        <f ca="1">SUM(K2375:X2375)=E2377</f>
        <v>1</v>
      </c>
      <c r="I2375" s="1" t="s">
        <v>802</v>
      </c>
      <c r="K2375" s="566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6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6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6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6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6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6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6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6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6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6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6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6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6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5" t="s">
        <v>806</v>
      </c>
      <c r="D2376" s="474">
        <f ca="1">D1183</f>
        <v>0</v>
      </c>
      <c r="E2376" s="474">
        <f ca="1">IF(D2375&gt;10,ROUND(D2376/12,2),D2376)</f>
        <v>0</v>
      </c>
      <c r="F2376" s="553">
        <f>Koniec_Projekt</f>
        <v>0</v>
      </c>
      <c r="G2376" s="330">
        <f>Miesiac_Koniec_Projekt</f>
        <v>0</v>
      </c>
      <c r="H2376" s="567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5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45" hidden="1" thickBot="1">
      <c r="B2378" s="556" t="s">
        <v>804</v>
      </c>
      <c r="C2378" s="557"/>
      <c r="D2378" s="558">
        <f ca="1">IF(D2375&gt;10,ROUND((D2377-1)*E2376,0),E2376)</f>
        <v>0</v>
      </c>
      <c r="E2378" s="558">
        <f ca="1">D2375-D2378</f>
        <v>0</v>
      </c>
      <c r="F2378" s="557"/>
      <c r="G2378" s="557"/>
      <c r="H2378" s="557"/>
      <c r="I2378" s="557"/>
      <c r="J2378" s="557"/>
      <c r="K2378" s="557"/>
      <c r="L2378" s="557"/>
      <c r="M2378" s="557"/>
      <c r="N2378" s="557"/>
      <c r="O2378" s="557"/>
      <c r="P2378" s="557"/>
      <c r="Q2378" s="557"/>
      <c r="R2378" s="557"/>
      <c r="S2378" s="557"/>
      <c r="T2378" s="557"/>
      <c r="U2378" s="557"/>
      <c r="V2378" s="557"/>
      <c r="W2378" s="557"/>
      <c r="X2378" s="557"/>
    </row>
    <row r="2379" spans="2:24" ht="12.45" hidden="1" thickTop="1"/>
    <row r="2380" spans="2:24" ht="12.45" hidden="1" thickBot="1">
      <c r="B2380" s="559" t="str">
        <f ca="1">"nazwa ST: "&amp;B1187</f>
        <v>nazwa ST: 0</v>
      </c>
      <c r="C2380" s="559"/>
      <c r="D2380" s="560">
        <f>D1187</f>
        <v>10</v>
      </c>
      <c r="E2380" s="559"/>
      <c r="F2380" s="559"/>
      <c r="G2380" s="559"/>
      <c r="H2380" s="559"/>
      <c r="I2380" s="559"/>
      <c r="J2380" s="559"/>
      <c r="K2380" s="568" t="str">
        <f t="shared" ref="K2380:X2380" si="1720">LataProjekcji</f>
        <v>Uzupełnij dane</v>
      </c>
      <c r="L2380" s="568" t="str">
        <f t="shared" si="1720"/>
        <v/>
      </c>
      <c r="M2380" s="568" t="str">
        <f t="shared" si="1720"/>
        <v/>
      </c>
      <c r="N2380" s="568" t="str">
        <f t="shared" si="1720"/>
        <v/>
      </c>
      <c r="O2380" s="568" t="str">
        <f t="shared" si="1720"/>
        <v/>
      </c>
      <c r="P2380" s="568" t="str">
        <f t="shared" si="1720"/>
        <v/>
      </c>
      <c r="Q2380" s="568" t="str">
        <f t="shared" si="1720"/>
        <v/>
      </c>
      <c r="R2380" s="568" t="str">
        <f t="shared" si="1720"/>
        <v/>
      </c>
      <c r="S2380" s="568" t="str">
        <f t="shared" si="1720"/>
        <v/>
      </c>
      <c r="T2380" s="568" t="str">
        <f t="shared" si="1720"/>
        <v/>
      </c>
      <c r="U2380" s="568" t="str">
        <f t="shared" si="1720"/>
        <v/>
      </c>
      <c r="V2380" s="568" t="str">
        <f t="shared" si="1720"/>
        <v/>
      </c>
      <c r="W2380" s="568" t="str">
        <f t="shared" si="1720"/>
        <v/>
      </c>
      <c r="X2380" s="568" t="str">
        <f t="shared" si="1720"/>
        <v/>
      </c>
    </row>
    <row r="2381" spans="2:24" hidden="1">
      <c r="B2381" s="555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4" t="str">
        <f ca="1">IF(ISBLANK(OFFSET($E$195,$D2380,0)),"brak daty",IF(D2382&gt;10,EDATE(OFFSET($E$195,$D2380,0),D2384),DATE(D2381,E2381,1)))</f>
        <v>brak daty</v>
      </c>
      <c r="H2381" s="567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5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7" t="b">
        <f ca="1">SUM(K2382:X2382)=E2384</f>
        <v>1</v>
      </c>
      <c r="I2382" s="1" t="s">
        <v>802</v>
      </c>
      <c r="K2382" s="566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6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6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6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6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6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6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6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6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6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6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6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6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6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5" t="s">
        <v>806</v>
      </c>
      <c r="D2383" s="474">
        <f ca="1">D1190</f>
        <v>0</v>
      </c>
      <c r="E2383" s="474">
        <f ca="1">IF(D2382&gt;10,ROUND(D2383/12,2),D2383)</f>
        <v>0</v>
      </c>
      <c r="F2383" s="553">
        <f>Koniec_Projekt</f>
        <v>0</v>
      </c>
      <c r="G2383" s="330">
        <f>Miesiac_Koniec_Projekt</f>
        <v>0</v>
      </c>
      <c r="H2383" s="567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5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45" hidden="1" thickBot="1">
      <c r="B2385" s="556" t="s">
        <v>804</v>
      </c>
      <c r="C2385" s="557"/>
      <c r="D2385" s="558">
        <f ca="1">IF(D2382&gt;10,ROUND((D2384-1)*E2383,0),E2383)</f>
        <v>0</v>
      </c>
      <c r="E2385" s="558">
        <f ca="1">D2382-D2385</f>
        <v>0</v>
      </c>
      <c r="F2385" s="557"/>
      <c r="G2385" s="557"/>
      <c r="H2385" s="557"/>
      <c r="I2385" s="557"/>
      <c r="J2385" s="557"/>
      <c r="K2385" s="557"/>
      <c r="L2385" s="557"/>
      <c r="M2385" s="557"/>
      <c r="N2385" s="557"/>
      <c r="O2385" s="557"/>
      <c r="P2385" s="557"/>
      <c r="Q2385" s="557"/>
      <c r="R2385" s="557"/>
      <c r="S2385" s="557"/>
      <c r="T2385" s="557"/>
      <c r="U2385" s="557"/>
      <c r="V2385" s="557"/>
      <c r="W2385" s="557"/>
      <c r="X2385" s="557"/>
    </row>
    <row r="2386" spans="2:24" ht="12.45" hidden="1" thickTop="1"/>
    <row r="2387" spans="2:24" ht="12.45" hidden="1" thickBot="1">
      <c r="B2387" s="559" t="str">
        <f ca="1">"nazwa ST: "&amp;B1194</f>
        <v>nazwa ST: 0</v>
      </c>
      <c r="C2387" s="559"/>
      <c r="D2387" s="560">
        <f>D1194</f>
        <v>11</v>
      </c>
      <c r="E2387" s="559"/>
      <c r="F2387" s="559"/>
      <c r="G2387" s="559"/>
      <c r="H2387" s="559"/>
      <c r="I2387" s="559"/>
      <c r="J2387" s="559"/>
      <c r="K2387" s="568" t="str">
        <f t="shared" ref="K2387:X2387" si="1721">LataProjekcji</f>
        <v>Uzupełnij dane</v>
      </c>
      <c r="L2387" s="568" t="str">
        <f t="shared" si="1721"/>
        <v/>
      </c>
      <c r="M2387" s="568" t="str">
        <f t="shared" si="1721"/>
        <v/>
      </c>
      <c r="N2387" s="568" t="str">
        <f t="shared" si="1721"/>
        <v/>
      </c>
      <c r="O2387" s="568" t="str">
        <f t="shared" si="1721"/>
        <v/>
      </c>
      <c r="P2387" s="568" t="str">
        <f t="shared" si="1721"/>
        <v/>
      </c>
      <c r="Q2387" s="568" t="str">
        <f t="shared" si="1721"/>
        <v/>
      </c>
      <c r="R2387" s="568" t="str">
        <f t="shared" si="1721"/>
        <v/>
      </c>
      <c r="S2387" s="568" t="str">
        <f t="shared" si="1721"/>
        <v/>
      </c>
      <c r="T2387" s="568" t="str">
        <f t="shared" si="1721"/>
        <v/>
      </c>
      <c r="U2387" s="568" t="str">
        <f t="shared" si="1721"/>
        <v/>
      </c>
      <c r="V2387" s="568" t="str">
        <f t="shared" si="1721"/>
        <v/>
      </c>
      <c r="W2387" s="568" t="str">
        <f t="shared" si="1721"/>
        <v/>
      </c>
      <c r="X2387" s="568" t="str">
        <f t="shared" si="1721"/>
        <v/>
      </c>
    </row>
    <row r="2388" spans="2:24" hidden="1">
      <c r="B2388" s="555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4" t="str">
        <f ca="1">IF(ISBLANK(OFFSET($E$195,$D2387,0)),"brak daty",IF(D2389&gt;10,EDATE(OFFSET($E$195,$D2387,0),D2391),DATE(D2388,E2388,1)))</f>
        <v>brak daty</v>
      </c>
      <c r="H2388" s="567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5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7" t="b">
        <f ca="1">SUM(K2389:X2389)=E2391</f>
        <v>1</v>
      </c>
      <c r="I2389" s="1" t="s">
        <v>802</v>
      </c>
      <c r="K2389" s="566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6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6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6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6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6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6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6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6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6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6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6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6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6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5" t="s">
        <v>806</v>
      </c>
      <c r="D2390" s="474">
        <f ca="1">D1197</f>
        <v>0</v>
      </c>
      <c r="E2390" s="474">
        <f ca="1">IF(D2389&gt;10,ROUND(D2390/12,2),D2390)</f>
        <v>0</v>
      </c>
      <c r="F2390" s="553">
        <f>Koniec_Projekt</f>
        <v>0</v>
      </c>
      <c r="G2390" s="330">
        <f>Miesiac_Koniec_Projekt</f>
        <v>0</v>
      </c>
      <c r="H2390" s="567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5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45" hidden="1" thickBot="1">
      <c r="B2392" s="556" t="s">
        <v>804</v>
      </c>
      <c r="C2392" s="557"/>
      <c r="D2392" s="558">
        <f ca="1">IF(D2389&gt;10,ROUND((D2391-1)*E2390,0),E2390)</f>
        <v>0</v>
      </c>
      <c r="E2392" s="558">
        <f ca="1">D2389-D2392</f>
        <v>0</v>
      </c>
      <c r="F2392" s="557"/>
      <c r="G2392" s="557"/>
      <c r="H2392" s="557"/>
      <c r="I2392" s="557"/>
      <c r="J2392" s="557"/>
      <c r="K2392" s="557"/>
      <c r="L2392" s="557"/>
      <c r="M2392" s="557"/>
      <c r="N2392" s="557"/>
      <c r="O2392" s="557"/>
      <c r="P2392" s="557"/>
      <c r="Q2392" s="557"/>
      <c r="R2392" s="557"/>
      <c r="S2392" s="557"/>
      <c r="T2392" s="557"/>
      <c r="U2392" s="557"/>
      <c r="V2392" s="557"/>
      <c r="W2392" s="557"/>
      <c r="X2392" s="557"/>
    </row>
    <row r="2393" spans="2:24" ht="12.45" hidden="1" thickTop="1"/>
    <row r="2394" spans="2:24" ht="12.45" hidden="1" thickBot="1">
      <c r="B2394" s="559" t="str">
        <f ca="1">"nazwa ST: "&amp;B1201</f>
        <v>nazwa ST: 0</v>
      </c>
      <c r="C2394" s="559"/>
      <c r="D2394" s="560">
        <f>D1201</f>
        <v>12</v>
      </c>
      <c r="E2394" s="559"/>
      <c r="F2394" s="559"/>
      <c r="G2394" s="559"/>
      <c r="H2394" s="559"/>
      <c r="I2394" s="559"/>
      <c r="J2394" s="559"/>
      <c r="K2394" s="568" t="str">
        <f t="shared" ref="K2394:X2394" si="1722">LataProjekcji</f>
        <v>Uzupełnij dane</v>
      </c>
      <c r="L2394" s="568" t="str">
        <f t="shared" si="1722"/>
        <v/>
      </c>
      <c r="M2394" s="568" t="str">
        <f t="shared" si="1722"/>
        <v/>
      </c>
      <c r="N2394" s="568" t="str">
        <f t="shared" si="1722"/>
        <v/>
      </c>
      <c r="O2394" s="568" t="str">
        <f t="shared" si="1722"/>
        <v/>
      </c>
      <c r="P2394" s="568" t="str">
        <f t="shared" si="1722"/>
        <v/>
      </c>
      <c r="Q2394" s="568" t="str">
        <f t="shared" si="1722"/>
        <v/>
      </c>
      <c r="R2394" s="568" t="str">
        <f t="shared" si="1722"/>
        <v/>
      </c>
      <c r="S2394" s="568" t="str">
        <f t="shared" si="1722"/>
        <v/>
      </c>
      <c r="T2394" s="568" t="str">
        <f t="shared" si="1722"/>
        <v/>
      </c>
      <c r="U2394" s="568" t="str">
        <f t="shared" si="1722"/>
        <v/>
      </c>
      <c r="V2394" s="568" t="str">
        <f t="shared" si="1722"/>
        <v/>
      </c>
      <c r="W2394" s="568" t="str">
        <f t="shared" si="1722"/>
        <v/>
      </c>
      <c r="X2394" s="568" t="str">
        <f t="shared" si="1722"/>
        <v/>
      </c>
    </row>
    <row r="2395" spans="2:24" hidden="1">
      <c r="B2395" s="555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4" t="str">
        <f ca="1">IF(ISBLANK(OFFSET($E$195,$D2394,0)),"brak daty",IF(D2396&gt;10,EDATE(OFFSET($E$195,$D2394,0),D2398),DATE(D2395,E2395,1)))</f>
        <v>brak daty</v>
      </c>
      <c r="H2395" s="567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5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7" t="b">
        <f ca="1">SUM(K2396:X2396)=E2398</f>
        <v>1</v>
      </c>
      <c r="I2396" s="1" t="s">
        <v>802</v>
      </c>
      <c r="K2396" s="566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6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6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6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6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6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6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6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6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6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6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6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6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6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5" t="s">
        <v>806</v>
      </c>
      <c r="D2397" s="474">
        <f ca="1">D1204</f>
        <v>0</v>
      </c>
      <c r="E2397" s="474">
        <f ca="1">IF(D2396&gt;10,ROUND(D2397/12,2),D2397)</f>
        <v>0</v>
      </c>
      <c r="F2397" s="553">
        <f>Koniec_Projekt</f>
        <v>0</v>
      </c>
      <c r="G2397" s="330">
        <f>Miesiac_Koniec_Projekt</f>
        <v>0</v>
      </c>
      <c r="H2397" s="567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5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45" hidden="1" thickBot="1">
      <c r="B2399" s="556" t="s">
        <v>804</v>
      </c>
      <c r="C2399" s="557"/>
      <c r="D2399" s="558">
        <f ca="1">IF(D2396&gt;10,ROUND((D2398-1)*E2397,0),E2397)</f>
        <v>0</v>
      </c>
      <c r="E2399" s="558">
        <f ca="1">D2396-D2399</f>
        <v>0</v>
      </c>
      <c r="F2399" s="557"/>
      <c r="G2399" s="557"/>
      <c r="H2399" s="557"/>
      <c r="I2399" s="557"/>
      <c r="J2399" s="557"/>
      <c r="K2399" s="557"/>
      <c r="L2399" s="557"/>
      <c r="M2399" s="557"/>
      <c r="N2399" s="557"/>
      <c r="O2399" s="557"/>
      <c r="P2399" s="557"/>
      <c r="Q2399" s="557"/>
      <c r="R2399" s="557"/>
      <c r="S2399" s="557"/>
      <c r="T2399" s="557"/>
      <c r="U2399" s="557"/>
      <c r="V2399" s="557"/>
      <c r="W2399" s="557"/>
      <c r="X2399" s="557"/>
    </row>
    <row r="2400" spans="2:24" ht="12.45" hidden="1" thickTop="1"/>
    <row r="2401" spans="2:24" ht="12.45" hidden="1" thickBot="1">
      <c r="B2401" s="559" t="str">
        <f ca="1">"nazwa ST: "&amp;B1208</f>
        <v>nazwa ST: 0</v>
      </c>
      <c r="C2401" s="559"/>
      <c r="D2401" s="560">
        <f>D1208</f>
        <v>13</v>
      </c>
      <c r="E2401" s="559"/>
      <c r="F2401" s="559"/>
      <c r="G2401" s="559"/>
      <c r="H2401" s="559"/>
      <c r="I2401" s="559"/>
      <c r="J2401" s="559"/>
      <c r="K2401" s="568" t="str">
        <f t="shared" ref="K2401:X2401" si="1723">LataProjekcji</f>
        <v>Uzupełnij dane</v>
      </c>
      <c r="L2401" s="568" t="str">
        <f t="shared" si="1723"/>
        <v/>
      </c>
      <c r="M2401" s="568" t="str">
        <f t="shared" si="1723"/>
        <v/>
      </c>
      <c r="N2401" s="568" t="str">
        <f t="shared" si="1723"/>
        <v/>
      </c>
      <c r="O2401" s="568" t="str">
        <f t="shared" si="1723"/>
        <v/>
      </c>
      <c r="P2401" s="568" t="str">
        <f t="shared" si="1723"/>
        <v/>
      </c>
      <c r="Q2401" s="568" t="str">
        <f t="shared" si="1723"/>
        <v/>
      </c>
      <c r="R2401" s="568" t="str">
        <f t="shared" si="1723"/>
        <v/>
      </c>
      <c r="S2401" s="568" t="str">
        <f t="shared" si="1723"/>
        <v/>
      </c>
      <c r="T2401" s="568" t="str">
        <f t="shared" si="1723"/>
        <v/>
      </c>
      <c r="U2401" s="568" t="str">
        <f t="shared" si="1723"/>
        <v/>
      </c>
      <c r="V2401" s="568" t="str">
        <f t="shared" si="1723"/>
        <v/>
      </c>
      <c r="W2401" s="568" t="str">
        <f t="shared" si="1723"/>
        <v/>
      </c>
      <c r="X2401" s="568" t="str">
        <f t="shared" si="1723"/>
        <v/>
      </c>
    </row>
    <row r="2402" spans="2:24" hidden="1">
      <c r="B2402" s="555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4" t="str">
        <f ca="1">IF(ISBLANK(OFFSET($E$195,$D2401,0)),"brak daty",IF(D2403&gt;10,EDATE(OFFSET($E$195,$D2401,0),D2405),DATE(D2402,E2402,1)))</f>
        <v>brak daty</v>
      </c>
      <c r="H2402" s="567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5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7" t="b">
        <f ca="1">SUM(K2403:X2403)=E2405</f>
        <v>1</v>
      </c>
      <c r="I2403" s="1" t="s">
        <v>802</v>
      </c>
      <c r="K2403" s="566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6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6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6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6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6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6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6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6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6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6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6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6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6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5" t="s">
        <v>806</v>
      </c>
      <c r="D2404" s="474">
        <f ca="1">D1211</f>
        <v>0</v>
      </c>
      <c r="E2404" s="474">
        <f ca="1">IF(D2403&gt;10,ROUND(D2404/12,2),D2404)</f>
        <v>0</v>
      </c>
      <c r="F2404" s="553">
        <f>Koniec_Projekt</f>
        <v>0</v>
      </c>
      <c r="G2404" s="330">
        <f>Miesiac_Koniec_Projekt</f>
        <v>0</v>
      </c>
      <c r="H2404" s="567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5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45" hidden="1" thickBot="1">
      <c r="B2406" s="556" t="s">
        <v>804</v>
      </c>
      <c r="C2406" s="557"/>
      <c r="D2406" s="558">
        <f ca="1">IF(D2403&gt;10,ROUND((D2405-1)*E2404,0),E2404)</f>
        <v>0</v>
      </c>
      <c r="E2406" s="558">
        <f ca="1">D2403-D2406</f>
        <v>0</v>
      </c>
      <c r="F2406" s="557"/>
      <c r="G2406" s="557"/>
      <c r="H2406" s="557"/>
      <c r="I2406" s="557"/>
      <c r="J2406" s="557"/>
      <c r="K2406" s="557"/>
      <c r="L2406" s="557"/>
      <c r="M2406" s="557"/>
      <c r="N2406" s="557"/>
      <c r="O2406" s="557"/>
      <c r="P2406" s="557"/>
      <c r="Q2406" s="557"/>
      <c r="R2406" s="557"/>
      <c r="S2406" s="557"/>
      <c r="T2406" s="557"/>
      <c r="U2406" s="557"/>
      <c r="V2406" s="557"/>
      <c r="W2406" s="557"/>
      <c r="X2406" s="557"/>
    </row>
    <row r="2407" spans="2:24" ht="12.45" hidden="1" thickTop="1"/>
    <row r="2408" spans="2:24" ht="12.45" hidden="1" thickBot="1">
      <c r="B2408" s="559" t="str">
        <f ca="1">"nazwa ST: "&amp;B1215</f>
        <v>nazwa ST: 0</v>
      </c>
      <c r="C2408" s="559"/>
      <c r="D2408" s="560">
        <f>D1215</f>
        <v>14</v>
      </c>
      <c r="E2408" s="559"/>
      <c r="F2408" s="559"/>
      <c r="G2408" s="559"/>
      <c r="H2408" s="559"/>
      <c r="I2408" s="559"/>
      <c r="J2408" s="559"/>
      <c r="K2408" s="568" t="str">
        <f t="shared" ref="K2408:X2408" si="1724">LataProjekcji</f>
        <v>Uzupełnij dane</v>
      </c>
      <c r="L2408" s="568" t="str">
        <f t="shared" si="1724"/>
        <v/>
      </c>
      <c r="M2408" s="568" t="str">
        <f t="shared" si="1724"/>
        <v/>
      </c>
      <c r="N2408" s="568" t="str">
        <f t="shared" si="1724"/>
        <v/>
      </c>
      <c r="O2408" s="568" t="str">
        <f t="shared" si="1724"/>
        <v/>
      </c>
      <c r="P2408" s="568" t="str">
        <f t="shared" si="1724"/>
        <v/>
      </c>
      <c r="Q2408" s="568" t="str">
        <f t="shared" si="1724"/>
        <v/>
      </c>
      <c r="R2408" s="568" t="str">
        <f t="shared" si="1724"/>
        <v/>
      </c>
      <c r="S2408" s="568" t="str">
        <f t="shared" si="1724"/>
        <v/>
      </c>
      <c r="T2408" s="568" t="str">
        <f t="shared" si="1724"/>
        <v/>
      </c>
      <c r="U2408" s="568" t="str">
        <f t="shared" si="1724"/>
        <v/>
      </c>
      <c r="V2408" s="568" t="str">
        <f t="shared" si="1724"/>
        <v/>
      </c>
      <c r="W2408" s="568" t="str">
        <f t="shared" si="1724"/>
        <v/>
      </c>
      <c r="X2408" s="568" t="str">
        <f t="shared" si="1724"/>
        <v/>
      </c>
    </row>
    <row r="2409" spans="2:24" hidden="1">
      <c r="B2409" s="555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4" t="str">
        <f ca="1">IF(ISBLANK(OFFSET($E$195,$D2408,0)),"brak daty",IF(D2410&gt;10,EDATE(OFFSET($E$195,$D2408,0),D2412),DATE(D2409,E2409,1)))</f>
        <v>brak daty</v>
      </c>
      <c r="H2409" s="567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5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7" t="b">
        <f ca="1">SUM(K2410:X2410)=E2412</f>
        <v>1</v>
      </c>
      <c r="I2410" s="1" t="s">
        <v>802</v>
      </c>
      <c r="K2410" s="566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6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6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6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6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6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6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6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6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6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6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6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6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6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5" t="s">
        <v>806</v>
      </c>
      <c r="D2411" s="474">
        <f ca="1">D1218</f>
        <v>0</v>
      </c>
      <c r="E2411" s="474">
        <f ca="1">IF(D2410&gt;10,ROUND(D2411/12,2),D2411)</f>
        <v>0</v>
      </c>
      <c r="F2411" s="553">
        <f>Koniec_Projekt</f>
        <v>0</v>
      </c>
      <c r="G2411" s="330">
        <f>Miesiac_Koniec_Projekt</f>
        <v>0</v>
      </c>
      <c r="H2411" s="567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5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45" hidden="1" thickBot="1">
      <c r="B2413" s="556" t="s">
        <v>804</v>
      </c>
      <c r="C2413" s="557"/>
      <c r="D2413" s="558">
        <f ca="1">IF(D2410&gt;10,ROUND((D2412-1)*E2411,0),E2411)</f>
        <v>0</v>
      </c>
      <c r="E2413" s="558">
        <f ca="1">D2410-D2413</f>
        <v>0</v>
      </c>
      <c r="F2413" s="557"/>
      <c r="G2413" s="557"/>
      <c r="H2413" s="557"/>
      <c r="I2413" s="557"/>
      <c r="J2413" s="557"/>
      <c r="K2413" s="557"/>
      <c r="L2413" s="557"/>
      <c r="M2413" s="557"/>
      <c r="N2413" s="557"/>
      <c r="O2413" s="557"/>
      <c r="P2413" s="557"/>
      <c r="Q2413" s="557"/>
      <c r="R2413" s="557"/>
      <c r="S2413" s="557"/>
      <c r="T2413" s="557"/>
      <c r="U2413" s="557"/>
      <c r="V2413" s="557"/>
      <c r="W2413" s="557"/>
      <c r="X2413" s="557"/>
    </row>
    <row r="2414" spans="2:24" ht="12.45" hidden="1" thickTop="1"/>
    <row r="2415" spans="2:24" ht="12.45" hidden="1" thickBot="1">
      <c r="B2415" s="559" t="str">
        <f ca="1">"nazwa ST: "&amp;B1222</f>
        <v>nazwa ST: 0</v>
      </c>
      <c r="C2415" s="559"/>
      <c r="D2415" s="560">
        <f>D1222</f>
        <v>15</v>
      </c>
      <c r="E2415" s="559"/>
      <c r="F2415" s="559"/>
      <c r="G2415" s="559"/>
      <c r="H2415" s="559"/>
      <c r="I2415" s="559"/>
      <c r="J2415" s="559"/>
      <c r="K2415" s="568" t="str">
        <f t="shared" ref="K2415:X2415" si="1725">LataProjekcji</f>
        <v>Uzupełnij dane</v>
      </c>
      <c r="L2415" s="568" t="str">
        <f t="shared" si="1725"/>
        <v/>
      </c>
      <c r="M2415" s="568" t="str">
        <f t="shared" si="1725"/>
        <v/>
      </c>
      <c r="N2415" s="568" t="str">
        <f t="shared" si="1725"/>
        <v/>
      </c>
      <c r="O2415" s="568" t="str">
        <f t="shared" si="1725"/>
        <v/>
      </c>
      <c r="P2415" s="568" t="str">
        <f t="shared" si="1725"/>
        <v/>
      </c>
      <c r="Q2415" s="568" t="str">
        <f t="shared" si="1725"/>
        <v/>
      </c>
      <c r="R2415" s="568" t="str">
        <f t="shared" si="1725"/>
        <v/>
      </c>
      <c r="S2415" s="568" t="str">
        <f t="shared" si="1725"/>
        <v/>
      </c>
      <c r="T2415" s="568" t="str">
        <f t="shared" si="1725"/>
        <v/>
      </c>
      <c r="U2415" s="568" t="str">
        <f t="shared" si="1725"/>
        <v/>
      </c>
      <c r="V2415" s="568" t="str">
        <f t="shared" si="1725"/>
        <v/>
      </c>
      <c r="W2415" s="568" t="str">
        <f t="shared" si="1725"/>
        <v/>
      </c>
      <c r="X2415" s="568" t="str">
        <f t="shared" si="1725"/>
        <v/>
      </c>
    </row>
    <row r="2416" spans="2:24" hidden="1">
      <c r="B2416" s="555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4" t="str">
        <f ca="1">IF(ISBLANK(OFFSET($E$195,$D2415,0)),"brak daty",IF(D2417&gt;10,EDATE(OFFSET($E$195,$D2415,0),D2419),DATE(D2416,E2416,1)))</f>
        <v>brak daty</v>
      </c>
      <c r="H2416" s="567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5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7" t="b">
        <f ca="1">SUM(K2417:X2417)=E2419</f>
        <v>1</v>
      </c>
      <c r="I2417" s="1" t="s">
        <v>802</v>
      </c>
      <c r="K2417" s="566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6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6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6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6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6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6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6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6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6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6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6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6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6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5" t="s">
        <v>806</v>
      </c>
      <c r="D2418" s="474">
        <f ca="1">D1225</f>
        <v>0</v>
      </c>
      <c r="E2418" s="474">
        <f ca="1">IF(D2417&gt;10,ROUND(D2418/12,2),D2418)</f>
        <v>0</v>
      </c>
      <c r="F2418" s="553">
        <f>Koniec_Projekt</f>
        <v>0</v>
      </c>
      <c r="G2418" s="330">
        <f>Miesiac_Koniec_Projekt</f>
        <v>0</v>
      </c>
      <c r="H2418" s="567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5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45" hidden="1" thickBot="1">
      <c r="B2420" s="556" t="s">
        <v>804</v>
      </c>
      <c r="C2420" s="557"/>
      <c r="D2420" s="558">
        <f ca="1">IF(D2417&gt;10,ROUND((D2419-1)*E2418,0),E2418)</f>
        <v>0</v>
      </c>
      <c r="E2420" s="558">
        <f ca="1">D2417-D2420</f>
        <v>0</v>
      </c>
      <c r="F2420" s="557"/>
      <c r="G2420" s="557"/>
      <c r="H2420" s="557"/>
      <c r="I2420" s="557"/>
      <c r="J2420" s="557"/>
      <c r="K2420" s="557"/>
      <c r="L2420" s="557"/>
      <c r="M2420" s="557"/>
      <c r="N2420" s="557"/>
      <c r="O2420" s="557"/>
      <c r="P2420" s="557"/>
      <c r="Q2420" s="557"/>
      <c r="R2420" s="557"/>
      <c r="S2420" s="557"/>
      <c r="T2420" s="557"/>
      <c r="U2420" s="557"/>
      <c r="V2420" s="557"/>
      <c r="W2420" s="557"/>
      <c r="X2420" s="557"/>
    </row>
    <row r="2421" spans="2:24" ht="12.45" hidden="1" thickTop="1"/>
    <row r="2422" spans="2:24" ht="12.45" hidden="1" thickBot="1">
      <c r="B2422" s="559" t="str">
        <f ca="1">"nazwa ST: "&amp;B1229</f>
        <v>nazwa ST: 0</v>
      </c>
      <c r="C2422" s="559"/>
      <c r="D2422" s="560">
        <f>D1229</f>
        <v>16</v>
      </c>
      <c r="E2422" s="559"/>
      <c r="F2422" s="559"/>
      <c r="G2422" s="559"/>
      <c r="H2422" s="559"/>
      <c r="I2422" s="559"/>
      <c r="J2422" s="559"/>
      <c r="K2422" s="568" t="str">
        <f t="shared" ref="K2422:X2422" si="1726">LataProjekcji</f>
        <v>Uzupełnij dane</v>
      </c>
      <c r="L2422" s="568" t="str">
        <f t="shared" si="1726"/>
        <v/>
      </c>
      <c r="M2422" s="568" t="str">
        <f t="shared" si="1726"/>
        <v/>
      </c>
      <c r="N2422" s="568" t="str">
        <f t="shared" si="1726"/>
        <v/>
      </c>
      <c r="O2422" s="568" t="str">
        <f t="shared" si="1726"/>
        <v/>
      </c>
      <c r="P2422" s="568" t="str">
        <f t="shared" si="1726"/>
        <v/>
      </c>
      <c r="Q2422" s="568" t="str">
        <f t="shared" si="1726"/>
        <v/>
      </c>
      <c r="R2422" s="568" t="str">
        <f t="shared" si="1726"/>
        <v/>
      </c>
      <c r="S2422" s="568" t="str">
        <f t="shared" si="1726"/>
        <v/>
      </c>
      <c r="T2422" s="568" t="str">
        <f t="shared" si="1726"/>
        <v/>
      </c>
      <c r="U2422" s="568" t="str">
        <f t="shared" si="1726"/>
        <v/>
      </c>
      <c r="V2422" s="568" t="str">
        <f t="shared" si="1726"/>
        <v/>
      </c>
      <c r="W2422" s="568" t="str">
        <f t="shared" si="1726"/>
        <v/>
      </c>
      <c r="X2422" s="568" t="str">
        <f t="shared" si="1726"/>
        <v/>
      </c>
    </row>
    <row r="2423" spans="2:24" hidden="1">
      <c r="B2423" s="555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4" t="str">
        <f ca="1">IF(ISBLANK(OFFSET($E$195,$D2422,0)),"brak daty",IF(D2424&gt;10,EDATE(OFFSET($E$195,$D2422,0),D2426),DATE(D2423,E2423,1)))</f>
        <v>brak daty</v>
      </c>
      <c r="H2423" s="567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5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7" t="b">
        <f ca="1">SUM(K2424:X2424)=E2426</f>
        <v>1</v>
      </c>
      <c r="I2424" s="1" t="s">
        <v>802</v>
      </c>
      <c r="K2424" s="566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6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6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6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6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6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6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6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6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6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6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6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6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6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5" t="s">
        <v>806</v>
      </c>
      <c r="D2425" s="474">
        <f ca="1">D1232</f>
        <v>0</v>
      </c>
      <c r="E2425" s="474">
        <f ca="1">IF(D2424&gt;10,ROUND(D2425/12,2),D2425)</f>
        <v>0</v>
      </c>
      <c r="F2425" s="553">
        <f>Koniec_Projekt</f>
        <v>0</v>
      </c>
      <c r="G2425" s="330">
        <f>Miesiac_Koniec_Projekt</f>
        <v>0</v>
      </c>
      <c r="H2425" s="567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5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45" hidden="1" thickBot="1">
      <c r="B2427" s="556" t="s">
        <v>804</v>
      </c>
      <c r="C2427" s="557"/>
      <c r="D2427" s="558">
        <f ca="1">IF(D2424&gt;10,ROUND((D2426-1)*E2425,0),E2425)</f>
        <v>0</v>
      </c>
      <c r="E2427" s="558">
        <f ca="1">D2424-D2427</f>
        <v>0</v>
      </c>
      <c r="F2427" s="557"/>
      <c r="G2427" s="557"/>
      <c r="H2427" s="557"/>
      <c r="I2427" s="557"/>
      <c r="J2427" s="557"/>
      <c r="K2427" s="557"/>
      <c r="L2427" s="557"/>
      <c r="M2427" s="557"/>
      <c r="N2427" s="557"/>
      <c r="O2427" s="557"/>
      <c r="P2427" s="557"/>
      <c r="Q2427" s="557"/>
      <c r="R2427" s="557"/>
      <c r="S2427" s="557"/>
      <c r="T2427" s="557"/>
      <c r="U2427" s="557"/>
      <c r="V2427" s="557"/>
      <c r="W2427" s="557"/>
      <c r="X2427" s="557"/>
    </row>
    <row r="2428" spans="2:24" ht="12.45" hidden="1" thickTop="1"/>
    <row r="2429" spans="2:24" ht="12.45" hidden="1" thickBot="1">
      <c r="B2429" s="559" t="str">
        <f ca="1">"nazwa ST: "&amp;B1236</f>
        <v>nazwa ST: 0</v>
      </c>
      <c r="C2429" s="559"/>
      <c r="D2429" s="560">
        <f>D1236</f>
        <v>17</v>
      </c>
      <c r="E2429" s="559"/>
      <c r="F2429" s="559"/>
      <c r="G2429" s="559"/>
      <c r="H2429" s="559"/>
      <c r="I2429" s="559"/>
      <c r="J2429" s="559"/>
      <c r="K2429" s="568" t="str">
        <f t="shared" ref="K2429:X2429" si="1727">LataProjekcji</f>
        <v>Uzupełnij dane</v>
      </c>
      <c r="L2429" s="568" t="str">
        <f t="shared" si="1727"/>
        <v/>
      </c>
      <c r="M2429" s="568" t="str">
        <f t="shared" si="1727"/>
        <v/>
      </c>
      <c r="N2429" s="568" t="str">
        <f t="shared" si="1727"/>
        <v/>
      </c>
      <c r="O2429" s="568" t="str">
        <f t="shared" si="1727"/>
        <v/>
      </c>
      <c r="P2429" s="568" t="str">
        <f t="shared" si="1727"/>
        <v/>
      </c>
      <c r="Q2429" s="568" t="str">
        <f t="shared" si="1727"/>
        <v/>
      </c>
      <c r="R2429" s="568" t="str">
        <f t="shared" si="1727"/>
        <v/>
      </c>
      <c r="S2429" s="568" t="str">
        <f t="shared" si="1727"/>
        <v/>
      </c>
      <c r="T2429" s="568" t="str">
        <f t="shared" si="1727"/>
        <v/>
      </c>
      <c r="U2429" s="568" t="str">
        <f t="shared" si="1727"/>
        <v/>
      </c>
      <c r="V2429" s="568" t="str">
        <f t="shared" si="1727"/>
        <v/>
      </c>
      <c r="W2429" s="568" t="str">
        <f t="shared" si="1727"/>
        <v/>
      </c>
      <c r="X2429" s="568" t="str">
        <f t="shared" si="1727"/>
        <v/>
      </c>
    </row>
    <row r="2430" spans="2:24" hidden="1">
      <c r="B2430" s="555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4" t="str">
        <f ca="1">IF(ISBLANK(OFFSET($E$195,$D2429,0)),"brak daty",IF(D2431&gt;10,EDATE(OFFSET($E$195,$D2429,0),D2433),DATE(D2430,E2430,1)))</f>
        <v>brak daty</v>
      </c>
      <c r="H2430" s="567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5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7" t="b">
        <f ca="1">SUM(K2431:X2431)=E2433</f>
        <v>1</v>
      </c>
      <c r="I2431" s="1" t="s">
        <v>802</v>
      </c>
      <c r="K2431" s="566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6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6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6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6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6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6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6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6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6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6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6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6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6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5" t="s">
        <v>806</v>
      </c>
      <c r="D2432" s="474">
        <f ca="1">D1239</f>
        <v>0</v>
      </c>
      <c r="E2432" s="474">
        <f ca="1">IF(D2431&gt;10,ROUND(D2432/12,2),D2432)</f>
        <v>0</v>
      </c>
      <c r="F2432" s="553">
        <f>Koniec_Projekt</f>
        <v>0</v>
      </c>
      <c r="G2432" s="330">
        <f>Miesiac_Koniec_Projekt</f>
        <v>0</v>
      </c>
      <c r="H2432" s="567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5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45" hidden="1" thickBot="1">
      <c r="B2434" s="556" t="s">
        <v>804</v>
      </c>
      <c r="C2434" s="557"/>
      <c r="D2434" s="558">
        <f ca="1">IF(D2431&gt;10,ROUND((D2433-1)*E2432,0),E2432)</f>
        <v>0</v>
      </c>
      <c r="E2434" s="558">
        <f ca="1">D2431-D2434</f>
        <v>0</v>
      </c>
      <c r="F2434" s="557"/>
      <c r="G2434" s="557"/>
      <c r="H2434" s="557"/>
      <c r="I2434" s="557"/>
      <c r="J2434" s="557"/>
      <c r="K2434" s="557"/>
      <c r="L2434" s="557"/>
      <c r="M2434" s="557"/>
      <c r="N2434" s="557"/>
      <c r="O2434" s="557"/>
      <c r="P2434" s="557"/>
      <c r="Q2434" s="557"/>
      <c r="R2434" s="557"/>
      <c r="S2434" s="557"/>
      <c r="T2434" s="557"/>
      <c r="U2434" s="557"/>
      <c r="V2434" s="557"/>
      <c r="W2434" s="557"/>
      <c r="X2434" s="557"/>
    </row>
    <row r="2435" spans="2:24" ht="12.45" hidden="1" thickTop="1"/>
    <row r="2436" spans="2:24" ht="12.45" hidden="1" thickBot="1">
      <c r="B2436" s="559" t="str">
        <f ca="1">"nazwa ST: "&amp;B1243</f>
        <v>nazwa ST: 0</v>
      </c>
      <c r="C2436" s="559"/>
      <c r="D2436" s="560">
        <f>D1243</f>
        <v>18</v>
      </c>
      <c r="E2436" s="559"/>
      <c r="F2436" s="559"/>
      <c r="G2436" s="559"/>
      <c r="H2436" s="559"/>
      <c r="I2436" s="559"/>
      <c r="J2436" s="559"/>
      <c r="K2436" s="568" t="str">
        <f t="shared" ref="K2436:X2436" si="1728">LataProjekcji</f>
        <v>Uzupełnij dane</v>
      </c>
      <c r="L2436" s="568" t="str">
        <f t="shared" si="1728"/>
        <v/>
      </c>
      <c r="M2436" s="568" t="str">
        <f t="shared" si="1728"/>
        <v/>
      </c>
      <c r="N2436" s="568" t="str">
        <f t="shared" si="1728"/>
        <v/>
      </c>
      <c r="O2436" s="568" t="str">
        <f t="shared" si="1728"/>
        <v/>
      </c>
      <c r="P2436" s="568" t="str">
        <f t="shared" si="1728"/>
        <v/>
      </c>
      <c r="Q2436" s="568" t="str">
        <f t="shared" si="1728"/>
        <v/>
      </c>
      <c r="R2436" s="568" t="str">
        <f t="shared" si="1728"/>
        <v/>
      </c>
      <c r="S2436" s="568" t="str">
        <f t="shared" si="1728"/>
        <v/>
      </c>
      <c r="T2436" s="568" t="str">
        <f t="shared" si="1728"/>
        <v/>
      </c>
      <c r="U2436" s="568" t="str">
        <f t="shared" si="1728"/>
        <v/>
      </c>
      <c r="V2436" s="568" t="str">
        <f t="shared" si="1728"/>
        <v/>
      </c>
      <c r="W2436" s="568" t="str">
        <f t="shared" si="1728"/>
        <v/>
      </c>
      <c r="X2436" s="568" t="str">
        <f t="shared" si="1728"/>
        <v/>
      </c>
    </row>
    <row r="2437" spans="2:24" hidden="1">
      <c r="B2437" s="555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4" t="str">
        <f ca="1">IF(ISBLANK(OFFSET($E$195,$D2436,0)),"brak daty",IF(D2438&gt;10,EDATE(OFFSET($E$195,$D2436,0),D2440),DATE(D2437,E2437,1)))</f>
        <v>brak daty</v>
      </c>
      <c r="H2437" s="567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5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7" t="b">
        <f ca="1">SUM(K2438:X2438)=E2440</f>
        <v>1</v>
      </c>
      <c r="I2438" s="1" t="s">
        <v>802</v>
      </c>
      <c r="K2438" s="566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6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6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6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6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6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6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6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6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6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6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6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6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6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5" t="s">
        <v>806</v>
      </c>
      <c r="D2439" s="474">
        <f ca="1">D1246</f>
        <v>0</v>
      </c>
      <c r="E2439" s="474">
        <f ca="1">IF(D2438&gt;10,ROUND(D2439/12,2),D2439)</f>
        <v>0</v>
      </c>
      <c r="F2439" s="553">
        <f>Koniec_Projekt</f>
        <v>0</v>
      </c>
      <c r="G2439" s="330">
        <f>Miesiac_Koniec_Projekt</f>
        <v>0</v>
      </c>
      <c r="H2439" s="567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5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45" hidden="1" thickBot="1">
      <c r="B2441" s="556" t="s">
        <v>804</v>
      </c>
      <c r="C2441" s="557"/>
      <c r="D2441" s="558">
        <f ca="1">IF(D2438&gt;10,ROUND((D2440-1)*E2439,0),E2439)</f>
        <v>0</v>
      </c>
      <c r="E2441" s="558">
        <f ca="1">D2438-D2441</f>
        <v>0</v>
      </c>
      <c r="F2441" s="557"/>
      <c r="G2441" s="557"/>
      <c r="H2441" s="557"/>
      <c r="I2441" s="557"/>
      <c r="J2441" s="557"/>
      <c r="K2441" s="557"/>
      <c r="L2441" s="557"/>
      <c r="M2441" s="557"/>
      <c r="N2441" s="557"/>
      <c r="O2441" s="557"/>
      <c r="P2441" s="557"/>
      <c r="Q2441" s="557"/>
      <c r="R2441" s="557"/>
      <c r="S2441" s="557"/>
      <c r="T2441" s="557"/>
      <c r="U2441" s="557"/>
      <c r="V2441" s="557"/>
      <c r="W2441" s="557"/>
      <c r="X2441" s="557"/>
    </row>
    <row r="2442" spans="2:24" ht="12.45" hidden="1" thickTop="1"/>
    <row r="2443" spans="2:24" ht="12.45" hidden="1" thickBot="1">
      <c r="B2443" s="559" t="str">
        <f ca="1">"nazwa ST: "&amp;B1250</f>
        <v>nazwa ST: 0</v>
      </c>
      <c r="C2443" s="559"/>
      <c r="D2443" s="560">
        <f>D1250</f>
        <v>19</v>
      </c>
      <c r="E2443" s="559"/>
      <c r="F2443" s="559"/>
      <c r="G2443" s="559"/>
      <c r="H2443" s="559"/>
      <c r="I2443" s="559"/>
      <c r="J2443" s="559"/>
      <c r="K2443" s="568" t="str">
        <f t="shared" ref="K2443:X2443" si="1729">LataProjekcji</f>
        <v>Uzupełnij dane</v>
      </c>
      <c r="L2443" s="568" t="str">
        <f t="shared" si="1729"/>
        <v/>
      </c>
      <c r="M2443" s="568" t="str">
        <f t="shared" si="1729"/>
        <v/>
      </c>
      <c r="N2443" s="568" t="str">
        <f t="shared" si="1729"/>
        <v/>
      </c>
      <c r="O2443" s="568" t="str">
        <f t="shared" si="1729"/>
        <v/>
      </c>
      <c r="P2443" s="568" t="str">
        <f t="shared" si="1729"/>
        <v/>
      </c>
      <c r="Q2443" s="568" t="str">
        <f t="shared" si="1729"/>
        <v/>
      </c>
      <c r="R2443" s="568" t="str">
        <f t="shared" si="1729"/>
        <v/>
      </c>
      <c r="S2443" s="568" t="str">
        <f t="shared" si="1729"/>
        <v/>
      </c>
      <c r="T2443" s="568" t="str">
        <f t="shared" si="1729"/>
        <v/>
      </c>
      <c r="U2443" s="568" t="str">
        <f t="shared" si="1729"/>
        <v/>
      </c>
      <c r="V2443" s="568" t="str">
        <f t="shared" si="1729"/>
        <v/>
      </c>
      <c r="W2443" s="568" t="str">
        <f t="shared" si="1729"/>
        <v/>
      </c>
      <c r="X2443" s="568" t="str">
        <f t="shared" si="1729"/>
        <v/>
      </c>
    </row>
    <row r="2444" spans="2:24" hidden="1">
      <c r="B2444" s="555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4" t="str">
        <f ca="1">IF(ISBLANK(OFFSET($E$195,$D2443,0)),"brak daty",IF(D2445&gt;10,EDATE(OFFSET($E$195,$D2443,0),D2447),DATE(D2444,E2444,1)))</f>
        <v>brak daty</v>
      </c>
      <c r="H2444" s="567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5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7" t="b">
        <f ca="1">SUM(K2445:X2445)=E2447</f>
        <v>1</v>
      </c>
      <c r="I2445" s="1" t="s">
        <v>802</v>
      </c>
      <c r="K2445" s="566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6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6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6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6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6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6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6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6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6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6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6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6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6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5" t="s">
        <v>806</v>
      </c>
      <c r="D2446" s="474">
        <f ca="1">D1253</f>
        <v>0</v>
      </c>
      <c r="E2446" s="474">
        <f ca="1">IF(D2445&gt;10,ROUND(D2446/12,2),D2446)</f>
        <v>0</v>
      </c>
      <c r="F2446" s="553">
        <f>Koniec_Projekt</f>
        <v>0</v>
      </c>
      <c r="G2446" s="330">
        <f>Miesiac_Koniec_Projekt</f>
        <v>0</v>
      </c>
      <c r="H2446" s="567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5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45" hidden="1" thickBot="1">
      <c r="B2448" s="556" t="s">
        <v>804</v>
      </c>
      <c r="C2448" s="557"/>
      <c r="D2448" s="558">
        <f ca="1">IF(D2445&gt;10,ROUND((D2447-1)*E2446,0),E2446)</f>
        <v>0</v>
      </c>
      <c r="E2448" s="558">
        <f ca="1">D2445-D2448</f>
        <v>0</v>
      </c>
      <c r="F2448" s="557"/>
      <c r="G2448" s="557"/>
      <c r="H2448" s="557"/>
      <c r="I2448" s="557"/>
      <c r="J2448" s="557"/>
      <c r="K2448" s="557"/>
      <c r="L2448" s="557"/>
      <c r="M2448" s="557"/>
      <c r="N2448" s="557"/>
      <c r="O2448" s="557"/>
      <c r="P2448" s="557"/>
      <c r="Q2448" s="557"/>
      <c r="R2448" s="557"/>
      <c r="S2448" s="557"/>
      <c r="T2448" s="557"/>
      <c r="U2448" s="557"/>
      <c r="V2448" s="557"/>
      <c r="W2448" s="557"/>
      <c r="X2448" s="557"/>
    </row>
    <row r="2449" spans="2:24" ht="12.45" hidden="1" thickTop="1"/>
    <row r="2450" spans="2:24" ht="12.45" hidden="1" thickBot="1">
      <c r="B2450" s="559" t="str">
        <f ca="1">"nazwa ST: "&amp;B1257</f>
        <v>nazwa ST: 0</v>
      </c>
      <c r="C2450" s="559"/>
      <c r="D2450" s="560">
        <f>D1257</f>
        <v>20</v>
      </c>
      <c r="E2450" s="559"/>
      <c r="F2450" s="559"/>
      <c r="G2450" s="559"/>
      <c r="H2450" s="559"/>
      <c r="I2450" s="559"/>
      <c r="J2450" s="559"/>
      <c r="K2450" s="568" t="str">
        <f t="shared" ref="K2450:X2450" si="1730">LataProjekcji</f>
        <v>Uzupełnij dane</v>
      </c>
      <c r="L2450" s="568" t="str">
        <f t="shared" si="1730"/>
        <v/>
      </c>
      <c r="M2450" s="568" t="str">
        <f t="shared" si="1730"/>
        <v/>
      </c>
      <c r="N2450" s="568" t="str">
        <f t="shared" si="1730"/>
        <v/>
      </c>
      <c r="O2450" s="568" t="str">
        <f t="shared" si="1730"/>
        <v/>
      </c>
      <c r="P2450" s="568" t="str">
        <f t="shared" si="1730"/>
        <v/>
      </c>
      <c r="Q2450" s="568" t="str">
        <f t="shared" si="1730"/>
        <v/>
      </c>
      <c r="R2450" s="568" t="str">
        <f t="shared" si="1730"/>
        <v/>
      </c>
      <c r="S2450" s="568" t="str">
        <f t="shared" si="1730"/>
        <v/>
      </c>
      <c r="T2450" s="568" t="str">
        <f t="shared" si="1730"/>
        <v/>
      </c>
      <c r="U2450" s="568" t="str">
        <f t="shared" si="1730"/>
        <v/>
      </c>
      <c r="V2450" s="568" t="str">
        <f t="shared" si="1730"/>
        <v/>
      </c>
      <c r="W2450" s="568" t="str">
        <f t="shared" si="1730"/>
        <v/>
      </c>
      <c r="X2450" s="568" t="str">
        <f t="shared" si="1730"/>
        <v/>
      </c>
    </row>
    <row r="2451" spans="2:24" hidden="1">
      <c r="B2451" s="555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4" t="str">
        <f ca="1">IF(ISBLANK(OFFSET($E$195,$D2450,0)),"brak daty",IF(D2452&gt;10,EDATE(OFFSET($E$195,$D2450,0),D2454),DATE(D2451,E2451,1)))</f>
        <v>brak daty</v>
      </c>
      <c r="H2451" s="567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5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7" t="b">
        <f ca="1">SUM(K2452:X2452)=E2454</f>
        <v>1</v>
      </c>
      <c r="I2452" s="1" t="s">
        <v>802</v>
      </c>
      <c r="K2452" s="566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6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6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6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6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6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6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6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6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6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6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6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6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6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5" t="s">
        <v>806</v>
      </c>
      <c r="D2453" s="474">
        <f ca="1">D1260</f>
        <v>0</v>
      </c>
      <c r="E2453" s="474">
        <f ca="1">IF(D2452&gt;10,ROUND(D2453/12,2),D2453)</f>
        <v>0</v>
      </c>
      <c r="F2453" s="553">
        <f>Koniec_Projekt</f>
        <v>0</v>
      </c>
      <c r="G2453" s="330">
        <f>Miesiac_Koniec_Projekt</f>
        <v>0</v>
      </c>
      <c r="H2453" s="567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5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45" hidden="1" thickBot="1">
      <c r="B2455" s="556" t="s">
        <v>804</v>
      </c>
      <c r="C2455" s="557"/>
      <c r="D2455" s="558">
        <f ca="1">IF(D2452&gt;10,ROUND((D2454-1)*E2453,0),E2453)</f>
        <v>0</v>
      </c>
      <c r="E2455" s="558">
        <f ca="1">D2452-D2455</f>
        <v>0</v>
      </c>
      <c r="F2455" s="557"/>
      <c r="G2455" s="557"/>
      <c r="H2455" s="557"/>
      <c r="I2455" s="557"/>
      <c r="J2455" s="557"/>
      <c r="K2455" s="557"/>
      <c r="L2455" s="557"/>
      <c r="M2455" s="557"/>
      <c r="N2455" s="557"/>
      <c r="O2455" s="557"/>
      <c r="P2455" s="557"/>
      <c r="Q2455" s="557"/>
      <c r="R2455" s="557"/>
      <c r="S2455" s="557"/>
      <c r="T2455" s="557"/>
      <c r="U2455" s="557"/>
      <c r="V2455" s="557"/>
      <c r="W2455" s="557"/>
      <c r="X2455" s="557"/>
    </row>
    <row r="2456" spans="2:24" ht="12.45" hidden="1" thickTop="1"/>
    <row r="2457" spans="2:24" ht="12.45" hidden="1" thickBot="1">
      <c r="B2457" s="559" t="str">
        <f ca="1">"nazwa ST: "&amp;B1264</f>
        <v>nazwa ST: 0</v>
      </c>
      <c r="C2457" s="559"/>
      <c r="D2457" s="560">
        <f>D1264</f>
        <v>21</v>
      </c>
      <c r="E2457" s="559"/>
      <c r="F2457" s="559"/>
      <c r="G2457" s="559"/>
      <c r="H2457" s="559"/>
      <c r="I2457" s="559"/>
      <c r="J2457" s="559"/>
      <c r="K2457" s="568" t="str">
        <f t="shared" ref="K2457:X2457" si="1731">LataProjekcji</f>
        <v>Uzupełnij dane</v>
      </c>
      <c r="L2457" s="568" t="str">
        <f t="shared" si="1731"/>
        <v/>
      </c>
      <c r="M2457" s="568" t="str">
        <f t="shared" si="1731"/>
        <v/>
      </c>
      <c r="N2457" s="568" t="str">
        <f t="shared" si="1731"/>
        <v/>
      </c>
      <c r="O2457" s="568" t="str">
        <f t="shared" si="1731"/>
        <v/>
      </c>
      <c r="P2457" s="568" t="str">
        <f t="shared" si="1731"/>
        <v/>
      </c>
      <c r="Q2457" s="568" t="str">
        <f t="shared" si="1731"/>
        <v/>
      </c>
      <c r="R2457" s="568" t="str">
        <f t="shared" si="1731"/>
        <v/>
      </c>
      <c r="S2457" s="568" t="str">
        <f t="shared" si="1731"/>
        <v/>
      </c>
      <c r="T2457" s="568" t="str">
        <f t="shared" si="1731"/>
        <v/>
      </c>
      <c r="U2457" s="568" t="str">
        <f t="shared" si="1731"/>
        <v/>
      </c>
      <c r="V2457" s="568" t="str">
        <f t="shared" si="1731"/>
        <v/>
      </c>
      <c r="W2457" s="568" t="str">
        <f t="shared" si="1731"/>
        <v/>
      </c>
      <c r="X2457" s="568" t="str">
        <f t="shared" si="1731"/>
        <v/>
      </c>
    </row>
    <row r="2458" spans="2:24" hidden="1">
      <c r="B2458" s="555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4" t="str">
        <f ca="1">IF(ISBLANK(OFFSET($E$195,$D2457,0)),"brak daty",IF(D2459&gt;10,EDATE(OFFSET($E$195,$D2457,0),D2461),DATE(D2458,E2458,1)))</f>
        <v>brak daty</v>
      </c>
      <c r="H2458" s="567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5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7" t="b">
        <f ca="1">SUM(K2459:X2459)=E2461</f>
        <v>1</v>
      </c>
      <c r="I2459" s="1" t="s">
        <v>802</v>
      </c>
      <c r="K2459" s="566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6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6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6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6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6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6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6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6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6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6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6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6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6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5" t="s">
        <v>806</v>
      </c>
      <c r="D2460" s="474">
        <f ca="1">D1267</f>
        <v>0</v>
      </c>
      <c r="E2460" s="474">
        <f ca="1">IF(D2459&gt;10,ROUND(D2460/12,2),D2460)</f>
        <v>0</v>
      </c>
      <c r="F2460" s="553">
        <f>Koniec_Projekt</f>
        <v>0</v>
      </c>
      <c r="G2460" s="330">
        <f>Miesiac_Koniec_Projekt</f>
        <v>0</v>
      </c>
      <c r="H2460" s="567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5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45" hidden="1" thickBot="1">
      <c r="B2462" s="556" t="s">
        <v>804</v>
      </c>
      <c r="C2462" s="557"/>
      <c r="D2462" s="558">
        <f ca="1">IF(D2459&gt;10,ROUND((D2461-1)*E2460,0),E2460)</f>
        <v>0</v>
      </c>
      <c r="E2462" s="558">
        <f ca="1">D2459-D2462</f>
        <v>0</v>
      </c>
      <c r="F2462" s="557"/>
      <c r="G2462" s="557"/>
      <c r="H2462" s="557"/>
      <c r="I2462" s="557"/>
      <c r="J2462" s="557"/>
      <c r="K2462" s="557"/>
      <c r="L2462" s="557"/>
      <c r="M2462" s="557"/>
      <c r="N2462" s="557"/>
      <c r="O2462" s="557"/>
      <c r="P2462" s="557"/>
      <c r="Q2462" s="557"/>
      <c r="R2462" s="557"/>
      <c r="S2462" s="557"/>
      <c r="T2462" s="557"/>
      <c r="U2462" s="557"/>
      <c r="V2462" s="557"/>
      <c r="W2462" s="557"/>
      <c r="X2462" s="557"/>
    </row>
    <row r="2463" spans="2:24" ht="12.45" hidden="1" thickTop="1"/>
    <row r="2465" spans="1:24" hidden="1">
      <c r="A2465" s="561"/>
      <c r="B2465" s="7" t="str">
        <f>"Grupa ST: "&amp;B1276</f>
        <v>Grupa ST: INNE WARTOŚCI NIEMATERIALNE I PRAWNE</v>
      </c>
    </row>
    <row r="2466" spans="1:24" ht="12.45" hidden="1" thickBot="1">
      <c r="B2466" s="559" t="str">
        <f ca="1">"nazwa ST: "&amp;B1277</f>
        <v>nazwa ST: 0</v>
      </c>
      <c r="C2466" s="559"/>
      <c r="D2466" s="560">
        <f>D1277</f>
        <v>0</v>
      </c>
      <c r="E2466" s="559"/>
      <c r="F2466" s="559"/>
      <c r="G2466" s="559"/>
      <c r="H2466" s="559"/>
      <c r="I2466" s="559"/>
      <c r="J2466" s="559"/>
      <c r="K2466" s="568" t="str">
        <f t="shared" ref="K2466:X2466" si="1732">LataProjekcji</f>
        <v>Uzupełnij dane</v>
      </c>
      <c r="L2466" s="568" t="str">
        <f t="shared" si="1732"/>
        <v/>
      </c>
      <c r="M2466" s="568" t="str">
        <f t="shared" si="1732"/>
        <v/>
      </c>
      <c r="N2466" s="568" t="str">
        <f t="shared" si="1732"/>
        <v/>
      </c>
      <c r="O2466" s="568" t="str">
        <f t="shared" si="1732"/>
        <v/>
      </c>
      <c r="P2466" s="568" t="str">
        <f t="shared" si="1732"/>
        <v/>
      </c>
      <c r="Q2466" s="568" t="str">
        <f t="shared" si="1732"/>
        <v/>
      </c>
      <c r="R2466" s="568" t="str">
        <f t="shared" si="1732"/>
        <v/>
      </c>
      <c r="S2466" s="568" t="str">
        <f t="shared" si="1732"/>
        <v/>
      </c>
      <c r="T2466" s="568" t="str">
        <f t="shared" si="1732"/>
        <v/>
      </c>
      <c r="U2466" s="568" t="str">
        <f t="shared" si="1732"/>
        <v/>
      </c>
      <c r="V2466" s="568" t="str">
        <f t="shared" si="1732"/>
        <v/>
      </c>
      <c r="W2466" s="568" t="str">
        <f t="shared" si="1732"/>
        <v/>
      </c>
      <c r="X2466" s="568" t="str">
        <f t="shared" si="1732"/>
        <v/>
      </c>
    </row>
    <row r="2467" spans="1:24" hidden="1">
      <c r="B2467" s="555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4" t="str">
        <f ca="1">IF(ISBLANK(OFFSET($E$269,$D2466,0)),"brak daty",IF(D2468&gt;10,EDATE(OFFSET($E$269,$D2466,0),D2470),DATE(D2467,E2467,1)))</f>
        <v>brak daty</v>
      </c>
      <c r="H2467" s="567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5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7" t="b">
        <f ca="1">SUM(K2468:X2468)=E2470</f>
        <v>1</v>
      </c>
      <c r="I2468" s="1" t="s">
        <v>802</v>
      </c>
      <c r="K2468" s="566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6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6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6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6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6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6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6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6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6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6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6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6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6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5" t="s">
        <v>806</v>
      </c>
      <c r="D2469" s="474">
        <f ca="1">D1280</f>
        <v>0</v>
      </c>
      <c r="E2469" s="474">
        <f ca="1">IF(D2468&gt;10,ROUND(D2469/12,2),D2469)</f>
        <v>0</v>
      </c>
      <c r="F2469" s="553">
        <f>Koniec_Projekt</f>
        <v>0</v>
      </c>
      <c r="G2469" s="330">
        <f>Miesiac_Koniec_Projekt</f>
        <v>0</v>
      </c>
      <c r="H2469" s="567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5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45" hidden="1" thickBot="1">
      <c r="B2471" s="556" t="s">
        <v>804</v>
      </c>
      <c r="C2471" s="557"/>
      <c r="D2471" s="558">
        <f ca="1">IF(D2468&gt;10,ROUND((D2470-1)*E2469,0),E2469)</f>
        <v>0</v>
      </c>
      <c r="E2471" s="558">
        <f ca="1">D2468-D2471</f>
        <v>0</v>
      </c>
      <c r="F2471" s="557"/>
      <c r="G2471" s="557"/>
      <c r="H2471" s="557"/>
      <c r="I2471" s="557"/>
      <c r="J2471" s="557"/>
      <c r="K2471" s="557"/>
      <c r="L2471" s="557"/>
      <c r="M2471" s="557"/>
      <c r="N2471" s="557"/>
      <c r="O2471" s="557"/>
      <c r="P2471" s="557"/>
      <c r="Q2471" s="557"/>
      <c r="R2471" s="557"/>
      <c r="S2471" s="557"/>
      <c r="T2471" s="557"/>
      <c r="U2471" s="557"/>
      <c r="V2471" s="557"/>
      <c r="W2471" s="557"/>
      <c r="X2471" s="557"/>
    </row>
    <row r="2472" spans="1:24" ht="12.45" hidden="1" thickTop="1">
      <c r="C2472" s="251"/>
      <c r="D2472" s="474"/>
      <c r="E2472" s="474"/>
      <c r="F2472" s="474"/>
      <c r="G2472" s="474"/>
    </row>
    <row r="2473" spans="1:24" ht="12.45" hidden="1" thickBot="1">
      <c r="B2473" s="559" t="str">
        <f ca="1">"nazwa ST: "&amp;B1284</f>
        <v>nazwa ST: 0</v>
      </c>
      <c r="C2473" s="559"/>
      <c r="D2473" s="560">
        <f>D1284</f>
        <v>1</v>
      </c>
      <c r="E2473" s="559"/>
      <c r="F2473" s="559"/>
      <c r="G2473" s="559"/>
      <c r="H2473" s="559"/>
      <c r="I2473" s="559"/>
      <c r="J2473" s="559"/>
      <c r="K2473" s="568" t="str">
        <f t="shared" ref="K2473:X2473" si="1733">LataProjekcji</f>
        <v>Uzupełnij dane</v>
      </c>
      <c r="L2473" s="568" t="str">
        <f t="shared" si="1733"/>
        <v/>
      </c>
      <c r="M2473" s="568" t="str">
        <f t="shared" si="1733"/>
        <v/>
      </c>
      <c r="N2473" s="568" t="str">
        <f t="shared" si="1733"/>
        <v/>
      </c>
      <c r="O2473" s="568" t="str">
        <f t="shared" si="1733"/>
        <v/>
      </c>
      <c r="P2473" s="568" t="str">
        <f t="shared" si="1733"/>
        <v/>
      </c>
      <c r="Q2473" s="568" t="str">
        <f t="shared" si="1733"/>
        <v/>
      </c>
      <c r="R2473" s="568" t="str">
        <f t="shared" si="1733"/>
        <v/>
      </c>
      <c r="S2473" s="568" t="str">
        <f t="shared" si="1733"/>
        <v/>
      </c>
      <c r="T2473" s="568" t="str">
        <f t="shared" si="1733"/>
        <v/>
      </c>
      <c r="U2473" s="568" t="str">
        <f t="shared" si="1733"/>
        <v/>
      </c>
      <c r="V2473" s="568" t="str">
        <f t="shared" si="1733"/>
        <v/>
      </c>
      <c r="W2473" s="568" t="str">
        <f t="shared" si="1733"/>
        <v/>
      </c>
      <c r="X2473" s="568" t="str">
        <f t="shared" si="1733"/>
        <v/>
      </c>
    </row>
    <row r="2474" spans="1:24" hidden="1">
      <c r="B2474" s="555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4" t="str">
        <f ca="1">IF(ISBLANK(OFFSET($E$269,$D2473,0)),"brak daty",IF(D2475&gt;10,EDATE(OFFSET($E$269,$D2473,0),D2477),DATE(D2474,E2474,1)))</f>
        <v>brak daty</v>
      </c>
      <c r="H2474" s="567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5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7" t="b">
        <f ca="1">SUM(K2475:X2475)=E2477</f>
        <v>1</v>
      </c>
      <c r="I2475" s="1" t="s">
        <v>802</v>
      </c>
      <c r="K2475" s="566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6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6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6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6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6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6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6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6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6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6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6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6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6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5" t="s">
        <v>806</v>
      </c>
      <c r="D2476" s="474">
        <f ca="1">D1287</f>
        <v>0</v>
      </c>
      <c r="E2476" s="474">
        <f ca="1">IF(D2475&gt;10,ROUND(D2476/12,2),D2476)</f>
        <v>0</v>
      </c>
      <c r="F2476" s="553">
        <f>Koniec_Projekt</f>
        <v>0</v>
      </c>
      <c r="G2476" s="330">
        <f>Miesiac_Koniec_Projekt</f>
        <v>0</v>
      </c>
      <c r="H2476" s="567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5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45" hidden="1" thickBot="1">
      <c r="B2478" s="556" t="s">
        <v>804</v>
      </c>
      <c r="C2478" s="557"/>
      <c r="D2478" s="558">
        <f ca="1">IF(D2475&gt;10,ROUND((D2477-1)*E2476,0),E2476)</f>
        <v>0</v>
      </c>
      <c r="E2478" s="558">
        <f ca="1">D2475-D2478</f>
        <v>0</v>
      </c>
      <c r="F2478" s="557"/>
      <c r="G2478" s="557"/>
      <c r="H2478" s="557"/>
      <c r="I2478" s="557"/>
      <c r="J2478" s="557"/>
      <c r="K2478" s="557"/>
      <c r="L2478" s="557"/>
      <c r="M2478" s="557"/>
      <c r="N2478" s="557"/>
      <c r="O2478" s="557"/>
      <c r="P2478" s="557"/>
      <c r="Q2478" s="557"/>
      <c r="R2478" s="557"/>
      <c r="S2478" s="557"/>
      <c r="T2478" s="557"/>
      <c r="U2478" s="557"/>
      <c r="V2478" s="557"/>
      <c r="W2478" s="557"/>
      <c r="X2478" s="557"/>
    </row>
    <row r="2479" spans="1:24" ht="12.45" hidden="1" thickTop="1">
      <c r="C2479" s="251"/>
      <c r="D2479" s="474"/>
      <c r="E2479" s="474"/>
      <c r="F2479" s="474"/>
      <c r="G2479" s="474"/>
    </row>
    <row r="2480" spans="1:24" ht="12.45" hidden="1" thickBot="1">
      <c r="B2480" s="559" t="str">
        <f ca="1">"nazwa ST: "&amp;B1291</f>
        <v>nazwa ST: 0</v>
      </c>
      <c r="C2480" s="559"/>
      <c r="D2480" s="560">
        <f>D1291</f>
        <v>2</v>
      </c>
      <c r="E2480" s="559"/>
      <c r="F2480" s="559"/>
      <c r="G2480" s="559"/>
      <c r="H2480" s="559"/>
      <c r="I2480" s="559"/>
      <c r="J2480" s="559"/>
      <c r="K2480" s="568" t="str">
        <f t="shared" ref="K2480:X2480" si="1734">LataProjekcji</f>
        <v>Uzupełnij dane</v>
      </c>
      <c r="L2480" s="568" t="str">
        <f t="shared" si="1734"/>
        <v/>
      </c>
      <c r="M2480" s="568" t="str">
        <f t="shared" si="1734"/>
        <v/>
      </c>
      <c r="N2480" s="568" t="str">
        <f t="shared" si="1734"/>
        <v/>
      </c>
      <c r="O2480" s="568" t="str">
        <f t="shared" si="1734"/>
        <v/>
      </c>
      <c r="P2480" s="568" t="str">
        <f t="shared" si="1734"/>
        <v/>
      </c>
      <c r="Q2480" s="568" t="str">
        <f t="shared" si="1734"/>
        <v/>
      </c>
      <c r="R2480" s="568" t="str">
        <f t="shared" si="1734"/>
        <v/>
      </c>
      <c r="S2480" s="568" t="str">
        <f t="shared" si="1734"/>
        <v/>
      </c>
      <c r="T2480" s="568" t="str">
        <f t="shared" si="1734"/>
        <v/>
      </c>
      <c r="U2480" s="568" t="str">
        <f t="shared" si="1734"/>
        <v/>
      </c>
      <c r="V2480" s="568" t="str">
        <f t="shared" si="1734"/>
        <v/>
      </c>
      <c r="W2480" s="568" t="str">
        <f t="shared" si="1734"/>
        <v/>
      </c>
      <c r="X2480" s="568" t="str">
        <f t="shared" si="1734"/>
        <v/>
      </c>
    </row>
    <row r="2481" spans="2:24" hidden="1">
      <c r="B2481" s="555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4" t="str">
        <f ca="1">IF(ISBLANK(OFFSET($E$269,$D2480,0)),"brak daty",IF(D2482&gt;10,EDATE(OFFSET($E$269,$D2480,0),D2484),DATE(D2481,E2481,1)))</f>
        <v>brak daty</v>
      </c>
      <c r="H2481" s="567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5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7" t="b">
        <f ca="1">SUM(K2482:X2482)=E2484</f>
        <v>1</v>
      </c>
      <c r="I2482" s="1" t="s">
        <v>802</v>
      </c>
      <c r="K2482" s="566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6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6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6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6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6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6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6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6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6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6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6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6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6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5" t="s">
        <v>806</v>
      </c>
      <c r="D2483" s="474">
        <f ca="1">D1294</f>
        <v>0</v>
      </c>
      <c r="E2483" s="474">
        <f ca="1">IF(D2482&gt;10,ROUND(D2483/12,2),D2483)</f>
        <v>0</v>
      </c>
      <c r="F2483" s="553">
        <f>Koniec_Projekt</f>
        <v>0</v>
      </c>
      <c r="G2483" s="330">
        <f>Miesiac_Koniec_Projekt</f>
        <v>0</v>
      </c>
      <c r="H2483" s="567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5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45" hidden="1" thickBot="1">
      <c r="B2485" s="556" t="s">
        <v>804</v>
      </c>
      <c r="C2485" s="557"/>
      <c r="D2485" s="558">
        <f ca="1">IF(D2482&gt;10,ROUND((D2484-1)*E2483,0),E2483)</f>
        <v>0</v>
      </c>
      <c r="E2485" s="558">
        <f ca="1">D2482-D2485</f>
        <v>0</v>
      </c>
      <c r="F2485" s="557"/>
      <c r="G2485" s="557"/>
      <c r="H2485" s="557"/>
      <c r="I2485" s="557"/>
      <c r="J2485" s="557"/>
      <c r="K2485" s="557"/>
      <c r="L2485" s="557"/>
      <c r="M2485" s="557"/>
      <c r="N2485" s="557"/>
      <c r="O2485" s="557"/>
      <c r="P2485" s="557"/>
      <c r="Q2485" s="557"/>
      <c r="R2485" s="557"/>
      <c r="S2485" s="557"/>
      <c r="T2485" s="557"/>
      <c r="U2485" s="557"/>
      <c r="V2485" s="557"/>
      <c r="W2485" s="557"/>
      <c r="X2485" s="557"/>
    </row>
    <row r="2486" spans="2:24" ht="12.45" hidden="1" thickTop="1"/>
    <row r="2487" spans="2:24" ht="12.45" hidden="1" thickBot="1">
      <c r="B2487" s="559" t="str">
        <f ca="1">"nazwa ST: "&amp;B1298</f>
        <v>nazwa ST: 0</v>
      </c>
      <c r="C2487" s="559"/>
      <c r="D2487" s="560">
        <f>D1298</f>
        <v>3</v>
      </c>
      <c r="E2487" s="559"/>
      <c r="F2487" s="559"/>
      <c r="G2487" s="559"/>
      <c r="H2487" s="559"/>
      <c r="I2487" s="559"/>
      <c r="J2487" s="559"/>
      <c r="K2487" s="568" t="str">
        <f t="shared" ref="K2487:X2487" si="1735">LataProjekcji</f>
        <v>Uzupełnij dane</v>
      </c>
      <c r="L2487" s="568" t="str">
        <f t="shared" si="1735"/>
        <v/>
      </c>
      <c r="M2487" s="568" t="str">
        <f t="shared" si="1735"/>
        <v/>
      </c>
      <c r="N2487" s="568" t="str">
        <f t="shared" si="1735"/>
        <v/>
      </c>
      <c r="O2487" s="568" t="str">
        <f t="shared" si="1735"/>
        <v/>
      </c>
      <c r="P2487" s="568" t="str">
        <f t="shared" si="1735"/>
        <v/>
      </c>
      <c r="Q2487" s="568" t="str">
        <f t="shared" si="1735"/>
        <v/>
      </c>
      <c r="R2487" s="568" t="str">
        <f t="shared" si="1735"/>
        <v/>
      </c>
      <c r="S2487" s="568" t="str">
        <f t="shared" si="1735"/>
        <v/>
      </c>
      <c r="T2487" s="568" t="str">
        <f t="shared" si="1735"/>
        <v/>
      </c>
      <c r="U2487" s="568" t="str">
        <f t="shared" si="1735"/>
        <v/>
      </c>
      <c r="V2487" s="568" t="str">
        <f t="shared" si="1735"/>
        <v/>
      </c>
      <c r="W2487" s="568" t="str">
        <f t="shared" si="1735"/>
        <v/>
      </c>
      <c r="X2487" s="568" t="str">
        <f t="shared" si="1735"/>
        <v/>
      </c>
    </row>
    <row r="2488" spans="2:24" hidden="1">
      <c r="B2488" s="555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4" t="str">
        <f ca="1">IF(ISBLANK(OFFSET($E$269,$D2487,0)),"brak daty",IF(D2489&gt;10,EDATE(OFFSET($E$269,$D2487,0),D2491),DATE(D2488,E2488,1)))</f>
        <v>brak daty</v>
      </c>
      <c r="H2488" s="567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5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7" t="b">
        <f ca="1">SUM(K2489:X2489)=E2491</f>
        <v>1</v>
      </c>
      <c r="I2489" s="1" t="s">
        <v>802</v>
      </c>
      <c r="K2489" s="566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6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6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6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6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6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6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6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6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6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6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6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6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6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5" t="s">
        <v>806</v>
      </c>
      <c r="D2490" s="474">
        <f ca="1">D1301</f>
        <v>0</v>
      </c>
      <c r="E2490" s="474">
        <f ca="1">IF(D2489&gt;10,ROUND(D2490/12,2),D2490)</f>
        <v>0</v>
      </c>
      <c r="F2490" s="553">
        <f>Koniec_Projekt</f>
        <v>0</v>
      </c>
      <c r="G2490" s="330">
        <f>Miesiac_Koniec_Projekt</f>
        <v>0</v>
      </c>
      <c r="H2490" s="567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5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45" hidden="1" thickBot="1">
      <c r="B2492" s="556" t="s">
        <v>804</v>
      </c>
      <c r="C2492" s="557"/>
      <c r="D2492" s="558">
        <f ca="1">IF(D2489&gt;10,ROUND((D2491-1)*E2490,0),E2490)</f>
        <v>0</v>
      </c>
      <c r="E2492" s="558">
        <f ca="1">D2489-D2492</f>
        <v>0</v>
      </c>
      <c r="F2492" s="557"/>
      <c r="G2492" s="557"/>
      <c r="H2492" s="557"/>
      <c r="I2492" s="557"/>
      <c r="J2492" s="557"/>
      <c r="K2492" s="557"/>
      <c r="L2492" s="557"/>
      <c r="M2492" s="557"/>
      <c r="N2492" s="557"/>
      <c r="O2492" s="557"/>
      <c r="P2492" s="557"/>
      <c r="Q2492" s="557"/>
      <c r="R2492" s="557"/>
      <c r="S2492" s="557"/>
      <c r="T2492" s="557"/>
      <c r="U2492" s="557"/>
      <c r="V2492" s="557"/>
      <c r="W2492" s="557"/>
      <c r="X2492" s="557"/>
    </row>
    <row r="2493" spans="2:24" ht="12.45" hidden="1" thickTop="1">
      <c r="C2493" s="251"/>
      <c r="D2493" s="474"/>
      <c r="E2493" s="474"/>
      <c r="F2493" s="474"/>
      <c r="G2493" s="474"/>
    </row>
    <row r="2494" spans="2:24" ht="12.45" hidden="1" thickBot="1">
      <c r="B2494" s="559" t="str">
        <f ca="1">"nazwa ST: "&amp;B1305</f>
        <v>nazwa ST: 0</v>
      </c>
      <c r="C2494" s="559"/>
      <c r="D2494" s="560">
        <f>D1305</f>
        <v>4</v>
      </c>
      <c r="E2494" s="559"/>
      <c r="F2494" s="559"/>
      <c r="G2494" s="559"/>
      <c r="H2494" s="559"/>
      <c r="I2494" s="559"/>
      <c r="J2494" s="559"/>
      <c r="K2494" s="568" t="str">
        <f t="shared" ref="K2494:X2494" si="1736">LataProjekcji</f>
        <v>Uzupełnij dane</v>
      </c>
      <c r="L2494" s="568" t="str">
        <f t="shared" si="1736"/>
        <v/>
      </c>
      <c r="M2494" s="568" t="str">
        <f t="shared" si="1736"/>
        <v/>
      </c>
      <c r="N2494" s="568" t="str">
        <f t="shared" si="1736"/>
        <v/>
      </c>
      <c r="O2494" s="568" t="str">
        <f t="shared" si="1736"/>
        <v/>
      </c>
      <c r="P2494" s="568" t="str">
        <f t="shared" si="1736"/>
        <v/>
      </c>
      <c r="Q2494" s="568" t="str">
        <f t="shared" si="1736"/>
        <v/>
      </c>
      <c r="R2494" s="568" t="str">
        <f t="shared" si="1736"/>
        <v/>
      </c>
      <c r="S2494" s="568" t="str">
        <f t="shared" si="1736"/>
        <v/>
      </c>
      <c r="T2494" s="568" t="str">
        <f t="shared" si="1736"/>
        <v/>
      </c>
      <c r="U2494" s="568" t="str">
        <f t="shared" si="1736"/>
        <v/>
      </c>
      <c r="V2494" s="568" t="str">
        <f t="shared" si="1736"/>
        <v/>
      </c>
      <c r="W2494" s="568" t="str">
        <f t="shared" si="1736"/>
        <v/>
      </c>
      <c r="X2494" s="568" t="str">
        <f t="shared" si="1736"/>
        <v/>
      </c>
    </row>
    <row r="2495" spans="2:24" hidden="1">
      <c r="B2495" s="555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4" t="str">
        <f ca="1">IF(ISBLANK(OFFSET($E$269,$D2494,0)),"brak daty",IF(D2496&gt;10,EDATE(OFFSET($E$269,$D2494,0),D2498),DATE(D2495,E2495,1)))</f>
        <v>brak daty</v>
      </c>
      <c r="H2495" s="567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5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7" t="b">
        <f ca="1">SUM(K2496:X2496)=E2498</f>
        <v>1</v>
      </c>
      <c r="I2496" s="1" t="s">
        <v>802</v>
      </c>
      <c r="K2496" s="566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6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6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6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6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6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6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6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6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6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6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6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6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6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5" t="s">
        <v>806</v>
      </c>
      <c r="D2497" s="474">
        <f ca="1">D1308</f>
        <v>0</v>
      </c>
      <c r="E2497" s="474">
        <f ca="1">IF(D2496&gt;10,ROUND(D2497/12,2),D2497)</f>
        <v>0</v>
      </c>
      <c r="F2497" s="553">
        <f>Koniec_Projekt</f>
        <v>0</v>
      </c>
      <c r="G2497" s="330">
        <f>Miesiac_Koniec_Projekt</f>
        <v>0</v>
      </c>
      <c r="H2497" s="567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5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45" hidden="1" thickBot="1">
      <c r="B2499" s="556" t="s">
        <v>804</v>
      </c>
      <c r="C2499" s="557"/>
      <c r="D2499" s="558">
        <f ca="1">IF(D2496&gt;10,ROUND((D2498-1)*E2497,0),E2497)</f>
        <v>0</v>
      </c>
      <c r="E2499" s="558">
        <f ca="1">D2496-D2499</f>
        <v>0</v>
      </c>
      <c r="F2499" s="557"/>
      <c r="G2499" s="557"/>
      <c r="H2499" s="557"/>
      <c r="I2499" s="557"/>
      <c r="J2499" s="557"/>
      <c r="K2499" s="557"/>
      <c r="L2499" s="557"/>
      <c r="M2499" s="557"/>
      <c r="N2499" s="557"/>
      <c r="O2499" s="557"/>
      <c r="P2499" s="557"/>
      <c r="Q2499" s="557"/>
      <c r="R2499" s="557"/>
      <c r="S2499" s="557"/>
      <c r="T2499" s="557"/>
      <c r="U2499" s="557"/>
      <c r="V2499" s="557"/>
      <c r="W2499" s="557"/>
      <c r="X2499" s="557"/>
    </row>
    <row r="2500" spans="2:24" ht="12.45" hidden="1" thickTop="1">
      <c r="C2500" s="251"/>
      <c r="D2500" s="474"/>
      <c r="E2500" s="474"/>
      <c r="F2500" s="474"/>
      <c r="G2500" s="474"/>
    </row>
    <row r="2501" spans="2:24" ht="12.45" hidden="1" thickBot="1">
      <c r="B2501" s="559" t="str">
        <f ca="1">"nazwa ST: "&amp;B1312</f>
        <v>nazwa ST: 0</v>
      </c>
      <c r="C2501" s="559"/>
      <c r="D2501" s="560">
        <f>D1312</f>
        <v>5</v>
      </c>
      <c r="E2501" s="559"/>
      <c r="F2501" s="559"/>
      <c r="G2501" s="559"/>
      <c r="H2501" s="559"/>
      <c r="I2501" s="559"/>
      <c r="J2501" s="559"/>
      <c r="K2501" s="568" t="str">
        <f t="shared" ref="K2501:X2501" si="1737">LataProjekcji</f>
        <v>Uzupełnij dane</v>
      </c>
      <c r="L2501" s="568" t="str">
        <f t="shared" si="1737"/>
        <v/>
      </c>
      <c r="M2501" s="568" t="str">
        <f t="shared" si="1737"/>
        <v/>
      </c>
      <c r="N2501" s="568" t="str">
        <f t="shared" si="1737"/>
        <v/>
      </c>
      <c r="O2501" s="568" t="str">
        <f t="shared" si="1737"/>
        <v/>
      </c>
      <c r="P2501" s="568" t="str">
        <f t="shared" si="1737"/>
        <v/>
      </c>
      <c r="Q2501" s="568" t="str">
        <f t="shared" si="1737"/>
        <v/>
      </c>
      <c r="R2501" s="568" t="str">
        <f t="shared" si="1737"/>
        <v/>
      </c>
      <c r="S2501" s="568" t="str">
        <f t="shared" si="1737"/>
        <v/>
      </c>
      <c r="T2501" s="568" t="str">
        <f t="shared" si="1737"/>
        <v/>
      </c>
      <c r="U2501" s="568" t="str">
        <f t="shared" si="1737"/>
        <v/>
      </c>
      <c r="V2501" s="568" t="str">
        <f t="shared" si="1737"/>
        <v/>
      </c>
      <c r="W2501" s="568" t="str">
        <f t="shared" si="1737"/>
        <v/>
      </c>
      <c r="X2501" s="568" t="str">
        <f t="shared" si="1737"/>
        <v/>
      </c>
    </row>
    <row r="2502" spans="2:24" hidden="1">
      <c r="B2502" s="555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4" t="str">
        <f ca="1">IF(ISBLANK(OFFSET($E$269,$D2501,0)),"brak daty",IF(D2503&gt;10,EDATE(OFFSET($E$269,$D2501,0),D2505),DATE(D2502,E2502,1)))</f>
        <v>brak daty</v>
      </c>
      <c r="H2502" s="567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5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7" t="b">
        <f ca="1">SUM(K2503:X2503)=E2505</f>
        <v>1</v>
      </c>
      <c r="I2503" s="1" t="s">
        <v>802</v>
      </c>
      <c r="K2503" s="566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6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6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6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6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6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6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6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6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6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6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6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6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6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5" t="s">
        <v>806</v>
      </c>
      <c r="D2504" s="474">
        <f ca="1">D1315</f>
        <v>0</v>
      </c>
      <c r="E2504" s="474">
        <f ca="1">IF(D2503&gt;10,ROUND(D2504/12,2),D2504)</f>
        <v>0</v>
      </c>
      <c r="F2504" s="553">
        <f>Koniec_Projekt</f>
        <v>0</v>
      </c>
      <c r="G2504" s="330">
        <f>Miesiac_Koniec_Projekt</f>
        <v>0</v>
      </c>
      <c r="H2504" s="567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5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45" hidden="1" thickBot="1">
      <c r="B2506" s="556" t="s">
        <v>804</v>
      </c>
      <c r="C2506" s="557"/>
      <c r="D2506" s="558">
        <f ca="1">IF(D2503&gt;10,ROUND((D2505-1)*E2504,0),E2504)</f>
        <v>0</v>
      </c>
      <c r="E2506" s="558">
        <f ca="1">D2503-D2506</f>
        <v>0</v>
      </c>
      <c r="F2506" s="557"/>
      <c r="G2506" s="557"/>
      <c r="H2506" s="557"/>
      <c r="I2506" s="557"/>
      <c r="J2506" s="557"/>
      <c r="K2506" s="557"/>
      <c r="L2506" s="557"/>
      <c r="M2506" s="557"/>
      <c r="N2506" s="557"/>
      <c r="O2506" s="557"/>
      <c r="P2506" s="557"/>
      <c r="Q2506" s="557"/>
      <c r="R2506" s="557"/>
      <c r="S2506" s="557"/>
      <c r="T2506" s="557"/>
      <c r="U2506" s="557"/>
      <c r="V2506" s="557"/>
      <c r="W2506" s="557"/>
      <c r="X2506" s="557"/>
    </row>
    <row r="2507" spans="2:24" ht="12.45" hidden="1" thickTop="1">
      <c r="D2507" s="474"/>
      <c r="E2507" s="474"/>
      <c r="F2507" s="474"/>
      <c r="G2507" s="474"/>
    </row>
    <row r="2508" spans="2:24" ht="12.45" hidden="1" thickBot="1">
      <c r="B2508" s="559" t="str">
        <f ca="1">"nazwa ST: "&amp;B1319</f>
        <v>nazwa ST: 0</v>
      </c>
      <c r="C2508" s="559"/>
      <c r="D2508" s="560">
        <f>D1319</f>
        <v>6</v>
      </c>
      <c r="E2508" s="559"/>
      <c r="F2508" s="559"/>
      <c r="G2508" s="559"/>
      <c r="H2508" s="559"/>
      <c r="I2508" s="559"/>
      <c r="J2508" s="559"/>
      <c r="K2508" s="568" t="str">
        <f t="shared" ref="K2508:X2508" si="1738">LataProjekcji</f>
        <v>Uzupełnij dane</v>
      </c>
      <c r="L2508" s="568" t="str">
        <f t="shared" si="1738"/>
        <v/>
      </c>
      <c r="M2508" s="568" t="str">
        <f t="shared" si="1738"/>
        <v/>
      </c>
      <c r="N2508" s="568" t="str">
        <f t="shared" si="1738"/>
        <v/>
      </c>
      <c r="O2508" s="568" t="str">
        <f t="shared" si="1738"/>
        <v/>
      </c>
      <c r="P2508" s="568" t="str">
        <f t="shared" si="1738"/>
        <v/>
      </c>
      <c r="Q2508" s="568" t="str">
        <f t="shared" si="1738"/>
        <v/>
      </c>
      <c r="R2508" s="568" t="str">
        <f t="shared" si="1738"/>
        <v/>
      </c>
      <c r="S2508" s="568" t="str">
        <f t="shared" si="1738"/>
        <v/>
      </c>
      <c r="T2508" s="568" t="str">
        <f t="shared" si="1738"/>
        <v/>
      </c>
      <c r="U2508" s="568" t="str">
        <f t="shared" si="1738"/>
        <v/>
      </c>
      <c r="V2508" s="568" t="str">
        <f t="shared" si="1738"/>
        <v/>
      </c>
      <c r="W2508" s="568" t="str">
        <f t="shared" si="1738"/>
        <v/>
      </c>
      <c r="X2508" s="568" t="str">
        <f t="shared" si="1738"/>
        <v/>
      </c>
    </row>
    <row r="2509" spans="2:24" hidden="1">
      <c r="B2509" s="555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4" t="str">
        <f ca="1">IF(ISBLANK(OFFSET($E$269,$D2508,0)),"brak daty",IF(D2510&gt;10,EDATE(OFFSET($E$269,$D2508,0),D2512),DATE(D2509,E2509,1)))</f>
        <v>brak daty</v>
      </c>
      <c r="H2509" s="567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5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7" t="b">
        <f ca="1">SUM(K2510:X2510)=E2512</f>
        <v>1</v>
      </c>
      <c r="I2510" s="1" t="s">
        <v>802</v>
      </c>
      <c r="K2510" s="566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6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6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6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6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6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6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6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6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6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6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6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6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6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5" t="s">
        <v>806</v>
      </c>
      <c r="D2511" s="474">
        <f ca="1">D1322</f>
        <v>0</v>
      </c>
      <c r="E2511" s="474">
        <f ca="1">IF(D2510&gt;10,ROUND(D2511/12,2),D2511)</f>
        <v>0</v>
      </c>
      <c r="F2511" s="553">
        <f>Koniec_Projekt</f>
        <v>0</v>
      </c>
      <c r="G2511" s="330">
        <f>Miesiac_Koniec_Projekt</f>
        <v>0</v>
      </c>
      <c r="H2511" s="567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5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45" hidden="1" thickBot="1">
      <c r="B2513" s="556" t="s">
        <v>804</v>
      </c>
      <c r="C2513" s="557"/>
      <c r="D2513" s="558">
        <f ca="1">IF(D2510&gt;10,ROUND((D2512-1)*E2511,0),E2511)</f>
        <v>0</v>
      </c>
      <c r="E2513" s="558">
        <f ca="1">D2510-D2513</f>
        <v>0</v>
      </c>
      <c r="F2513" s="557"/>
      <c r="G2513" s="557"/>
      <c r="H2513" s="557"/>
      <c r="I2513" s="557"/>
      <c r="J2513" s="557"/>
      <c r="K2513" s="557"/>
      <c r="L2513" s="557"/>
      <c r="M2513" s="557"/>
      <c r="N2513" s="557"/>
      <c r="O2513" s="557"/>
      <c r="P2513" s="557"/>
      <c r="Q2513" s="557"/>
      <c r="R2513" s="557"/>
      <c r="S2513" s="557"/>
      <c r="T2513" s="557"/>
      <c r="U2513" s="557"/>
      <c r="V2513" s="557"/>
      <c r="W2513" s="557"/>
      <c r="X2513" s="557"/>
    </row>
    <row r="2514" spans="2:24" ht="12.45" hidden="1" thickTop="1">
      <c r="C2514" s="251"/>
      <c r="D2514" s="474"/>
      <c r="E2514" s="474"/>
      <c r="F2514" s="474"/>
      <c r="G2514" s="474"/>
    </row>
    <row r="2515" spans="2:24" ht="12.45" hidden="1" thickBot="1">
      <c r="B2515" s="559" t="str">
        <f ca="1">"nazwa ST: "&amp;B1326</f>
        <v>nazwa ST: 0</v>
      </c>
      <c r="C2515" s="559"/>
      <c r="D2515" s="560">
        <f>D1326</f>
        <v>7</v>
      </c>
      <c r="E2515" s="559"/>
      <c r="F2515" s="559"/>
      <c r="G2515" s="559"/>
      <c r="H2515" s="559"/>
      <c r="I2515" s="559"/>
      <c r="J2515" s="559"/>
      <c r="K2515" s="568" t="str">
        <f t="shared" ref="K2515:X2515" si="1739">LataProjekcji</f>
        <v>Uzupełnij dane</v>
      </c>
      <c r="L2515" s="568" t="str">
        <f t="shared" si="1739"/>
        <v/>
      </c>
      <c r="M2515" s="568" t="str">
        <f t="shared" si="1739"/>
        <v/>
      </c>
      <c r="N2515" s="568" t="str">
        <f t="shared" si="1739"/>
        <v/>
      </c>
      <c r="O2515" s="568" t="str">
        <f t="shared" si="1739"/>
        <v/>
      </c>
      <c r="P2515" s="568" t="str">
        <f t="shared" si="1739"/>
        <v/>
      </c>
      <c r="Q2515" s="568" t="str">
        <f t="shared" si="1739"/>
        <v/>
      </c>
      <c r="R2515" s="568" t="str">
        <f t="shared" si="1739"/>
        <v/>
      </c>
      <c r="S2515" s="568" t="str">
        <f t="shared" si="1739"/>
        <v/>
      </c>
      <c r="T2515" s="568" t="str">
        <f t="shared" si="1739"/>
        <v/>
      </c>
      <c r="U2515" s="568" t="str">
        <f t="shared" si="1739"/>
        <v/>
      </c>
      <c r="V2515" s="568" t="str">
        <f t="shared" si="1739"/>
        <v/>
      </c>
      <c r="W2515" s="568" t="str">
        <f t="shared" si="1739"/>
        <v/>
      </c>
      <c r="X2515" s="568" t="str">
        <f t="shared" si="1739"/>
        <v/>
      </c>
    </row>
    <row r="2516" spans="2:24" hidden="1">
      <c r="B2516" s="555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4" t="str">
        <f ca="1">IF(ISBLANK(OFFSET($E$269,$D2515,0)),"brak daty",IF(D2517&gt;10,EDATE(OFFSET($E$269,$D2515,0),D2519),DATE(D2516,E2516,1)))</f>
        <v>brak daty</v>
      </c>
      <c r="H2516" s="567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5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7" t="b">
        <f ca="1">SUM(K2517:X2517)=E2519</f>
        <v>1</v>
      </c>
      <c r="I2517" s="1" t="s">
        <v>802</v>
      </c>
      <c r="K2517" s="566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6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6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6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6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6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6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6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6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6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6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6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6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6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5" t="s">
        <v>806</v>
      </c>
      <c r="D2518" s="474">
        <f ca="1">D1329</f>
        <v>0</v>
      </c>
      <c r="E2518" s="474">
        <f ca="1">IF(D2517&gt;10,ROUND(D2518/12,2),D2518)</f>
        <v>0</v>
      </c>
      <c r="F2518" s="553">
        <f>Koniec_Projekt</f>
        <v>0</v>
      </c>
      <c r="G2518" s="330">
        <f>Miesiac_Koniec_Projekt</f>
        <v>0</v>
      </c>
      <c r="H2518" s="567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5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45" hidden="1" thickBot="1">
      <c r="B2520" s="556" t="s">
        <v>804</v>
      </c>
      <c r="C2520" s="557"/>
      <c r="D2520" s="558">
        <f ca="1">IF(D2517&gt;10,ROUND((D2519-1)*E2518,0),E2518)</f>
        <v>0</v>
      </c>
      <c r="E2520" s="558">
        <f ca="1">D2517-D2520</f>
        <v>0</v>
      </c>
      <c r="F2520" s="557"/>
      <c r="G2520" s="557"/>
      <c r="H2520" s="557"/>
      <c r="I2520" s="557"/>
      <c r="J2520" s="557"/>
      <c r="K2520" s="557"/>
      <c r="L2520" s="557"/>
      <c r="M2520" s="557"/>
      <c r="N2520" s="557"/>
      <c r="O2520" s="557"/>
      <c r="P2520" s="557"/>
      <c r="Q2520" s="557"/>
      <c r="R2520" s="557"/>
      <c r="S2520" s="557"/>
      <c r="T2520" s="557"/>
      <c r="U2520" s="557"/>
      <c r="V2520" s="557"/>
      <c r="W2520" s="557"/>
      <c r="X2520" s="557"/>
    </row>
    <row r="2521" spans="2:24" ht="12.45" hidden="1" thickTop="1">
      <c r="C2521" s="251"/>
    </row>
    <row r="2522" spans="2:24" ht="12.45" hidden="1" thickBot="1">
      <c r="B2522" s="559" t="str">
        <f ca="1">"nazwa ST: "&amp;B1333</f>
        <v>nazwa ST: 0</v>
      </c>
      <c r="C2522" s="559"/>
      <c r="D2522" s="560">
        <f>D1333</f>
        <v>8</v>
      </c>
      <c r="E2522" s="559"/>
      <c r="F2522" s="559"/>
      <c r="G2522" s="559"/>
      <c r="H2522" s="559"/>
      <c r="I2522" s="559"/>
      <c r="J2522" s="559"/>
      <c r="K2522" s="568" t="str">
        <f t="shared" ref="K2522:X2522" si="1740">LataProjekcji</f>
        <v>Uzupełnij dane</v>
      </c>
      <c r="L2522" s="568" t="str">
        <f t="shared" si="1740"/>
        <v/>
      </c>
      <c r="M2522" s="568" t="str">
        <f t="shared" si="1740"/>
        <v/>
      </c>
      <c r="N2522" s="568" t="str">
        <f t="shared" si="1740"/>
        <v/>
      </c>
      <c r="O2522" s="568" t="str">
        <f t="shared" si="1740"/>
        <v/>
      </c>
      <c r="P2522" s="568" t="str">
        <f t="shared" si="1740"/>
        <v/>
      </c>
      <c r="Q2522" s="568" t="str">
        <f t="shared" si="1740"/>
        <v/>
      </c>
      <c r="R2522" s="568" t="str">
        <f t="shared" si="1740"/>
        <v/>
      </c>
      <c r="S2522" s="568" t="str">
        <f t="shared" si="1740"/>
        <v/>
      </c>
      <c r="T2522" s="568" t="str">
        <f t="shared" si="1740"/>
        <v/>
      </c>
      <c r="U2522" s="568" t="str">
        <f t="shared" si="1740"/>
        <v/>
      </c>
      <c r="V2522" s="568" t="str">
        <f t="shared" si="1740"/>
        <v/>
      </c>
      <c r="W2522" s="568" t="str">
        <f t="shared" si="1740"/>
        <v/>
      </c>
      <c r="X2522" s="568" t="str">
        <f t="shared" si="1740"/>
        <v/>
      </c>
    </row>
    <row r="2523" spans="2:24" hidden="1">
      <c r="B2523" s="555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4" t="str">
        <f ca="1">IF(ISBLANK(OFFSET($E$269,$D2522,0)),"brak daty",IF(D2524&gt;10,EDATE(OFFSET($E$269,$D2522,0),D2526),DATE(D2523,E2523,1)))</f>
        <v>brak daty</v>
      </c>
      <c r="H2523" s="567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5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7" t="b">
        <f ca="1">SUM(K2524:X2524)=E2526</f>
        <v>1</v>
      </c>
      <c r="I2524" s="1" t="s">
        <v>802</v>
      </c>
      <c r="K2524" s="566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6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6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6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6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6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6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6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6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6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6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6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6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6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5" t="s">
        <v>806</v>
      </c>
      <c r="D2525" s="474">
        <f ca="1">D1336</f>
        <v>0</v>
      </c>
      <c r="E2525" s="474">
        <f ca="1">IF(D2524&gt;10,ROUND(D2525/12,2),D2525)</f>
        <v>0</v>
      </c>
      <c r="F2525" s="553">
        <f>Koniec_Projekt</f>
        <v>0</v>
      </c>
      <c r="G2525" s="330">
        <f>Miesiac_Koniec_Projekt</f>
        <v>0</v>
      </c>
      <c r="H2525" s="567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5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45" hidden="1" thickBot="1">
      <c r="B2527" s="556" t="s">
        <v>804</v>
      </c>
      <c r="C2527" s="557"/>
      <c r="D2527" s="558">
        <f ca="1">IF(D2524&gt;10,ROUND((D2526-1)*E2525,0),E2525)</f>
        <v>0</v>
      </c>
      <c r="E2527" s="558">
        <f ca="1">D2524-D2527</f>
        <v>0</v>
      </c>
      <c r="F2527" s="557"/>
      <c r="G2527" s="557"/>
      <c r="H2527" s="557"/>
      <c r="I2527" s="557"/>
      <c r="J2527" s="557"/>
      <c r="K2527" s="557"/>
      <c r="L2527" s="557"/>
      <c r="M2527" s="557"/>
      <c r="N2527" s="557"/>
      <c r="O2527" s="557"/>
      <c r="P2527" s="557"/>
      <c r="Q2527" s="557"/>
      <c r="R2527" s="557"/>
      <c r="S2527" s="557"/>
      <c r="T2527" s="557"/>
      <c r="U2527" s="557"/>
      <c r="V2527" s="557"/>
      <c r="W2527" s="557"/>
      <c r="X2527" s="557"/>
    </row>
    <row r="2528" spans="2:24" ht="12.45" hidden="1" thickTop="1">
      <c r="D2528" s="474"/>
      <c r="E2528" s="474"/>
      <c r="F2528" s="474"/>
      <c r="G2528" s="474"/>
    </row>
    <row r="2529" spans="2:24" ht="12.45" hidden="1" thickBot="1">
      <c r="B2529" s="559" t="str">
        <f ca="1">"nazwa ST: "&amp;B1340</f>
        <v>nazwa ST: 0</v>
      </c>
      <c r="C2529" s="559"/>
      <c r="D2529" s="560">
        <f>D1340</f>
        <v>9</v>
      </c>
      <c r="E2529" s="559"/>
      <c r="F2529" s="559"/>
      <c r="G2529" s="559"/>
      <c r="H2529" s="559"/>
      <c r="I2529" s="559"/>
      <c r="J2529" s="559"/>
      <c r="K2529" s="568" t="str">
        <f t="shared" ref="K2529:X2529" si="1741">LataProjekcji</f>
        <v>Uzupełnij dane</v>
      </c>
      <c r="L2529" s="568" t="str">
        <f t="shared" si="1741"/>
        <v/>
      </c>
      <c r="M2529" s="568" t="str">
        <f t="shared" si="1741"/>
        <v/>
      </c>
      <c r="N2529" s="568" t="str">
        <f t="shared" si="1741"/>
        <v/>
      </c>
      <c r="O2529" s="568" t="str">
        <f t="shared" si="1741"/>
        <v/>
      </c>
      <c r="P2529" s="568" t="str">
        <f t="shared" si="1741"/>
        <v/>
      </c>
      <c r="Q2529" s="568" t="str">
        <f t="shared" si="1741"/>
        <v/>
      </c>
      <c r="R2529" s="568" t="str">
        <f t="shared" si="1741"/>
        <v/>
      </c>
      <c r="S2529" s="568" t="str">
        <f t="shared" si="1741"/>
        <v/>
      </c>
      <c r="T2529" s="568" t="str">
        <f t="shared" si="1741"/>
        <v/>
      </c>
      <c r="U2529" s="568" t="str">
        <f t="shared" si="1741"/>
        <v/>
      </c>
      <c r="V2529" s="568" t="str">
        <f t="shared" si="1741"/>
        <v/>
      </c>
      <c r="W2529" s="568" t="str">
        <f t="shared" si="1741"/>
        <v/>
      </c>
      <c r="X2529" s="568" t="str">
        <f t="shared" si="1741"/>
        <v/>
      </c>
    </row>
    <row r="2530" spans="2:24" hidden="1">
      <c r="B2530" s="555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4" t="str">
        <f ca="1">IF(ISBLANK(OFFSET($E$269,$D2529,0)),"brak daty",IF(D2531&gt;10,EDATE(OFFSET($E$269,$D2529,0),D2533),DATE(D2530,E2530,1)))</f>
        <v>brak daty</v>
      </c>
      <c r="H2530" s="567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5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7" t="b">
        <f ca="1">SUM(K2531:X2531)=E2533</f>
        <v>1</v>
      </c>
      <c r="I2531" s="1" t="s">
        <v>802</v>
      </c>
      <c r="K2531" s="566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6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6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6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6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6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6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6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6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6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6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6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6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6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5" t="s">
        <v>806</v>
      </c>
      <c r="D2532" s="474">
        <f ca="1">D1343</f>
        <v>0</v>
      </c>
      <c r="E2532" s="474">
        <f ca="1">IF(D2531&gt;10,ROUND(D2532/12,2),D2532)</f>
        <v>0</v>
      </c>
      <c r="F2532" s="553">
        <f>Koniec_Projekt</f>
        <v>0</v>
      </c>
      <c r="G2532" s="330">
        <f>Miesiac_Koniec_Projekt</f>
        <v>0</v>
      </c>
      <c r="H2532" s="567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5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45" hidden="1" thickBot="1">
      <c r="B2534" s="556" t="s">
        <v>804</v>
      </c>
      <c r="C2534" s="557"/>
      <c r="D2534" s="558">
        <f ca="1">IF(D2531&gt;10,ROUND((D2533-1)*E2532,0),E2532)</f>
        <v>0</v>
      </c>
      <c r="E2534" s="558">
        <f ca="1">D2531-D2534</f>
        <v>0</v>
      </c>
      <c r="F2534" s="557"/>
      <c r="G2534" s="557"/>
      <c r="H2534" s="557"/>
      <c r="I2534" s="557"/>
      <c r="J2534" s="557"/>
      <c r="K2534" s="557"/>
      <c r="L2534" s="557"/>
      <c r="M2534" s="557"/>
      <c r="N2534" s="557"/>
      <c r="O2534" s="557"/>
      <c r="P2534" s="557"/>
      <c r="Q2534" s="557"/>
      <c r="R2534" s="557"/>
      <c r="S2534" s="557"/>
      <c r="T2534" s="557"/>
      <c r="U2534" s="557"/>
      <c r="V2534" s="557"/>
      <c r="W2534" s="557"/>
      <c r="X2534" s="557"/>
    </row>
    <row r="2535" spans="2:24" ht="12.45" hidden="1" thickTop="1">
      <c r="C2535" s="251"/>
      <c r="D2535" s="474"/>
      <c r="E2535" s="474"/>
      <c r="F2535" s="474"/>
      <c r="G2535" s="474"/>
    </row>
    <row r="2536" spans="2:24" ht="12.45" hidden="1" thickBot="1">
      <c r="B2536" s="559" t="str">
        <f ca="1">"nazwa ST: "&amp;B1347</f>
        <v>nazwa ST: 0</v>
      </c>
      <c r="C2536" s="559"/>
      <c r="D2536" s="560">
        <f>D1347</f>
        <v>10</v>
      </c>
      <c r="E2536" s="559"/>
      <c r="F2536" s="559"/>
      <c r="G2536" s="559"/>
      <c r="H2536" s="559"/>
      <c r="I2536" s="559"/>
      <c r="J2536" s="559"/>
      <c r="K2536" s="568" t="str">
        <f t="shared" ref="K2536:X2536" si="1742">LataProjekcji</f>
        <v>Uzupełnij dane</v>
      </c>
      <c r="L2536" s="568" t="str">
        <f t="shared" si="1742"/>
        <v/>
      </c>
      <c r="M2536" s="568" t="str">
        <f t="shared" si="1742"/>
        <v/>
      </c>
      <c r="N2536" s="568" t="str">
        <f t="shared" si="1742"/>
        <v/>
      </c>
      <c r="O2536" s="568" t="str">
        <f t="shared" si="1742"/>
        <v/>
      </c>
      <c r="P2536" s="568" t="str">
        <f t="shared" si="1742"/>
        <v/>
      </c>
      <c r="Q2536" s="568" t="str">
        <f t="shared" si="1742"/>
        <v/>
      </c>
      <c r="R2536" s="568" t="str">
        <f t="shared" si="1742"/>
        <v/>
      </c>
      <c r="S2536" s="568" t="str">
        <f t="shared" si="1742"/>
        <v/>
      </c>
      <c r="T2536" s="568" t="str">
        <f t="shared" si="1742"/>
        <v/>
      </c>
      <c r="U2536" s="568" t="str">
        <f t="shared" si="1742"/>
        <v/>
      </c>
      <c r="V2536" s="568" t="str">
        <f t="shared" si="1742"/>
        <v/>
      </c>
      <c r="W2536" s="568" t="str">
        <f t="shared" si="1742"/>
        <v/>
      </c>
      <c r="X2536" s="568" t="str">
        <f t="shared" si="1742"/>
        <v/>
      </c>
    </row>
    <row r="2537" spans="2:24" hidden="1">
      <c r="B2537" s="555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4" t="str">
        <f ca="1">IF(ISBLANK(OFFSET($E$269,$D2536,0)),"brak daty",IF(D2538&gt;10,EDATE(OFFSET($E$269,$D2536,0),D2540),DATE(D2537,E2537,1)))</f>
        <v>brak daty</v>
      </c>
      <c r="H2537" s="567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5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7" t="b">
        <f ca="1">SUM(K2538:X2538)=E2540</f>
        <v>1</v>
      </c>
      <c r="I2538" s="1" t="s">
        <v>802</v>
      </c>
      <c r="K2538" s="566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6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6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6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6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6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6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6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6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6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6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6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6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6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5" t="s">
        <v>806</v>
      </c>
      <c r="D2539" s="474">
        <f ca="1">D1350</f>
        <v>0</v>
      </c>
      <c r="E2539" s="474">
        <f ca="1">IF(D2538&gt;10,ROUND(D2539/12,2),D2539)</f>
        <v>0</v>
      </c>
      <c r="F2539" s="553">
        <f>Koniec_Projekt</f>
        <v>0</v>
      </c>
      <c r="G2539" s="330">
        <f>Miesiac_Koniec_Projekt</f>
        <v>0</v>
      </c>
      <c r="H2539" s="567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5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45" hidden="1" thickBot="1">
      <c r="B2541" s="556" t="s">
        <v>804</v>
      </c>
      <c r="C2541" s="557"/>
      <c r="D2541" s="558">
        <f ca="1">IF(D2538&gt;10,ROUND((D2540-1)*E2539,0),E2539)</f>
        <v>0</v>
      </c>
      <c r="E2541" s="558">
        <f ca="1">D2538-D2541</f>
        <v>0</v>
      </c>
      <c r="F2541" s="557"/>
      <c r="G2541" s="557"/>
      <c r="H2541" s="557"/>
      <c r="I2541" s="557"/>
      <c r="J2541" s="557"/>
      <c r="K2541" s="557"/>
      <c r="L2541" s="557"/>
      <c r="M2541" s="557"/>
      <c r="N2541" s="557"/>
      <c r="O2541" s="557"/>
      <c r="P2541" s="557"/>
      <c r="Q2541" s="557"/>
      <c r="R2541" s="557"/>
      <c r="S2541" s="557"/>
      <c r="T2541" s="557"/>
      <c r="U2541" s="557"/>
      <c r="V2541" s="557"/>
      <c r="W2541" s="557"/>
      <c r="X2541" s="557"/>
    </row>
    <row r="2542" spans="2:24" ht="12.45" hidden="1" thickTop="1">
      <c r="C2542" s="251"/>
      <c r="D2542" s="474"/>
      <c r="E2542" s="474"/>
      <c r="F2542" s="474"/>
      <c r="G2542" s="474"/>
    </row>
    <row r="2543" spans="2:24" ht="12.45" hidden="1" thickBot="1">
      <c r="B2543" s="559" t="str">
        <f ca="1">"nazwa ST: "&amp;B1354</f>
        <v>nazwa ST: 0</v>
      </c>
      <c r="C2543" s="559"/>
      <c r="D2543" s="560">
        <f>D1354</f>
        <v>11</v>
      </c>
      <c r="E2543" s="559"/>
      <c r="F2543" s="559"/>
      <c r="G2543" s="559"/>
      <c r="H2543" s="559"/>
      <c r="I2543" s="559"/>
      <c r="J2543" s="559"/>
      <c r="K2543" s="568" t="str">
        <f t="shared" ref="K2543:X2543" si="1743">LataProjekcji</f>
        <v>Uzupełnij dane</v>
      </c>
      <c r="L2543" s="568" t="str">
        <f t="shared" si="1743"/>
        <v/>
      </c>
      <c r="M2543" s="568" t="str">
        <f t="shared" si="1743"/>
        <v/>
      </c>
      <c r="N2543" s="568" t="str">
        <f t="shared" si="1743"/>
        <v/>
      </c>
      <c r="O2543" s="568" t="str">
        <f t="shared" si="1743"/>
        <v/>
      </c>
      <c r="P2543" s="568" t="str">
        <f t="shared" si="1743"/>
        <v/>
      </c>
      <c r="Q2543" s="568" t="str">
        <f t="shared" si="1743"/>
        <v/>
      </c>
      <c r="R2543" s="568" t="str">
        <f t="shared" si="1743"/>
        <v/>
      </c>
      <c r="S2543" s="568" t="str">
        <f t="shared" si="1743"/>
        <v/>
      </c>
      <c r="T2543" s="568" t="str">
        <f t="shared" si="1743"/>
        <v/>
      </c>
      <c r="U2543" s="568" t="str">
        <f t="shared" si="1743"/>
        <v/>
      </c>
      <c r="V2543" s="568" t="str">
        <f t="shared" si="1743"/>
        <v/>
      </c>
      <c r="W2543" s="568" t="str">
        <f t="shared" si="1743"/>
        <v/>
      </c>
      <c r="X2543" s="568" t="str">
        <f t="shared" si="1743"/>
        <v/>
      </c>
    </row>
    <row r="2544" spans="2:24" hidden="1">
      <c r="B2544" s="555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4" t="str">
        <f ca="1">IF(ISBLANK(OFFSET($E$269,$D2543,0)),"brak daty",IF(D2545&gt;10,EDATE(OFFSET($E$269,$D2543,0),D2547),DATE(D2544,E2544,1)))</f>
        <v>brak daty</v>
      </c>
      <c r="H2544" s="567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5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7" t="b">
        <f ca="1">SUM(K2545:X2545)=E2547</f>
        <v>1</v>
      </c>
      <c r="I2545" s="1" t="s">
        <v>802</v>
      </c>
      <c r="K2545" s="566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6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6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6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6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6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6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6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6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6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6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6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6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6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5" t="s">
        <v>806</v>
      </c>
      <c r="D2546" s="474">
        <f ca="1">D1357</f>
        <v>0</v>
      </c>
      <c r="E2546" s="474">
        <f ca="1">IF(D2545&gt;10,ROUND(D2546/12,2),D2546)</f>
        <v>0</v>
      </c>
      <c r="F2546" s="553">
        <f>Koniec_Projekt</f>
        <v>0</v>
      </c>
      <c r="G2546" s="330">
        <f>Miesiac_Koniec_Projekt</f>
        <v>0</v>
      </c>
      <c r="H2546" s="567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5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45" hidden="1" thickBot="1">
      <c r="B2548" s="556" t="s">
        <v>804</v>
      </c>
      <c r="C2548" s="557"/>
      <c r="D2548" s="558">
        <f ca="1">IF(D2545&gt;10,ROUND((D2547-1)*E2546,0),E2546)</f>
        <v>0</v>
      </c>
      <c r="E2548" s="558">
        <f ca="1">D2545-D2548</f>
        <v>0</v>
      </c>
      <c r="F2548" s="557"/>
      <c r="G2548" s="557"/>
      <c r="H2548" s="557"/>
      <c r="I2548" s="557"/>
      <c r="J2548" s="557"/>
      <c r="K2548" s="557"/>
      <c r="L2548" s="557"/>
      <c r="M2548" s="557"/>
      <c r="N2548" s="557"/>
      <c r="O2548" s="557"/>
      <c r="P2548" s="557"/>
      <c r="Q2548" s="557"/>
      <c r="R2548" s="557"/>
      <c r="S2548" s="557"/>
      <c r="T2548" s="557"/>
      <c r="U2548" s="557"/>
      <c r="V2548" s="557"/>
      <c r="W2548" s="557"/>
      <c r="X2548" s="557"/>
    </row>
    <row r="2549" spans="2:24" ht="12.45" hidden="1" thickTop="1">
      <c r="D2549" s="474"/>
      <c r="E2549" s="474"/>
      <c r="F2549" s="474"/>
      <c r="G2549" s="474"/>
    </row>
    <row r="2550" spans="2:24" ht="12.45" hidden="1" thickBot="1">
      <c r="B2550" s="559" t="str">
        <f ca="1">"nazwa ST: "&amp;B1361</f>
        <v>nazwa ST: 0</v>
      </c>
      <c r="C2550" s="559"/>
      <c r="D2550" s="560">
        <f>D1361</f>
        <v>12</v>
      </c>
      <c r="E2550" s="559"/>
      <c r="F2550" s="559"/>
      <c r="G2550" s="559"/>
      <c r="H2550" s="559"/>
      <c r="I2550" s="559"/>
      <c r="J2550" s="559"/>
      <c r="K2550" s="568" t="str">
        <f t="shared" ref="K2550:X2550" si="1744">LataProjekcji</f>
        <v>Uzupełnij dane</v>
      </c>
      <c r="L2550" s="568" t="str">
        <f t="shared" si="1744"/>
        <v/>
      </c>
      <c r="M2550" s="568" t="str">
        <f t="shared" si="1744"/>
        <v/>
      </c>
      <c r="N2550" s="568" t="str">
        <f t="shared" si="1744"/>
        <v/>
      </c>
      <c r="O2550" s="568" t="str">
        <f t="shared" si="1744"/>
        <v/>
      </c>
      <c r="P2550" s="568" t="str">
        <f t="shared" si="1744"/>
        <v/>
      </c>
      <c r="Q2550" s="568" t="str">
        <f t="shared" si="1744"/>
        <v/>
      </c>
      <c r="R2550" s="568" t="str">
        <f t="shared" si="1744"/>
        <v/>
      </c>
      <c r="S2550" s="568" t="str">
        <f t="shared" si="1744"/>
        <v/>
      </c>
      <c r="T2550" s="568" t="str">
        <f t="shared" si="1744"/>
        <v/>
      </c>
      <c r="U2550" s="568" t="str">
        <f t="shared" si="1744"/>
        <v/>
      </c>
      <c r="V2550" s="568" t="str">
        <f t="shared" si="1744"/>
        <v/>
      </c>
      <c r="W2550" s="568" t="str">
        <f t="shared" si="1744"/>
        <v/>
      </c>
      <c r="X2550" s="568" t="str">
        <f t="shared" si="1744"/>
        <v/>
      </c>
    </row>
    <row r="2551" spans="2:24" hidden="1">
      <c r="B2551" s="555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4" t="str">
        <f ca="1">IF(ISBLANK(OFFSET($E$269,$D2550,0)),"brak daty",IF(D2552&gt;10,EDATE(OFFSET($E$269,$D2550,0),D2554),DATE(D2551,E2551,1)))</f>
        <v>brak daty</v>
      </c>
      <c r="H2551" s="567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5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7" t="b">
        <f ca="1">SUM(K2552:X2552)=E2554</f>
        <v>1</v>
      </c>
      <c r="I2552" s="1" t="s">
        <v>802</v>
      </c>
      <c r="K2552" s="566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6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6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6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6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6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6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6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6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6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6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6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6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6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5" t="s">
        <v>806</v>
      </c>
      <c r="D2553" s="474">
        <f ca="1">D1364</f>
        <v>0</v>
      </c>
      <c r="E2553" s="474">
        <f ca="1">IF(D2552&gt;10,ROUND(D2553/12,2),D2553)</f>
        <v>0</v>
      </c>
      <c r="F2553" s="553">
        <f>Koniec_Projekt</f>
        <v>0</v>
      </c>
      <c r="G2553" s="330">
        <f>Miesiac_Koniec_Projekt</f>
        <v>0</v>
      </c>
      <c r="H2553" s="567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5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45" hidden="1" thickBot="1">
      <c r="B2555" s="556" t="s">
        <v>804</v>
      </c>
      <c r="C2555" s="557"/>
      <c r="D2555" s="558">
        <f ca="1">IF(D2552&gt;10,ROUND((D2554-1)*E2553,0),E2553)</f>
        <v>0</v>
      </c>
      <c r="E2555" s="558">
        <f ca="1">D2552-D2555</f>
        <v>0</v>
      </c>
      <c r="F2555" s="557"/>
      <c r="G2555" s="557"/>
      <c r="H2555" s="557"/>
      <c r="I2555" s="557"/>
      <c r="J2555" s="557"/>
      <c r="K2555" s="557"/>
      <c r="L2555" s="557"/>
      <c r="M2555" s="557"/>
      <c r="N2555" s="557"/>
      <c r="O2555" s="557"/>
      <c r="P2555" s="557"/>
      <c r="Q2555" s="557"/>
      <c r="R2555" s="557"/>
      <c r="S2555" s="557"/>
      <c r="T2555" s="557"/>
      <c r="U2555" s="557"/>
      <c r="V2555" s="557"/>
      <c r="W2555" s="557"/>
      <c r="X2555" s="557"/>
    </row>
    <row r="2556" spans="2:24" ht="12.45" hidden="1" thickTop="1">
      <c r="C2556" s="251"/>
    </row>
    <row r="2557" spans="2:24" ht="12.45" hidden="1" thickBot="1">
      <c r="B2557" s="559" t="str">
        <f ca="1">"nazwa ST: "&amp;B1368</f>
        <v>nazwa ST: 0</v>
      </c>
      <c r="C2557" s="559"/>
      <c r="D2557" s="560">
        <f>D1368</f>
        <v>13</v>
      </c>
      <c r="E2557" s="559"/>
      <c r="F2557" s="559"/>
      <c r="G2557" s="559"/>
      <c r="H2557" s="559"/>
      <c r="I2557" s="559"/>
      <c r="J2557" s="559"/>
      <c r="K2557" s="568" t="str">
        <f t="shared" ref="K2557:X2557" si="1745">LataProjekcji</f>
        <v>Uzupełnij dane</v>
      </c>
      <c r="L2557" s="568" t="str">
        <f t="shared" si="1745"/>
        <v/>
      </c>
      <c r="M2557" s="568" t="str">
        <f t="shared" si="1745"/>
        <v/>
      </c>
      <c r="N2557" s="568" t="str">
        <f t="shared" si="1745"/>
        <v/>
      </c>
      <c r="O2557" s="568" t="str">
        <f t="shared" si="1745"/>
        <v/>
      </c>
      <c r="P2557" s="568" t="str">
        <f t="shared" si="1745"/>
        <v/>
      </c>
      <c r="Q2557" s="568" t="str">
        <f t="shared" si="1745"/>
        <v/>
      </c>
      <c r="R2557" s="568" t="str">
        <f t="shared" si="1745"/>
        <v/>
      </c>
      <c r="S2557" s="568" t="str">
        <f t="shared" si="1745"/>
        <v/>
      </c>
      <c r="T2557" s="568" t="str">
        <f t="shared" si="1745"/>
        <v/>
      </c>
      <c r="U2557" s="568" t="str">
        <f t="shared" si="1745"/>
        <v/>
      </c>
      <c r="V2557" s="568" t="str">
        <f t="shared" si="1745"/>
        <v/>
      </c>
      <c r="W2557" s="568" t="str">
        <f t="shared" si="1745"/>
        <v/>
      </c>
      <c r="X2557" s="568" t="str">
        <f t="shared" si="1745"/>
        <v/>
      </c>
    </row>
    <row r="2558" spans="2:24" hidden="1">
      <c r="B2558" s="555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4" t="str">
        <f ca="1">IF(ISBLANK(OFFSET($E$269,$D2557,0)),"brak daty",IF(D2559&gt;10,EDATE(OFFSET($E$269,$D2557,0),D2561),DATE(D2558,E2558,1)))</f>
        <v>brak daty</v>
      </c>
      <c r="H2558" s="567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5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7" t="b">
        <f ca="1">SUM(K2559:X2559)=E2561</f>
        <v>1</v>
      </c>
      <c r="I2559" s="1" t="s">
        <v>802</v>
      </c>
      <c r="K2559" s="566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6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6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6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6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6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6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6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6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6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6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6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6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6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5" t="s">
        <v>806</v>
      </c>
      <c r="D2560" s="474">
        <f ca="1">D1371</f>
        <v>0</v>
      </c>
      <c r="E2560" s="474">
        <f ca="1">IF(D2559&gt;10,ROUND(D2560/12,2),D2560)</f>
        <v>0</v>
      </c>
      <c r="F2560" s="553">
        <f>Koniec_Projekt</f>
        <v>0</v>
      </c>
      <c r="G2560" s="330">
        <f>Miesiac_Koniec_Projekt</f>
        <v>0</v>
      </c>
      <c r="H2560" s="567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5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45" hidden="1" thickBot="1">
      <c r="B2562" s="556" t="s">
        <v>804</v>
      </c>
      <c r="C2562" s="557"/>
      <c r="D2562" s="558">
        <f ca="1">IF(D2559&gt;10,ROUND((D2561-1)*E2560,0),E2560)</f>
        <v>0</v>
      </c>
      <c r="E2562" s="558">
        <f ca="1">D2559-D2562</f>
        <v>0</v>
      </c>
      <c r="F2562" s="557"/>
      <c r="G2562" s="557"/>
      <c r="H2562" s="557"/>
      <c r="I2562" s="557"/>
      <c r="J2562" s="557"/>
      <c r="K2562" s="557"/>
      <c r="L2562" s="557"/>
      <c r="M2562" s="557"/>
      <c r="N2562" s="557"/>
      <c r="O2562" s="557"/>
      <c r="P2562" s="557"/>
      <c r="Q2562" s="557"/>
      <c r="R2562" s="557"/>
      <c r="S2562" s="557"/>
      <c r="T2562" s="557"/>
      <c r="U2562" s="557"/>
      <c r="V2562" s="557"/>
      <c r="W2562" s="557"/>
      <c r="X2562" s="557"/>
    </row>
    <row r="2563" spans="1:24" ht="12.45" hidden="1" thickTop="1">
      <c r="C2563" s="251"/>
      <c r="D2563" s="474"/>
      <c r="E2563" s="474"/>
      <c r="F2563" s="474"/>
      <c r="G2563" s="474"/>
    </row>
    <row r="2564" spans="1:24" ht="12.45" hidden="1" thickBot="1">
      <c r="B2564" s="559" t="str">
        <f ca="1">"nazwa ST: "&amp;B1375</f>
        <v>nazwa ST: 0</v>
      </c>
      <c r="C2564" s="559"/>
      <c r="D2564" s="560">
        <f>D1375</f>
        <v>14</v>
      </c>
      <c r="E2564" s="559"/>
      <c r="F2564" s="559"/>
      <c r="G2564" s="559"/>
      <c r="H2564" s="559"/>
      <c r="I2564" s="559"/>
      <c r="J2564" s="559"/>
      <c r="K2564" s="568" t="str">
        <f t="shared" ref="K2564:X2564" si="1746">LataProjekcji</f>
        <v>Uzupełnij dane</v>
      </c>
      <c r="L2564" s="568" t="str">
        <f t="shared" si="1746"/>
        <v/>
      </c>
      <c r="M2564" s="568" t="str">
        <f t="shared" si="1746"/>
        <v/>
      </c>
      <c r="N2564" s="568" t="str">
        <f t="shared" si="1746"/>
        <v/>
      </c>
      <c r="O2564" s="568" t="str">
        <f t="shared" si="1746"/>
        <v/>
      </c>
      <c r="P2564" s="568" t="str">
        <f t="shared" si="1746"/>
        <v/>
      </c>
      <c r="Q2564" s="568" t="str">
        <f t="shared" si="1746"/>
        <v/>
      </c>
      <c r="R2564" s="568" t="str">
        <f t="shared" si="1746"/>
        <v/>
      </c>
      <c r="S2564" s="568" t="str">
        <f t="shared" si="1746"/>
        <v/>
      </c>
      <c r="T2564" s="568" t="str">
        <f t="shared" si="1746"/>
        <v/>
      </c>
      <c r="U2564" s="568" t="str">
        <f t="shared" si="1746"/>
        <v/>
      </c>
      <c r="V2564" s="568" t="str">
        <f t="shared" si="1746"/>
        <v/>
      </c>
      <c r="W2564" s="568" t="str">
        <f t="shared" si="1746"/>
        <v/>
      </c>
      <c r="X2564" s="568" t="str">
        <f t="shared" si="1746"/>
        <v/>
      </c>
    </row>
    <row r="2565" spans="1:24" hidden="1">
      <c r="B2565" s="555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4" t="str">
        <f ca="1">IF(ISBLANK(OFFSET($E$269,$D2564,0)),"brak daty",IF(D2566&gt;10,EDATE(OFFSET($E$269,$D2564,0),D2568),DATE(D2565,E2565,1)))</f>
        <v>brak daty</v>
      </c>
      <c r="H2565" s="567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5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7" t="b">
        <f ca="1">SUM(K2566:X2566)=E2568</f>
        <v>1</v>
      </c>
      <c r="I2566" s="1" t="s">
        <v>802</v>
      </c>
      <c r="K2566" s="566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6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6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6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6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6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6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6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6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6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6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6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6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6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5" t="s">
        <v>806</v>
      </c>
      <c r="D2567" s="474">
        <f ca="1">D1378</f>
        <v>0</v>
      </c>
      <c r="E2567" s="474">
        <f ca="1">IF(D2566&gt;10,ROUND(D2567/12,2),D2567)</f>
        <v>0</v>
      </c>
      <c r="F2567" s="553">
        <f>Koniec_Projekt</f>
        <v>0</v>
      </c>
      <c r="G2567" s="330">
        <f>Miesiac_Koniec_Projekt</f>
        <v>0</v>
      </c>
      <c r="H2567" s="567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5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45" hidden="1" thickBot="1">
      <c r="B2569" s="556" t="s">
        <v>804</v>
      </c>
      <c r="C2569" s="557"/>
      <c r="D2569" s="558">
        <f ca="1">IF(D2566&gt;10,ROUND((D2568-1)*E2567,0),E2567)</f>
        <v>0</v>
      </c>
      <c r="E2569" s="558">
        <f ca="1">D2566-D2569</f>
        <v>0</v>
      </c>
      <c r="F2569" s="557"/>
      <c r="G2569" s="557"/>
      <c r="H2569" s="557"/>
      <c r="I2569" s="557"/>
      <c r="J2569" s="557"/>
      <c r="K2569" s="557"/>
      <c r="L2569" s="557"/>
      <c r="M2569" s="557"/>
      <c r="N2569" s="557"/>
      <c r="O2569" s="557"/>
      <c r="P2569" s="557"/>
      <c r="Q2569" s="557"/>
      <c r="R2569" s="557"/>
      <c r="S2569" s="557"/>
      <c r="T2569" s="557"/>
      <c r="U2569" s="557"/>
      <c r="V2569" s="557"/>
      <c r="W2569" s="557"/>
      <c r="X2569" s="557"/>
    </row>
    <row r="2570" spans="1:24" ht="12.45" hidden="1" thickTop="1"/>
    <row r="2572" spans="1:24" hidden="1">
      <c r="A2572" s="561"/>
      <c r="B2572" s="7" t="str">
        <f>"Grupa ST: "&amp;B1387</f>
        <v>Grupa ST: GRUNTY</v>
      </c>
    </row>
    <row r="2573" spans="1:24" ht="12.45" hidden="1" thickBot="1">
      <c r="B2573" s="559" t="str">
        <f ca="1">"nazwa ST: "&amp;B1388</f>
        <v>nazwa ST: 0</v>
      </c>
      <c r="C2573" s="559"/>
      <c r="D2573" s="560">
        <f>D1388</f>
        <v>57</v>
      </c>
      <c r="E2573" s="559"/>
      <c r="F2573" s="559"/>
      <c r="G2573" s="559"/>
      <c r="H2573" s="559"/>
      <c r="I2573" s="559"/>
      <c r="J2573" s="559"/>
      <c r="K2573" s="568" t="str">
        <f t="shared" ref="K2573:X2573" si="1747">LataProjekcji</f>
        <v>Uzupełnij dane</v>
      </c>
      <c r="L2573" s="568" t="str">
        <f t="shared" si="1747"/>
        <v/>
      </c>
      <c r="M2573" s="568" t="str">
        <f t="shared" si="1747"/>
        <v/>
      </c>
      <c r="N2573" s="568" t="str">
        <f t="shared" si="1747"/>
        <v/>
      </c>
      <c r="O2573" s="568" t="str">
        <f t="shared" si="1747"/>
        <v/>
      </c>
      <c r="P2573" s="568" t="str">
        <f t="shared" si="1747"/>
        <v/>
      </c>
      <c r="Q2573" s="568" t="str">
        <f t="shared" si="1747"/>
        <v/>
      </c>
      <c r="R2573" s="568" t="str">
        <f t="shared" si="1747"/>
        <v/>
      </c>
      <c r="S2573" s="568" t="str">
        <f t="shared" si="1747"/>
        <v/>
      </c>
      <c r="T2573" s="568" t="str">
        <f t="shared" si="1747"/>
        <v/>
      </c>
      <c r="U2573" s="568" t="str">
        <f t="shared" si="1747"/>
        <v/>
      </c>
      <c r="V2573" s="568" t="str">
        <f t="shared" si="1747"/>
        <v/>
      </c>
      <c r="W2573" s="568" t="str">
        <f t="shared" si="1747"/>
        <v/>
      </c>
      <c r="X2573" s="568" t="str">
        <f t="shared" si="1747"/>
        <v/>
      </c>
    </row>
    <row r="2574" spans="1:24" hidden="1">
      <c r="B2574" s="555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4" t="str">
        <f ca="1">IF(ISBLANK(OFFSET($E$269,$D2573,0)),"brak daty",IF(D2575&gt;10,EDATE(OFFSET($E$269,$D2573,0),D2577),DATE(D2574,E2574,1)))</f>
        <v>brak daty</v>
      </c>
      <c r="H2574" s="567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5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7" t="b">
        <f ca="1">SUM(K2575:X2575)=E2577</f>
        <v>1</v>
      </c>
      <c r="I2575" s="1" t="s">
        <v>802</v>
      </c>
      <c r="K2575" s="566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6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6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6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6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6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6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6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6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6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6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6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6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6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5" t="s">
        <v>806</v>
      </c>
      <c r="D2576" s="474">
        <f ca="1">D1391</f>
        <v>0</v>
      </c>
      <c r="E2576" s="474">
        <f ca="1">IF(D2575&gt;10,ROUND(D2576/12,2),D2576)</f>
        <v>0</v>
      </c>
      <c r="F2576" s="553">
        <f>Koniec_Projekt</f>
        <v>0</v>
      </c>
      <c r="G2576" s="330">
        <f>Miesiac_Koniec_Projekt</f>
        <v>0</v>
      </c>
      <c r="H2576" s="567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5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45" hidden="1" thickBot="1">
      <c r="B2578" s="556" t="s">
        <v>804</v>
      </c>
      <c r="C2578" s="557"/>
      <c r="D2578" s="558">
        <f ca="1">IF(D2575&gt;10,ROUND((D2577-1)*E2576,0),E2576)</f>
        <v>0</v>
      </c>
      <c r="E2578" s="558">
        <f ca="1">D2575-D2578</f>
        <v>0</v>
      </c>
      <c r="F2578" s="557"/>
      <c r="G2578" s="557"/>
      <c r="H2578" s="557"/>
      <c r="I2578" s="557"/>
      <c r="J2578" s="557"/>
      <c r="K2578" s="557"/>
      <c r="L2578" s="557"/>
      <c r="M2578" s="557"/>
      <c r="N2578" s="557"/>
      <c r="O2578" s="557"/>
      <c r="P2578" s="557"/>
      <c r="Q2578" s="557"/>
      <c r="R2578" s="557"/>
      <c r="S2578" s="557"/>
      <c r="T2578" s="557"/>
      <c r="U2578" s="557"/>
      <c r="V2578" s="557"/>
      <c r="W2578" s="557"/>
      <c r="X2578" s="557"/>
    </row>
    <row r="2579" spans="2:24" ht="12.45" hidden="1" thickTop="1">
      <c r="C2579" s="251"/>
      <c r="D2579" s="474"/>
      <c r="E2579" s="474"/>
      <c r="F2579" s="474"/>
      <c r="G2579" s="474"/>
    </row>
    <row r="2580" spans="2:24" ht="12.45" hidden="1" thickBot="1">
      <c r="B2580" s="559" t="str">
        <f ca="1">"nazwa ST: "&amp;B1395</f>
        <v>nazwa ST: 0</v>
      </c>
      <c r="C2580" s="559"/>
      <c r="D2580" s="560">
        <f>D1395</f>
        <v>58</v>
      </c>
      <c r="E2580" s="559"/>
      <c r="F2580" s="559"/>
      <c r="G2580" s="559"/>
      <c r="H2580" s="559"/>
      <c r="I2580" s="559"/>
      <c r="J2580" s="559"/>
      <c r="K2580" s="568" t="str">
        <f t="shared" ref="K2580:X2580" si="1748">LataProjekcji</f>
        <v>Uzupełnij dane</v>
      </c>
      <c r="L2580" s="568" t="str">
        <f t="shared" si="1748"/>
        <v/>
      </c>
      <c r="M2580" s="568" t="str">
        <f t="shared" si="1748"/>
        <v/>
      </c>
      <c r="N2580" s="568" t="str">
        <f t="shared" si="1748"/>
        <v/>
      </c>
      <c r="O2580" s="568" t="str">
        <f t="shared" si="1748"/>
        <v/>
      </c>
      <c r="P2580" s="568" t="str">
        <f t="shared" si="1748"/>
        <v/>
      </c>
      <c r="Q2580" s="568" t="str">
        <f t="shared" si="1748"/>
        <v/>
      </c>
      <c r="R2580" s="568" t="str">
        <f t="shared" si="1748"/>
        <v/>
      </c>
      <c r="S2580" s="568" t="str">
        <f t="shared" si="1748"/>
        <v/>
      </c>
      <c r="T2580" s="568" t="str">
        <f t="shared" si="1748"/>
        <v/>
      </c>
      <c r="U2580" s="568" t="str">
        <f t="shared" si="1748"/>
        <v/>
      </c>
      <c r="V2580" s="568" t="str">
        <f t="shared" si="1748"/>
        <v/>
      </c>
      <c r="W2580" s="568" t="str">
        <f t="shared" si="1748"/>
        <v/>
      </c>
      <c r="X2580" s="568" t="str">
        <f t="shared" si="1748"/>
        <v/>
      </c>
    </row>
    <row r="2581" spans="2:24" hidden="1">
      <c r="B2581" s="555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4" t="str">
        <f ca="1">IF(ISBLANK(OFFSET($E$269,$D2580,0)),"brak daty",IF(D2582&gt;10,EDATE(OFFSET($E$269,$D2580,0),D2584),DATE(D2581,E2581,1)))</f>
        <v>brak daty</v>
      </c>
      <c r="H2581" s="567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5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7" t="b">
        <f ca="1">SUM(K2582:X2582)=E2584</f>
        <v>1</v>
      </c>
      <c r="I2582" s="1" t="s">
        <v>802</v>
      </c>
      <c r="K2582" s="566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6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6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6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6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6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6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6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6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6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6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6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6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6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5" t="s">
        <v>806</v>
      </c>
      <c r="D2583" s="474">
        <f ca="1">D1398</f>
        <v>0</v>
      </c>
      <c r="E2583" s="474">
        <f ca="1">IF(D2582&gt;10,ROUND(D2583/12,2),D2583)</f>
        <v>0</v>
      </c>
      <c r="F2583" s="553">
        <f>Koniec_Projekt</f>
        <v>0</v>
      </c>
      <c r="G2583" s="330">
        <f>Miesiac_Koniec_Projekt</f>
        <v>0</v>
      </c>
      <c r="H2583" s="567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5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45" hidden="1" thickBot="1">
      <c r="B2585" s="556" t="s">
        <v>804</v>
      </c>
      <c r="C2585" s="557"/>
      <c r="D2585" s="558">
        <f ca="1">IF(D2582&gt;10,ROUND((D2584-1)*E2583,0),E2583)</f>
        <v>0</v>
      </c>
      <c r="E2585" s="558">
        <f ca="1">D2582-D2585</f>
        <v>0</v>
      </c>
      <c r="F2585" s="557"/>
      <c r="G2585" s="557"/>
      <c r="H2585" s="557"/>
      <c r="I2585" s="557"/>
      <c r="J2585" s="557"/>
      <c r="K2585" s="557"/>
      <c r="L2585" s="557"/>
      <c r="M2585" s="557"/>
      <c r="N2585" s="557"/>
      <c r="O2585" s="557"/>
      <c r="P2585" s="557"/>
      <c r="Q2585" s="557"/>
      <c r="R2585" s="557"/>
      <c r="S2585" s="557"/>
      <c r="T2585" s="557"/>
      <c r="U2585" s="557"/>
      <c r="V2585" s="557"/>
      <c r="W2585" s="557"/>
      <c r="X2585" s="557"/>
    </row>
    <row r="2586" spans="2:24" ht="12.45" hidden="1" thickTop="1">
      <c r="C2586" s="251"/>
      <c r="D2586" s="474"/>
      <c r="E2586" s="474"/>
      <c r="F2586" s="474"/>
      <c r="G2586" s="474"/>
    </row>
    <row r="2587" spans="2:24" ht="12.45" hidden="1" thickBot="1">
      <c r="B2587" s="559" t="str">
        <f ca="1">"nazwa ST: "&amp;B1402</f>
        <v>nazwa ST: 0</v>
      </c>
      <c r="C2587" s="559"/>
      <c r="D2587" s="560">
        <f>D1402</f>
        <v>59</v>
      </c>
      <c r="E2587" s="559"/>
      <c r="F2587" s="559"/>
      <c r="G2587" s="559"/>
      <c r="H2587" s="559"/>
      <c r="I2587" s="559"/>
      <c r="J2587" s="559"/>
      <c r="K2587" s="568" t="str">
        <f t="shared" ref="K2587:X2587" si="1749">LataProjekcji</f>
        <v>Uzupełnij dane</v>
      </c>
      <c r="L2587" s="568" t="str">
        <f t="shared" si="1749"/>
        <v/>
      </c>
      <c r="M2587" s="568" t="str">
        <f t="shared" si="1749"/>
        <v/>
      </c>
      <c r="N2587" s="568" t="str">
        <f t="shared" si="1749"/>
        <v/>
      </c>
      <c r="O2587" s="568" t="str">
        <f t="shared" si="1749"/>
        <v/>
      </c>
      <c r="P2587" s="568" t="str">
        <f t="shared" si="1749"/>
        <v/>
      </c>
      <c r="Q2587" s="568" t="str">
        <f t="shared" si="1749"/>
        <v/>
      </c>
      <c r="R2587" s="568" t="str">
        <f t="shared" si="1749"/>
        <v/>
      </c>
      <c r="S2587" s="568" t="str">
        <f t="shared" si="1749"/>
        <v/>
      </c>
      <c r="T2587" s="568" t="str">
        <f t="shared" si="1749"/>
        <v/>
      </c>
      <c r="U2587" s="568" t="str">
        <f t="shared" si="1749"/>
        <v/>
      </c>
      <c r="V2587" s="568" t="str">
        <f t="shared" si="1749"/>
        <v/>
      </c>
      <c r="W2587" s="568" t="str">
        <f t="shared" si="1749"/>
        <v/>
      </c>
      <c r="X2587" s="568" t="str">
        <f t="shared" si="1749"/>
        <v/>
      </c>
    </row>
    <row r="2588" spans="2:24" hidden="1">
      <c r="B2588" s="555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4" t="str">
        <f ca="1">IF(ISBLANK(OFFSET($E$269,$D2587,0)),"brak daty",IF(D2589&gt;10,EDATE(OFFSET($E$269,$D2587,0),D2591),DATE(D2588,E2588,1)))</f>
        <v>brak daty</v>
      </c>
      <c r="H2588" s="567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5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7" t="b">
        <f ca="1">SUM(K2589:X2589)=E2591</f>
        <v>1</v>
      </c>
      <c r="I2589" s="1" t="s">
        <v>802</v>
      </c>
      <c r="K2589" s="566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6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6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6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6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6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6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6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6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6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6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6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6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6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5" t="s">
        <v>806</v>
      </c>
      <c r="D2590" s="474">
        <f ca="1">D1405</f>
        <v>0</v>
      </c>
      <c r="E2590" s="474">
        <f ca="1">IF(D2589&gt;10,ROUND(D2590/12,2),D2590)</f>
        <v>0</v>
      </c>
      <c r="F2590" s="553">
        <f>Koniec_Projekt</f>
        <v>0</v>
      </c>
      <c r="G2590" s="330">
        <f>Miesiac_Koniec_Projekt</f>
        <v>0</v>
      </c>
      <c r="H2590" s="567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5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45" hidden="1" thickBot="1">
      <c r="B2592" s="556" t="s">
        <v>804</v>
      </c>
      <c r="C2592" s="557"/>
      <c r="D2592" s="558">
        <f ca="1">IF(D2589&gt;10,ROUND((D2591-1)*E2590,0),E2590)</f>
        <v>0</v>
      </c>
      <c r="E2592" s="558">
        <f ca="1">D2589-D2592</f>
        <v>0</v>
      </c>
      <c r="F2592" s="557"/>
      <c r="G2592" s="557"/>
      <c r="H2592" s="557"/>
      <c r="I2592" s="557"/>
      <c r="J2592" s="557"/>
      <c r="K2592" s="557"/>
      <c r="L2592" s="557"/>
      <c r="M2592" s="557"/>
      <c r="N2592" s="557"/>
      <c r="O2592" s="557"/>
      <c r="P2592" s="557"/>
      <c r="Q2592" s="557"/>
      <c r="R2592" s="557"/>
      <c r="S2592" s="557"/>
      <c r="T2592" s="557"/>
      <c r="U2592" s="557"/>
      <c r="V2592" s="557"/>
      <c r="W2592" s="557"/>
      <c r="X2592" s="557"/>
    </row>
    <row r="2593" spans="2:24" ht="12.45" hidden="1" thickTop="1"/>
    <row r="2594" spans="2:24" ht="12.45" hidden="1" thickBot="1">
      <c r="B2594" s="559" t="str">
        <f ca="1">"nazwa ST: "&amp;B1409</f>
        <v>nazwa ST: 0</v>
      </c>
      <c r="C2594" s="559"/>
      <c r="D2594" s="560">
        <f>D1409</f>
        <v>60</v>
      </c>
      <c r="E2594" s="559"/>
      <c r="F2594" s="559"/>
      <c r="G2594" s="559"/>
      <c r="H2594" s="559"/>
      <c r="I2594" s="559"/>
      <c r="J2594" s="559"/>
      <c r="K2594" s="568" t="str">
        <f t="shared" ref="K2594:X2594" si="1750">LataProjekcji</f>
        <v>Uzupełnij dane</v>
      </c>
      <c r="L2594" s="568" t="str">
        <f t="shared" si="1750"/>
        <v/>
      </c>
      <c r="M2594" s="568" t="str">
        <f t="shared" si="1750"/>
        <v/>
      </c>
      <c r="N2594" s="568" t="str">
        <f t="shared" si="1750"/>
        <v/>
      </c>
      <c r="O2594" s="568" t="str">
        <f t="shared" si="1750"/>
        <v/>
      </c>
      <c r="P2594" s="568" t="str">
        <f t="shared" si="1750"/>
        <v/>
      </c>
      <c r="Q2594" s="568" t="str">
        <f t="shared" si="1750"/>
        <v/>
      </c>
      <c r="R2594" s="568" t="str">
        <f t="shared" si="1750"/>
        <v/>
      </c>
      <c r="S2594" s="568" t="str">
        <f t="shared" si="1750"/>
        <v/>
      </c>
      <c r="T2594" s="568" t="str">
        <f t="shared" si="1750"/>
        <v/>
      </c>
      <c r="U2594" s="568" t="str">
        <f t="shared" si="1750"/>
        <v/>
      </c>
      <c r="V2594" s="568" t="str">
        <f t="shared" si="1750"/>
        <v/>
      </c>
      <c r="W2594" s="568" t="str">
        <f t="shared" si="1750"/>
        <v/>
      </c>
      <c r="X2594" s="568" t="str">
        <f t="shared" si="1750"/>
        <v/>
      </c>
    </row>
    <row r="2595" spans="2:24" hidden="1">
      <c r="B2595" s="555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4" t="str">
        <f ca="1">IF(ISBLANK(OFFSET($E$269,$D2594,0)),"brak daty",IF(D2596&gt;10,EDATE(OFFSET($E$269,$D2594,0),D2598),DATE(D2595,E2595,1)))</f>
        <v>brak daty</v>
      </c>
      <c r="H2595" s="567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5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7" t="b">
        <f ca="1">SUM(K2596:X2596)=E2598</f>
        <v>1</v>
      </c>
      <c r="I2596" s="1" t="s">
        <v>802</v>
      </c>
      <c r="K2596" s="566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6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6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6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6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6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6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6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6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6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6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6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6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6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5" t="s">
        <v>806</v>
      </c>
      <c r="D2597" s="474">
        <f ca="1">D1412</f>
        <v>0</v>
      </c>
      <c r="E2597" s="474">
        <f ca="1">IF(D2596&gt;10,ROUND(D2597/12,2),D2597)</f>
        <v>0</v>
      </c>
      <c r="F2597" s="553">
        <f>Koniec_Projekt</f>
        <v>0</v>
      </c>
      <c r="G2597" s="330">
        <f>Miesiac_Koniec_Projekt</f>
        <v>0</v>
      </c>
      <c r="H2597" s="567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5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45" hidden="1" thickBot="1">
      <c r="B2599" s="556" t="s">
        <v>804</v>
      </c>
      <c r="C2599" s="557"/>
      <c r="D2599" s="558">
        <f ca="1">IF(D2596&gt;10,ROUND((D2598-1)*E2597,0),E2597)</f>
        <v>0</v>
      </c>
      <c r="E2599" s="558">
        <f ca="1">D2596-D2599</f>
        <v>0</v>
      </c>
      <c r="F2599" s="557"/>
      <c r="G2599" s="557"/>
      <c r="H2599" s="557"/>
      <c r="I2599" s="557"/>
      <c r="J2599" s="557"/>
      <c r="K2599" s="557"/>
      <c r="L2599" s="557"/>
      <c r="M2599" s="557"/>
      <c r="N2599" s="557"/>
      <c r="O2599" s="557"/>
      <c r="P2599" s="557"/>
      <c r="Q2599" s="557"/>
      <c r="R2599" s="557"/>
      <c r="S2599" s="557"/>
      <c r="T2599" s="557"/>
      <c r="U2599" s="557"/>
      <c r="V2599" s="557"/>
      <c r="W2599" s="557"/>
      <c r="X2599" s="557"/>
    </row>
    <row r="2600" spans="2:24" ht="12.45" hidden="1" thickTop="1">
      <c r="C2600" s="251"/>
      <c r="D2600" s="474"/>
      <c r="E2600" s="474"/>
      <c r="F2600" s="474"/>
      <c r="G2600" s="474"/>
    </row>
    <row r="2601" spans="2:24" ht="12.45" hidden="1" thickBot="1">
      <c r="B2601" s="559" t="str">
        <f ca="1">"nazwa ST: "&amp;B1416</f>
        <v>nazwa ST: 0</v>
      </c>
      <c r="C2601" s="559"/>
      <c r="D2601" s="560">
        <f>D1416</f>
        <v>61</v>
      </c>
      <c r="E2601" s="559"/>
      <c r="F2601" s="559"/>
      <c r="G2601" s="559"/>
      <c r="H2601" s="559"/>
      <c r="I2601" s="559"/>
      <c r="J2601" s="559"/>
      <c r="K2601" s="568" t="str">
        <f t="shared" ref="K2601:X2601" si="1751">LataProjekcji</f>
        <v>Uzupełnij dane</v>
      </c>
      <c r="L2601" s="568" t="str">
        <f t="shared" si="1751"/>
        <v/>
      </c>
      <c r="M2601" s="568" t="str">
        <f t="shared" si="1751"/>
        <v/>
      </c>
      <c r="N2601" s="568" t="str">
        <f t="shared" si="1751"/>
        <v/>
      </c>
      <c r="O2601" s="568" t="str">
        <f t="shared" si="1751"/>
        <v/>
      </c>
      <c r="P2601" s="568" t="str">
        <f t="shared" si="1751"/>
        <v/>
      </c>
      <c r="Q2601" s="568" t="str">
        <f t="shared" si="1751"/>
        <v/>
      </c>
      <c r="R2601" s="568" t="str">
        <f t="shared" si="1751"/>
        <v/>
      </c>
      <c r="S2601" s="568" t="str">
        <f t="shared" si="1751"/>
        <v/>
      </c>
      <c r="T2601" s="568" t="str">
        <f t="shared" si="1751"/>
        <v/>
      </c>
      <c r="U2601" s="568" t="str">
        <f t="shared" si="1751"/>
        <v/>
      </c>
      <c r="V2601" s="568" t="str">
        <f t="shared" si="1751"/>
        <v/>
      </c>
      <c r="W2601" s="568" t="str">
        <f t="shared" si="1751"/>
        <v/>
      </c>
      <c r="X2601" s="568" t="str">
        <f t="shared" si="1751"/>
        <v/>
      </c>
    </row>
    <row r="2602" spans="2:24" hidden="1">
      <c r="B2602" s="555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4" t="str">
        <f ca="1">IF(ISBLANK(OFFSET($E$269,$D2601,0)),"brak daty",IF(D2603&gt;10,EDATE(OFFSET($E$269,$D2601,0),D2605),DATE(D2602,E2602,1)))</f>
        <v>brak daty</v>
      </c>
      <c r="H2602" s="567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5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7" t="b">
        <f ca="1">SUM(K2603:X2603)=E2605</f>
        <v>1</v>
      </c>
      <c r="I2603" s="1" t="s">
        <v>802</v>
      </c>
      <c r="K2603" s="566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6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6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6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6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6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6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6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6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6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6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6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6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6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5" t="s">
        <v>806</v>
      </c>
      <c r="D2604" s="474">
        <f ca="1">D1419</f>
        <v>0</v>
      </c>
      <c r="E2604" s="474">
        <f ca="1">IF(D2603&gt;10,ROUND(D2604/12,2),D2604)</f>
        <v>0</v>
      </c>
      <c r="F2604" s="553">
        <f>Koniec_Projekt</f>
        <v>0</v>
      </c>
      <c r="G2604" s="330">
        <f>Miesiac_Koniec_Projekt</f>
        <v>0</v>
      </c>
      <c r="H2604" s="567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5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45" hidden="1" thickBot="1">
      <c r="B2606" s="556" t="s">
        <v>804</v>
      </c>
      <c r="C2606" s="557"/>
      <c r="D2606" s="558">
        <f ca="1">IF(D2603&gt;10,ROUND((D2605-1)*E2604,0),E2604)</f>
        <v>0</v>
      </c>
      <c r="E2606" s="558">
        <f ca="1">D2603-D2606</f>
        <v>0</v>
      </c>
      <c r="F2606" s="557"/>
      <c r="G2606" s="557"/>
      <c r="H2606" s="557"/>
      <c r="I2606" s="557"/>
      <c r="J2606" s="557"/>
      <c r="K2606" s="557"/>
      <c r="L2606" s="557"/>
      <c r="M2606" s="557"/>
      <c r="N2606" s="557"/>
      <c r="O2606" s="557"/>
      <c r="P2606" s="557"/>
      <c r="Q2606" s="557"/>
      <c r="R2606" s="557"/>
      <c r="S2606" s="557"/>
      <c r="T2606" s="557"/>
      <c r="U2606" s="557"/>
      <c r="V2606" s="557"/>
      <c r="W2606" s="557"/>
      <c r="X2606" s="557"/>
    </row>
    <row r="2607" spans="2:24" ht="12.45" hidden="1" thickTop="1"/>
    <row r="2609" spans="1:24" hidden="1">
      <c r="A2609" s="561"/>
      <c r="B2609" s="7" t="str">
        <f>"Grupa ST: "&amp;B1427</f>
        <v>Grupa ST: BUDYNKI I BUDOWLE (+ ŚRODKI TRWAŁE W BUDOWIE)</v>
      </c>
    </row>
    <row r="2610" spans="1:24" ht="12.45" hidden="1" thickBot="1">
      <c r="B2610" s="559" t="str">
        <f ca="1">"nazwa ST: "&amp;B1428</f>
        <v>nazwa ST: 0</v>
      </c>
      <c r="C2610" s="559"/>
      <c r="D2610" s="560">
        <f>D1428</f>
        <v>84</v>
      </c>
      <c r="E2610" s="559"/>
      <c r="F2610" s="559"/>
      <c r="G2610" s="559"/>
      <c r="H2610" s="559"/>
      <c r="I2610" s="559"/>
      <c r="J2610" s="559"/>
      <c r="K2610" s="568" t="str">
        <f t="shared" ref="K2610:X2610" si="1752">LataProjekcji</f>
        <v>Uzupełnij dane</v>
      </c>
      <c r="L2610" s="568" t="str">
        <f t="shared" si="1752"/>
        <v/>
      </c>
      <c r="M2610" s="568" t="str">
        <f t="shared" si="1752"/>
        <v/>
      </c>
      <c r="N2610" s="568" t="str">
        <f t="shared" si="1752"/>
        <v/>
      </c>
      <c r="O2610" s="568" t="str">
        <f t="shared" si="1752"/>
        <v/>
      </c>
      <c r="P2610" s="568" t="str">
        <f t="shared" si="1752"/>
        <v/>
      </c>
      <c r="Q2610" s="568" t="str">
        <f t="shared" si="1752"/>
        <v/>
      </c>
      <c r="R2610" s="568" t="str">
        <f t="shared" si="1752"/>
        <v/>
      </c>
      <c r="S2610" s="568" t="str">
        <f t="shared" si="1752"/>
        <v/>
      </c>
      <c r="T2610" s="568" t="str">
        <f t="shared" si="1752"/>
        <v/>
      </c>
      <c r="U2610" s="568" t="str">
        <f t="shared" si="1752"/>
        <v/>
      </c>
      <c r="V2610" s="568" t="str">
        <f t="shared" si="1752"/>
        <v/>
      </c>
      <c r="W2610" s="568" t="str">
        <f t="shared" si="1752"/>
        <v/>
      </c>
      <c r="X2610" s="568" t="str">
        <f t="shared" si="1752"/>
        <v/>
      </c>
    </row>
    <row r="2611" spans="1:24" hidden="1">
      <c r="B2611" s="555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4" t="str">
        <f ca="1">IF(ISBLANK(OFFSET($E$269,$D2610,0)),"brak daty",IF(D2612&gt;10,EDATE(OFFSET($E$269,$D2610,0),D2614),DATE(D2611,E2611,1)))</f>
        <v>brak daty</v>
      </c>
      <c r="H2611" s="567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5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7" t="b">
        <f ca="1">SUM(K2612:X2612)=E2614</f>
        <v>1</v>
      </c>
      <c r="I2612" s="1" t="s">
        <v>802</v>
      </c>
      <c r="K2612" s="566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6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6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6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6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6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6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6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6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6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6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6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6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6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5" t="s">
        <v>806</v>
      </c>
      <c r="D2613" s="474">
        <f ca="1">D1431</f>
        <v>0</v>
      </c>
      <c r="E2613" s="474">
        <f ca="1">IF(D2612&gt;10,ROUND(D2613/12,2),D2613)</f>
        <v>0</v>
      </c>
      <c r="F2613" s="553">
        <f>Koniec_Projekt</f>
        <v>0</v>
      </c>
      <c r="G2613" s="330">
        <f>Miesiac_Koniec_Projekt</f>
        <v>0</v>
      </c>
      <c r="H2613" s="567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5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45" hidden="1" thickBot="1">
      <c r="B2615" s="556" t="s">
        <v>804</v>
      </c>
      <c r="C2615" s="557"/>
      <c r="D2615" s="558">
        <f ca="1">IF(D2612&gt;10,ROUND((D2614-1)*E2613,0),E2613)</f>
        <v>0</v>
      </c>
      <c r="E2615" s="558">
        <f ca="1">D2612-D2615</f>
        <v>0</v>
      </c>
      <c r="F2615" s="557"/>
      <c r="G2615" s="557"/>
      <c r="H2615" s="557"/>
      <c r="I2615" s="557"/>
      <c r="J2615" s="557"/>
      <c r="K2615" s="557"/>
      <c r="L2615" s="557"/>
      <c r="M2615" s="557"/>
      <c r="N2615" s="557"/>
      <c r="O2615" s="557"/>
      <c r="P2615" s="557"/>
      <c r="Q2615" s="557"/>
      <c r="R2615" s="557"/>
      <c r="S2615" s="557"/>
      <c r="T2615" s="557"/>
      <c r="U2615" s="557"/>
      <c r="V2615" s="557"/>
      <c r="W2615" s="557"/>
      <c r="X2615" s="557"/>
    </row>
    <row r="2616" spans="1:24" ht="12.45" hidden="1" thickTop="1">
      <c r="C2616" s="251"/>
      <c r="D2616" s="474"/>
      <c r="E2616" s="474"/>
      <c r="F2616" s="474"/>
      <c r="G2616" s="474"/>
    </row>
    <row r="2617" spans="1:24" ht="12.45" hidden="1" thickBot="1">
      <c r="B2617" s="559" t="str">
        <f ca="1">"nazwa ST: "&amp;B1435</f>
        <v>nazwa ST: 0</v>
      </c>
      <c r="C2617" s="559"/>
      <c r="D2617" s="560">
        <f>D1435</f>
        <v>85</v>
      </c>
      <c r="E2617" s="559"/>
      <c r="F2617" s="559"/>
      <c r="G2617" s="559"/>
      <c r="H2617" s="559"/>
      <c r="I2617" s="559"/>
      <c r="J2617" s="559"/>
      <c r="K2617" s="568" t="str">
        <f t="shared" ref="K2617:X2617" si="1753">LataProjekcji</f>
        <v>Uzupełnij dane</v>
      </c>
      <c r="L2617" s="568" t="str">
        <f t="shared" si="1753"/>
        <v/>
      </c>
      <c r="M2617" s="568" t="str">
        <f t="shared" si="1753"/>
        <v/>
      </c>
      <c r="N2617" s="568" t="str">
        <f t="shared" si="1753"/>
        <v/>
      </c>
      <c r="O2617" s="568" t="str">
        <f t="shared" si="1753"/>
        <v/>
      </c>
      <c r="P2617" s="568" t="str">
        <f t="shared" si="1753"/>
        <v/>
      </c>
      <c r="Q2617" s="568" t="str">
        <f t="shared" si="1753"/>
        <v/>
      </c>
      <c r="R2617" s="568" t="str">
        <f t="shared" si="1753"/>
        <v/>
      </c>
      <c r="S2617" s="568" t="str">
        <f t="shared" si="1753"/>
        <v/>
      </c>
      <c r="T2617" s="568" t="str">
        <f t="shared" si="1753"/>
        <v/>
      </c>
      <c r="U2617" s="568" t="str">
        <f t="shared" si="1753"/>
        <v/>
      </c>
      <c r="V2617" s="568" t="str">
        <f t="shared" si="1753"/>
        <v/>
      </c>
      <c r="W2617" s="568" t="str">
        <f t="shared" si="1753"/>
        <v/>
      </c>
      <c r="X2617" s="568" t="str">
        <f t="shared" si="1753"/>
        <v/>
      </c>
    </row>
    <row r="2618" spans="1:24" hidden="1">
      <c r="B2618" s="555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4" t="str">
        <f ca="1">IF(ISBLANK(OFFSET($E$269,$D2617,0)),"brak daty",IF(D2619&gt;10,EDATE(OFFSET($E$269,$D2617,0),D2621),DATE(D2618,E2618,1)))</f>
        <v>brak daty</v>
      </c>
      <c r="H2618" s="567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5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7" t="b">
        <f ca="1">SUM(K2619:X2619)=E2621</f>
        <v>1</v>
      </c>
      <c r="I2619" s="1" t="s">
        <v>802</v>
      </c>
      <c r="K2619" s="566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6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6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6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6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6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6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6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6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6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6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6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6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6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5" t="s">
        <v>806</v>
      </c>
      <c r="D2620" s="474">
        <f ca="1">D1438</f>
        <v>0</v>
      </c>
      <c r="E2620" s="474">
        <f ca="1">IF(D2619&gt;10,ROUND(D2620/12,2),D2620)</f>
        <v>0</v>
      </c>
      <c r="F2620" s="553">
        <f>Koniec_Projekt</f>
        <v>0</v>
      </c>
      <c r="G2620" s="330">
        <f>Miesiac_Koniec_Projekt</f>
        <v>0</v>
      </c>
      <c r="H2620" s="567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5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45" hidden="1" thickBot="1">
      <c r="B2622" s="556" t="s">
        <v>804</v>
      </c>
      <c r="C2622" s="557"/>
      <c r="D2622" s="558">
        <f ca="1">IF(D2619&gt;10,ROUND((D2621-1)*E2620,0),E2620)</f>
        <v>0</v>
      </c>
      <c r="E2622" s="558">
        <f ca="1">D2619-D2622</f>
        <v>0</v>
      </c>
      <c r="F2622" s="557"/>
      <c r="G2622" s="557"/>
      <c r="H2622" s="557"/>
      <c r="I2622" s="557"/>
      <c r="J2622" s="557"/>
      <c r="K2622" s="557"/>
      <c r="L2622" s="557"/>
      <c r="M2622" s="557"/>
      <c r="N2622" s="557"/>
      <c r="O2622" s="557"/>
      <c r="P2622" s="557"/>
      <c r="Q2622" s="557"/>
      <c r="R2622" s="557"/>
      <c r="S2622" s="557"/>
      <c r="T2622" s="557"/>
      <c r="U2622" s="557"/>
      <c r="V2622" s="557"/>
      <c r="W2622" s="557"/>
      <c r="X2622" s="557"/>
    </row>
    <row r="2623" spans="1:24" ht="12.45" hidden="1" thickTop="1">
      <c r="C2623" s="251"/>
      <c r="D2623" s="474"/>
      <c r="E2623" s="474"/>
      <c r="F2623" s="474"/>
      <c r="G2623" s="474"/>
    </row>
    <row r="2624" spans="1:24" ht="12.45" hidden="1" thickBot="1">
      <c r="B2624" s="559" t="str">
        <f ca="1">"nazwa ST: "&amp;B1442</f>
        <v>nazwa ST: 0</v>
      </c>
      <c r="C2624" s="559"/>
      <c r="D2624" s="560">
        <f>D1442</f>
        <v>86</v>
      </c>
      <c r="E2624" s="559"/>
      <c r="F2624" s="559"/>
      <c r="G2624" s="559"/>
      <c r="H2624" s="559"/>
      <c r="I2624" s="559"/>
      <c r="J2624" s="559"/>
      <c r="K2624" s="568" t="str">
        <f t="shared" ref="K2624:X2624" si="1754">LataProjekcji</f>
        <v>Uzupełnij dane</v>
      </c>
      <c r="L2624" s="568" t="str">
        <f t="shared" si="1754"/>
        <v/>
      </c>
      <c r="M2624" s="568" t="str">
        <f t="shared" si="1754"/>
        <v/>
      </c>
      <c r="N2624" s="568" t="str">
        <f t="shared" si="1754"/>
        <v/>
      </c>
      <c r="O2624" s="568" t="str">
        <f t="shared" si="1754"/>
        <v/>
      </c>
      <c r="P2624" s="568" t="str">
        <f t="shared" si="1754"/>
        <v/>
      </c>
      <c r="Q2624" s="568" t="str">
        <f t="shared" si="1754"/>
        <v/>
      </c>
      <c r="R2624" s="568" t="str">
        <f t="shared" si="1754"/>
        <v/>
      </c>
      <c r="S2624" s="568" t="str">
        <f t="shared" si="1754"/>
        <v/>
      </c>
      <c r="T2624" s="568" t="str">
        <f t="shared" si="1754"/>
        <v/>
      </c>
      <c r="U2624" s="568" t="str">
        <f t="shared" si="1754"/>
        <v/>
      </c>
      <c r="V2624" s="568" t="str">
        <f t="shared" si="1754"/>
        <v/>
      </c>
      <c r="W2624" s="568" t="str">
        <f t="shared" si="1754"/>
        <v/>
      </c>
      <c r="X2624" s="568" t="str">
        <f t="shared" si="1754"/>
        <v/>
      </c>
    </row>
    <row r="2625" spans="2:24" hidden="1">
      <c r="B2625" s="555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4" t="str">
        <f ca="1">IF(ISBLANK(OFFSET($E$269,$D2624,0)),"brak daty",IF(D2626&gt;10,EDATE(OFFSET($E$269,$D2624,0),D2628),DATE(D2625,E2625,1)))</f>
        <v>brak daty</v>
      </c>
      <c r="H2625" s="567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5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7" t="b">
        <f ca="1">SUM(K2626:X2626)=E2628</f>
        <v>1</v>
      </c>
      <c r="I2626" s="1" t="s">
        <v>802</v>
      </c>
      <c r="K2626" s="566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6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6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6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6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6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6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6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6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6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6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6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6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6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5" t="s">
        <v>806</v>
      </c>
      <c r="D2627" s="474">
        <f ca="1">D1445</f>
        <v>0</v>
      </c>
      <c r="E2627" s="474">
        <f ca="1">IF(D2626&gt;10,ROUND(D2627/12,2),D2627)</f>
        <v>0</v>
      </c>
      <c r="F2627" s="553">
        <f>Koniec_Projekt</f>
        <v>0</v>
      </c>
      <c r="G2627" s="330">
        <f>Miesiac_Koniec_Projekt</f>
        <v>0</v>
      </c>
      <c r="H2627" s="567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5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45" hidden="1" thickBot="1">
      <c r="B2629" s="556" t="s">
        <v>804</v>
      </c>
      <c r="C2629" s="557"/>
      <c r="D2629" s="558">
        <f ca="1">IF(D2626&gt;10,ROUND((D2628-1)*E2627,0),E2627)</f>
        <v>0</v>
      </c>
      <c r="E2629" s="558">
        <f ca="1">D2626-D2629</f>
        <v>0</v>
      </c>
      <c r="F2629" s="557"/>
      <c r="G2629" s="557"/>
      <c r="H2629" s="557"/>
      <c r="I2629" s="557"/>
      <c r="J2629" s="557"/>
      <c r="K2629" s="557"/>
      <c r="L2629" s="557"/>
      <c r="M2629" s="557"/>
      <c r="N2629" s="557"/>
      <c r="O2629" s="557"/>
      <c r="P2629" s="557"/>
      <c r="Q2629" s="557"/>
      <c r="R2629" s="557"/>
      <c r="S2629" s="557"/>
      <c r="T2629" s="557"/>
      <c r="U2629" s="557"/>
      <c r="V2629" s="557"/>
      <c r="W2629" s="557"/>
      <c r="X2629" s="557"/>
    </row>
    <row r="2630" spans="2:24" ht="12.45" hidden="1" thickTop="1"/>
    <row r="2631" spans="2:24" ht="12.45" hidden="1" thickBot="1">
      <c r="B2631" s="559" t="str">
        <f ca="1">"nazwa ST: "&amp;B1449</f>
        <v>nazwa ST: 0</v>
      </c>
      <c r="C2631" s="559"/>
      <c r="D2631" s="560">
        <f>D1449</f>
        <v>87</v>
      </c>
      <c r="E2631" s="559"/>
      <c r="F2631" s="559"/>
      <c r="G2631" s="559"/>
      <c r="H2631" s="559"/>
      <c r="I2631" s="559"/>
      <c r="J2631" s="559"/>
      <c r="K2631" s="568" t="str">
        <f t="shared" ref="K2631:X2631" si="1755">LataProjekcji</f>
        <v>Uzupełnij dane</v>
      </c>
      <c r="L2631" s="568" t="str">
        <f t="shared" si="1755"/>
        <v/>
      </c>
      <c r="M2631" s="568" t="str">
        <f t="shared" si="1755"/>
        <v/>
      </c>
      <c r="N2631" s="568" t="str">
        <f t="shared" si="1755"/>
        <v/>
      </c>
      <c r="O2631" s="568" t="str">
        <f t="shared" si="1755"/>
        <v/>
      </c>
      <c r="P2631" s="568" t="str">
        <f t="shared" si="1755"/>
        <v/>
      </c>
      <c r="Q2631" s="568" t="str">
        <f t="shared" si="1755"/>
        <v/>
      </c>
      <c r="R2631" s="568" t="str">
        <f t="shared" si="1755"/>
        <v/>
      </c>
      <c r="S2631" s="568" t="str">
        <f t="shared" si="1755"/>
        <v/>
      </c>
      <c r="T2631" s="568" t="str">
        <f t="shared" si="1755"/>
        <v/>
      </c>
      <c r="U2631" s="568" t="str">
        <f t="shared" si="1755"/>
        <v/>
      </c>
      <c r="V2631" s="568" t="str">
        <f t="shared" si="1755"/>
        <v/>
      </c>
      <c r="W2631" s="568" t="str">
        <f t="shared" si="1755"/>
        <v/>
      </c>
      <c r="X2631" s="568" t="str">
        <f t="shared" si="1755"/>
        <v/>
      </c>
    </row>
    <row r="2632" spans="2:24" hidden="1">
      <c r="B2632" s="555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4" t="str">
        <f ca="1">IF(ISBLANK(OFFSET($E$269,$D2631,0)),"brak daty",IF(D2633&gt;10,EDATE(OFFSET($E$269,$D2631,0),D2635),DATE(D2632,E2632,1)))</f>
        <v>brak daty</v>
      </c>
      <c r="H2632" s="567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5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7" t="b">
        <f ca="1">SUM(K2633:X2633)=E2635</f>
        <v>1</v>
      </c>
      <c r="I2633" s="1" t="s">
        <v>802</v>
      </c>
      <c r="K2633" s="566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6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6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6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6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6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6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6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6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6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6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6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6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6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5" t="s">
        <v>806</v>
      </c>
      <c r="D2634" s="474">
        <f ca="1">D1452</f>
        <v>0</v>
      </c>
      <c r="E2634" s="474">
        <f ca="1">IF(D2633&gt;10,ROUND(D2634/12,2),D2634)</f>
        <v>0</v>
      </c>
      <c r="F2634" s="553">
        <f>Koniec_Projekt</f>
        <v>0</v>
      </c>
      <c r="G2634" s="330">
        <f>Miesiac_Koniec_Projekt</f>
        <v>0</v>
      </c>
      <c r="H2634" s="567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5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45" hidden="1" thickBot="1">
      <c r="B2636" s="556" t="s">
        <v>804</v>
      </c>
      <c r="C2636" s="557"/>
      <c r="D2636" s="558">
        <f ca="1">IF(D2633&gt;10,ROUND((D2635-1)*E2634,0),E2634)</f>
        <v>0</v>
      </c>
      <c r="E2636" s="558">
        <f ca="1">D2633-D2636</f>
        <v>0</v>
      </c>
      <c r="F2636" s="557"/>
      <c r="G2636" s="557"/>
      <c r="H2636" s="557"/>
      <c r="I2636" s="557"/>
      <c r="J2636" s="557"/>
      <c r="K2636" s="557"/>
      <c r="L2636" s="557"/>
      <c r="M2636" s="557"/>
      <c r="N2636" s="557"/>
      <c r="O2636" s="557"/>
      <c r="P2636" s="557"/>
      <c r="Q2636" s="557"/>
      <c r="R2636" s="557"/>
      <c r="S2636" s="557"/>
      <c r="T2636" s="557"/>
      <c r="U2636" s="557"/>
      <c r="V2636" s="557"/>
      <c r="W2636" s="557"/>
      <c r="X2636" s="557"/>
    </row>
    <row r="2637" spans="2:24" ht="12.45" hidden="1" thickTop="1">
      <c r="C2637" s="251"/>
      <c r="D2637" s="474"/>
      <c r="E2637" s="474"/>
      <c r="F2637" s="474"/>
      <c r="G2637" s="474"/>
    </row>
    <row r="2638" spans="2:24" ht="12.45" hidden="1" thickBot="1">
      <c r="B2638" s="559" t="str">
        <f ca="1">"nazwa ST: "&amp;B1456</f>
        <v>nazwa ST: 0</v>
      </c>
      <c r="C2638" s="559"/>
      <c r="D2638" s="560">
        <f>D1456</f>
        <v>88</v>
      </c>
      <c r="E2638" s="559"/>
      <c r="F2638" s="559"/>
      <c r="G2638" s="559"/>
      <c r="H2638" s="559"/>
      <c r="I2638" s="559"/>
      <c r="J2638" s="559"/>
      <c r="K2638" s="568" t="str">
        <f t="shared" ref="K2638:X2638" si="1756">LataProjekcji</f>
        <v>Uzupełnij dane</v>
      </c>
      <c r="L2638" s="568" t="str">
        <f t="shared" si="1756"/>
        <v/>
      </c>
      <c r="M2638" s="568" t="str">
        <f t="shared" si="1756"/>
        <v/>
      </c>
      <c r="N2638" s="568" t="str">
        <f t="shared" si="1756"/>
        <v/>
      </c>
      <c r="O2638" s="568" t="str">
        <f t="shared" si="1756"/>
        <v/>
      </c>
      <c r="P2638" s="568" t="str">
        <f t="shared" si="1756"/>
        <v/>
      </c>
      <c r="Q2638" s="568" t="str">
        <f t="shared" si="1756"/>
        <v/>
      </c>
      <c r="R2638" s="568" t="str">
        <f t="shared" si="1756"/>
        <v/>
      </c>
      <c r="S2638" s="568" t="str">
        <f t="shared" si="1756"/>
        <v/>
      </c>
      <c r="T2638" s="568" t="str">
        <f t="shared" si="1756"/>
        <v/>
      </c>
      <c r="U2638" s="568" t="str">
        <f t="shared" si="1756"/>
        <v/>
      </c>
      <c r="V2638" s="568" t="str">
        <f t="shared" si="1756"/>
        <v/>
      </c>
      <c r="W2638" s="568" t="str">
        <f t="shared" si="1756"/>
        <v/>
      </c>
      <c r="X2638" s="568" t="str">
        <f t="shared" si="1756"/>
        <v/>
      </c>
    </row>
    <row r="2639" spans="2:24" hidden="1">
      <c r="B2639" s="555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4" t="str">
        <f ca="1">IF(ISBLANK(OFFSET($E$269,$D2638,0)),"brak daty",IF(D2640&gt;10,EDATE(OFFSET($E$269,$D2638,0),D2642),DATE(D2639,E2639,1)))</f>
        <v>brak daty</v>
      </c>
      <c r="H2639" s="567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5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7" t="b">
        <f ca="1">SUM(K2640:X2640)=E2642</f>
        <v>1</v>
      </c>
      <c r="I2640" s="1" t="s">
        <v>802</v>
      </c>
      <c r="K2640" s="566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6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6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6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6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6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6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6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6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6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6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6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6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6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5" t="s">
        <v>806</v>
      </c>
      <c r="D2641" s="474">
        <f ca="1">D1459</f>
        <v>0</v>
      </c>
      <c r="E2641" s="474">
        <f ca="1">IF(D2640&gt;10,ROUND(D2641/12,2),D2641)</f>
        <v>0</v>
      </c>
      <c r="F2641" s="553">
        <f>Koniec_Projekt</f>
        <v>0</v>
      </c>
      <c r="G2641" s="330">
        <f>Miesiac_Koniec_Projekt</f>
        <v>0</v>
      </c>
      <c r="H2641" s="567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5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45" hidden="1" thickBot="1">
      <c r="B2643" s="556" t="s">
        <v>804</v>
      </c>
      <c r="C2643" s="557"/>
      <c r="D2643" s="558">
        <f ca="1">IF(D2640&gt;10,ROUND((D2642-1)*E2641,0),E2641)</f>
        <v>0</v>
      </c>
      <c r="E2643" s="558">
        <f ca="1">D2640-D2643</f>
        <v>0</v>
      </c>
      <c r="F2643" s="557"/>
      <c r="G2643" s="557"/>
      <c r="H2643" s="557"/>
      <c r="I2643" s="557"/>
      <c r="J2643" s="557"/>
      <c r="K2643" s="557"/>
      <c r="L2643" s="557"/>
      <c r="M2643" s="557"/>
      <c r="N2643" s="557"/>
      <c r="O2643" s="557"/>
      <c r="P2643" s="557"/>
      <c r="Q2643" s="557"/>
      <c r="R2643" s="557"/>
      <c r="S2643" s="557"/>
      <c r="T2643" s="557"/>
      <c r="U2643" s="557"/>
      <c r="V2643" s="557"/>
      <c r="W2643" s="557"/>
      <c r="X2643" s="557"/>
    </row>
    <row r="2644" spans="2:24" ht="12.45" hidden="1" thickTop="1"/>
    <row r="2645" spans="2:24" ht="12.45" hidden="1" thickBot="1">
      <c r="B2645" s="559" t="str">
        <f ca="1">"nazwa ST: "&amp;B1463</f>
        <v>nazwa ST: 0</v>
      </c>
      <c r="C2645" s="559"/>
      <c r="D2645" s="560">
        <f>D1463</f>
        <v>89</v>
      </c>
      <c r="E2645" s="559"/>
      <c r="F2645" s="559"/>
      <c r="G2645" s="559"/>
      <c r="H2645" s="559"/>
      <c r="I2645" s="559"/>
      <c r="J2645" s="559"/>
      <c r="K2645" s="568" t="str">
        <f t="shared" ref="K2645:X2645" si="1757">LataProjekcji</f>
        <v>Uzupełnij dane</v>
      </c>
      <c r="L2645" s="568" t="str">
        <f t="shared" si="1757"/>
        <v/>
      </c>
      <c r="M2645" s="568" t="str">
        <f t="shared" si="1757"/>
        <v/>
      </c>
      <c r="N2645" s="568" t="str">
        <f t="shared" si="1757"/>
        <v/>
      </c>
      <c r="O2645" s="568" t="str">
        <f t="shared" si="1757"/>
        <v/>
      </c>
      <c r="P2645" s="568" t="str">
        <f t="shared" si="1757"/>
        <v/>
      </c>
      <c r="Q2645" s="568" t="str">
        <f t="shared" si="1757"/>
        <v/>
      </c>
      <c r="R2645" s="568" t="str">
        <f t="shared" si="1757"/>
        <v/>
      </c>
      <c r="S2645" s="568" t="str">
        <f t="shared" si="1757"/>
        <v/>
      </c>
      <c r="T2645" s="568" t="str">
        <f t="shared" si="1757"/>
        <v/>
      </c>
      <c r="U2645" s="568" t="str">
        <f t="shared" si="1757"/>
        <v/>
      </c>
      <c r="V2645" s="568" t="str">
        <f t="shared" si="1757"/>
        <v/>
      </c>
      <c r="W2645" s="568" t="str">
        <f t="shared" si="1757"/>
        <v/>
      </c>
      <c r="X2645" s="568" t="str">
        <f t="shared" si="1757"/>
        <v/>
      </c>
    </row>
    <row r="2646" spans="2:24" hidden="1">
      <c r="B2646" s="555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4" t="str">
        <f ca="1">IF(ISBLANK(OFFSET($E$269,$D2645,0)),"brak daty",IF(D2647&gt;10,EDATE(OFFSET($E$269,$D2645,0),D2649),DATE(D2646,E2646,1)))</f>
        <v>brak daty</v>
      </c>
      <c r="H2646" s="567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5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7" t="b">
        <f ca="1">SUM(K2647:X2647)=E2649</f>
        <v>1</v>
      </c>
      <c r="I2647" s="1" t="s">
        <v>802</v>
      </c>
      <c r="K2647" s="566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6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6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6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6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6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6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6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6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6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6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6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6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6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5" t="s">
        <v>806</v>
      </c>
      <c r="D2648" s="474">
        <f ca="1">D1466</f>
        <v>0</v>
      </c>
      <c r="E2648" s="474">
        <f ca="1">IF(D2647&gt;10,ROUND(D2648/12,2),D2648)</f>
        <v>0</v>
      </c>
      <c r="F2648" s="553">
        <f>Koniec_Projekt</f>
        <v>0</v>
      </c>
      <c r="G2648" s="330">
        <f>Miesiac_Koniec_Projekt</f>
        <v>0</v>
      </c>
      <c r="H2648" s="567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5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45" hidden="1" thickBot="1">
      <c r="B2650" s="556" t="s">
        <v>804</v>
      </c>
      <c r="C2650" s="557"/>
      <c r="D2650" s="558">
        <f ca="1">IF(D2647&gt;10,ROUND((D2649-1)*E2648,0),E2648)</f>
        <v>0</v>
      </c>
      <c r="E2650" s="558">
        <f ca="1">D2647-D2650</f>
        <v>0</v>
      </c>
      <c r="F2650" s="557"/>
      <c r="G2650" s="557"/>
      <c r="H2650" s="557"/>
      <c r="I2650" s="557"/>
      <c r="J2650" s="557"/>
      <c r="K2650" s="557"/>
      <c r="L2650" s="557"/>
      <c r="M2650" s="557"/>
      <c r="N2650" s="557"/>
      <c r="O2650" s="557"/>
      <c r="P2650" s="557"/>
      <c r="Q2650" s="557"/>
      <c r="R2650" s="557"/>
      <c r="S2650" s="557"/>
      <c r="T2650" s="557"/>
      <c r="U2650" s="557"/>
      <c r="V2650" s="557"/>
      <c r="W2650" s="557"/>
      <c r="X2650" s="557"/>
    </row>
    <row r="2651" spans="2:24" ht="12.45" hidden="1" thickTop="1">
      <c r="C2651" s="251"/>
      <c r="D2651" s="474"/>
      <c r="E2651" s="474"/>
      <c r="F2651" s="474"/>
      <c r="G2651" s="474"/>
    </row>
    <row r="2652" spans="2:24" ht="12.45" hidden="1" thickBot="1">
      <c r="B2652" s="559" t="str">
        <f ca="1">"nazwa ST: "&amp;B1470</f>
        <v>nazwa ST: 0</v>
      </c>
      <c r="C2652" s="559"/>
      <c r="D2652" s="560">
        <f>D1470</f>
        <v>90</v>
      </c>
      <c r="E2652" s="559"/>
      <c r="F2652" s="559"/>
      <c r="G2652" s="559"/>
      <c r="H2652" s="559"/>
      <c r="I2652" s="559"/>
      <c r="J2652" s="559"/>
      <c r="K2652" s="568" t="str">
        <f t="shared" ref="K2652:X2652" si="1758">LataProjekcji</f>
        <v>Uzupełnij dane</v>
      </c>
      <c r="L2652" s="568" t="str">
        <f t="shared" si="1758"/>
        <v/>
      </c>
      <c r="M2652" s="568" t="str">
        <f t="shared" si="1758"/>
        <v/>
      </c>
      <c r="N2652" s="568" t="str">
        <f t="shared" si="1758"/>
        <v/>
      </c>
      <c r="O2652" s="568" t="str">
        <f t="shared" si="1758"/>
        <v/>
      </c>
      <c r="P2652" s="568" t="str">
        <f t="shared" si="1758"/>
        <v/>
      </c>
      <c r="Q2652" s="568" t="str">
        <f t="shared" si="1758"/>
        <v/>
      </c>
      <c r="R2652" s="568" t="str">
        <f t="shared" si="1758"/>
        <v/>
      </c>
      <c r="S2652" s="568" t="str">
        <f t="shared" si="1758"/>
        <v/>
      </c>
      <c r="T2652" s="568" t="str">
        <f t="shared" si="1758"/>
        <v/>
      </c>
      <c r="U2652" s="568" t="str">
        <f t="shared" si="1758"/>
        <v/>
      </c>
      <c r="V2652" s="568" t="str">
        <f t="shared" si="1758"/>
        <v/>
      </c>
      <c r="W2652" s="568" t="str">
        <f t="shared" si="1758"/>
        <v/>
      </c>
      <c r="X2652" s="568" t="str">
        <f t="shared" si="1758"/>
        <v/>
      </c>
    </row>
    <row r="2653" spans="2:24" hidden="1">
      <c r="B2653" s="555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4" t="str">
        <f ca="1">IF(ISBLANK(OFFSET($E$269,$D2652,0)),"brak daty",IF(D2654&gt;10,EDATE(OFFSET($E$269,$D2652,0),D2656),DATE(D2653,E2653,1)))</f>
        <v>brak daty</v>
      </c>
      <c r="H2653" s="567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5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7" t="b">
        <f ca="1">SUM(K2654:X2654)=E2656</f>
        <v>1</v>
      </c>
      <c r="I2654" s="1" t="s">
        <v>802</v>
      </c>
      <c r="K2654" s="566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6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6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6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6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6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6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6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6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6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6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6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6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6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5" t="s">
        <v>806</v>
      </c>
      <c r="D2655" s="474">
        <f ca="1">D1473</f>
        <v>0</v>
      </c>
      <c r="E2655" s="474">
        <f ca="1">IF(D2654&gt;10,ROUND(D2655/12,2),D2655)</f>
        <v>0</v>
      </c>
      <c r="F2655" s="553">
        <f>Koniec_Projekt</f>
        <v>0</v>
      </c>
      <c r="G2655" s="330">
        <f>Miesiac_Koniec_Projekt</f>
        <v>0</v>
      </c>
      <c r="H2655" s="567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5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45" hidden="1" thickBot="1">
      <c r="B2657" s="556" t="s">
        <v>804</v>
      </c>
      <c r="C2657" s="557"/>
      <c r="D2657" s="558">
        <f ca="1">IF(D2654&gt;10,ROUND((D2656-1)*E2655,0),E2655)</f>
        <v>0</v>
      </c>
      <c r="E2657" s="558">
        <f ca="1">D2654-D2657</f>
        <v>0</v>
      </c>
      <c r="F2657" s="557"/>
      <c r="G2657" s="557"/>
      <c r="H2657" s="557"/>
      <c r="I2657" s="557"/>
      <c r="J2657" s="557"/>
      <c r="K2657" s="557"/>
      <c r="L2657" s="557"/>
      <c r="M2657" s="557"/>
      <c r="N2657" s="557"/>
      <c r="O2657" s="557"/>
      <c r="P2657" s="557"/>
      <c r="Q2657" s="557"/>
      <c r="R2657" s="557"/>
      <c r="S2657" s="557"/>
      <c r="T2657" s="557"/>
      <c r="U2657" s="557"/>
      <c r="V2657" s="557"/>
      <c r="W2657" s="557"/>
      <c r="X2657" s="557"/>
    </row>
    <row r="2658" spans="2:24" ht="12.45" hidden="1" thickTop="1">
      <c r="C2658" s="251"/>
      <c r="D2658" s="474"/>
      <c r="E2658" s="474"/>
      <c r="F2658" s="474"/>
      <c r="G2658" s="474"/>
    </row>
    <row r="2659" spans="2:24" ht="12.45" hidden="1" thickBot="1">
      <c r="B2659" s="559" t="str">
        <f ca="1">"nazwa ST: "&amp;B1477</f>
        <v>nazwa ST: 0</v>
      </c>
      <c r="C2659" s="559"/>
      <c r="D2659" s="560">
        <f>D1477</f>
        <v>91</v>
      </c>
      <c r="E2659" s="559"/>
      <c r="F2659" s="559"/>
      <c r="G2659" s="559"/>
      <c r="H2659" s="559"/>
      <c r="I2659" s="559"/>
      <c r="J2659" s="559"/>
      <c r="K2659" s="568" t="str">
        <f t="shared" ref="K2659:X2659" si="1759">LataProjekcji</f>
        <v>Uzupełnij dane</v>
      </c>
      <c r="L2659" s="568" t="str">
        <f t="shared" si="1759"/>
        <v/>
      </c>
      <c r="M2659" s="568" t="str">
        <f t="shared" si="1759"/>
        <v/>
      </c>
      <c r="N2659" s="568" t="str">
        <f t="shared" si="1759"/>
        <v/>
      </c>
      <c r="O2659" s="568" t="str">
        <f t="shared" si="1759"/>
        <v/>
      </c>
      <c r="P2659" s="568" t="str">
        <f t="shared" si="1759"/>
        <v/>
      </c>
      <c r="Q2659" s="568" t="str">
        <f t="shared" si="1759"/>
        <v/>
      </c>
      <c r="R2659" s="568" t="str">
        <f t="shared" si="1759"/>
        <v/>
      </c>
      <c r="S2659" s="568" t="str">
        <f t="shared" si="1759"/>
        <v/>
      </c>
      <c r="T2659" s="568" t="str">
        <f t="shared" si="1759"/>
        <v/>
      </c>
      <c r="U2659" s="568" t="str">
        <f t="shared" si="1759"/>
        <v/>
      </c>
      <c r="V2659" s="568" t="str">
        <f t="shared" si="1759"/>
        <v/>
      </c>
      <c r="W2659" s="568" t="str">
        <f t="shared" si="1759"/>
        <v/>
      </c>
      <c r="X2659" s="568" t="str">
        <f t="shared" si="1759"/>
        <v/>
      </c>
    </row>
    <row r="2660" spans="2:24" hidden="1">
      <c r="B2660" s="555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4" t="str">
        <f ca="1">IF(ISBLANK(OFFSET($E$269,$D2659,0)),"brak daty",IF(D2661&gt;10,EDATE(OFFSET($E$269,$D2659,0),D2663),DATE(D2660,E2660,1)))</f>
        <v>brak daty</v>
      </c>
      <c r="H2660" s="567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5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7" t="b">
        <f ca="1">SUM(K2661:X2661)=E2663</f>
        <v>1</v>
      </c>
      <c r="I2661" s="1" t="s">
        <v>802</v>
      </c>
      <c r="K2661" s="566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6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6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6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6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6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6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6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6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6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6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6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6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6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5" t="s">
        <v>806</v>
      </c>
      <c r="D2662" s="474">
        <f ca="1">D1480</f>
        <v>0</v>
      </c>
      <c r="E2662" s="474">
        <f ca="1">IF(D2661&gt;10,ROUND(D2662/12,2),D2662)</f>
        <v>0</v>
      </c>
      <c r="F2662" s="553">
        <f>Koniec_Projekt</f>
        <v>0</v>
      </c>
      <c r="G2662" s="330">
        <f>Miesiac_Koniec_Projekt</f>
        <v>0</v>
      </c>
      <c r="H2662" s="567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5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45" hidden="1" thickBot="1">
      <c r="B2664" s="556" t="s">
        <v>804</v>
      </c>
      <c r="C2664" s="557"/>
      <c r="D2664" s="558">
        <f ca="1">IF(D2661&gt;10,ROUND((D2663-1)*E2662,0),E2662)</f>
        <v>0</v>
      </c>
      <c r="E2664" s="558">
        <f ca="1">D2661-D2664</f>
        <v>0</v>
      </c>
      <c r="F2664" s="557"/>
      <c r="G2664" s="557"/>
      <c r="H2664" s="557"/>
      <c r="I2664" s="557"/>
      <c r="J2664" s="557"/>
      <c r="K2664" s="557"/>
      <c r="L2664" s="557"/>
      <c r="M2664" s="557"/>
      <c r="N2664" s="557"/>
      <c r="O2664" s="557"/>
      <c r="P2664" s="557"/>
      <c r="Q2664" s="557"/>
      <c r="R2664" s="557"/>
      <c r="S2664" s="557"/>
      <c r="T2664" s="557"/>
      <c r="U2664" s="557"/>
      <c r="V2664" s="557"/>
      <c r="W2664" s="557"/>
      <c r="X2664" s="557"/>
    </row>
    <row r="2665" spans="2:24" ht="12.45" hidden="1" thickTop="1"/>
    <row r="2666" spans="2:24" ht="12.45" hidden="1" thickBot="1">
      <c r="B2666" s="559" t="str">
        <f ca="1">"nazwa ST: "&amp;B1484</f>
        <v>nazwa ST: 0</v>
      </c>
      <c r="C2666" s="559"/>
      <c r="D2666" s="560">
        <f>D1484</f>
        <v>92</v>
      </c>
      <c r="E2666" s="559"/>
      <c r="F2666" s="559"/>
      <c r="G2666" s="559"/>
      <c r="H2666" s="559"/>
      <c r="I2666" s="559"/>
      <c r="J2666" s="559"/>
      <c r="K2666" s="568" t="str">
        <f t="shared" ref="K2666:X2666" si="1760">LataProjekcji</f>
        <v>Uzupełnij dane</v>
      </c>
      <c r="L2666" s="568" t="str">
        <f t="shared" si="1760"/>
        <v/>
      </c>
      <c r="M2666" s="568" t="str">
        <f t="shared" si="1760"/>
        <v/>
      </c>
      <c r="N2666" s="568" t="str">
        <f t="shared" si="1760"/>
        <v/>
      </c>
      <c r="O2666" s="568" t="str">
        <f t="shared" si="1760"/>
        <v/>
      </c>
      <c r="P2666" s="568" t="str">
        <f t="shared" si="1760"/>
        <v/>
      </c>
      <c r="Q2666" s="568" t="str">
        <f t="shared" si="1760"/>
        <v/>
      </c>
      <c r="R2666" s="568" t="str">
        <f t="shared" si="1760"/>
        <v/>
      </c>
      <c r="S2666" s="568" t="str">
        <f t="shared" si="1760"/>
        <v/>
      </c>
      <c r="T2666" s="568" t="str">
        <f t="shared" si="1760"/>
        <v/>
      </c>
      <c r="U2666" s="568" t="str">
        <f t="shared" si="1760"/>
        <v/>
      </c>
      <c r="V2666" s="568" t="str">
        <f t="shared" si="1760"/>
        <v/>
      </c>
      <c r="W2666" s="568" t="str">
        <f t="shared" si="1760"/>
        <v/>
      </c>
      <c r="X2666" s="568" t="str">
        <f t="shared" si="1760"/>
        <v/>
      </c>
    </row>
    <row r="2667" spans="2:24" hidden="1">
      <c r="B2667" s="555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4" t="str">
        <f ca="1">IF(ISBLANK(OFFSET($E$269,$D2666,0)),"brak daty",IF(D2668&gt;10,EDATE(OFFSET($E$269,$D2666,0),D2670),DATE(D2667,E2667,1)))</f>
        <v>brak daty</v>
      </c>
      <c r="H2667" s="567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5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7" t="b">
        <f ca="1">SUM(K2668:X2668)=E2670</f>
        <v>1</v>
      </c>
      <c r="I2668" s="1" t="s">
        <v>802</v>
      </c>
      <c r="K2668" s="566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6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6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6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6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6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6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6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6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6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6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6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6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6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5" t="s">
        <v>806</v>
      </c>
      <c r="D2669" s="474">
        <f ca="1">D1487</f>
        <v>0</v>
      </c>
      <c r="E2669" s="474">
        <f ca="1">IF(D2668&gt;10,ROUND(D2669/12,2),D2669)</f>
        <v>0</v>
      </c>
      <c r="F2669" s="553">
        <f>Koniec_Projekt</f>
        <v>0</v>
      </c>
      <c r="G2669" s="330">
        <f>Miesiac_Koniec_Projekt</f>
        <v>0</v>
      </c>
      <c r="H2669" s="567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5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45" hidden="1" thickBot="1">
      <c r="B2671" s="556" t="s">
        <v>804</v>
      </c>
      <c r="C2671" s="557"/>
      <c r="D2671" s="558">
        <f ca="1">IF(D2668&gt;10,ROUND((D2670-1)*E2669,0),E2669)</f>
        <v>0</v>
      </c>
      <c r="E2671" s="558">
        <f ca="1">D2668-D2671</f>
        <v>0</v>
      </c>
      <c r="F2671" s="557"/>
      <c r="G2671" s="557"/>
      <c r="H2671" s="557"/>
      <c r="I2671" s="557"/>
      <c r="J2671" s="557"/>
      <c r="K2671" s="557"/>
      <c r="L2671" s="557"/>
      <c r="M2671" s="557"/>
      <c r="N2671" s="557"/>
      <c r="O2671" s="557"/>
      <c r="P2671" s="557"/>
      <c r="Q2671" s="557"/>
      <c r="R2671" s="557"/>
      <c r="S2671" s="557"/>
      <c r="T2671" s="557"/>
      <c r="U2671" s="557"/>
      <c r="V2671" s="557"/>
      <c r="W2671" s="557"/>
      <c r="X2671" s="557"/>
    </row>
    <row r="2672" spans="2:24" ht="12.45" hidden="1" thickTop="1">
      <c r="C2672" s="251"/>
      <c r="D2672" s="474"/>
      <c r="E2672" s="474"/>
      <c r="F2672" s="474"/>
      <c r="G2672" s="474"/>
    </row>
    <row r="2673" spans="1:24" ht="12.45" hidden="1" thickBot="1">
      <c r="B2673" s="559" t="str">
        <f ca="1">"nazwa ST: "&amp;B1491</f>
        <v>nazwa ST: 0</v>
      </c>
      <c r="C2673" s="559"/>
      <c r="D2673" s="560">
        <f>D1491</f>
        <v>93</v>
      </c>
      <c r="E2673" s="559"/>
      <c r="F2673" s="559"/>
      <c r="G2673" s="559"/>
      <c r="H2673" s="559"/>
      <c r="I2673" s="559"/>
      <c r="J2673" s="559"/>
      <c r="K2673" s="568" t="str">
        <f t="shared" ref="K2673:X2673" si="1761">LataProjekcji</f>
        <v>Uzupełnij dane</v>
      </c>
      <c r="L2673" s="568" t="str">
        <f t="shared" si="1761"/>
        <v/>
      </c>
      <c r="M2673" s="568" t="str">
        <f t="shared" si="1761"/>
        <v/>
      </c>
      <c r="N2673" s="568" t="str">
        <f t="shared" si="1761"/>
        <v/>
      </c>
      <c r="O2673" s="568" t="str">
        <f t="shared" si="1761"/>
        <v/>
      </c>
      <c r="P2673" s="568" t="str">
        <f t="shared" si="1761"/>
        <v/>
      </c>
      <c r="Q2673" s="568" t="str">
        <f t="shared" si="1761"/>
        <v/>
      </c>
      <c r="R2673" s="568" t="str">
        <f t="shared" si="1761"/>
        <v/>
      </c>
      <c r="S2673" s="568" t="str">
        <f t="shared" si="1761"/>
        <v/>
      </c>
      <c r="T2673" s="568" t="str">
        <f t="shared" si="1761"/>
        <v/>
      </c>
      <c r="U2673" s="568" t="str">
        <f t="shared" si="1761"/>
        <v/>
      </c>
      <c r="V2673" s="568" t="str">
        <f t="shared" si="1761"/>
        <v/>
      </c>
      <c r="W2673" s="568" t="str">
        <f t="shared" si="1761"/>
        <v/>
      </c>
      <c r="X2673" s="568" t="str">
        <f t="shared" si="1761"/>
        <v/>
      </c>
    </row>
    <row r="2674" spans="1:24" hidden="1">
      <c r="B2674" s="555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4" t="str">
        <f ca="1">IF(ISBLANK(OFFSET($E$269,$D2673,0)),"brak daty",IF(D2675&gt;10,EDATE(OFFSET($E$269,$D2673,0),D2677),DATE(D2674,E2674,1)))</f>
        <v>brak daty</v>
      </c>
      <c r="H2674" s="567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5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7" t="b">
        <f ca="1">SUM(K2675:X2675)=E2677</f>
        <v>1</v>
      </c>
      <c r="I2675" s="1" t="s">
        <v>802</v>
      </c>
      <c r="K2675" s="566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6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6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6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6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6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6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6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6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6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6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6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6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6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5" t="s">
        <v>806</v>
      </c>
      <c r="D2676" s="474">
        <f ca="1">D1494</f>
        <v>0</v>
      </c>
      <c r="E2676" s="474">
        <f ca="1">IF(D2675&gt;10,ROUND(D2676/12,2),D2676)</f>
        <v>0</v>
      </c>
      <c r="F2676" s="553">
        <f>Koniec_Projekt</f>
        <v>0</v>
      </c>
      <c r="G2676" s="330">
        <f>Miesiac_Koniec_Projekt</f>
        <v>0</v>
      </c>
      <c r="H2676" s="567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5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45" hidden="1" thickBot="1">
      <c r="B2678" s="556" t="s">
        <v>804</v>
      </c>
      <c r="C2678" s="557"/>
      <c r="D2678" s="558">
        <f ca="1">IF(D2675&gt;10,ROUND((D2677-1)*E2676,0),E2676)</f>
        <v>0</v>
      </c>
      <c r="E2678" s="558">
        <f ca="1">D2675-D2678</f>
        <v>0</v>
      </c>
      <c r="F2678" s="557"/>
      <c r="G2678" s="557"/>
      <c r="H2678" s="557"/>
      <c r="I2678" s="557"/>
      <c r="J2678" s="557"/>
      <c r="K2678" s="557"/>
      <c r="L2678" s="557"/>
      <c r="M2678" s="557"/>
      <c r="N2678" s="557"/>
      <c r="O2678" s="557"/>
      <c r="P2678" s="557"/>
      <c r="Q2678" s="557"/>
      <c r="R2678" s="557"/>
      <c r="S2678" s="557"/>
      <c r="T2678" s="557"/>
      <c r="U2678" s="557"/>
      <c r="V2678" s="557"/>
      <c r="W2678" s="557"/>
      <c r="X2678" s="557"/>
    </row>
    <row r="2679" spans="1:24" ht="12.45" hidden="1" thickTop="1"/>
    <row r="2680" spans="1:24" ht="12.45" hidden="1" thickBot="1">
      <c r="A2680" s="562"/>
      <c r="B2680" s="559" t="str">
        <f ca="1">"nazwa ST: "&amp;B1510</f>
        <v xml:space="preserve">nazwa ST: </v>
      </c>
      <c r="C2680" s="559"/>
      <c r="D2680" s="560">
        <f>D1510</f>
        <v>1231</v>
      </c>
      <c r="E2680" s="559"/>
      <c r="F2680" s="559"/>
      <c r="G2680" s="559"/>
      <c r="H2680" s="559"/>
      <c r="I2680" s="559"/>
      <c r="J2680" s="559"/>
      <c r="K2680" s="568" t="str">
        <f t="shared" ref="K2680:X2680" si="1762">LataProjekcji</f>
        <v>Uzupełnij dane</v>
      </c>
      <c r="L2680" s="568" t="str">
        <f t="shared" si="1762"/>
        <v/>
      </c>
      <c r="M2680" s="568" t="str">
        <f t="shared" si="1762"/>
        <v/>
      </c>
      <c r="N2680" s="568" t="str">
        <f t="shared" si="1762"/>
        <v/>
      </c>
      <c r="O2680" s="568" t="str">
        <f t="shared" si="1762"/>
        <v/>
      </c>
      <c r="P2680" s="568" t="str">
        <f t="shared" si="1762"/>
        <v/>
      </c>
      <c r="Q2680" s="568" t="str">
        <f t="shared" si="1762"/>
        <v/>
      </c>
      <c r="R2680" s="568" t="str">
        <f t="shared" si="1762"/>
        <v/>
      </c>
      <c r="S2680" s="568" t="str">
        <f t="shared" si="1762"/>
        <v/>
      </c>
      <c r="T2680" s="568" t="str">
        <f t="shared" si="1762"/>
        <v/>
      </c>
      <c r="U2680" s="568" t="str">
        <f t="shared" si="1762"/>
        <v/>
      </c>
      <c r="V2680" s="568" t="str">
        <f t="shared" si="1762"/>
        <v/>
      </c>
      <c r="W2680" s="568" t="str">
        <f t="shared" si="1762"/>
        <v/>
      </c>
      <c r="X2680" s="568" t="str">
        <f t="shared" si="1762"/>
        <v/>
      </c>
    </row>
    <row r="2681" spans="1:24" hidden="1">
      <c r="B2681" s="555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4" t="str">
        <f ca="1">IF(OR(ISBLANK(OFFSET($E$269,$D2680,0)),ISTEXT(OFFSET($E$269,$D2680,0))),"brak daty",IF(D2682&gt;10,EDATE(OFFSET($E$269,$D2680,0),D2684),DATE(D2681,E2681,1)))</f>
        <v>brak daty</v>
      </c>
      <c r="H2681" s="567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5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7" t="b">
        <f ca="1">SUM(K2682:X2682)=E2684</f>
        <v>1</v>
      </c>
      <c r="I2682" s="1" t="s">
        <v>802</v>
      </c>
      <c r="K2682" s="566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6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6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6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6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6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6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6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6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6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6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6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6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6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5" t="s">
        <v>806</v>
      </c>
      <c r="D2683" s="474">
        <f ca="1">D1513</f>
        <v>0</v>
      </c>
      <c r="E2683" s="474">
        <f ca="1">IF(D2682&gt;10,ROUND(D2683/12,2),D2683)</f>
        <v>0</v>
      </c>
      <c r="F2683" s="553">
        <f>Koniec_Projekt</f>
        <v>0</v>
      </c>
      <c r="G2683" s="330">
        <f>Miesiac_Koniec_Projekt</f>
        <v>0</v>
      </c>
      <c r="H2683" s="567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5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45" hidden="1" thickBot="1">
      <c r="B2685" s="556" t="s">
        <v>804</v>
      </c>
      <c r="C2685" s="557"/>
      <c r="D2685" s="558">
        <f ca="1">IF(D2682&gt;10,ROUND((D2684-1)*E2683,0),E2683)</f>
        <v>0</v>
      </c>
      <c r="E2685" s="558">
        <f ca="1">D2682-D2685</f>
        <v>0</v>
      </c>
      <c r="F2685" s="557"/>
      <c r="G2685" s="557"/>
      <c r="H2685" s="557"/>
      <c r="I2685" s="557"/>
      <c r="J2685" s="557"/>
      <c r="K2685" s="557"/>
      <c r="L2685" s="557"/>
      <c r="M2685" s="557"/>
      <c r="N2685" s="557"/>
      <c r="O2685" s="557"/>
      <c r="P2685" s="557"/>
      <c r="Q2685" s="557"/>
      <c r="R2685" s="557"/>
      <c r="S2685" s="557"/>
      <c r="T2685" s="557"/>
      <c r="U2685" s="557"/>
      <c r="V2685" s="557"/>
      <c r="W2685" s="557"/>
      <c r="X2685" s="557"/>
    </row>
    <row r="2686" spans="1:24" ht="12.45" hidden="1" thickTop="1"/>
    <row r="2687" spans="1:24" ht="12.45" hidden="1" thickBot="1">
      <c r="B2687" s="559" t="str">
        <f ca="1">"nazwa ST: "&amp;B1517</f>
        <v xml:space="preserve">nazwa ST: </v>
      </c>
      <c r="C2687" s="559"/>
      <c r="D2687" s="560">
        <f>D1517</f>
        <v>1232</v>
      </c>
      <c r="E2687" s="559"/>
      <c r="F2687" s="559"/>
      <c r="G2687" s="559"/>
      <c r="H2687" s="559"/>
      <c r="I2687" s="559"/>
      <c r="J2687" s="559"/>
      <c r="K2687" s="568" t="str">
        <f t="shared" ref="K2687:X2687" si="1763">LataProjekcji</f>
        <v>Uzupełnij dane</v>
      </c>
      <c r="L2687" s="568" t="str">
        <f t="shared" si="1763"/>
        <v/>
      </c>
      <c r="M2687" s="568" t="str">
        <f t="shared" si="1763"/>
        <v/>
      </c>
      <c r="N2687" s="568" t="str">
        <f t="shared" si="1763"/>
        <v/>
      </c>
      <c r="O2687" s="568" t="str">
        <f t="shared" si="1763"/>
        <v/>
      </c>
      <c r="P2687" s="568" t="str">
        <f t="shared" si="1763"/>
        <v/>
      </c>
      <c r="Q2687" s="568" t="str">
        <f t="shared" si="1763"/>
        <v/>
      </c>
      <c r="R2687" s="568" t="str">
        <f t="shared" si="1763"/>
        <v/>
      </c>
      <c r="S2687" s="568" t="str">
        <f t="shared" si="1763"/>
        <v/>
      </c>
      <c r="T2687" s="568" t="str">
        <f t="shared" si="1763"/>
        <v/>
      </c>
      <c r="U2687" s="568" t="str">
        <f t="shared" si="1763"/>
        <v/>
      </c>
      <c r="V2687" s="568" t="str">
        <f t="shared" si="1763"/>
        <v/>
      </c>
      <c r="W2687" s="568" t="str">
        <f t="shared" si="1763"/>
        <v/>
      </c>
      <c r="X2687" s="568" t="str">
        <f t="shared" si="1763"/>
        <v/>
      </c>
    </row>
    <row r="2688" spans="1:24" hidden="1">
      <c r="B2688" s="555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4" t="str">
        <f ca="1">IF(OR(ISBLANK(OFFSET($E$269,$D2687,0)),ISTEXT(OFFSET($E$269,$D2687,0))),"brak daty",IF(D2689&gt;10,EDATE(OFFSET($E$269,$D2687,0),D2691),DATE(D2688,E2688,1)))</f>
        <v>brak daty</v>
      </c>
      <c r="H2688" s="567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5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7" t="b">
        <f ca="1">SUM(K2689:X2689)=E2691</f>
        <v>1</v>
      </c>
      <c r="I2689" s="1" t="s">
        <v>802</v>
      </c>
      <c r="K2689" s="566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6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6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6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6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6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6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6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6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6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6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6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6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6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5" t="s">
        <v>806</v>
      </c>
      <c r="D2690" s="474">
        <f ca="1">D1520</f>
        <v>0</v>
      </c>
      <c r="E2690" s="474">
        <f ca="1">IF(D2689&gt;10,ROUND(D2690/12,2),D2690)</f>
        <v>0</v>
      </c>
      <c r="F2690" s="553">
        <f>Koniec_Projekt</f>
        <v>0</v>
      </c>
      <c r="G2690" s="330">
        <f>Miesiac_Koniec_Projekt</f>
        <v>0</v>
      </c>
      <c r="H2690" s="567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5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45" hidden="1" thickBot="1">
      <c r="B2692" s="556" t="s">
        <v>804</v>
      </c>
      <c r="C2692" s="557"/>
      <c r="D2692" s="558">
        <f ca="1">IF(D2689&gt;10,ROUND((D2691-1)*E2690,0),E2690)</f>
        <v>0</v>
      </c>
      <c r="E2692" s="558">
        <f ca="1">D2689-D2692</f>
        <v>0</v>
      </c>
      <c r="F2692" s="557"/>
      <c r="G2692" s="557"/>
      <c r="H2692" s="557"/>
      <c r="I2692" s="557"/>
      <c r="J2692" s="557"/>
      <c r="K2692" s="557"/>
      <c r="L2692" s="557"/>
      <c r="M2692" s="557"/>
      <c r="N2692" s="557"/>
      <c r="O2692" s="557"/>
      <c r="P2692" s="557"/>
      <c r="Q2692" s="557"/>
      <c r="R2692" s="557"/>
      <c r="S2692" s="557"/>
      <c r="T2692" s="557"/>
      <c r="U2692" s="557"/>
      <c r="V2692" s="557"/>
      <c r="W2692" s="557"/>
      <c r="X2692" s="557"/>
    </row>
    <row r="2693" spans="2:24" ht="12.45" hidden="1" thickTop="1"/>
    <row r="2694" spans="2:24" ht="12.45" hidden="1" thickBot="1">
      <c r="B2694" s="559" t="str">
        <f ca="1">"nazwa ST: "&amp;B1524</f>
        <v xml:space="preserve">nazwa ST: </v>
      </c>
      <c r="C2694" s="559"/>
      <c r="D2694" s="560">
        <f>D1524</f>
        <v>1233</v>
      </c>
      <c r="E2694" s="559"/>
      <c r="F2694" s="559"/>
      <c r="G2694" s="559"/>
      <c r="H2694" s="559"/>
      <c r="I2694" s="559"/>
      <c r="J2694" s="559"/>
      <c r="K2694" s="568" t="str">
        <f t="shared" ref="K2694:X2694" si="1764">LataProjekcji</f>
        <v>Uzupełnij dane</v>
      </c>
      <c r="L2694" s="568" t="str">
        <f t="shared" si="1764"/>
        <v/>
      </c>
      <c r="M2694" s="568" t="str">
        <f t="shared" si="1764"/>
        <v/>
      </c>
      <c r="N2694" s="568" t="str">
        <f t="shared" si="1764"/>
        <v/>
      </c>
      <c r="O2694" s="568" t="str">
        <f t="shared" si="1764"/>
        <v/>
      </c>
      <c r="P2694" s="568" t="str">
        <f t="shared" si="1764"/>
        <v/>
      </c>
      <c r="Q2694" s="568" t="str">
        <f t="shared" si="1764"/>
        <v/>
      </c>
      <c r="R2694" s="568" t="str">
        <f t="shared" si="1764"/>
        <v/>
      </c>
      <c r="S2694" s="568" t="str">
        <f t="shared" si="1764"/>
        <v/>
      </c>
      <c r="T2694" s="568" t="str">
        <f t="shared" si="1764"/>
        <v/>
      </c>
      <c r="U2694" s="568" t="str">
        <f t="shared" si="1764"/>
        <v/>
      </c>
      <c r="V2694" s="568" t="str">
        <f t="shared" si="1764"/>
        <v/>
      </c>
      <c r="W2694" s="568" t="str">
        <f t="shared" si="1764"/>
        <v/>
      </c>
      <c r="X2694" s="568" t="str">
        <f t="shared" si="1764"/>
        <v/>
      </c>
    </row>
    <row r="2695" spans="2:24" hidden="1">
      <c r="B2695" s="555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4" t="str">
        <f ca="1">IF(OR(ISBLANK(OFFSET($E$269,$D2694,0)),ISTEXT(OFFSET($E$269,$D2694,0))),"brak daty",IF(D2696&gt;10,EDATE(OFFSET($E$269,$D2694,0),D2698),DATE(D2695,E2695,1)))</f>
        <v>brak daty</v>
      </c>
      <c r="H2695" s="567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5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7" t="b">
        <f ca="1">SUM(K2696:X2696)=E2698</f>
        <v>1</v>
      </c>
      <c r="I2696" s="1" t="s">
        <v>802</v>
      </c>
      <c r="K2696" s="566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6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6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6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6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6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6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6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6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6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6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6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6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6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5" t="s">
        <v>806</v>
      </c>
      <c r="D2697" s="474">
        <f ca="1">D1527</f>
        <v>0</v>
      </c>
      <c r="E2697" s="474">
        <f ca="1">IF(D2696&gt;10,ROUND(D2697/12,2),D2697)</f>
        <v>0</v>
      </c>
      <c r="F2697" s="553">
        <f>Koniec_Projekt</f>
        <v>0</v>
      </c>
      <c r="G2697" s="330">
        <f>Miesiac_Koniec_Projekt</f>
        <v>0</v>
      </c>
      <c r="H2697" s="567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5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45" hidden="1" thickBot="1">
      <c r="B2699" s="556" t="s">
        <v>804</v>
      </c>
      <c r="C2699" s="557"/>
      <c r="D2699" s="558">
        <f ca="1">IF(D2696&gt;10,ROUND((D2698-1)*E2697,0),E2697)</f>
        <v>0</v>
      </c>
      <c r="E2699" s="558">
        <f ca="1">D2696-D2699</f>
        <v>0</v>
      </c>
      <c r="F2699" s="557"/>
      <c r="G2699" s="557"/>
      <c r="H2699" s="557"/>
      <c r="I2699" s="557"/>
      <c r="J2699" s="557"/>
      <c r="K2699" s="557"/>
      <c r="L2699" s="557"/>
      <c r="M2699" s="557"/>
      <c r="N2699" s="557"/>
      <c r="O2699" s="557"/>
      <c r="P2699" s="557"/>
      <c r="Q2699" s="557"/>
      <c r="R2699" s="557"/>
      <c r="S2699" s="557"/>
      <c r="T2699" s="557"/>
      <c r="U2699" s="557"/>
      <c r="V2699" s="557"/>
      <c r="W2699" s="557"/>
      <c r="X2699" s="557"/>
    </row>
    <row r="2700" spans="2:24" ht="12.45" hidden="1" thickTop="1"/>
    <row r="2701" spans="2:24" ht="12.45" hidden="1" thickBot="1">
      <c r="B2701" s="559" t="str">
        <f ca="1">"nazwa ST: "&amp;B1531</f>
        <v xml:space="preserve">nazwa ST: </v>
      </c>
      <c r="C2701" s="559"/>
      <c r="D2701" s="560">
        <f>D1531</f>
        <v>1234</v>
      </c>
      <c r="E2701" s="559"/>
      <c r="F2701" s="559"/>
      <c r="G2701" s="559"/>
      <c r="H2701" s="559"/>
      <c r="I2701" s="559"/>
      <c r="J2701" s="559"/>
      <c r="K2701" s="568" t="str">
        <f t="shared" ref="K2701:X2701" si="1765">LataProjekcji</f>
        <v>Uzupełnij dane</v>
      </c>
      <c r="L2701" s="568" t="str">
        <f t="shared" si="1765"/>
        <v/>
      </c>
      <c r="M2701" s="568" t="str">
        <f t="shared" si="1765"/>
        <v/>
      </c>
      <c r="N2701" s="568" t="str">
        <f t="shared" si="1765"/>
        <v/>
      </c>
      <c r="O2701" s="568" t="str">
        <f t="shared" si="1765"/>
        <v/>
      </c>
      <c r="P2701" s="568" t="str">
        <f t="shared" si="1765"/>
        <v/>
      </c>
      <c r="Q2701" s="568" t="str">
        <f t="shared" si="1765"/>
        <v/>
      </c>
      <c r="R2701" s="568" t="str">
        <f t="shared" si="1765"/>
        <v/>
      </c>
      <c r="S2701" s="568" t="str">
        <f t="shared" si="1765"/>
        <v/>
      </c>
      <c r="T2701" s="568" t="str">
        <f t="shared" si="1765"/>
        <v/>
      </c>
      <c r="U2701" s="568" t="str">
        <f t="shared" si="1765"/>
        <v/>
      </c>
      <c r="V2701" s="568" t="str">
        <f t="shared" si="1765"/>
        <v/>
      </c>
      <c r="W2701" s="568" t="str">
        <f t="shared" si="1765"/>
        <v/>
      </c>
      <c r="X2701" s="568" t="str">
        <f t="shared" si="1765"/>
        <v/>
      </c>
    </row>
    <row r="2702" spans="2:24" hidden="1">
      <c r="B2702" s="555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4" t="str">
        <f ca="1">IF(OR(ISBLANK(OFFSET($E$269,$D2701,0)),ISTEXT(OFFSET($E$269,$D2701,0))),"brak daty",IF(D2703&gt;10,EDATE(OFFSET($E$269,$D2701,0),D2705),DATE(D2702,E2702,1)))</f>
        <v>brak daty</v>
      </c>
      <c r="H2702" s="567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5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7" t="b">
        <f ca="1">SUM(K2703:X2703)=E2705</f>
        <v>1</v>
      </c>
      <c r="I2703" s="1" t="s">
        <v>802</v>
      </c>
      <c r="K2703" s="566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6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6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6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6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6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6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6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6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6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6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6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6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6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5" t="s">
        <v>806</v>
      </c>
      <c r="D2704" s="474">
        <f ca="1">D1534</f>
        <v>0</v>
      </c>
      <c r="E2704" s="474">
        <f ca="1">IF(D2703&gt;10,ROUND(D2704/12,2),D2704)</f>
        <v>0</v>
      </c>
      <c r="F2704" s="553">
        <f>Koniec_Projekt</f>
        <v>0</v>
      </c>
      <c r="G2704" s="330">
        <f>Miesiac_Koniec_Projekt</f>
        <v>0</v>
      </c>
      <c r="H2704" s="567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5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45" hidden="1" thickBot="1">
      <c r="B2706" s="556" t="s">
        <v>804</v>
      </c>
      <c r="C2706" s="557"/>
      <c r="D2706" s="558">
        <f ca="1">IF(D2703&gt;10,ROUND((D2705-1)*E2704,0),E2704)</f>
        <v>0</v>
      </c>
      <c r="E2706" s="558">
        <f ca="1">D2703-D2706</f>
        <v>0</v>
      </c>
      <c r="F2706" s="557"/>
      <c r="G2706" s="557"/>
      <c r="H2706" s="557"/>
      <c r="I2706" s="557"/>
      <c r="J2706" s="557"/>
      <c r="K2706" s="557"/>
      <c r="L2706" s="557"/>
      <c r="M2706" s="557"/>
      <c r="N2706" s="557"/>
      <c r="O2706" s="557"/>
      <c r="P2706" s="557"/>
      <c r="Q2706" s="557"/>
      <c r="R2706" s="557"/>
      <c r="S2706" s="557"/>
      <c r="T2706" s="557"/>
      <c r="U2706" s="557"/>
      <c r="V2706" s="557"/>
      <c r="W2706" s="557"/>
      <c r="X2706" s="557"/>
    </row>
    <row r="2707" spans="1:24" ht="12.45" hidden="1" thickTop="1"/>
    <row r="2708" spans="1:24" ht="12.45" hidden="1" thickBot="1">
      <c r="B2708" s="559" t="str">
        <f ca="1">"nazwa ST: "&amp;B1538</f>
        <v xml:space="preserve">nazwa ST: </v>
      </c>
      <c r="C2708" s="559"/>
      <c r="D2708" s="560">
        <f>D1538</f>
        <v>1235</v>
      </c>
      <c r="E2708" s="559"/>
      <c r="F2708" s="559"/>
      <c r="G2708" s="559"/>
      <c r="H2708" s="559"/>
      <c r="I2708" s="559"/>
      <c r="J2708" s="559"/>
      <c r="K2708" s="568" t="str">
        <f t="shared" ref="K2708:X2708" si="1766">LataProjekcji</f>
        <v>Uzupełnij dane</v>
      </c>
      <c r="L2708" s="568" t="str">
        <f t="shared" si="1766"/>
        <v/>
      </c>
      <c r="M2708" s="568" t="str">
        <f t="shared" si="1766"/>
        <v/>
      </c>
      <c r="N2708" s="568" t="str">
        <f t="shared" si="1766"/>
        <v/>
      </c>
      <c r="O2708" s="568" t="str">
        <f t="shared" si="1766"/>
        <v/>
      </c>
      <c r="P2708" s="568" t="str">
        <f t="shared" si="1766"/>
        <v/>
      </c>
      <c r="Q2708" s="568" t="str">
        <f t="shared" si="1766"/>
        <v/>
      </c>
      <c r="R2708" s="568" t="str">
        <f t="shared" si="1766"/>
        <v/>
      </c>
      <c r="S2708" s="568" t="str">
        <f t="shared" si="1766"/>
        <v/>
      </c>
      <c r="T2708" s="568" t="str">
        <f t="shared" si="1766"/>
        <v/>
      </c>
      <c r="U2708" s="568" t="str">
        <f t="shared" si="1766"/>
        <v/>
      </c>
      <c r="V2708" s="568" t="str">
        <f t="shared" si="1766"/>
        <v/>
      </c>
      <c r="W2708" s="568" t="str">
        <f t="shared" si="1766"/>
        <v/>
      </c>
      <c r="X2708" s="568" t="str">
        <f t="shared" si="1766"/>
        <v/>
      </c>
    </row>
    <row r="2709" spans="1:24" hidden="1">
      <c r="B2709" s="555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4" t="str">
        <f ca="1">IF(OR(ISBLANK(OFFSET($E$269,$D2708,0)),ISTEXT(OFFSET($E$269,$D2708,0))),"brak daty",IF(D2710&gt;10,EDATE(OFFSET($E$269,$D2708,0),D2712),DATE(D2709,E2709,1)))</f>
        <v>brak daty</v>
      </c>
      <c r="H2709" s="567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5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7" t="b">
        <f ca="1">SUM(K2710:X2710)=E2712</f>
        <v>1</v>
      </c>
      <c r="I2710" s="1" t="s">
        <v>802</v>
      </c>
      <c r="K2710" s="566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6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6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6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6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6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6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6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6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6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6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6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6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6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5" t="s">
        <v>806</v>
      </c>
      <c r="D2711" s="474">
        <f ca="1">D1541</f>
        <v>0</v>
      </c>
      <c r="E2711" s="474">
        <f ca="1">IF(D2710&gt;10,ROUND(D2711/12,2),D2711)</f>
        <v>0</v>
      </c>
      <c r="F2711" s="553">
        <f>Koniec_Projekt</f>
        <v>0</v>
      </c>
      <c r="G2711" s="330">
        <f>Miesiac_Koniec_Projekt</f>
        <v>0</v>
      </c>
      <c r="H2711" s="567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5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45" hidden="1" thickBot="1">
      <c r="B2713" s="556" t="s">
        <v>804</v>
      </c>
      <c r="C2713" s="557"/>
      <c r="D2713" s="558">
        <f ca="1">IF(D2710&gt;10,ROUND((D2712-1)*E2711,0),E2711)</f>
        <v>0</v>
      </c>
      <c r="E2713" s="558">
        <f ca="1">D2710-D2713</f>
        <v>0</v>
      </c>
      <c r="F2713" s="557"/>
      <c r="G2713" s="557"/>
      <c r="H2713" s="557"/>
      <c r="I2713" s="557"/>
      <c r="J2713" s="557"/>
      <c r="K2713" s="557"/>
      <c r="L2713" s="557"/>
      <c r="M2713" s="557"/>
      <c r="N2713" s="557"/>
      <c r="O2713" s="557"/>
      <c r="P2713" s="557"/>
      <c r="Q2713" s="557"/>
      <c r="R2713" s="557"/>
      <c r="S2713" s="557"/>
      <c r="T2713" s="557"/>
      <c r="U2713" s="557"/>
      <c r="V2713" s="557"/>
      <c r="W2713" s="557"/>
      <c r="X2713" s="557"/>
    </row>
    <row r="2714" spans="1:24" ht="12.45" hidden="1" thickTop="1"/>
    <row r="2716" spans="1:24" hidden="1">
      <c r="A2716" s="561"/>
      <c r="B2716" s="7" t="str">
        <f>"Grupa ST: "&amp;B1550</f>
        <v>Grupa ST: URZĄDZENIA TECHNICZNE I MASZYNY (+ ŚRODKI TRWAŁE W BUDOWIE)</v>
      </c>
    </row>
    <row r="2717" spans="1:24" ht="12.45" hidden="1" thickBot="1">
      <c r="B2717" s="559" t="str">
        <f ca="1">"nazwa ST: "&amp;B1551</f>
        <v>nazwa ST: 0</v>
      </c>
      <c r="C2717" s="559"/>
      <c r="D2717" s="560">
        <f>D1551</f>
        <v>149</v>
      </c>
      <c r="E2717" s="559"/>
      <c r="F2717" s="559"/>
      <c r="G2717" s="559"/>
      <c r="H2717" s="559"/>
      <c r="I2717" s="559"/>
      <c r="J2717" s="559"/>
      <c r="K2717" s="568" t="str">
        <f t="shared" ref="K2717:X2717" si="1767">LataProjekcji</f>
        <v>Uzupełnij dane</v>
      </c>
      <c r="L2717" s="568" t="str">
        <f t="shared" si="1767"/>
        <v/>
      </c>
      <c r="M2717" s="568" t="str">
        <f t="shared" si="1767"/>
        <v/>
      </c>
      <c r="N2717" s="568" t="str">
        <f t="shared" si="1767"/>
        <v/>
      </c>
      <c r="O2717" s="568" t="str">
        <f t="shared" si="1767"/>
        <v/>
      </c>
      <c r="P2717" s="568" t="str">
        <f t="shared" si="1767"/>
        <v/>
      </c>
      <c r="Q2717" s="568" t="str">
        <f t="shared" si="1767"/>
        <v/>
      </c>
      <c r="R2717" s="568" t="str">
        <f t="shared" si="1767"/>
        <v/>
      </c>
      <c r="S2717" s="568" t="str">
        <f t="shared" si="1767"/>
        <v/>
      </c>
      <c r="T2717" s="568" t="str">
        <f t="shared" si="1767"/>
        <v/>
      </c>
      <c r="U2717" s="568" t="str">
        <f t="shared" si="1767"/>
        <v/>
      </c>
      <c r="V2717" s="568" t="str">
        <f t="shared" si="1767"/>
        <v/>
      </c>
      <c r="W2717" s="568" t="str">
        <f t="shared" si="1767"/>
        <v/>
      </c>
      <c r="X2717" s="568" t="str">
        <f t="shared" si="1767"/>
        <v/>
      </c>
    </row>
    <row r="2718" spans="1:24" hidden="1">
      <c r="B2718" s="555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4" t="str">
        <f ca="1">IF(ISBLANK(OFFSET($E$269,$D2717,0)),"brak daty",IF(D2719&gt;10,EDATE(OFFSET($E$269,$D2717,0),D2721),DATE(D2718,E2718,1)))</f>
        <v>brak daty</v>
      </c>
      <c r="H2718" s="567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5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7" t="b">
        <f ca="1">SUM(K2719:X2719)=E2721</f>
        <v>1</v>
      </c>
      <c r="I2719" s="1" t="s">
        <v>802</v>
      </c>
      <c r="K2719" s="566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6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6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6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6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6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6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6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6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6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6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6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6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6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5" t="s">
        <v>806</v>
      </c>
      <c r="D2720" s="474">
        <f ca="1">D1554</f>
        <v>0</v>
      </c>
      <c r="E2720" s="474">
        <f ca="1">IF(D2719&gt;10,ROUND(D2720/12,2),D2720)</f>
        <v>0</v>
      </c>
      <c r="F2720" s="553">
        <f>Koniec_Projekt</f>
        <v>0</v>
      </c>
      <c r="G2720" s="330">
        <f>Miesiac_Koniec_Projekt</f>
        <v>0</v>
      </c>
      <c r="H2720" s="567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5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45" hidden="1" thickBot="1">
      <c r="B2722" s="556" t="s">
        <v>804</v>
      </c>
      <c r="C2722" s="557"/>
      <c r="D2722" s="558">
        <f ca="1">IF(D2719&gt;10,ROUND((D2721-1)*E2720,0),E2720)</f>
        <v>0</v>
      </c>
      <c r="E2722" s="558">
        <f ca="1">D2719-D2722</f>
        <v>0</v>
      </c>
      <c r="F2722" s="557"/>
      <c r="G2722" s="557"/>
      <c r="H2722" s="557"/>
      <c r="I2722" s="557"/>
      <c r="J2722" s="557"/>
      <c r="K2722" s="557"/>
      <c r="L2722" s="557"/>
      <c r="M2722" s="557"/>
      <c r="N2722" s="557"/>
      <c r="O2722" s="557"/>
      <c r="P2722" s="557"/>
      <c r="Q2722" s="557"/>
      <c r="R2722" s="557"/>
      <c r="S2722" s="557"/>
      <c r="T2722" s="557"/>
      <c r="U2722" s="557"/>
      <c r="V2722" s="557"/>
      <c r="W2722" s="557"/>
      <c r="X2722" s="557"/>
    </row>
    <row r="2723" spans="2:24" ht="12.45" hidden="1" thickTop="1"/>
    <row r="2724" spans="2:24" ht="12.45" hidden="1" thickBot="1">
      <c r="B2724" s="559" t="str">
        <f ca="1">"nazwa ST: "&amp;B1558</f>
        <v>nazwa ST: 0</v>
      </c>
      <c r="C2724" s="559"/>
      <c r="D2724" s="560">
        <f>D1558</f>
        <v>150</v>
      </c>
      <c r="E2724" s="559"/>
      <c r="F2724" s="559"/>
      <c r="G2724" s="559"/>
      <c r="H2724" s="559"/>
      <c r="I2724" s="559"/>
      <c r="J2724" s="559"/>
      <c r="K2724" s="568" t="str">
        <f t="shared" ref="K2724:X2724" si="1768">LataProjekcji</f>
        <v>Uzupełnij dane</v>
      </c>
      <c r="L2724" s="568" t="str">
        <f t="shared" si="1768"/>
        <v/>
      </c>
      <c r="M2724" s="568" t="str">
        <f t="shared" si="1768"/>
        <v/>
      </c>
      <c r="N2724" s="568" t="str">
        <f t="shared" si="1768"/>
        <v/>
      </c>
      <c r="O2724" s="568" t="str">
        <f t="shared" si="1768"/>
        <v/>
      </c>
      <c r="P2724" s="568" t="str">
        <f t="shared" si="1768"/>
        <v/>
      </c>
      <c r="Q2724" s="568" t="str">
        <f t="shared" si="1768"/>
        <v/>
      </c>
      <c r="R2724" s="568" t="str">
        <f t="shared" si="1768"/>
        <v/>
      </c>
      <c r="S2724" s="568" t="str">
        <f t="shared" si="1768"/>
        <v/>
      </c>
      <c r="T2724" s="568" t="str">
        <f t="shared" si="1768"/>
        <v/>
      </c>
      <c r="U2724" s="568" t="str">
        <f t="shared" si="1768"/>
        <v/>
      </c>
      <c r="V2724" s="568" t="str">
        <f t="shared" si="1768"/>
        <v/>
      </c>
      <c r="W2724" s="568" t="str">
        <f t="shared" si="1768"/>
        <v/>
      </c>
      <c r="X2724" s="568" t="str">
        <f t="shared" si="1768"/>
        <v/>
      </c>
    </row>
    <row r="2725" spans="2:24" hidden="1">
      <c r="B2725" s="555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4" t="str">
        <f ca="1">IF(ISBLANK(OFFSET($E$269,$D2724,0)),"brak daty",IF(D2726&gt;10,EDATE(OFFSET($E$269,$D2724,0),D2728),DATE(D2725,E2725,1)))</f>
        <v>brak daty</v>
      </c>
      <c r="H2725" s="567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5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7" t="b">
        <f ca="1">SUM(K2726:X2726)=E2728</f>
        <v>1</v>
      </c>
      <c r="I2726" s="1" t="s">
        <v>802</v>
      </c>
      <c r="K2726" s="566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6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6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6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6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6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6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6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6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6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6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6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6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6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5" t="s">
        <v>806</v>
      </c>
      <c r="D2727" s="474">
        <f ca="1">D1561</f>
        <v>0</v>
      </c>
      <c r="E2727" s="474">
        <f ca="1">IF(D2726&gt;10,ROUND(D2727/12,2),D2727)</f>
        <v>0</v>
      </c>
      <c r="F2727" s="553">
        <f>Koniec_Projekt</f>
        <v>0</v>
      </c>
      <c r="G2727" s="330">
        <f>Miesiac_Koniec_Projekt</f>
        <v>0</v>
      </c>
      <c r="H2727" s="567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5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45" hidden="1" thickBot="1">
      <c r="B2729" s="556" t="s">
        <v>804</v>
      </c>
      <c r="C2729" s="557"/>
      <c r="D2729" s="558">
        <f ca="1">IF(D2726&gt;10,ROUND((D2728-1)*E2727,0),E2727)</f>
        <v>0</v>
      </c>
      <c r="E2729" s="558">
        <f ca="1">D2726-D2729</f>
        <v>0</v>
      </c>
      <c r="F2729" s="557"/>
      <c r="G2729" s="557"/>
      <c r="H2729" s="557"/>
      <c r="I2729" s="557"/>
      <c r="J2729" s="557"/>
      <c r="K2729" s="557"/>
      <c r="L2729" s="557"/>
      <c r="M2729" s="557"/>
      <c r="N2729" s="557"/>
      <c r="O2729" s="557"/>
      <c r="P2729" s="557"/>
      <c r="Q2729" s="557"/>
      <c r="R2729" s="557"/>
      <c r="S2729" s="557"/>
      <c r="T2729" s="557"/>
      <c r="U2729" s="557"/>
      <c r="V2729" s="557"/>
      <c r="W2729" s="557"/>
      <c r="X2729" s="557"/>
    </row>
    <row r="2730" spans="2:24" ht="12.45" hidden="1" thickTop="1"/>
    <row r="2731" spans="2:24" ht="12.45" hidden="1" thickBot="1">
      <c r="B2731" s="559" t="str">
        <f ca="1">"nazwa ST: "&amp;B1565</f>
        <v>nazwa ST: 0</v>
      </c>
      <c r="C2731" s="559"/>
      <c r="D2731" s="560">
        <f>D1565</f>
        <v>151</v>
      </c>
      <c r="E2731" s="559"/>
      <c r="F2731" s="559"/>
      <c r="G2731" s="559"/>
      <c r="H2731" s="559"/>
      <c r="I2731" s="559"/>
      <c r="J2731" s="559"/>
      <c r="K2731" s="568" t="str">
        <f t="shared" ref="K2731:X2731" si="1769">LataProjekcji</f>
        <v>Uzupełnij dane</v>
      </c>
      <c r="L2731" s="568" t="str">
        <f t="shared" si="1769"/>
        <v/>
      </c>
      <c r="M2731" s="568" t="str">
        <f t="shared" si="1769"/>
        <v/>
      </c>
      <c r="N2731" s="568" t="str">
        <f t="shared" si="1769"/>
        <v/>
      </c>
      <c r="O2731" s="568" t="str">
        <f t="shared" si="1769"/>
        <v/>
      </c>
      <c r="P2731" s="568" t="str">
        <f t="shared" si="1769"/>
        <v/>
      </c>
      <c r="Q2731" s="568" t="str">
        <f t="shared" si="1769"/>
        <v/>
      </c>
      <c r="R2731" s="568" t="str">
        <f t="shared" si="1769"/>
        <v/>
      </c>
      <c r="S2731" s="568" t="str">
        <f t="shared" si="1769"/>
        <v/>
      </c>
      <c r="T2731" s="568" t="str">
        <f t="shared" si="1769"/>
        <v/>
      </c>
      <c r="U2731" s="568" t="str">
        <f t="shared" si="1769"/>
        <v/>
      </c>
      <c r="V2731" s="568" t="str">
        <f t="shared" si="1769"/>
        <v/>
      </c>
      <c r="W2731" s="568" t="str">
        <f t="shared" si="1769"/>
        <v/>
      </c>
      <c r="X2731" s="568" t="str">
        <f t="shared" si="1769"/>
        <v/>
      </c>
    </row>
    <row r="2732" spans="2:24" hidden="1">
      <c r="B2732" s="555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4" t="str">
        <f ca="1">IF(ISBLANK(OFFSET($E$269,$D2731,0)),"brak daty",IF(D2733&gt;10,EDATE(OFFSET($E$269,$D2731,0),D2735),DATE(D2732,E2732,1)))</f>
        <v>brak daty</v>
      </c>
      <c r="H2732" s="567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5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7" t="b">
        <f ca="1">SUM(K2733:X2733)=E2735</f>
        <v>1</v>
      </c>
      <c r="I2733" s="1" t="s">
        <v>802</v>
      </c>
      <c r="K2733" s="566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6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6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6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6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6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6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6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6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6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6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6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6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6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5" t="s">
        <v>806</v>
      </c>
      <c r="D2734" s="474">
        <f ca="1">D1568</f>
        <v>0</v>
      </c>
      <c r="E2734" s="474">
        <f ca="1">IF(D2733&gt;10,ROUND(D2734/12,2),D2734)</f>
        <v>0</v>
      </c>
      <c r="F2734" s="553">
        <f>Koniec_Projekt</f>
        <v>0</v>
      </c>
      <c r="G2734" s="330">
        <f>Miesiac_Koniec_Projekt</f>
        <v>0</v>
      </c>
      <c r="H2734" s="567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5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45" hidden="1" thickBot="1">
      <c r="B2736" s="556" t="s">
        <v>804</v>
      </c>
      <c r="C2736" s="557"/>
      <c r="D2736" s="558">
        <f ca="1">IF(D2733&gt;10,ROUND((D2735-1)*E2734,0),E2734)</f>
        <v>0</v>
      </c>
      <c r="E2736" s="558">
        <f ca="1">D2733-D2736</f>
        <v>0</v>
      </c>
      <c r="F2736" s="557"/>
      <c r="G2736" s="557"/>
      <c r="H2736" s="557"/>
      <c r="I2736" s="557"/>
      <c r="J2736" s="557"/>
      <c r="K2736" s="557"/>
      <c r="L2736" s="557"/>
      <c r="M2736" s="557"/>
      <c r="N2736" s="557"/>
      <c r="O2736" s="557"/>
      <c r="P2736" s="557"/>
      <c r="Q2736" s="557"/>
      <c r="R2736" s="557"/>
      <c r="S2736" s="557"/>
      <c r="T2736" s="557"/>
      <c r="U2736" s="557"/>
      <c r="V2736" s="557"/>
      <c r="W2736" s="557"/>
      <c r="X2736" s="557"/>
    </row>
    <row r="2737" spans="2:24" ht="12.45" hidden="1" thickTop="1"/>
    <row r="2738" spans="2:24" ht="12.45" hidden="1" thickBot="1">
      <c r="B2738" s="559" t="str">
        <f ca="1">"nazwa ST: "&amp;B1572</f>
        <v>nazwa ST: 0</v>
      </c>
      <c r="C2738" s="559"/>
      <c r="D2738" s="560">
        <f>D1572</f>
        <v>152</v>
      </c>
      <c r="E2738" s="559"/>
      <c r="F2738" s="559"/>
      <c r="G2738" s="559"/>
      <c r="H2738" s="559"/>
      <c r="I2738" s="559"/>
      <c r="J2738" s="559"/>
      <c r="K2738" s="568" t="str">
        <f t="shared" ref="K2738:X2738" si="1770">LataProjekcji</f>
        <v>Uzupełnij dane</v>
      </c>
      <c r="L2738" s="568" t="str">
        <f t="shared" si="1770"/>
        <v/>
      </c>
      <c r="M2738" s="568" t="str">
        <f t="shared" si="1770"/>
        <v/>
      </c>
      <c r="N2738" s="568" t="str">
        <f t="shared" si="1770"/>
        <v/>
      </c>
      <c r="O2738" s="568" t="str">
        <f t="shared" si="1770"/>
        <v/>
      </c>
      <c r="P2738" s="568" t="str">
        <f t="shared" si="1770"/>
        <v/>
      </c>
      <c r="Q2738" s="568" t="str">
        <f t="shared" si="1770"/>
        <v/>
      </c>
      <c r="R2738" s="568" t="str">
        <f t="shared" si="1770"/>
        <v/>
      </c>
      <c r="S2738" s="568" t="str">
        <f t="shared" si="1770"/>
        <v/>
      </c>
      <c r="T2738" s="568" t="str">
        <f t="shared" si="1770"/>
        <v/>
      </c>
      <c r="U2738" s="568" t="str">
        <f t="shared" si="1770"/>
        <v/>
      </c>
      <c r="V2738" s="568" t="str">
        <f t="shared" si="1770"/>
        <v/>
      </c>
      <c r="W2738" s="568" t="str">
        <f t="shared" si="1770"/>
        <v/>
      </c>
      <c r="X2738" s="568" t="str">
        <f t="shared" si="1770"/>
        <v/>
      </c>
    </row>
    <row r="2739" spans="2:24" hidden="1">
      <c r="B2739" s="555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4" t="str">
        <f ca="1">IF(ISBLANK(OFFSET($E$269,$D2738,0)),"brak daty",IF(D2740&gt;10,EDATE(OFFSET($E$269,$D2738,0),D2742),DATE(D2739,E2739,1)))</f>
        <v>brak daty</v>
      </c>
      <c r="H2739" s="567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5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7" t="b">
        <f ca="1">SUM(K2740:X2740)=E2742</f>
        <v>1</v>
      </c>
      <c r="I2740" s="1" t="s">
        <v>802</v>
      </c>
      <c r="K2740" s="566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6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6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6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6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6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6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6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6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6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6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6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6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6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5" t="s">
        <v>806</v>
      </c>
      <c r="D2741" s="474">
        <f ca="1">D1575</f>
        <v>0</v>
      </c>
      <c r="E2741" s="474">
        <f ca="1">IF(D2740&gt;10,ROUND(D2741/12,2),D2741)</f>
        <v>0</v>
      </c>
      <c r="F2741" s="553">
        <f>Koniec_Projekt</f>
        <v>0</v>
      </c>
      <c r="G2741" s="330">
        <f>Miesiac_Koniec_Projekt</f>
        <v>0</v>
      </c>
      <c r="H2741" s="567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5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45" hidden="1" thickBot="1">
      <c r="B2743" s="556" t="s">
        <v>804</v>
      </c>
      <c r="C2743" s="557"/>
      <c r="D2743" s="558">
        <f ca="1">IF(D2740&gt;10,ROUND((D2742-1)*E2741,0),E2741)</f>
        <v>0</v>
      </c>
      <c r="E2743" s="558">
        <f ca="1">D2740-D2743</f>
        <v>0</v>
      </c>
      <c r="F2743" s="557"/>
      <c r="G2743" s="557"/>
      <c r="H2743" s="557"/>
      <c r="I2743" s="557"/>
      <c r="J2743" s="557"/>
      <c r="K2743" s="557"/>
      <c r="L2743" s="557"/>
      <c r="M2743" s="557"/>
      <c r="N2743" s="557"/>
      <c r="O2743" s="557"/>
      <c r="P2743" s="557"/>
      <c r="Q2743" s="557"/>
      <c r="R2743" s="557"/>
      <c r="S2743" s="557"/>
      <c r="T2743" s="557"/>
      <c r="U2743" s="557"/>
      <c r="V2743" s="557"/>
      <c r="W2743" s="557"/>
      <c r="X2743" s="557"/>
    </row>
    <row r="2744" spans="2:24" ht="12.45" hidden="1" thickTop="1"/>
    <row r="2745" spans="2:24" ht="12.45" hidden="1" thickBot="1">
      <c r="B2745" s="559" t="str">
        <f ca="1">"nazwa ST: "&amp;B1579</f>
        <v>nazwa ST: 0</v>
      </c>
      <c r="C2745" s="559"/>
      <c r="D2745" s="560">
        <f>D1579</f>
        <v>153</v>
      </c>
      <c r="E2745" s="559"/>
      <c r="F2745" s="559"/>
      <c r="G2745" s="559"/>
      <c r="H2745" s="559"/>
      <c r="I2745" s="559"/>
      <c r="J2745" s="559"/>
      <c r="K2745" s="568" t="str">
        <f t="shared" ref="K2745:X2745" si="1771">LataProjekcji</f>
        <v>Uzupełnij dane</v>
      </c>
      <c r="L2745" s="568" t="str">
        <f t="shared" si="1771"/>
        <v/>
      </c>
      <c r="M2745" s="568" t="str">
        <f t="shared" si="1771"/>
        <v/>
      </c>
      <c r="N2745" s="568" t="str">
        <f t="shared" si="1771"/>
        <v/>
      </c>
      <c r="O2745" s="568" t="str">
        <f t="shared" si="1771"/>
        <v/>
      </c>
      <c r="P2745" s="568" t="str">
        <f t="shared" si="1771"/>
        <v/>
      </c>
      <c r="Q2745" s="568" t="str">
        <f t="shared" si="1771"/>
        <v/>
      </c>
      <c r="R2745" s="568" t="str">
        <f t="shared" si="1771"/>
        <v/>
      </c>
      <c r="S2745" s="568" t="str">
        <f t="shared" si="1771"/>
        <v/>
      </c>
      <c r="T2745" s="568" t="str">
        <f t="shared" si="1771"/>
        <v/>
      </c>
      <c r="U2745" s="568" t="str">
        <f t="shared" si="1771"/>
        <v/>
      </c>
      <c r="V2745" s="568" t="str">
        <f t="shared" si="1771"/>
        <v/>
      </c>
      <c r="W2745" s="568" t="str">
        <f t="shared" si="1771"/>
        <v/>
      </c>
      <c r="X2745" s="568" t="str">
        <f t="shared" si="1771"/>
        <v/>
      </c>
    </row>
    <row r="2746" spans="2:24" hidden="1">
      <c r="B2746" s="555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4" t="str">
        <f ca="1">IF(ISBLANK(OFFSET($E$269,$D2745,0)),"brak daty",IF(D2747&gt;10,EDATE(OFFSET($E$269,$D2745,0),D2749),DATE(D2746,E2746,1)))</f>
        <v>brak daty</v>
      </c>
      <c r="H2746" s="567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5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7" t="b">
        <f ca="1">SUM(K2747:X2747)=E2749</f>
        <v>1</v>
      </c>
      <c r="I2747" s="1" t="s">
        <v>802</v>
      </c>
      <c r="K2747" s="566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6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6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6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6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6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6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6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6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6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6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6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6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6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5" t="s">
        <v>806</v>
      </c>
      <c r="D2748" s="474">
        <f ca="1">D1582</f>
        <v>0</v>
      </c>
      <c r="E2748" s="474">
        <f ca="1">IF(D2747&gt;10,ROUND(D2748/12,2),D2748)</f>
        <v>0</v>
      </c>
      <c r="F2748" s="553">
        <f>Koniec_Projekt</f>
        <v>0</v>
      </c>
      <c r="G2748" s="330">
        <f>Miesiac_Koniec_Projekt</f>
        <v>0</v>
      </c>
      <c r="H2748" s="567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5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45" hidden="1" thickBot="1">
      <c r="B2750" s="556" t="s">
        <v>804</v>
      </c>
      <c r="C2750" s="557"/>
      <c r="D2750" s="558">
        <f ca="1">IF(D2747&gt;10,ROUND((D2749-1)*E2748,0),E2748)</f>
        <v>0</v>
      </c>
      <c r="E2750" s="558">
        <f ca="1">D2747-D2750</f>
        <v>0</v>
      </c>
      <c r="F2750" s="557"/>
      <c r="G2750" s="557"/>
      <c r="H2750" s="557"/>
      <c r="I2750" s="557"/>
      <c r="J2750" s="557"/>
      <c r="K2750" s="557"/>
      <c r="L2750" s="557"/>
      <c r="M2750" s="557"/>
      <c r="N2750" s="557"/>
      <c r="O2750" s="557"/>
      <c r="P2750" s="557"/>
      <c r="Q2750" s="557"/>
      <c r="R2750" s="557"/>
      <c r="S2750" s="557"/>
      <c r="T2750" s="557"/>
      <c r="U2750" s="557"/>
      <c r="V2750" s="557"/>
      <c r="W2750" s="557"/>
      <c r="X2750" s="557"/>
    </row>
    <row r="2751" spans="2:24" ht="12.45" hidden="1" thickTop="1"/>
    <row r="2752" spans="2:24" ht="12.45" hidden="1" thickBot="1">
      <c r="B2752" s="559" t="str">
        <f ca="1">"nazwa ST: "&amp;B1586</f>
        <v>nazwa ST: 0</v>
      </c>
      <c r="C2752" s="559"/>
      <c r="D2752" s="560">
        <f>D1586</f>
        <v>154</v>
      </c>
      <c r="E2752" s="559"/>
      <c r="F2752" s="559"/>
      <c r="G2752" s="559"/>
      <c r="H2752" s="559"/>
      <c r="I2752" s="559"/>
      <c r="J2752" s="559"/>
      <c r="K2752" s="568" t="str">
        <f t="shared" ref="K2752:X2752" si="1772">LataProjekcji</f>
        <v>Uzupełnij dane</v>
      </c>
      <c r="L2752" s="568" t="str">
        <f t="shared" si="1772"/>
        <v/>
      </c>
      <c r="M2752" s="568" t="str">
        <f t="shared" si="1772"/>
        <v/>
      </c>
      <c r="N2752" s="568" t="str">
        <f t="shared" si="1772"/>
        <v/>
      </c>
      <c r="O2752" s="568" t="str">
        <f t="shared" si="1772"/>
        <v/>
      </c>
      <c r="P2752" s="568" t="str">
        <f t="shared" si="1772"/>
        <v/>
      </c>
      <c r="Q2752" s="568" t="str">
        <f t="shared" si="1772"/>
        <v/>
      </c>
      <c r="R2752" s="568" t="str">
        <f t="shared" si="1772"/>
        <v/>
      </c>
      <c r="S2752" s="568" t="str">
        <f t="shared" si="1772"/>
        <v/>
      </c>
      <c r="T2752" s="568" t="str">
        <f t="shared" si="1772"/>
        <v/>
      </c>
      <c r="U2752" s="568" t="str">
        <f t="shared" si="1772"/>
        <v/>
      </c>
      <c r="V2752" s="568" t="str">
        <f t="shared" si="1772"/>
        <v/>
      </c>
      <c r="W2752" s="568" t="str">
        <f t="shared" si="1772"/>
        <v/>
      </c>
      <c r="X2752" s="568" t="str">
        <f t="shared" si="1772"/>
        <v/>
      </c>
    </row>
    <row r="2753" spans="2:24" hidden="1">
      <c r="B2753" s="555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4" t="str">
        <f ca="1">IF(ISBLANK(OFFSET($E$269,$D2752,0)),"brak daty",IF(D2754&gt;10,EDATE(OFFSET($E$269,$D2752,0),D2756),DATE(D2753,E2753,1)))</f>
        <v>brak daty</v>
      </c>
      <c r="H2753" s="567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5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7" t="b">
        <f ca="1">SUM(K2754:X2754)=E2756</f>
        <v>1</v>
      </c>
      <c r="I2754" s="1" t="s">
        <v>802</v>
      </c>
      <c r="K2754" s="566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6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6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6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6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6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6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6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6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6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6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6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6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6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5" t="s">
        <v>806</v>
      </c>
      <c r="D2755" s="474">
        <f ca="1">D1589</f>
        <v>0</v>
      </c>
      <c r="E2755" s="474">
        <f ca="1">IF(D2754&gt;10,ROUND(D2755/12,2),D2755)</f>
        <v>0</v>
      </c>
      <c r="F2755" s="553">
        <f>Koniec_Projekt</f>
        <v>0</v>
      </c>
      <c r="G2755" s="330">
        <f>Miesiac_Koniec_Projekt</f>
        <v>0</v>
      </c>
      <c r="H2755" s="567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5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45" hidden="1" thickBot="1">
      <c r="B2757" s="556" t="s">
        <v>804</v>
      </c>
      <c r="C2757" s="557"/>
      <c r="D2757" s="558">
        <f ca="1">IF(D2754&gt;10,ROUND((D2756-1)*E2755,0),E2755)</f>
        <v>0</v>
      </c>
      <c r="E2757" s="558">
        <f ca="1">D2754-D2757</f>
        <v>0</v>
      </c>
      <c r="F2757" s="557"/>
      <c r="G2757" s="557"/>
      <c r="H2757" s="557"/>
      <c r="I2757" s="557"/>
      <c r="J2757" s="557"/>
      <c r="K2757" s="557"/>
      <c r="L2757" s="557"/>
      <c r="M2757" s="557"/>
      <c r="N2757" s="557"/>
      <c r="O2757" s="557"/>
      <c r="P2757" s="557"/>
      <c r="Q2757" s="557"/>
      <c r="R2757" s="557"/>
      <c r="S2757" s="557"/>
      <c r="T2757" s="557"/>
      <c r="U2757" s="557"/>
      <c r="V2757" s="557"/>
      <c r="W2757" s="557"/>
      <c r="X2757" s="557"/>
    </row>
    <row r="2758" spans="2:24" ht="12.45" hidden="1" thickTop="1"/>
    <row r="2759" spans="2:24" ht="12.45" hidden="1" thickBot="1">
      <c r="B2759" s="559" t="str">
        <f ca="1">"nazwa ST: "&amp;B1593</f>
        <v>nazwa ST: 0</v>
      </c>
      <c r="C2759" s="559"/>
      <c r="D2759" s="560">
        <f>D1593</f>
        <v>155</v>
      </c>
      <c r="E2759" s="559"/>
      <c r="F2759" s="559"/>
      <c r="G2759" s="559"/>
      <c r="H2759" s="559"/>
      <c r="I2759" s="559"/>
      <c r="J2759" s="559"/>
      <c r="K2759" s="568" t="str">
        <f t="shared" ref="K2759:X2759" si="1773">LataProjekcji</f>
        <v>Uzupełnij dane</v>
      </c>
      <c r="L2759" s="568" t="str">
        <f t="shared" si="1773"/>
        <v/>
      </c>
      <c r="M2759" s="568" t="str">
        <f t="shared" si="1773"/>
        <v/>
      </c>
      <c r="N2759" s="568" t="str">
        <f t="shared" si="1773"/>
        <v/>
      </c>
      <c r="O2759" s="568" t="str">
        <f t="shared" si="1773"/>
        <v/>
      </c>
      <c r="P2759" s="568" t="str">
        <f t="shared" si="1773"/>
        <v/>
      </c>
      <c r="Q2759" s="568" t="str">
        <f t="shared" si="1773"/>
        <v/>
      </c>
      <c r="R2759" s="568" t="str">
        <f t="shared" si="1773"/>
        <v/>
      </c>
      <c r="S2759" s="568" t="str">
        <f t="shared" si="1773"/>
        <v/>
      </c>
      <c r="T2759" s="568" t="str">
        <f t="shared" si="1773"/>
        <v/>
      </c>
      <c r="U2759" s="568" t="str">
        <f t="shared" si="1773"/>
        <v/>
      </c>
      <c r="V2759" s="568" t="str">
        <f t="shared" si="1773"/>
        <v/>
      </c>
      <c r="W2759" s="568" t="str">
        <f t="shared" si="1773"/>
        <v/>
      </c>
      <c r="X2759" s="568" t="str">
        <f t="shared" si="1773"/>
        <v/>
      </c>
    </row>
    <row r="2760" spans="2:24" hidden="1">
      <c r="B2760" s="555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4" t="str">
        <f ca="1">IF(ISBLANK(OFFSET($E$269,$D2759,0)),"brak daty",IF(D2761&gt;10,EDATE(OFFSET($E$269,$D2759,0),D2763),DATE(D2760,E2760,1)))</f>
        <v>brak daty</v>
      </c>
      <c r="H2760" s="567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5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7" t="b">
        <f ca="1">SUM(K2761:X2761)=E2763</f>
        <v>1</v>
      </c>
      <c r="I2761" s="1" t="s">
        <v>802</v>
      </c>
      <c r="K2761" s="566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6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6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6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6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6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6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6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6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6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6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6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6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6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5" t="s">
        <v>806</v>
      </c>
      <c r="D2762" s="474">
        <f ca="1">D1596</f>
        <v>0</v>
      </c>
      <c r="E2762" s="474">
        <f ca="1">IF(D2761&gt;10,ROUND(D2762/12,2),D2762)</f>
        <v>0</v>
      </c>
      <c r="F2762" s="553">
        <f>Koniec_Projekt</f>
        <v>0</v>
      </c>
      <c r="G2762" s="330">
        <f>Miesiac_Koniec_Projekt</f>
        <v>0</v>
      </c>
      <c r="H2762" s="567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5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45" hidden="1" thickBot="1">
      <c r="B2764" s="556" t="s">
        <v>804</v>
      </c>
      <c r="C2764" s="557"/>
      <c r="D2764" s="558">
        <f ca="1">IF(D2761&gt;10,ROUND((D2763-1)*E2762,0),E2762)</f>
        <v>0</v>
      </c>
      <c r="E2764" s="558">
        <f ca="1">D2761-D2764</f>
        <v>0</v>
      </c>
      <c r="F2764" s="557"/>
      <c r="G2764" s="557"/>
      <c r="H2764" s="557"/>
      <c r="I2764" s="557"/>
      <c r="J2764" s="557"/>
      <c r="K2764" s="557"/>
      <c r="L2764" s="557"/>
      <c r="M2764" s="557"/>
      <c r="N2764" s="557"/>
      <c r="O2764" s="557"/>
      <c r="P2764" s="557"/>
      <c r="Q2764" s="557"/>
      <c r="R2764" s="557"/>
      <c r="S2764" s="557"/>
      <c r="T2764" s="557"/>
      <c r="U2764" s="557"/>
      <c r="V2764" s="557"/>
      <c r="W2764" s="557"/>
      <c r="X2764" s="557"/>
    </row>
    <row r="2765" spans="2:24" ht="12.45" hidden="1" thickTop="1"/>
    <row r="2766" spans="2:24" ht="12.45" hidden="1" thickBot="1">
      <c r="B2766" s="559" t="str">
        <f ca="1">"nazwa ST: "&amp;B1600</f>
        <v>nazwa ST: 0</v>
      </c>
      <c r="C2766" s="559"/>
      <c r="D2766" s="560">
        <f>D1600</f>
        <v>156</v>
      </c>
      <c r="E2766" s="559"/>
      <c r="F2766" s="559"/>
      <c r="G2766" s="559"/>
      <c r="H2766" s="559"/>
      <c r="I2766" s="559"/>
      <c r="J2766" s="559"/>
      <c r="K2766" s="568" t="str">
        <f t="shared" ref="K2766:X2766" si="1774">LataProjekcji</f>
        <v>Uzupełnij dane</v>
      </c>
      <c r="L2766" s="568" t="str">
        <f t="shared" si="1774"/>
        <v/>
      </c>
      <c r="M2766" s="568" t="str">
        <f t="shared" si="1774"/>
        <v/>
      </c>
      <c r="N2766" s="568" t="str">
        <f t="shared" si="1774"/>
        <v/>
      </c>
      <c r="O2766" s="568" t="str">
        <f t="shared" si="1774"/>
        <v/>
      </c>
      <c r="P2766" s="568" t="str">
        <f t="shared" si="1774"/>
        <v/>
      </c>
      <c r="Q2766" s="568" t="str">
        <f t="shared" si="1774"/>
        <v/>
      </c>
      <c r="R2766" s="568" t="str">
        <f t="shared" si="1774"/>
        <v/>
      </c>
      <c r="S2766" s="568" t="str">
        <f t="shared" si="1774"/>
        <v/>
      </c>
      <c r="T2766" s="568" t="str">
        <f t="shared" si="1774"/>
        <v/>
      </c>
      <c r="U2766" s="568" t="str">
        <f t="shared" si="1774"/>
        <v/>
      </c>
      <c r="V2766" s="568" t="str">
        <f t="shared" si="1774"/>
        <v/>
      </c>
      <c r="W2766" s="568" t="str">
        <f t="shared" si="1774"/>
        <v/>
      </c>
      <c r="X2766" s="568" t="str">
        <f t="shared" si="1774"/>
        <v/>
      </c>
    </row>
    <row r="2767" spans="2:24" hidden="1">
      <c r="B2767" s="555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4" t="str">
        <f ca="1">IF(ISBLANK(OFFSET($E$269,$D2766,0)),"brak daty",IF(D2768&gt;10,EDATE(OFFSET($E$269,$D2766,0),D2770),DATE(D2767,E2767,1)))</f>
        <v>brak daty</v>
      </c>
      <c r="H2767" s="567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5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7" t="b">
        <f ca="1">SUM(K2768:X2768)=E2770</f>
        <v>1</v>
      </c>
      <c r="I2768" s="1" t="s">
        <v>802</v>
      </c>
      <c r="K2768" s="566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6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6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6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6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6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6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6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6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6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6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6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6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6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5" t="s">
        <v>806</v>
      </c>
      <c r="D2769" s="474">
        <f ca="1">D1603</f>
        <v>0</v>
      </c>
      <c r="E2769" s="474">
        <f ca="1">IF(D2768&gt;10,ROUND(D2769/12,2),D2769)</f>
        <v>0</v>
      </c>
      <c r="F2769" s="553">
        <f>Koniec_Projekt</f>
        <v>0</v>
      </c>
      <c r="G2769" s="330">
        <f>Miesiac_Koniec_Projekt</f>
        <v>0</v>
      </c>
      <c r="H2769" s="567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5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45" hidden="1" thickBot="1">
      <c r="B2771" s="556" t="s">
        <v>804</v>
      </c>
      <c r="C2771" s="557"/>
      <c r="D2771" s="558">
        <f ca="1">IF(D2768&gt;10,ROUND((D2770-1)*E2769,0),E2769)</f>
        <v>0</v>
      </c>
      <c r="E2771" s="558">
        <f ca="1">D2768-D2771</f>
        <v>0</v>
      </c>
      <c r="F2771" s="557"/>
      <c r="G2771" s="557"/>
      <c r="H2771" s="557"/>
      <c r="I2771" s="557"/>
      <c r="J2771" s="557"/>
      <c r="K2771" s="557"/>
      <c r="L2771" s="557"/>
      <c r="M2771" s="557"/>
      <c r="N2771" s="557"/>
      <c r="O2771" s="557"/>
      <c r="P2771" s="557"/>
      <c r="Q2771" s="557"/>
      <c r="R2771" s="557"/>
      <c r="S2771" s="557"/>
      <c r="T2771" s="557"/>
      <c r="U2771" s="557"/>
      <c r="V2771" s="557"/>
      <c r="W2771" s="557"/>
      <c r="X2771" s="557"/>
    </row>
    <row r="2772" spans="2:24" ht="12.45" hidden="1" thickTop="1"/>
    <row r="2773" spans="2:24" ht="12.45" hidden="1" thickBot="1">
      <c r="B2773" s="559" t="str">
        <f ca="1">"nazwa ST: "&amp;B1607</f>
        <v>nazwa ST: 0</v>
      </c>
      <c r="C2773" s="559"/>
      <c r="D2773" s="560">
        <f>D1607</f>
        <v>157</v>
      </c>
      <c r="E2773" s="559"/>
      <c r="F2773" s="559"/>
      <c r="G2773" s="559"/>
      <c r="H2773" s="559"/>
      <c r="I2773" s="559"/>
      <c r="J2773" s="559"/>
      <c r="K2773" s="568" t="str">
        <f t="shared" ref="K2773:X2773" si="1775">LataProjekcji</f>
        <v>Uzupełnij dane</v>
      </c>
      <c r="L2773" s="568" t="str">
        <f t="shared" si="1775"/>
        <v/>
      </c>
      <c r="M2773" s="568" t="str">
        <f t="shared" si="1775"/>
        <v/>
      </c>
      <c r="N2773" s="568" t="str">
        <f t="shared" si="1775"/>
        <v/>
      </c>
      <c r="O2773" s="568" t="str">
        <f t="shared" si="1775"/>
        <v/>
      </c>
      <c r="P2773" s="568" t="str">
        <f t="shared" si="1775"/>
        <v/>
      </c>
      <c r="Q2773" s="568" t="str">
        <f t="shared" si="1775"/>
        <v/>
      </c>
      <c r="R2773" s="568" t="str">
        <f t="shared" si="1775"/>
        <v/>
      </c>
      <c r="S2773" s="568" t="str">
        <f t="shared" si="1775"/>
        <v/>
      </c>
      <c r="T2773" s="568" t="str">
        <f t="shared" si="1775"/>
        <v/>
      </c>
      <c r="U2773" s="568" t="str">
        <f t="shared" si="1775"/>
        <v/>
      </c>
      <c r="V2773" s="568" t="str">
        <f t="shared" si="1775"/>
        <v/>
      </c>
      <c r="W2773" s="568" t="str">
        <f t="shared" si="1775"/>
        <v/>
      </c>
      <c r="X2773" s="568" t="str">
        <f t="shared" si="1775"/>
        <v/>
      </c>
    </row>
    <row r="2774" spans="2:24" hidden="1">
      <c r="B2774" s="555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4" t="str">
        <f ca="1">IF(ISBLANK(OFFSET($E$269,$D2773,0)),"brak daty",IF(D2775&gt;10,EDATE(OFFSET($E$269,$D2773,0),D2777),DATE(D2774,E2774,1)))</f>
        <v>brak daty</v>
      </c>
      <c r="H2774" s="567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5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7" t="b">
        <f ca="1">SUM(K2775:X2775)=E2777</f>
        <v>1</v>
      </c>
      <c r="I2775" s="1" t="s">
        <v>802</v>
      </c>
      <c r="K2775" s="566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6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6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6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6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6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6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6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6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6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6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6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6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6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5" t="s">
        <v>806</v>
      </c>
      <c r="D2776" s="474">
        <f ca="1">D1610</f>
        <v>0</v>
      </c>
      <c r="E2776" s="474">
        <f ca="1">IF(D2775&gt;10,ROUND(D2776/12,2),D2776)</f>
        <v>0</v>
      </c>
      <c r="F2776" s="553">
        <f>Koniec_Projekt</f>
        <v>0</v>
      </c>
      <c r="G2776" s="330">
        <f>Miesiac_Koniec_Projekt</f>
        <v>0</v>
      </c>
      <c r="H2776" s="567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5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45" hidden="1" thickBot="1">
      <c r="B2778" s="556" t="s">
        <v>804</v>
      </c>
      <c r="C2778" s="557"/>
      <c r="D2778" s="558">
        <f ca="1">IF(D2775&gt;10,ROUND((D2777-1)*E2776,0),E2776)</f>
        <v>0</v>
      </c>
      <c r="E2778" s="558">
        <f ca="1">D2775-D2778</f>
        <v>0</v>
      </c>
      <c r="F2778" s="557"/>
      <c r="G2778" s="557"/>
      <c r="H2778" s="557"/>
      <c r="I2778" s="557"/>
      <c r="J2778" s="557"/>
      <c r="K2778" s="557"/>
      <c r="L2778" s="557"/>
      <c r="M2778" s="557"/>
      <c r="N2778" s="557"/>
      <c r="O2778" s="557"/>
      <c r="P2778" s="557"/>
      <c r="Q2778" s="557"/>
      <c r="R2778" s="557"/>
      <c r="S2778" s="557"/>
      <c r="T2778" s="557"/>
      <c r="U2778" s="557"/>
      <c r="V2778" s="557"/>
      <c r="W2778" s="557"/>
      <c r="X2778" s="557"/>
    </row>
    <row r="2779" spans="2:24" ht="12.45" hidden="1" thickTop="1"/>
    <row r="2780" spans="2:24" ht="12.45" hidden="1" thickBot="1">
      <c r="B2780" s="559" t="str">
        <f ca="1">"nazwa ST: "&amp;B1614</f>
        <v>nazwa ST: 0</v>
      </c>
      <c r="C2780" s="559"/>
      <c r="D2780" s="560">
        <f>D1614</f>
        <v>158</v>
      </c>
      <c r="E2780" s="559"/>
      <c r="F2780" s="559"/>
      <c r="G2780" s="559"/>
      <c r="H2780" s="559"/>
      <c r="I2780" s="559"/>
      <c r="J2780" s="559"/>
      <c r="K2780" s="568" t="str">
        <f t="shared" ref="K2780:X2780" si="1776">LataProjekcji</f>
        <v>Uzupełnij dane</v>
      </c>
      <c r="L2780" s="568" t="str">
        <f t="shared" si="1776"/>
        <v/>
      </c>
      <c r="M2780" s="568" t="str">
        <f t="shared" si="1776"/>
        <v/>
      </c>
      <c r="N2780" s="568" t="str">
        <f t="shared" si="1776"/>
        <v/>
      </c>
      <c r="O2780" s="568" t="str">
        <f t="shared" si="1776"/>
        <v/>
      </c>
      <c r="P2780" s="568" t="str">
        <f t="shared" si="1776"/>
        <v/>
      </c>
      <c r="Q2780" s="568" t="str">
        <f t="shared" si="1776"/>
        <v/>
      </c>
      <c r="R2780" s="568" t="str">
        <f t="shared" si="1776"/>
        <v/>
      </c>
      <c r="S2780" s="568" t="str">
        <f t="shared" si="1776"/>
        <v/>
      </c>
      <c r="T2780" s="568" t="str">
        <f t="shared" si="1776"/>
        <v/>
      </c>
      <c r="U2780" s="568" t="str">
        <f t="shared" si="1776"/>
        <v/>
      </c>
      <c r="V2780" s="568" t="str">
        <f t="shared" si="1776"/>
        <v/>
      </c>
      <c r="W2780" s="568" t="str">
        <f t="shared" si="1776"/>
        <v/>
      </c>
      <c r="X2780" s="568" t="str">
        <f t="shared" si="1776"/>
        <v/>
      </c>
    </row>
    <row r="2781" spans="2:24" hidden="1">
      <c r="B2781" s="555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4" t="str">
        <f ca="1">IF(ISBLANK(OFFSET($E$269,$D2780,0)),"brak daty",IF(D2782&gt;10,EDATE(OFFSET($E$269,$D2780,0),D2784),DATE(D2781,E2781,1)))</f>
        <v>brak daty</v>
      </c>
      <c r="H2781" s="567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5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7" t="b">
        <f ca="1">SUM(K2782:X2782)=E2784</f>
        <v>1</v>
      </c>
      <c r="I2782" s="1" t="s">
        <v>802</v>
      </c>
      <c r="K2782" s="566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6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6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6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6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6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6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6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6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6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6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6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6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6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5" t="s">
        <v>806</v>
      </c>
      <c r="D2783" s="474">
        <f ca="1">D1617</f>
        <v>0</v>
      </c>
      <c r="E2783" s="474">
        <f ca="1">IF(D2782&gt;10,ROUND(D2783/12,2),D2783)</f>
        <v>0</v>
      </c>
      <c r="F2783" s="553">
        <f>Koniec_Projekt</f>
        <v>0</v>
      </c>
      <c r="G2783" s="330">
        <f>Miesiac_Koniec_Projekt</f>
        <v>0</v>
      </c>
      <c r="H2783" s="567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5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45" hidden="1" thickBot="1">
      <c r="B2785" s="556" t="s">
        <v>804</v>
      </c>
      <c r="C2785" s="557"/>
      <c r="D2785" s="558">
        <f ca="1">IF(D2782&gt;10,ROUND((D2784-1)*E2783,0),E2783)</f>
        <v>0</v>
      </c>
      <c r="E2785" s="558">
        <f ca="1">D2782-D2785</f>
        <v>0</v>
      </c>
      <c r="F2785" s="557"/>
      <c r="G2785" s="557"/>
      <c r="H2785" s="557"/>
      <c r="I2785" s="557"/>
      <c r="J2785" s="557"/>
      <c r="K2785" s="557"/>
      <c r="L2785" s="557"/>
      <c r="M2785" s="557"/>
      <c r="N2785" s="557"/>
      <c r="O2785" s="557"/>
      <c r="P2785" s="557"/>
      <c r="Q2785" s="557"/>
      <c r="R2785" s="557"/>
      <c r="S2785" s="557"/>
      <c r="T2785" s="557"/>
      <c r="U2785" s="557"/>
      <c r="V2785" s="557"/>
      <c r="W2785" s="557"/>
      <c r="X2785" s="557"/>
    </row>
    <row r="2786" spans="2:24" ht="12.45" hidden="1" thickTop="1"/>
    <row r="2787" spans="2:24" ht="12.45" hidden="1" thickBot="1">
      <c r="B2787" s="559" t="str">
        <f ca="1">"nazwa ST: "&amp;B1621</f>
        <v>nazwa ST: 0</v>
      </c>
      <c r="C2787" s="559"/>
      <c r="D2787" s="560">
        <f>D1621</f>
        <v>159</v>
      </c>
      <c r="E2787" s="559"/>
      <c r="F2787" s="559"/>
      <c r="G2787" s="559"/>
      <c r="H2787" s="559"/>
      <c r="I2787" s="559"/>
      <c r="J2787" s="559"/>
      <c r="K2787" s="568" t="str">
        <f t="shared" ref="K2787:X2787" si="1777">LataProjekcji</f>
        <v>Uzupełnij dane</v>
      </c>
      <c r="L2787" s="568" t="str">
        <f t="shared" si="1777"/>
        <v/>
      </c>
      <c r="M2787" s="568" t="str">
        <f t="shared" si="1777"/>
        <v/>
      </c>
      <c r="N2787" s="568" t="str">
        <f t="shared" si="1777"/>
        <v/>
      </c>
      <c r="O2787" s="568" t="str">
        <f t="shared" si="1777"/>
        <v/>
      </c>
      <c r="P2787" s="568" t="str">
        <f t="shared" si="1777"/>
        <v/>
      </c>
      <c r="Q2787" s="568" t="str">
        <f t="shared" si="1777"/>
        <v/>
      </c>
      <c r="R2787" s="568" t="str">
        <f t="shared" si="1777"/>
        <v/>
      </c>
      <c r="S2787" s="568" t="str">
        <f t="shared" si="1777"/>
        <v/>
      </c>
      <c r="T2787" s="568" t="str">
        <f t="shared" si="1777"/>
        <v/>
      </c>
      <c r="U2787" s="568" t="str">
        <f t="shared" si="1777"/>
        <v/>
      </c>
      <c r="V2787" s="568" t="str">
        <f t="shared" si="1777"/>
        <v/>
      </c>
      <c r="W2787" s="568" t="str">
        <f t="shared" si="1777"/>
        <v/>
      </c>
      <c r="X2787" s="568" t="str">
        <f t="shared" si="1777"/>
        <v/>
      </c>
    </row>
    <row r="2788" spans="2:24" hidden="1">
      <c r="B2788" s="555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4" t="str">
        <f ca="1">IF(ISBLANK(OFFSET($E$269,$D2787,0)),"brak daty",IF(D2789&gt;10,EDATE(OFFSET($E$269,$D2787,0),D2791),DATE(D2788,E2788,1)))</f>
        <v>brak daty</v>
      </c>
      <c r="H2788" s="567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5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7" t="b">
        <f ca="1">SUM(K2789:X2789)=E2791</f>
        <v>1</v>
      </c>
      <c r="I2789" s="1" t="s">
        <v>802</v>
      </c>
      <c r="K2789" s="566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6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6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6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6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6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6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6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6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6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6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6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6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6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5" t="s">
        <v>806</v>
      </c>
      <c r="D2790" s="474">
        <f ca="1">D1624</f>
        <v>0</v>
      </c>
      <c r="E2790" s="474">
        <f ca="1">IF(D2789&gt;10,ROUND(D2790/12,2),D2790)</f>
        <v>0</v>
      </c>
      <c r="F2790" s="553">
        <f>Koniec_Projekt</f>
        <v>0</v>
      </c>
      <c r="G2790" s="330">
        <f>Miesiac_Koniec_Projekt</f>
        <v>0</v>
      </c>
      <c r="H2790" s="567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5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45" hidden="1" thickBot="1">
      <c r="B2792" s="556" t="s">
        <v>804</v>
      </c>
      <c r="C2792" s="557"/>
      <c r="D2792" s="558">
        <f ca="1">IF(D2789&gt;10,ROUND((D2791-1)*E2790,0),E2790)</f>
        <v>0</v>
      </c>
      <c r="E2792" s="558">
        <f ca="1">D2789-D2792</f>
        <v>0</v>
      </c>
      <c r="F2792" s="557"/>
      <c r="G2792" s="557"/>
      <c r="H2792" s="557"/>
      <c r="I2792" s="557"/>
      <c r="J2792" s="557"/>
      <c r="K2792" s="557"/>
      <c r="L2792" s="557"/>
      <c r="M2792" s="557"/>
      <c r="N2792" s="557"/>
      <c r="O2792" s="557"/>
      <c r="P2792" s="557"/>
      <c r="Q2792" s="557"/>
      <c r="R2792" s="557"/>
      <c r="S2792" s="557"/>
      <c r="T2792" s="557"/>
      <c r="U2792" s="557"/>
      <c r="V2792" s="557"/>
      <c r="W2792" s="557"/>
      <c r="X2792" s="557"/>
    </row>
    <row r="2793" spans="2:24" ht="12.45" hidden="1" thickTop="1"/>
    <row r="2794" spans="2:24" ht="12.45" hidden="1" thickBot="1">
      <c r="B2794" s="559" t="str">
        <f ca="1">"nazwa ST: "&amp;B1628</f>
        <v>nazwa ST: 0</v>
      </c>
      <c r="C2794" s="559"/>
      <c r="D2794" s="560">
        <f>D1628</f>
        <v>160</v>
      </c>
      <c r="E2794" s="559"/>
      <c r="F2794" s="559"/>
      <c r="G2794" s="559"/>
      <c r="H2794" s="559"/>
      <c r="I2794" s="559"/>
      <c r="J2794" s="559"/>
      <c r="K2794" s="568" t="str">
        <f t="shared" ref="K2794:X2794" si="1778">LataProjekcji</f>
        <v>Uzupełnij dane</v>
      </c>
      <c r="L2794" s="568" t="str">
        <f t="shared" si="1778"/>
        <v/>
      </c>
      <c r="M2794" s="568" t="str">
        <f t="shared" si="1778"/>
        <v/>
      </c>
      <c r="N2794" s="568" t="str">
        <f t="shared" si="1778"/>
        <v/>
      </c>
      <c r="O2794" s="568" t="str">
        <f t="shared" si="1778"/>
        <v/>
      </c>
      <c r="P2794" s="568" t="str">
        <f t="shared" si="1778"/>
        <v/>
      </c>
      <c r="Q2794" s="568" t="str">
        <f t="shared" si="1778"/>
        <v/>
      </c>
      <c r="R2794" s="568" t="str">
        <f t="shared" si="1778"/>
        <v/>
      </c>
      <c r="S2794" s="568" t="str">
        <f t="shared" si="1778"/>
        <v/>
      </c>
      <c r="T2794" s="568" t="str">
        <f t="shared" si="1778"/>
        <v/>
      </c>
      <c r="U2794" s="568" t="str">
        <f t="shared" si="1778"/>
        <v/>
      </c>
      <c r="V2794" s="568" t="str">
        <f t="shared" si="1778"/>
        <v/>
      </c>
      <c r="W2794" s="568" t="str">
        <f t="shared" si="1778"/>
        <v/>
      </c>
      <c r="X2794" s="568" t="str">
        <f t="shared" si="1778"/>
        <v/>
      </c>
    </row>
    <row r="2795" spans="2:24" hidden="1">
      <c r="B2795" s="555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4" t="str">
        <f ca="1">IF(ISBLANK(OFFSET($E$269,$D2794,0)),"brak daty",IF(D2796&gt;10,EDATE(OFFSET($E$269,$D2794,0),D2798),DATE(D2795,E2795,1)))</f>
        <v>brak daty</v>
      </c>
      <c r="H2795" s="567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5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7" t="b">
        <f ca="1">SUM(K2796:X2796)=E2798</f>
        <v>1</v>
      </c>
      <c r="I2796" s="1" t="s">
        <v>802</v>
      </c>
      <c r="K2796" s="566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6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6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6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6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6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6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6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6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6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6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6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6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6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5" t="s">
        <v>806</v>
      </c>
      <c r="D2797" s="474">
        <f ca="1">D1631</f>
        <v>0</v>
      </c>
      <c r="E2797" s="474">
        <f ca="1">IF(D2796&gt;10,ROUND(D2797/12,2),D2797)</f>
        <v>0</v>
      </c>
      <c r="F2797" s="553">
        <f>Koniec_Projekt</f>
        <v>0</v>
      </c>
      <c r="G2797" s="330">
        <f>Miesiac_Koniec_Projekt</f>
        <v>0</v>
      </c>
      <c r="H2797" s="567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5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45" hidden="1" thickBot="1">
      <c r="B2799" s="556" t="s">
        <v>804</v>
      </c>
      <c r="C2799" s="557"/>
      <c r="D2799" s="558">
        <f ca="1">IF(D2796&gt;10,ROUND((D2798-1)*E2797,0),E2797)</f>
        <v>0</v>
      </c>
      <c r="E2799" s="558">
        <f ca="1">D2796-D2799</f>
        <v>0</v>
      </c>
      <c r="F2799" s="557"/>
      <c r="G2799" s="557"/>
      <c r="H2799" s="557"/>
      <c r="I2799" s="557"/>
      <c r="J2799" s="557"/>
      <c r="K2799" s="557"/>
      <c r="L2799" s="557"/>
      <c r="M2799" s="557"/>
      <c r="N2799" s="557"/>
      <c r="O2799" s="557"/>
      <c r="P2799" s="557"/>
      <c r="Q2799" s="557"/>
      <c r="R2799" s="557"/>
      <c r="S2799" s="557"/>
      <c r="T2799" s="557"/>
      <c r="U2799" s="557"/>
      <c r="V2799" s="557"/>
      <c r="W2799" s="557"/>
      <c r="X2799" s="557"/>
    </row>
    <row r="2800" spans="2:24" ht="12.45" hidden="1" thickTop="1"/>
    <row r="2801" spans="2:24" ht="12.45" hidden="1" thickBot="1">
      <c r="B2801" s="559" t="str">
        <f ca="1">"nazwa ST: "&amp;B1635</f>
        <v>nazwa ST: 0</v>
      </c>
      <c r="C2801" s="559"/>
      <c r="D2801" s="560">
        <f>D1635</f>
        <v>161</v>
      </c>
      <c r="E2801" s="559"/>
      <c r="F2801" s="559"/>
      <c r="G2801" s="559"/>
      <c r="H2801" s="559"/>
      <c r="I2801" s="559"/>
      <c r="J2801" s="559"/>
      <c r="K2801" s="568" t="str">
        <f t="shared" ref="K2801:X2801" si="1779">LataProjekcji</f>
        <v>Uzupełnij dane</v>
      </c>
      <c r="L2801" s="568" t="str">
        <f t="shared" si="1779"/>
        <v/>
      </c>
      <c r="M2801" s="568" t="str">
        <f t="shared" si="1779"/>
        <v/>
      </c>
      <c r="N2801" s="568" t="str">
        <f t="shared" si="1779"/>
        <v/>
      </c>
      <c r="O2801" s="568" t="str">
        <f t="shared" si="1779"/>
        <v/>
      </c>
      <c r="P2801" s="568" t="str">
        <f t="shared" si="1779"/>
        <v/>
      </c>
      <c r="Q2801" s="568" t="str">
        <f t="shared" si="1779"/>
        <v/>
      </c>
      <c r="R2801" s="568" t="str">
        <f t="shared" si="1779"/>
        <v/>
      </c>
      <c r="S2801" s="568" t="str">
        <f t="shared" si="1779"/>
        <v/>
      </c>
      <c r="T2801" s="568" t="str">
        <f t="shared" si="1779"/>
        <v/>
      </c>
      <c r="U2801" s="568" t="str">
        <f t="shared" si="1779"/>
        <v/>
      </c>
      <c r="V2801" s="568" t="str">
        <f t="shared" si="1779"/>
        <v/>
      </c>
      <c r="W2801" s="568" t="str">
        <f t="shared" si="1779"/>
        <v/>
      </c>
      <c r="X2801" s="568" t="str">
        <f t="shared" si="1779"/>
        <v/>
      </c>
    </row>
    <row r="2802" spans="2:24" hidden="1">
      <c r="B2802" s="555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4" t="str">
        <f ca="1">IF(ISBLANK(OFFSET($E$269,$D2801,0)),"brak daty",IF(D2803&gt;10,EDATE(OFFSET($E$269,$D2801,0),D2805),DATE(D2802,E2802,1)))</f>
        <v>brak daty</v>
      </c>
      <c r="H2802" s="567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5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7" t="b">
        <f ca="1">SUM(K2803:X2803)=E2805</f>
        <v>1</v>
      </c>
      <c r="I2803" s="1" t="s">
        <v>802</v>
      </c>
      <c r="K2803" s="566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6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6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6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6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6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6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6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6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6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6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6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6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6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5" t="s">
        <v>806</v>
      </c>
      <c r="D2804" s="474">
        <f ca="1">D1638</f>
        <v>0</v>
      </c>
      <c r="E2804" s="474">
        <f ca="1">IF(D2803&gt;10,ROUND(D2804/12,2),D2804)</f>
        <v>0</v>
      </c>
      <c r="F2804" s="553">
        <f>Koniec_Projekt</f>
        <v>0</v>
      </c>
      <c r="G2804" s="330">
        <f>Miesiac_Koniec_Projekt</f>
        <v>0</v>
      </c>
      <c r="H2804" s="567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5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45" hidden="1" thickBot="1">
      <c r="B2806" s="556" t="s">
        <v>804</v>
      </c>
      <c r="C2806" s="557"/>
      <c r="D2806" s="558">
        <f ca="1">IF(D2803&gt;10,ROUND((D2805-1)*E2804,0),E2804)</f>
        <v>0</v>
      </c>
      <c r="E2806" s="558">
        <f ca="1">D2803-D2806</f>
        <v>0</v>
      </c>
      <c r="F2806" s="557"/>
      <c r="G2806" s="557"/>
      <c r="H2806" s="557"/>
      <c r="I2806" s="557"/>
      <c r="J2806" s="557"/>
      <c r="K2806" s="557"/>
      <c r="L2806" s="557"/>
      <c r="M2806" s="557"/>
      <c r="N2806" s="557"/>
      <c r="O2806" s="557"/>
      <c r="P2806" s="557"/>
      <c r="Q2806" s="557"/>
      <c r="R2806" s="557"/>
      <c r="S2806" s="557"/>
      <c r="T2806" s="557"/>
      <c r="U2806" s="557"/>
      <c r="V2806" s="557"/>
      <c r="W2806" s="557"/>
      <c r="X2806" s="557"/>
    </row>
    <row r="2807" spans="2:24" ht="12.45" hidden="1" thickTop="1"/>
    <row r="2808" spans="2:24" ht="12.45" hidden="1" thickBot="1">
      <c r="B2808" s="559" t="str">
        <f ca="1">"nazwa ST: "&amp;B1642</f>
        <v>nazwa ST: 0</v>
      </c>
      <c r="C2808" s="559"/>
      <c r="D2808" s="560">
        <f>D1642</f>
        <v>162</v>
      </c>
      <c r="E2808" s="559"/>
      <c r="F2808" s="559"/>
      <c r="G2808" s="559"/>
      <c r="H2808" s="559"/>
      <c r="I2808" s="559"/>
      <c r="J2808" s="559"/>
      <c r="K2808" s="568" t="str">
        <f t="shared" ref="K2808:X2808" si="1780">LataProjekcji</f>
        <v>Uzupełnij dane</v>
      </c>
      <c r="L2808" s="568" t="str">
        <f t="shared" si="1780"/>
        <v/>
      </c>
      <c r="M2808" s="568" t="str">
        <f t="shared" si="1780"/>
        <v/>
      </c>
      <c r="N2808" s="568" t="str">
        <f t="shared" si="1780"/>
        <v/>
      </c>
      <c r="O2808" s="568" t="str">
        <f t="shared" si="1780"/>
        <v/>
      </c>
      <c r="P2808" s="568" t="str">
        <f t="shared" si="1780"/>
        <v/>
      </c>
      <c r="Q2808" s="568" t="str">
        <f t="shared" si="1780"/>
        <v/>
      </c>
      <c r="R2808" s="568" t="str">
        <f t="shared" si="1780"/>
        <v/>
      </c>
      <c r="S2808" s="568" t="str">
        <f t="shared" si="1780"/>
        <v/>
      </c>
      <c r="T2808" s="568" t="str">
        <f t="shared" si="1780"/>
        <v/>
      </c>
      <c r="U2808" s="568" t="str">
        <f t="shared" si="1780"/>
        <v/>
      </c>
      <c r="V2808" s="568" t="str">
        <f t="shared" si="1780"/>
        <v/>
      </c>
      <c r="W2808" s="568" t="str">
        <f t="shared" si="1780"/>
        <v/>
      </c>
      <c r="X2808" s="568" t="str">
        <f t="shared" si="1780"/>
        <v/>
      </c>
    </row>
    <row r="2809" spans="2:24" hidden="1">
      <c r="B2809" s="555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4" t="str">
        <f ca="1">IF(ISBLANK(OFFSET($E$269,$D2808,0)),"brak daty",IF(D2810&gt;10,EDATE(OFFSET($E$269,$D2808,0),D2812),DATE(D2809,E2809,1)))</f>
        <v>brak daty</v>
      </c>
      <c r="H2809" s="567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5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7" t="b">
        <f ca="1">SUM(K2810:X2810)=E2812</f>
        <v>1</v>
      </c>
      <c r="I2810" s="1" t="s">
        <v>802</v>
      </c>
      <c r="K2810" s="566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6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6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6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6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6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6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6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6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6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6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6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6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6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5" t="s">
        <v>806</v>
      </c>
      <c r="D2811" s="474">
        <f ca="1">D1645</f>
        <v>0</v>
      </c>
      <c r="E2811" s="474">
        <f ca="1">IF(D2810&gt;10,ROUND(D2811/12,2),D2811)</f>
        <v>0</v>
      </c>
      <c r="F2811" s="553">
        <f>Koniec_Projekt</f>
        <v>0</v>
      </c>
      <c r="G2811" s="330">
        <f>Miesiac_Koniec_Projekt</f>
        <v>0</v>
      </c>
      <c r="H2811" s="567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5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45" hidden="1" thickBot="1">
      <c r="B2813" s="556" t="s">
        <v>804</v>
      </c>
      <c r="C2813" s="557"/>
      <c r="D2813" s="558">
        <f ca="1">IF(D2810&gt;10,ROUND((D2812-1)*E2811,0),E2811)</f>
        <v>0</v>
      </c>
      <c r="E2813" s="558">
        <f ca="1">D2810-D2813</f>
        <v>0</v>
      </c>
      <c r="F2813" s="557"/>
      <c r="G2813" s="557"/>
      <c r="H2813" s="557"/>
      <c r="I2813" s="557"/>
      <c r="J2813" s="557"/>
      <c r="K2813" s="557"/>
      <c r="L2813" s="557"/>
      <c r="M2813" s="557"/>
      <c r="N2813" s="557"/>
      <c r="O2813" s="557"/>
      <c r="P2813" s="557"/>
      <c r="Q2813" s="557"/>
      <c r="R2813" s="557"/>
      <c r="S2813" s="557"/>
      <c r="T2813" s="557"/>
      <c r="U2813" s="557"/>
      <c r="V2813" s="557"/>
      <c r="W2813" s="557"/>
      <c r="X2813" s="557"/>
    </row>
    <row r="2814" spans="2:24" ht="12.45" hidden="1" thickTop="1"/>
    <row r="2815" spans="2:24" ht="12.45" hidden="1" thickBot="1">
      <c r="B2815" s="559" t="str">
        <f ca="1">"nazwa ST: "&amp;B1649</f>
        <v>nazwa ST: 0</v>
      </c>
      <c r="C2815" s="559"/>
      <c r="D2815" s="560">
        <f>D1649</f>
        <v>163</v>
      </c>
      <c r="E2815" s="559"/>
      <c r="F2815" s="559"/>
      <c r="G2815" s="559"/>
      <c r="H2815" s="559"/>
      <c r="I2815" s="559"/>
      <c r="J2815" s="559"/>
      <c r="K2815" s="568" t="str">
        <f t="shared" ref="K2815:X2815" si="1781">LataProjekcji</f>
        <v>Uzupełnij dane</v>
      </c>
      <c r="L2815" s="568" t="str">
        <f t="shared" si="1781"/>
        <v/>
      </c>
      <c r="M2815" s="568" t="str">
        <f t="shared" si="1781"/>
        <v/>
      </c>
      <c r="N2815" s="568" t="str">
        <f t="shared" si="1781"/>
        <v/>
      </c>
      <c r="O2815" s="568" t="str">
        <f t="shared" si="1781"/>
        <v/>
      </c>
      <c r="P2815" s="568" t="str">
        <f t="shared" si="1781"/>
        <v/>
      </c>
      <c r="Q2815" s="568" t="str">
        <f t="shared" si="1781"/>
        <v/>
      </c>
      <c r="R2815" s="568" t="str">
        <f t="shared" si="1781"/>
        <v/>
      </c>
      <c r="S2815" s="568" t="str">
        <f t="shared" si="1781"/>
        <v/>
      </c>
      <c r="T2815" s="568" t="str">
        <f t="shared" si="1781"/>
        <v/>
      </c>
      <c r="U2815" s="568" t="str">
        <f t="shared" si="1781"/>
        <v/>
      </c>
      <c r="V2815" s="568" t="str">
        <f t="shared" si="1781"/>
        <v/>
      </c>
      <c r="W2815" s="568" t="str">
        <f t="shared" si="1781"/>
        <v/>
      </c>
      <c r="X2815" s="568" t="str">
        <f t="shared" si="1781"/>
        <v/>
      </c>
    </row>
    <row r="2816" spans="2:24" hidden="1">
      <c r="B2816" s="555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4" t="str">
        <f ca="1">IF(ISBLANK(OFFSET($E$269,$D2815,0)),"brak daty",IF(D2817&gt;10,EDATE(OFFSET($E$269,$D2815,0),D2819),DATE(D2816,E2816,1)))</f>
        <v>brak daty</v>
      </c>
      <c r="H2816" s="567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5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7" t="b">
        <f ca="1">SUM(K2817:X2817)=E2819</f>
        <v>1</v>
      </c>
      <c r="I2817" s="1" t="s">
        <v>802</v>
      </c>
      <c r="K2817" s="566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6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6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6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6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6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6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6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6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6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6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6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6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6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5" t="s">
        <v>806</v>
      </c>
      <c r="D2818" s="474">
        <f ca="1">D1652</f>
        <v>0</v>
      </c>
      <c r="E2818" s="474">
        <f ca="1">IF(D2817&gt;10,ROUND(D2818/12,2),D2818)</f>
        <v>0</v>
      </c>
      <c r="F2818" s="553">
        <f>Koniec_Projekt</f>
        <v>0</v>
      </c>
      <c r="G2818" s="330">
        <f>Miesiac_Koniec_Projekt</f>
        <v>0</v>
      </c>
      <c r="H2818" s="567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5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45" hidden="1" thickBot="1">
      <c r="B2820" s="556" t="s">
        <v>804</v>
      </c>
      <c r="C2820" s="557"/>
      <c r="D2820" s="558">
        <f ca="1">IF(D2817&gt;10,ROUND((D2819-1)*E2818,0),E2818)</f>
        <v>0</v>
      </c>
      <c r="E2820" s="558">
        <f ca="1">D2817-D2820</f>
        <v>0</v>
      </c>
      <c r="F2820" s="557"/>
      <c r="G2820" s="557"/>
      <c r="H2820" s="557"/>
      <c r="I2820" s="557"/>
      <c r="J2820" s="557"/>
      <c r="K2820" s="557"/>
      <c r="L2820" s="557"/>
      <c r="M2820" s="557"/>
      <c r="N2820" s="557"/>
      <c r="O2820" s="557"/>
      <c r="P2820" s="557"/>
      <c r="Q2820" s="557"/>
      <c r="R2820" s="557"/>
      <c r="S2820" s="557"/>
      <c r="T2820" s="557"/>
      <c r="U2820" s="557"/>
      <c r="V2820" s="557"/>
      <c r="W2820" s="557"/>
      <c r="X2820" s="557"/>
    </row>
    <row r="2821" spans="2:24" ht="12.45" hidden="1" thickTop="1"/>
    <row r="2822" spans="2:24" ht="12.45" hidden="1" thickBot="1">
      <c r="B2822" s="559" t="str">
        <f ca="1">"nazwa ST: "&amp;B1656</f>
        <v>nazwa ST: 0</v>
      </c>
      <c r="C2822" s="559"/>
      <c r="D2822" s="560">
        <f>D1656</f>
        <v>164</v>
      </c>
      <c r="E2822" s="559"/>
      <c r="F2822" s="559"/>
      <c r="G2822" s="559"/>
      <c r="H2822" s="559"/>
      <c r="I2822" s="559"/>
      <c r="J2822" s="559"/>
      <c r="K2822" s="568" t="str">
        <f t="shared" ref="K2822:X2822" si="1782">LataProjekcji</f>
        <v>Uzupełnij dane</v>
      </c>
      <c r="L2822" s="568" t="str">
        <f t="shared" si="1782"/>
        <v/>
      </c>
      <c r="M2822" s="568" t="str">
        <f t="shared" si="1782"/>
        <v/>
      </c>
      <c r="N2822" s="568" t="str">
        <f t="shared" si="1782"/>
        <v/>
      </c>
      <c r="O2822" s="568" t="str">
        <f t="shared" si="1782"/>
        <v/>
      </c>
      <c r="P2822" s="568" t="str">
        <f t="shared" si="1782"/>
        <v/>
      </c>
      <c r="Q2822" s="568" t="str">
        <f t="shared" si="1782"/>
        <v/>
      </c>
      <c r="R2822" s="568" t="str">
        <f t="shared" si="1782"/>
        <v/>
      </c>
      <c r="S2822" s="568" t="str">
        <f t="shared" si="1782"/>
        <v/>
      </c>
      <c r="T2822" s="568" t="str">
        <f t="shared" si="1782"/>
        <v/>
      </c>
      <c r="U2822" s="568" t="str">
        <f t="shared" si="1782"/>
        <v/>
      </c>
      <c r="V2822" s="568" t="str">
        <f t="shared" si="1782"/>
        <v/>
      </c>
      <c r="W2822" s="568" t="str">
        <f t="shared" si="1782"/>
        <v/>
      </c>
      <c r="X2822" s="568" t="str">
        <f t="shared" si="1782"/>
        <v/>
      </c>
    </row>
    <row r="2823" spans="2:24" hidden="1">
      <c r="B2823" s="555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4" t="str">
        <f ca="1">IF(ISBLANK(OFFSET($E$269,$D2822,0)),"brak daty",IF(D2824&gt;10,EDATE(OFFSET($E$269,$D2822,0),D2826),DATE(D2823,E2823,1)))</f>
        <v>brak daty</v>
      </c>
      <c r="H2823" s="567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5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7" t="b">
        <f ca="1">SUM(K2824:X2824)=E2826</f>
        <v>1</v>
      </c>
      <c r="I2824" s="1" t="s">
        <v>802</v>
      </c>
      <c r="K2824" s="566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6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6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6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6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6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6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6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6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6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6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6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6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6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5" t="s">
        <v>806</v>
      </c>
      <c r="D2825" s="474">
        <f ca="1">D1659</f>
        <v>0</v>
      </c>
      <c r="E2825" s="474">
        <f ca="1">IF(D2824&gt;10,ROUND(D2825/12,2),D2825)</f>
        <v>0</v>
      </c>
      <c r="F2825" s="553">
        <f>Koniec_Projekt</f>
        <v>0</v>
      </c>
      <c r="G2825" s="330">
        <f>Miesiac_Koniec_Projekt</f>
        <v>0</v>
      </c>
      <c r="H2825" s="567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5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45" hidden="1" thickBot="1">
      <c r="B2827" s="556" t="s">
        <v>804</v>
      </c>
      <c r="C2827" s="557"/>
      <c r="D2827" s="558">
        <f ca="1">IF(D2824&gt;10,ROUND((D2826-1)*E2825,0),E2825)</f>
        <v>0</v>
      </c>
      <c r="E2827" s="558">
        <f ca="1">D2824-D2827</f>
        <v>0</v>
      </c>
      <c r="F2827" s="557"/>
      <c r="G2827" s="557"/>
      <c r="H2827" s="557"/>
      <c r="I2827" s="557"/>
      <c r="J2827" s="557"/>
      <c r="K2827" s="557"/>
      <c r="L2827" s="557"/>
      <c r="M2827" s="557"/>
      <c r="N2827" s="557"/>
      <c r="O2827" s="557"/>
      <c r="P2827" s="557"/>
      <c r="Q2827" s="557"/>
      <c r="R2827" s="557"/>
      <c r="S2827" s="557"/>
      <c r="T2827" s="557"/>
      <c r="U2827" s="557"/>
      <c r="V2827" s="557"/>
      <c r="W2827" s="557"/>
      <c r="X2827" s="557"/>
    </row>
    <row r="2828" spans="2:24" ht="12.45" hidden="1" thickTop="1"/>
    <row r="2829" spans="2:24" ht="12.45" hidden="1" thickBot="1">
      <c r="B2829" s="559" t="str">
        <f ca="1">"nazwa ST: "&amp;B1663</f>
        <v>nazwa ST: 0</v>
      </c>
      <c r="C2829" s="559"/>
      <c r="D2829" s="560">
        <f>D1663</f>
        <v>165</v>
      </c>
      <c r="E2829" s="559"/>
      <c r="F2829" s="559"/>
      <c r="G2829" s="559"/>
      <c r="H2829" s="559"/>
      <c r="I2829" s="559"/>
      <c r="J2829" s="559"/>
      <c r="K2829" s="568" t="str">
        <f t="shared" ref="K2829:X2829" si="1783">LataProjekcji</f>
        <v>Uzupełnij dane</v>
      </c>
      <c r="L2829" s="568" t="str">
        <f t="shared" si="1783"/>
        <v/>
      </c>
      <c r="M2829" s="568" t="str">
        <f t="shared" si="1783"/>
        <v/>
      </c>
      <c r="N2829" s="568" t="str">
        <f t="shared" si="1783"/>
        <v/>
      </c>
      <c r="O2829" s="568" t="str">
        <f t="shared" si="1783"/>
        <v/>
      </c>
      <c r="P2829" s="568" t="str">
        <f t="shared" si="1783"/>
        <v/>
      </c>
      <c r="Q2829" s="568" t="str">
        <f t="shared" si="1783"/>
        <v/>
      </c>
      <c r="R2829" s="568" t="str">
        <f t="shared" si="1783"/>
        <v/>
      </c>
      <c r="S2829" s="568" t="str">
        <f t="shared" si="1783"/>
        <v/>
      </c>
      <c r="T2829" s="568" t="str">
        <f t="shared" si="1783"/>
        <v/>
      </c>
      <c r="U2829" s="568" t="str">
        <f t="shared" si="1783"/>
        <v/>
      </c>
      <c r="V2829" s="568" t="str">
        <f t="shared" si="1783"/>
        <v/>
      </c>
      <c r="W2829" s="568" t="str">
        <f t="shared" si="1783"/>
        <v/>
      </c>
      <c r="X2829" s="568" t="str">
        <f t="shared" si="1783"/>
        <v/>
      </c>
    </row>
    <row r="2830" spans="2:24" hidden="1">
      <c r="B2830" s="555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4" t="str">
        <f ca="1">IF(ISBLANK(OFFSET($E$269,$D2829,0)),"brak daty",IF(D2831&gt;10,EDATE(OFFSET($E$269,$D2829,0),D2833),DATE(D2830,E2830,1)))</f>
        <v>brak daty</v>
      </c>
      <c r="H2830" s="567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5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7" t="b">
        <f ca="1">SUM(K2831:X2831)=E2833</f>
        <v>1</v>
      </c>
      <c r="I2831" s="1" t="s">
        <v>802</v>
      </c>
      <c r="K2831" s="566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6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6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6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6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6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6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6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6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6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6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6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6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6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5" t="s">
        <v>806</v>
      </c>
      <c r="D2832" s="474">
        <f ca="1">D1666</f>
        <v>0</v>
      </c>
      <c r="E2832" s="474">
        <f ca="1">IF(D2831&gt;10,ROUND(D2832/12,2),D2832)</f>
        <v>0</v>
      </c>
      <c r="F2832" s="553">
        <f>Koniec_Projekt</f>
        <v>0</v>
      </c>
      <c r="G2832" s="330">
        <f>Miesiac_Koniec_Projekt</f>
        <v>0</v>
      </c>
      <c r="H2832" s="567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5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45" hidden="1" thickBot="1">
      <c r="B2834" s="556" t="s">
        <v>804</v>
      </c>
      <c r="C2834" s="557"/>
      <c r="D2834" s="558">
        <f ca="1">IF(D2831&gt;10,ROUND((D2833-1)*E2832,0),E2832)</f>
        <v>0</v>
      </c>
      <c r="E2834" s="558">
        <f ca="1">D2831-D2834</f>
        <v>0</v>
      </c>
      <c r="F2834" s="557"/>
      <c r="G2834" s="557"/>
      <c r="H2834" s="557"/>
      <c r="I2834" s="557"/>
      <c r="J2834" s="557"/>
      <c r="K2834" s="557"/>
      <c r="L2834" s="557"/>
      <c r="M2834" s="557"/>
      <c r="N2834" s="557"/>
      <c r="O2834" s="557"/>
      <c r="P2834" s="557"/>
      <c r="Q2834" s="557"/>
      <c r="R2834" s="557"/>
      <c r="S2834" s="557"/>
      <c r="T2834" s="557"/>
      <c r="U2834" s="557"/>
      <c r="V2834" s="557"/>
      <c r="W2834" s="557"/>
      <c r="X2834" s="557"/>
    </row>
    <row r="2835" spans="2:24" ht="12.45" hidden="1" thickTop="1"/>
    <row r="2836" spans="2:24" ht="12.45" hidden="1" thickBot="1">
      <c r="B2836" s="559" t="str">
        <f ca="1">"nazwa ST: "&amp;B1670</f>
        <v>nazwa ST: 0</v>
      </c>
      <c r="C2836" s="559"/>
      <c r="D2836" s="560">
        <f>D1670</f>
        <v>166</v>
      </c>
      <c r="E2836" s="559"/>
      <c r="F2836" s="559"/>
      <c r="G2836" s="559"/>
      <c r="H2836" s="559"/>
      <c r="I2836" s="559"/>
      <c r="J2836" s="559"/>
      <c r="K2836" s="568" t="str">
        <f t="shared" ref="K2836:X2836" si="1784">LataProjekcji</f>
        <v>Uzupełnij dane</v>
      </c>
      <c r="L2836" s="568" t="str">
        <f t="shared" si="1784"/>
        <v/>
      </c>
      <c r="M2836" s="568" t="str">
        <f t="shared" si="1784"/>
        <v/>
      </c>
      <c r="N2836" s="568" t="str">
        <f t="shared" si="1784"/>
        <v/>
      </c>
      <c r="O2836" s="568" t="str">
        <f t="shared" si="1784"/>
        <v/>
      </c>
      <c r="P2836" s="568" t="str">
        <f t="shared" si="1784"/>
        <v/>
      </c>
      <c r="Q2836" s="568" t="str">
        <f t="shared" si="1784"/>
        <v/>
      </c>
      <c r="R2836" s="568" t="str">
        <f t="shared" si="1784"/>
        <v/>
      </c>
      <c r="S2836" s="568" t="str">
        <f t="shared" si="1784"/>
        <v/>
      </c>
      <c r="T2836" s="568" t="str">
        <f t="shared" si="1784"/>
        <v/>
      </c>
      <c r="U2836" s="568" t="str">
        <f t="shared" si="1784"/>
        <v/>
      </c>
      <c r="V2836" s="568" t="str">
        <f t="shared" si="1784"/>
        <v/>
      </c>
      <c r="W2836" s="568" t="str">
        <f t="shared" si="1784"/>
        <v/>
      </c>
      <c r="X2836" s="568" t="str">
        <f t="shared" si="1784"/>
        <v/>
      </c>
    </row>
    <row r="2837" spans="2:24" hidden="1">
      <c r="B2837" s="555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4" t="str">
        <f ca="1">IF(ISBLANK(OFFSET($E$269,$D2836,0)),"brak daty",IF(D2838&gt;10,EDATE(OFFSET($E$269,$D2836,0),D2840),DATE(D2837,E2837,1)))</f>
        <v>brak daty</v>
      </c>
      <c r="H2837" s="567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5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7" t="b">
        <f ca="1">SUM(K2838:X2838)=E2840</f>
        <v>1</v>
      </c>
      <c r="I2838" s="1" t="s">
        <v>802</v>
      </c>
      <c r="K2838" s="566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6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6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6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6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6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6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6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6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6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6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6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6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6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5" t="s">
        <v>806</v>
      </c>
      <c r="D2839" s="474">
        <f ca="1">D1673</f>
        <v>0</v>
      </c>
      <c r="E2839" s="474">
        <f ca="1">IF(D2838&gt;10,ROUND(D2839/12,2),D2839)</f>
        <v>0</v>
      </c>
      <c r="F2839" s="553">
        <f>Koniec_Projekt</f>
        <v>0</v>
      </c>
      <c r="G2839" s="330">
        <f>Miesiac_Koniec_Projekt</f>
        <v>0</v>
      </c>
      <c r="H2839" s="567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5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45" hidden="1" thickBot="1">
      <c r="B2841" s="556" t="s">
        <v>804</v>
      </c>
      <c r="C2841" s="557"/>
      <c r="D2841" s="558">
        <f ca="1">IF(D2838&gt;10,ROUND((D2840-1)*E2839,0),E2839)</f>
        <v>0</v>
      </c>
      <c r="E2841" s="558">
        <f ca="1">D2838-D2841</f>
        <v>0</v>
      </c>
      <c r="F2841" s="557"/>
      <c r="G2841" s="557"/>
      <c r="H2841" s="557"/>
      <c r="I2841" s="557"/>
      <c r="J2841" s="557"/>
      <c r="K2841" s="557"/>
      <c r="L2841" s="557"/>
      <c r="M2841" s="557"/>
      <c r="N2841" s="557"/>
      <c r="O2841" s="557"/>
      <c r="P2841" s="557"/>
      <c r="Q2841" s="557"/>
      <c r="R2841" s="557"/>
      <c r="S2841" s="557"/>
      <c r="T2841" s="557"/>
      <c r="U2841" s="557"/>
      <c r="V2841" s="557"/>
      <c r="W2841" s="557"/>
      <c r="X2841" s="557"/>
    </row>
    <row r="2842" spans="2:24" ht="12.45" hidden="1" thickTop="1"/>
    <row r="2843" spans="2:24" ht="12.45" hidden="1" thickBot="1">
      <c r="B2843" s="559" t="str">
        <f ca="1">"nazwa ST: "&amp;B1677</f>
        <v>nazwa ST: 0</v>
      </c>
      <c r="C2843" s="559"/>
      <c r="D2843" s="560">
        <f>D1677</f>
        <v>167</v>
      </c>
      <c r="E2843" s="559"/>
      <c r="F2843" s="559"/>
      <c r="G2843" s="559"/>
      <c r="H2843" s="559"/>
      <c r="I2843" s="559"/>
      <c r="J2843" s="559"/>
      <c r="K2843" s="568" t="str">
        <f t="shared" ref="K2843:X2843" si="1785">LataProjekcji</f>
        <v>Uzupełnij dane</v>
      </c>
      <c r="L2843" s="568" t="str">
        <f t="shared" si="1785"/>
        <v/>
      </c>
      <c r="M2843" s="568" t="str">
        <f t="shared" si="1785"/>
        <v/>
      </c>
      <c r="N2843" s="568" t="str">
        <f t="shared" si="1785"/>
        <v/>
      </c>
      <c r="O2843" s="568" t="str">
        <f t="shared" si="1785"/>
        <v/>
      </c>
      <c r="P2843" s="568" t="str">
        <f t="shared" si="1785"/>
        <v/>
      </c>
      <c r="Q2843" s="568" t="str">
        <f t="shared" si="1785"/>
        <v/>
      </c>
      <c r="R2843" s="568" t="str">
        <f t="shared" si="1785"/>
        <v/>
      </c>
      <c r="S2843" s="568" t="str">
        <f t="shared" si="1785"/>
        <v/>
      </c>
      <c r="T2843" s="568" t="str">
        <f t="shared" si="1785"/>
        <v/>
      </c>
      <c r="U2843" s="568" t="str">
        <f t="shared" si="1785"/>
        <v/>
      </c>
      <c r="V2843" s="568" t="str">
        <f t="shared" si="1785"/>
        <v/>
      </c>
      <c r="W2843" s="568" t="str">
        <f t="shared" si="1785"/>
        <v/>
      </c>
      <c r="X2843" s="568" t="str">
        <f t="shared" si="1785"/>
        <v/>
      </c>
    </row>
    <row r="2844" spans="2:24" hidden="1">
      <c r="B2844" s="555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4" t="str">
        <f ca="1">IF(ISBLANK(OFFSET($E$269,$D2843,0)),"brak daty",IF(D2845&gt;10,EDATE(OFFSET($E$269,$D2843,0),D2847),DATE(D2844,E2844,1)))</f>
        <v>brak daty</v>
      </c>
      <c r="H2844" s="567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5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7" t="b">
        <f ca="1">SUM(K2845:X2845)=E2847</f>
        <v>1</v>
      </c>
      <c r="I2845" s="1" t="s">
        <v>802</v>
      </c>
      <c r="K2845" s="566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6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6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6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6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6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6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6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6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6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6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6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6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6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5" t="s">
        <v>806</v>
      </c>
      <c r="D2846" s="474">
        <f ca="1">D1680</f>
        <v>0</v>
      </c>
      <c r="E2846" s="474">
        <f ca="1">IF(D2845&gt;10,ROUND(D2846/12,2),D2846)</f>
        <v>0</v>
      </c>
      <c r="F2846" s="553">
        <f>Koniec_Projekt</f>
        <v>0</v>
      </c>
      <c r="G2846" s="330">
        <f>Miesiac_Koniec_Projekt</f>
        <v>0</v>
      </c>
      <c r="H2846" s="567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5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45" hidden="1" thickBot="1">
      <c r="B2848" s="556" t="s">
        <v>804</v>
      </c>
      <c r="C2848" s="557"/>
      <c r="D2848" s="558">
        <f ca="1">IF(D2845&gt;10,ROUND((D2847-1)*E2846,0),E2846)</f>
        <v>0</v>
      </c>
      <c r="E2848" s="558">
        <f ca="1">D2845-D2848</f>
        <v>0</v>
      </c>
      <c r="F2848" s="557"/>
      <c r="G2848" s="557"/>
      <c r="H2848" s="557"/>
      <c r="I2848" s="557"/>
      <c r="J2848" s="557"/>
      <c r="K2848" s="557"/>
      <c r="L2848" s="557"/>
      <c r="M2848" s="557"/>
      <c r="N2848" s="557"/>
      <c r="O2848" s="557"/>
      <c r="P2848" s="557"/>
      <c r="Q2848" s="557"/>
      <c r="R2848" s="557"/>
      <c r="S2848" s="557"/>
      <c r="T2848" s="557"/>
      <c r="U2848" s="557"/>
      <c r="V2848" s="557"/>
      <c r="W2848" s="557"/>
      <c r="X2848" s="557"/>
    </row>
    <row r="2849" spans="2:24" ht="12.45" hidden="1" thickTop="1"/>
    <row r="2850" spans="2:24" ht="12.45" hidden="1" thickBot="1">
      <c r="B2850" s="559" t="str">
        <f ca="1">"nazwa ST: "&amp;B1684</f>
        <v>nazwa ST: 0</v>
      </c>
      <c r="C2850" s="559"/>
      <c r="D2850" s="560">
        <f>D1684</f>
        <v>168</v>
      </c>
      <c r="E2850" s="559"/>
      <c r="F2850" s="559"/>
      <c r="G2850" s="559"/>
      <c r="H2850" s="559"/>
      <c r="I2850" s="559"/>
      <c r="J2850" s="559"/>
      <c r="K2850" s="568" t="str">
        <f t="shared" ref="K2850:X2850" si="1786">LataProjekcji</f>
        <v>Uzupełnij dane</v>
      </c>
      <c r="L2850" s="568" t="str">
        <f t="shared" si="1786"/>
        <v/>
      </c>
      <c r="M2850" s="568" t="str">
        <f t="shared" si="1786"/>
        <v/>
      </c>
      <c r="N2850" s="568" t="str">
        <f t="shared" si="1786"/>
        <v/>
      </c>
      <c r="O2850" s="568" t="str">
        <f t="shared" si="1786"/>
        <v/>
      </c>
      <c r="P2850" s="568" t="str">
        <f t="shared" si="1786"/>
        <v/>
      </c>
      <c r="Q2850" s="568" t="str">
        <f t="shared" si="1786"/>
        <v/>
      </c>
      <c r="R2850" s="568" t="str">
        <f t="shared" si="1786"/>
        <v/>
      </c>
      <c r="S2850" s="568" t="str">
        <f t="shared" si="1786"/>
        <v/>
      </c>
      <c r="T2850" s="568" t="str">
        <f t="shared" si="1786"/>
        <v/>
      </c>
      <c r="U2850" s="568" t="str">
        <f t="shared" si="1786"/>
        <v/>
      </c>
      <c r="V2850" s="568" t="str">
        <f t="shared" si="1786"/>
        <v/>
      </c>
      <c r="W2850" s="568" t="str">
        <f t="shared" si="1786"/>
        <v/>
      </c>
      <c r="X2850" s="568" t="str">
        <f t="shared" si="1786"/>
        <v/>
      </c>
    </row>
    <row r="2851" spans="2:24" hidden="1">
      <c r="B2851" s="555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4" t="str">
        <f ca="1">IF(ISBLANK(OFFSET($E$269,$D2850,0)),"brak daty",IF(D2852&gt;10,EDATE(OFFSET($E$269,$D2850,0),D2854),DATE(D2851,E2851,1)))</f>
        <v>brak daty</v>
      </c>
      <c r="H2851" s="567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5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7" t="b">
        <f ca="1">SUM(K2852:X2852)=E2854</f>
        <v>1</v>
      </c>
      <c r="I2852" s="1" t="s">
        <v>802</v>
      </c>
      <c r="K2852" s="566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6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6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6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6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6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6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6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6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6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6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6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6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6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5" t="s">
        <v>806</v>
      </c>
      <c r="D2853" s="474">
        <f ca="1">D1687</f>
        <v>0</v>
      </c>
      <c r="E2853" s="474">
        <f ca="1">IF(D2852&gt;10,ROUND(D2853/12,2),D2853)</f>
        <v>0</v>
      </c>
      <c r="F2853" s="553">
        <f>Koniec_Projekt</f>
        <v>0</v>
      </c>
      <c r="G2853" s="330">
        <f>Miesiac_Koniec_Projekt</f>
        <v>0</v>
      </c>
      <c r="H2853" s="567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5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45" hidden="1" thickBot="1">
      <c r="B2855" s="556" t="s">
        <v>804</v>
      </c>
      <c r="C2855" s="557"/>
      <c r="D2855" s="558">
        <f ca="1">IF(D2852&gt;10,ROUND((D2854-1)*E2853,0),E2853)</f>
        <v>0</v>
      </c>
      <c r="E2855" s="558">
        <f ca="1">D2852-D2855</f>
        <v>0</v>
      </c>
      <c r="F2855" s="557"/>
      <c r="G2855" s="557"/>
      <c r="H2855" s="557"/>
      <c r="I2855" s="557"/>
      <c r="J2855" s="557"/>
      <c r="K2855" s="557"/>
      <c r="L2855" s="557"/>
      <c r="M2855" s="557"/>
      <c r="N2855" s="557"/>
      <c r="O2855" s="557"/>
      <c r="P2855" s="557"/>
      <c r="Q2855" s="557"/>
      <c r="R2855" s="557"/>
      <c r="S2855" s="557"/>
      <c r="T2855" s="557"/>
      <c r="U2855" s="557"/>
      <c r="V2855" s="557"/>
      <c r="W2855" s="557"/>
      <c r="X2855" s="557"/>
    </row>
    <row r="2856" spans="2:24" ht="12.45" hidden="1" thickTop="1"/>
    <row r="2857" spans="2:24" ht="12.45" hidden="1" thickBot="1">
      <c r="B2857" s="559" t="str">
        <f ca="1">"nazwa ST: "&amp;B1691</f>
        <v>nazwa ST: 0</v>
      </c>
      <c r="C2857" s="559"/>
      <c r="D2857" s="560">
        <f>D1691</f>
        <v>169</v>
      </c>
      <c r="E2857" s="559"/>
      <c r="F2857" s="559"/>
      <c r="G2857" s="559"/>
      <c r="H2857" s="559"/>
      <c r="I2857" s="559"/>
      <c r="J2857" s="559"/>
      <c r="K2857" s="568" t="str">
        <f t="shared" ref="K2857:X2857" si="1787">LataProjekcji</f>
        <v>Uzupełnij dane</v>
      </c>
      <c r="L2857" s="568" t="str">
        <f t="shared" si="1787"/>
        <v/>
      </c>
      <c r="M2857" s="568" t="str">
        <f t="shared" si="1787"/>
        <v/>
      </c>
      <c r="N2857" s="568" t="str">
        <f t="shared" si="1787"/>
        <v/>
      </c>
      <c r="O2857" s="568" t="str">
        <f t="shared" si="1787"/>
        <v/>
      </c>
      <c r="P2857" s="568" t="str">
        <f t="shared" si="1787"/>
        <v/>
      </c>
      <c r="Q2857" s="568" t="str">
        <f t="shared" si="1787"/>
        <v/>
      </c>
      <c r="R2857" s="568" t="str">
        <f t="shared" si="1787"/>
        <v/>
      </c>
      <c r="S2857" s="568" t="str">
        <f t="shared" si="1787"/>
        <v/>
      </c>
      <c r="T2857" s="568" t="str">
        <f t="shared" si="1787"/>
        <v/>
      </c>
      <c r="U2857" s="568" t="str">
        <f t="shared" si="1787"/>
        <v/>
      </c>
      <c r="V2857" s="568" t="str">
        <f t="shared" si="1787"/>
        <v/>
      </c>
      <c r="W2857" s="568" t="str">
        <f t="shared" si="1787"/>
        <v/>
      </c>
      <c r="X2857" s="568" t="str">
        <f t="shared" si="1787"/>
        <v/>
      </c>
    </row>
    <row r="2858" spans="2:24" hidden="1">
      <c r="B2858" s="555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4" t="str">
        <f ca="1">IF(ISBLANK(OFFSET($E$269,$D2857,0)),"brak daty",IF(D2859&gt;10,EDATE(OFFSET($E$269,$D2857,0),D2861),DATE(D2858,E2858,1)))</f>
        <v>brak daty</v>
      </c>
      <c r="H2858" s="567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5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7" t="b">
        <f ca="1">SUM(K2859:X2859)=E2861</f>
        <v>1</v>
      </c>
      <c r="I2859" s="1" t="s">
        <v>802</v>
      </c>
      <c r="K2859" s="566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6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6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6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6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6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6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6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6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6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6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6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6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6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5" t="s">
        <v>806</v>
      </c>
      <c r="D2860" s="474">
        <f ca="1">D1694</f>
        <v>0</v>
      </c>
      <c r="E2860" s="474">
        <f ca="1">IF(D2859&gt;10,ROUND(D2860/12,2),D2860)</f>
        <v>0</v>
      </c>
      <c r="F2860" s="553">
        <f>Koniec_Projekt</f>
        <v>0</v>
      </c>
      <c r="G2860" s="330">
        <f>Miesiac_Koniec_Projekt</f>
        <v>0</v>
      </c>
      <c r="H2860" s="567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5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45" hidden="1" thickBot="1">
      <c r="B2862" s="556" t="s">
        <v>804</v>
      </c>
      <c r="C2862" s="557"/>
      <c r="D2862" s="558">
        <f ca="1">IF(D2859&gt;10,ROUND((D2861-1)*E2860,0),E2860)</f>
        <v>0</v>
      </c>
      <c r="E2862" s="558">
        <f ca="1">D2859-D2862</f>
        <v>0</v>
      </c>
      <c r="F2862" s="557"/>
      <c r="G2862" s="557"/>
      <c r="H2862" s="557"/>
      <c r="I2862" s="557"/>
      <c r="J2862" s="557"/>
      <c r="K2862" s="557"/>
      <c r="L2862" s="557"/>
      <c r="M2862" s="557"/>
      <c r="N2862" s="557"/>
      <c r="O2862" s="557"/>
      <c r="P2862" s="557"/>
      <c r="Q2862" s="557"/>
      <c r="R2862" s="557"/>
      <c r="S2862" s="557"/>
      <c r="T2862" s="557"/>
      <c r="U2862" s="557"/>
      <c r="V2862" s="557"/>
      <c r="W2862" s="557"/>
      <c r="X2862" s="557"/>
    </row>
    <row r="2863" spans="2:24" ht="12.45" hidden="1" thickTop="1"/>
    <row r="2864" spans="2:24" ht="12.45" hidden="1" thickBot="1">
      <c r="B2864" s="559" t="str">
        <f ca="1">"nazwa ST: "&amp;B1698</f>
        <v>nazwa ST: 0</v>
      </c>
      <c r="C2864" s="559"/>
      <c r="D2864" s="560">
        <f>D1698</f>
        <v>170</v>
      </c>
      <c r="E2864" s="559"/>
      <c r="F2864" s="559"/>
      <c r="G2864" s="559"/>
      <c r="H2864" s="559"/>
      <c r="I2864" s="559"/>
      <c r="J2864" s="559"/>
      <c r="K2864" s="568" t="str">
        <f t="shared" ref="K2864:X2864" si="1788">LataProjekcji</f>
        <v>Uzupełnij dane</v>
      </c>
      <c r="L2864" s="568" t="str">
        <f t="shared" si="1788"/>
        <v/>
      </c>
      <c r="M2864" s="568" t="str">
        <f t="shared" si="1788"/>
        <v/>
      </c>
      <c r="N2864" s="568" t="str">
        <f t="shared" si="1788"/>
        <v/>
      </c>
      <c r="O2864" s="568" t="str">
        <f t="shared" si="1788"/>
        <v/>
      </c>
      <c r="P2864" s="568" t="str">
        <f t="shared" si="1788"/>
        <v/>
      </c>
      <c r="Q2864" s="568" t="str">
        <f t="shared" si="1788"/>
        <v/>
      </c>
      <c r="R2864" s="568" t="str">
        <f t="shared" si="1788"/>
        <v/>
      </c>
      <c r="S2864" s="568" t="str">
        <f t="shared" si="1788"/>
        <v/>
      </c>
      <c r="T2864" s="568" t="str">
        <f t="shared" si="1788"/>
        <v/>
      </c>
      <c r="U2864" s="568" t="str">
        <f t="shared" si="1788"/>
        <v/>
      </c>
      <c r="V2864" s="568" t="str">
        <f t="shared" si="1788"/>
        <v/>
      </c>
      <c r="W2864" s="568" t="str">
        <f t="shared" si="1788"/>
        <v/>
      </c>
      <c r="X2864" s="568" t="str">
        <f t="shared" si="1788"/>
        <v/>
      </c>
    </row>
    <row r="2865" spans="2:24" hidden="1">
      <c r="B2865" s="555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4" t="str">
        <f ca="1">IF(ISBLANK(OFFSET($E$269,$D2864,0)),"brak daty",IF(D2866&gt;10,EDATE(OFFSET($E$269,$D2864,0),D2868),DATE(D2865,E2865,1)))</f>
        <v>brak daty</v>
      </c>
      <c r="H2865" s="567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5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7" t="b">
        <f ca="1">SUM(K2866:X2866)=E2868</f>
        <v>1</v>
      </c>
      <c r="I2866" s="1" t="s">
        <v>802</v>
      </c>
      <c r="K2866" s="566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6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6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6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6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6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6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6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6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6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6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6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6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6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5" t="s">
        <v>806</v>
      </c>
      <c r="D2867" s="474">
        <f ca="1">D1701</f>
        <v>0</v>
      </c>
      <c r="E2867" s="474">
        <f ca="1">IF(D2866&gt;10,ROUND(D2867/12,2),D2867)</f>
        <v>0</v>
      </c>
      <c r="F2867" s="553">
        <f>Koniec_Projekt</f>
        <v>0</v>
      </c>
      <c r="G2867" s="330">
        <f>Miesiac_Koniec_Projekt</f>
        <v>0</v>
      </c>
      <c r="H2867" s="567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5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45" hidden="1" thickBot="1">
      <c r="B2869" s="556" t="s">
        <v>804</v>
      </c>
      <c r="C2869" s="557"/>
      <c r="D2869" s="558">
        <f ca="1">IF(D2866&gt;10,ROUND((D2868-1)*E2867,0),E2867)</f>
        <v>0</v>
      </c>
      <c r="E2869" s="558">
        <f ca="1">D2866-D2869</f>
        <v>0</v>
      </c>
      <c r="F2869" s="557"/>
      <c r="G2869" s="557"/>
      <c r="H2869" s="557"/>
      <c r="I2869" s="557"/>
      <c r="J2869" s="557"/>
      <c r="K2869" s="557"/>
      <c r="L2869" s="557"/>
      <c r="M2869" s="557"/>
      <c r="N2869" s="557"/>
      <c r="O2869" s="557"/>
      <c r="P2869" s="557"/>
      <c r="Q2869" s="557"/>
      <c r="R2869" s="557"/>
      <c r="S2869" s="557"/>
      <c r="T2869" s="557"/>
      <c r="U2869" s="557"/>
      <c r="V2869" s="557"/>
      <c r="W2869" s="557"/>
      <c r="X2869" s="557"/>
    </row>
    <row r="2870" spans="2:24" ht="12.45" hidden="1" thickTop="1"/>
    <row r="2871" spans="2:24" ht="12.45" hidden="1" thickBot="1">
      <c r="B2871" s="559" t="str">
        <f ca="1">"nazwa ST: "&amp;B1705</f>
        <v>nazwa ST: 0</v>
      </c>
      <c r="C2871" s="559"/>
      <c r="D2871" s="560">
        <f>D1705</f>
        <v>171</v>
      </c>
      <c r="E2871" s="559"/>
      <c r="F2871" s="559"/>
      <c r="G2871" s="559"/>
      <c r="H2871" s="559"/>
      <c r="I2871" s="559"/>
      <c r="J2871" s="559"/>
      <c r="K2871" s="568" t="str">
        <f t="shared" ref="K2871:X2871" si="1789">LataProjekcji</f>
        <v>Uzupełnij dane</v>
      </c>
      <c r="L2871" s="568" t="str">
        <f t="shared" si="1789"/>
        <v/>
      </c>
      <c r="M2871" s="568" t="str">
        <f t="shared" si="1789"/>
        <v/>
      </c>
      <c r="N2871" s="568" t="str">
        <f t="shared" si="1789"/>
        <v/>
      </c>
      <c r="O2871" s="568" t="str">
        <f t="shared" si="1789"/>
        <v/>
      </c>
      <c r="P2871" s="568" t="str">
        <f t="shared" si="1789"/>
        <v/>
      </c>
      <c r="Q2871" s="568" t="str">
        <f t="shared" si="1789"/>
        <v/>
      </c>
      <c r="R2871" s="568" t="str">
        <f t="shared" si="1789"/>
        <v/>
      </c>
      <c r="S2871" s="568" t="str">
        <f t="shared" si="1789"/>
        <v/>
      </c>
      <c r="T2871" s="568" t="str">
        <f t="shared" si="1789"/>
        <v/>
      </c>
      <c r="U2871" s="568" t="str">
        <f t="shared" si="1789"/>
        <v/>
      </c>
      <c r="V2871" s="568" t="str">
        <f t="shared" si="1789"/>
        <v/>
      </c>
      <c r="W2871" s="568" t="str">
        <f t="shared" si="1789"/>
        <v/>
      </c>
      <c r="X2871" s="568" t="str">
        <f t="shared" si="1789"/>
        <v/>
      </c>
    </row>
    <row r="2872" spans="2:24" hidden="1">
      <c r="B2872" s="555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4" t="str">
        <f ca="1">IF(ISBLANK(OFFSET($E$269,$D2871,0)),"brak daty",IF(D2873&gt;10,EDATE(OFFSET($E$269,$D2871,0),D2875),DATE(D2872,E2872,1)))</f>
        <v>brak daty</v>
      </c>
      <c r="H2872" s="567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5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7" t="b">
        <f ca="1">SUM(K2873:X2873)=E2875</f>
        <v>1</v>
      </c>
      <c r="I2873" s="1" t="s">
        <v>802</v>
      </c>
      <c r="K2873" s="566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6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6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6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6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6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6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6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6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6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6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6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6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6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5" t="s">
        <v>806</v>
      </c>
      <c r="D2874" s="474">
        <f ca="1">D1708</f>
        <v>0</v>
      </c>
      <c r="E2874" s="474">
        <f ca="1">IF(D2873&gt;10,ROUND(D2874/12,2),D2874)</f>
        <v>0</v>
      </c>
      <c r="F2874" s="553">
        <f>Koniec_Projekt</f>
        <v>0</v>
      </c>
      <c r="G2874" s="330">
        <f>Miesiac_Koniec_Projekt</f>
        <v>0</v>
      </c>
      <c r="H2874" s="567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5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45" hidden="1" thickBot="1">
      <c r="B2876" s="556" t="s">
        <v>804</v>
      </c>
      <c r="C2876" s="557"/>
      <c r="D2876" s="558">
        <f ca="1">IF(D2873&gt;10,ROUND((D2875-1)*E2874,0),E2874)</f>
        <v>0</v>
      </c>
      <c r="E2876" s="558">
        <f ca="1">D2873-D2876</f>
        <v>0</v>
      </c>
      <c r="F2876" s="557"/>
      <c r="G2876" s="557"/>
      <c r="H2876" s="557"/>
      <c r="I2876" s="557"/>
      <c r="J2876" s="557"/>
      <c r="K2876" s="557"/>
      <c r="L2876" s="557"/>
      <c r="M2876" s="557"/>
      <c r="N2876" s="557"/>
      <c r="O2876" s="557"/>
      <c r="P2876" s="557"/>
      <c r="Q2876" s="557"/>
      <c r="R2876" s="557"/>
      <c r="S2876" s="557"/>
      <c r="T2876" s="557"/>
      <c r="U2876" s="557"/>
      <c r="V2876" s="557"/>
      <c r="W2876" s="557"/>
      <c r="X2876" s="557"/>
    </row>
    <row r="2877" spans="2:24" ht="12.45" hidden="1" thickTop="1"/>
    <row r="2878" spans="2:24" ht="12.45" hidden="1" thickBot="1">
      <c r="B2878" s="559" t="str">
        <f ca="1">"nazwa ST: "&amp;B1712</f>
        <v>nazwa ST: 0</v>
      </c>
      <c r="C2878" s="559"/>
      <c r="D2878" s="560">
        <f>D1712</f>
        <v>172</v>
      </c>
      <c r="E2878" s="559"/>
      <c r="F2878" s="559"/>
      <c r="G2878" s="559"/>
      <c r="H2878" s="559"/>
      <c r="I2878" s="559"/>
      <c r="J2878" s="559"/>
      <c r="K2878" s="568" t="str">
        <f t="shared" ref="K2878:X2878" si="1790">LataProjekcji</f>
        <v>Uzupełnij dane</v>
      </c>
      <c r="L2878" s="568" t="str">
        <f t="shared" si="1790"/>
        <v/>
      </c>
      <c r="M2878" s="568" t="str">
        <f t="shared" si="1790"/>
        <v/>
      </c>
      <c r="N2878" s="568" t="str">
        <f t="shared" si="1790"/>
        <v/>
      </c>
      <c r="O2878" s="568" t="str">
        <f t="shared" si="1790"/>
        <v/>
      </c>
      <c r="P2878" s="568" t="str">
        <f t="shared" si="1790"/>
        <v/>
      </c>
      <c r="Q2878" s="568" t="str">
        <f t="shared" si="1790"/>
        <v/>
      </c>
      <c r="R2878" s="568" t="str">
        <f t="shared" si="1790"/>
        <v/>
      </c>
      <c r="S2878" s="568" t="str">
        <f t="shared" si="1790"/>
        <v/>
      </c>
      <c r="T2878" s="568" t="str">
        <f t="shared" si="1790"/>
        <v/>
      </c>
      <c r="U2878" s="568" t="str">
        <f t="shared" si="1790"/>
        <v/>
      </c>
      <c r="V2878" s="568" t="str">
        <f t="shared" si="1790"/>
        <v/>
      </c>
      <c r="W2878" s="568" t="str">
        <f t="shared" si="1790"/>
        <v/>
      </c>
      <c r="X2878" s="568" t="str">
        <f t="shared" si="1790"/>
        <v/>
      </c>
    </row>
    <row r="2879" spans="2:24" hidden="1">
      <c r="B2879" s="555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4" t="str">
        <f ca="1">IF(ISBLANK(OFFSET($E$269,$D2878,0)),"brak daty",IF(D2880&gt;10,EDATE(OFFSET($E$269,$D2878,0),D2882),DATE(D2879,E2879,1)))</f>
        <v>brak daty</v>
      </c>
      <c r="H2879" s="567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5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7" t="b">
        <f ca="1">SUM(K2880:X2880)=E2882</f>
        <v>1</v>
      </c>
      <c r="I2880" s="1" t="s">
        <v>802</v>
      </c>
      <c r="K2880" s="566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6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6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6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6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6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6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6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6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6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6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6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6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6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5" t="s">
        <v>806</v>
      </c>
      <c r="D2881" s="474">
        <f ca="1">D1715</f>
        <v>0</v>
      </c>
      <c r="E2881" s="474">
        <f ca="1">IF(D2880&gt;10,ROUND(D2881/12,2),D2881)</f>
        <v>0</v>
      </c>
      <c r="F2881" s="553">
        <f>Koniec_Projekt</f>
        <v>0</v>
      </c>
      <c r="G2881" s="330">
        <f>Miesiac_Koniec_Projekt</f>
        <v>0</v>
      </c>
      <c r="H2881" s="567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5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45" hidden="1" thickBot="1">
      <c r="B2883" s="556" t="s">
        <v>804</v>
      </c>
      <c r="C2883" s="557"/>
      <c r="D2883" s="558">
        <f ca="1">IF(D2880&gt;10,ROUND((D2882-1)*E2881,0),E2881)</f>
        <v>0</v>
      </c>
      <c r="E2883" s="558">
        <f ca="1">D2880-D2883</f>
        <v>0</v>
      </c>
      <c r="F2883" s="557"/>
      <c r="G2883" s="557"/>
      <c r="H2883" s="557"/>
      <c r="I2883" s="557"/>
      <c r="J2883" s="557"/>
      <c r="K2883" s="557"/>
      <c r="L2883" s="557"/>
      <c r="M2883" s="557"/>
      <c r="N2883" s="557"/>
      <c r="O2883" s="557"/>
      <c r="P2883" s="557"/>
      <c r="Q2883" s="557"/>
      <c r="R2883" s="557"/>
      <c r="S2883" s="557"/>
      <c r="T2883" s="557"/>
      <c r="U2883" s="557"/>
      <c r="V2883" s="557"/>
      <c r="W2883" s="557"/>
      <c r="X2883" s="557"/>
    </row>
    <row r="2884" spans="2:24" ht="12.45" hidden="1" thickTop="1"/>
    <row r="2885" spans="2:24" ht="12.45" hidden="1" thickBot="1">
      <c r="B2885" s="559" t="str">
        <f ca="1">"nazwa ST: "&amp;B1719</f>
        <v>nazwa ST: 0</v>
      </c>
      <c r="C2885" s="559"/>
      <c r="D2885" s="560">
        <f>D1719</f>
        <v>173</v>
      </c>
      <c r="E2885" s="559"/>
      <c r="F2885" s="559"/>
      <c r="G2885" s="559"/>
      <c r="H2885" s="559"/>
      <c r="I2885" s="559"/>
      <c r="J2885" s="559"/>
      <c r="K2885" s="568" t="str">
        <f t="shared" ref="K2885:X2885" si="1791">LataProjekcji</f>
        <v>Uzupełnij dane</v>
      </c>
      <c r="L2885" s="568" t="str">
        <f t="shared" si="1791"/>
        <v/>
      </c>
      <c r="M2885" s="568" t="str">
        <f t="shared" si="1791"/>
        <v/>
      </c>
      <c r="N2885" s="568" t="str">
        <f t="shared" si="1791"/>
        <v/>
      </c>
      <c r="O2885" s="568" t="str">
        <f t="shared" si="1791"/>
        <v/>
      </c>
      <c r="P2885" s="568" t="str">
        <f t="shared" si="1791"/>
        <v/>
      </c>
      <c r="Q2885" s="568" t="str">
        <f t="shared" si="1791"/>
        <v/>
      </c>
      <c r="R2885" s="568" t="str">
        <f t="shared" si="1791"/>
        <v/>
      </c>
      <c r="S2885" s="568" t="str">
        <f t="shared" si="1791"/>
        <v/>
      </c>
      <c r="T2885" s="568" t="str">
        <f t="shared" si="1791"/>
        <v/>
      </c>
      <c r="U2885" s="568" t="str">
        <f t="shared" si="1791"/>
        <v/>
      </c>
      <c r="V2885" s="568" t="str">
        <f t="shared" si="1791"/>
        <v/>
      </c>
      <c r="W2885" s="568" t="str">
        <f t="shared" si="1791"/>
        <v/>
      </c>
      <c r="X2885" s="568" t="str">
        <f t="shared" si="1791"/>
        <v/>
      </c>
    </row>
    <row r="2886" spans="2:24" hidden="1">
      <c r="B2886" s="555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4" t="str">
        <f ca="1">IF(ISBLANK(OFFSET($E$269,$D2885,0)),"brak daty",IF(D2887&gt;10,EDATE(OFFSET($E$269,$D2885,0),D2889),DATE(D2886,E2886,1)))</f>
        <v>brak daty</v>
      </c>
      <c r="H2886" s="567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5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7" t="b">
        <f ca="1">SUM(K2887:X2887)=E2889</f>
        <v>1</v>
      </c>
      <c r="I2887" s="1" t="s">
        <v>802</v>
      </c>
      <c r="K2887" s="566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6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6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6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6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6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6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6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6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6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6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6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6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6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5" t="s">
        <v>806</v>
      </c>
      <c r="D2888" s="474">
        <f ca="1">D1722</f>
        <v>0</v>
      </c>
      <c r="E2888" s="474">
        <f ca="1">IF(D2887&gt;10,ROUND(D2888/12,2),D2888)</f>
        <v>0</v>
      </c>
      <c r="F2888" s="553">
        <f>Koniec_Projekt</f>
        <v>0</v>
      </c>
      <c r="G2888" s="330">
        <f>Miesiac_Koniec_Projekt</f>
        <v>0</v>
      </c>
      <c r="H2888" s="567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5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45" hidden="1" thickBot="1">
      <c r="B2890" s="556" t="s">
        <v>804</v>
      </c>
      <c r="C2890" s="557"/>
      <c r="D2890" s="558">
        <f ca="1">IF(D2887&gt;10,ROUND((D2889-1)*E2888,0),E2888)</f>
        <v>0</v>
      </c>
      <c r="E2890" s="558">
        <f ca="1">D2887-D2890</f>
        <v>0</v>
      </c>
      <c r="F2890" s="557"/>
      <c r="G2890" s="557"/>
      <c r="H2890" s="557"/>
      <c r="I2890" s="557"/>
      <c r="J2890" s="557"/>
      <c r="K2890" s="557"/>
      <c r="L2890" s="557"/>
      <c r="M2890" s="557"/>
      <c r="N2890" s="557"/>
      <c r="O2890" s="557"/>
      <c r="P2890" s="557"/>
      <c r="Q2890" s="557"/>
      <c r="R2890" s="557"/>
      <c r="S2890" s="557"/>
      <c r="T2890" s="557"/>
      <c r="U2890" s="557"/>
      <c r="V2890" s="557"/>
      <c r="W2890" s="557"/>
      <c r="X2890" s="557"/>
    </row>
    <row r="2891" spans="2:24" ht="12.45" hidden="1" thickTop="1"/>
    <row r="2892" spans="2:24" ht="12.45" hidden="1" thickBot="1">
      <c r="B2892" s="559" t="str">
        <f ca="1">"nazwa ST: "&amp;B1726</f>
        <v>nazwa ST: 0</v>
      </c>
      <c r="C2892" s="559"/>
      <c r="D2892" s="560">
        <f>D1726</f>
        <v>174</v>
      </c>
      <c r="E2892" s="559"/>
      <c r="F2892" s="559"/>
      <c r="G2892" s="559"/>
      <c r="H2892" s="559"/>
      <c r="I2892" s="559"/>
      <c r="J2892" s="559"/>
      <c r="K2892" s="568" t="str">
        <f t="shared" ref="K2892:X2892" si="1792">LataProjekcji</f>
        <v>Uzupełnij dane</v>
      </c>
      <c r="L2892" s="568" t="str">
        <f t="shared" si="1792"/>
        <v/>
      </c>
      <c r="M2892" s="568" t="str">
        <f t="shared" si="1792"/>
        <v/>
      </c>
      <c r="N2892" s="568" t="str">
        <f t="shared" si="1792"/>
        <v/>
      </c>
      <c r="O2892" s="568" t="str">
        <f t="shared" si="1792"/>
        <v/>
      </c>
      <c r="P2892" s="568" t="str">
        <f t="shared" si="1792"/>
        <v/>
      </c>
      <c r="Q2892" s="568" t="str">
        <f t="shared" si="1792"/>
        <v/>
      </c>
      <c r="R2892" s="568" t="str">
        <f t="shared" si="1792"/>
        <v/>
      </c>
      <c r="S2892" s="568" t="str">
        <f t="shared" si="1792"/>
        <v/>
      </c>
      <c r="T2892" s="568" t="str">
        <f t="shared" si="1792"/>
        <v/>
      </c>
      <c r="U2892" s="568" t="str">
        <f t="shared" si="1792"/>
        <v/>
      </c>
      <c r="V2892" s="568" t="str">
        <f t="shared" si="1792"/>
        <v/>
      </c>
      <c r="W2892" s="568" t="str">
        <f t="shared" si="1792"/>
        <v/>
      </c>
      <c r="X2892" s="568" t="str">
        <f t="shared" si="1792"/>
        <v/>
      </c>
    </row>
    <row r="2893" spans="2:24" hidden="1">
      <c r="B2893" s="555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4" t="str">
        <f ca="1">IF(ISBLANK(OFFSET($E$269,$D2892,0)),"brak daty",IF(D2894&gt;10,EDATE(OFFSET($E$269,$D2892,0),D2896),DATE(D2893,E2893,1)))</f>
        <v>brak daty</v>
      </c>
      <c r="H2893" s="567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5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7" t="b">
        <f ca="1">SUM(K2894:X2894)=E2896</f>
        <v>1</v>
      </c>
      <c r="I2894" s="1" t="s">
        <v>802</v>
      </c>
      <c r="K2894" s="566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6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6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6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6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6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6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6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6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6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6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6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6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6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5" t="s">
        <v>806</v>
      </c>
      <c r="D2895" s="474">
        <f ca="1">D1729</f>
        <v>0</v>
      </c>
      <c r="E2895" s="474">
        <f ca="1">IF(D2894&gt;10,ROUND(D2895/12,2),D2895)</f>
        <v>0</v>
      </c>
      <c r="F2895" s="553">
        <f>Koniec_Projekt</f>
        <v>0</v>
      </c>
      <c r="G2895" s="330">
        <f>Miesiac_Koniec_Projekt</f>
        <v>0</v>
      </c>
      <c r="H2895" s="567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5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45" hidden="1" thickBot="1">
      <c r="B2897" s="556" t="s">
        <v>804</v>
      </c>
      <c r="C2897" s="557"/>
      <c r="D2897" s="558">
        <f ca="1">IF(D2894&gt;10,ROUND((D2896-1)*E2895,0),E2895)</f>
        <v>0</v>
      </c>
      <c r="E2897" s="558">
        <f ca="1">D2894-D2897</f>
        <v>0</v>
      </c>
      <c r="F2897" s="557"/>
      <c r="G2897" s="557"/>
      <c r="H2897" s="557"/>
      <c r="I2897" s="557"/>
      <c r="J2897" s="557"/>
      <c r="K2897" s="557"/>
      <c r="L2897" s="557"/>
      <c r="M2897" s="557"/>
      <c r="N2897" s="557"/>
      <c r="O2897" s="557"/>
      <c r="P2897" s="557"/>
      <c r="Q2897" s="557"/>
      <c r="R2897" s="557"/>
      <c r="S2897" s="557"/>
      <c r="T2897" s="557"/>
      <c r="U2897" s="557"/>
      <c r="V2897" s="557"/>
      <c r="W2897" s="557"/>
      <c r="X2897" s="557"/>
    </row>
    <row r="2898" spans="2:24" ht="12.45" hidden="1" thickTop="1"/>
    <row r="2899" spans="2:24" ht="12.45" hidden="1" thickBot="1">
      <c r="B2899" s="559" t="str">
        <f ca="1">"nazwa ST: "&amp;B1733</f>
        <v>nazwa ST: 0</v>
      </c>
      <c r="C2899" s="559"/>
      <c r="D2899" s="560">
        <f>D1733</f>
        <v>175</v>
      </c>
      <c r="E2899" s="559"/>
      <c r="F2899" s="559"/>
      <c r="G2899" s="559"/>
      <c r="H2899" s="559"/>
      <c r="I2899" s="559"/>
      <c r="J2899" s="559"/>
      <c r="K2899" s="568" t="str">
        <f t="shared" ref="K2899:X2899" si="1793">LataProjekcji</f>
        <v>Uzupełnij dane</v>
      </c>
      <c r="L2899" s="568" t="str">
        <f t="shared" si="1793"/>
        <v/>
      </c>
      <c r="M2899" s="568" t="str">
        <f t="shared" si="1793"/>
        <v/>
      </c>
      <c r="N2899" s="568" t="str">
        <f t="shared" si="1793"/>
        <v/>
      </c>
      <c r="O2899" s="568" t="str">
        <f t="shared" si="1793"/>
        <v/>
      </c>
      <c r="P2899" s="568" t="str">
        <f t="shared" si="1793"/>
        <v/>
      </c>
      <c r="Q2899" s="568" t="str">
        <f t="shared" si="1793"/>
        <v/>
      </c>
      <c r="R2899" s="568" t="str">
        <f t="shared" si="1793"/>
        <v/>
      </c>
      <c r="S2899" s="568" t="str">
        <f t="shared" si="1793"/>
        <v/>
      </c>
      <c r="T2899" s="568" t="str">
        <f t="shared" si="1793"/>
        <v/>
      </c>
      <c r="U2899" s="568" t="str">
        <f t="shared" si="1793"/>
        <v/>
      </c>
      <c r="V2899" s="568" t="str">
        <f t="shared" si="1793"/>
        <v/>
      </c>
      <c r="W2899" s="568" t="str">
        <f t="shared" si="1793"/>
        <v/>
      </c>
      <c r="X2899" s="568" t="str">
        <f t="shared" si="1793"/>
        <v/>
      </c>
    </row>
    <row r="2900" spans="2:24" hidden="1">
      <c r="B2900" s="555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4" t="str">
        <f ca="1">IF(ISBLANK(OFFSET($E$269,$D2899,0)),"brak daty",IF(D2901&gt;10,EDATE(OFFSET($E$269,$D2899,0),D2903),DATE(D2900,E2900,1)))</f>
        <v>brak daty</v>
      </c>
      <c r="H2900" s="567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5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7" t="b">
        <f ca="1">SUM(K2901:X2901)=E2903</f>
        <v>1</v>
      </c>
      <c r="I2901" s="1" t="s">
        <v>802</v>
      </c>
      <c r="K2901" s="566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6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6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6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6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6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6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6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6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6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6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6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6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6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5" t="s">
        <v>806</v>
      </c>
      <c r="D2902" s="474">
        <f ca="1">D1736</f>
        <v>0</v>
      </c>
      <c r="E2902" s="474">
        <f ca="1">IF(D2901&gt;10,ROUND(D2902/12,2),D2902)</f>
        <v>0</v>
      </c>
      <c r="F2902" s="553">
        <f>Koniec_Projekt</f>
        <v>0</v>
      </c>
      <c r="G2902" s="330">
        <f>Miesiac_Koniec_Projekt</f>
        <v>0</v>
      </c>
      <c r="H2902" s="567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5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45" hidden="1" thickBot="1">
      <c r="B2904" s="556" t="s">
        <v>804</v>
      </c>
      <c r="C2904" s="557"/>
      <c r="D2904" s="558">
        <f ca="1">IF(D2901&gt;10,ROUND((D2903-1)*E2902,0),E2902)</f>
        <v>0</v>
      </c>
      <c r="E2904" s="558">
        <f ca="1">D2901-D2904</f>
        <v>0</v>
      </c>
      <c r="F2904" s="557"/>
      <c r="G2904" s="557"/>
      <c r="H2904" s="557"/>
      <c r="I2904" s="557"/>
      <c r="J2904" s="557"/>
      <c r="K2904" s="557"/>
      <c r="L2904" s="557"/>
      <c r="M2904" s="557"/>
      <c r="N2904" s="557"/>
      <c r="O2904" s="557"/>
      <c r="P2904" s="557"/>
      <c r="Q2904" s="557"/>
      <c r="R2904" s="557"/>
      <c r="S2904" s="557"/>
      <c r="T2904" s="557"/>
      <c r="U2904" s="557"/>
      <c r="V2904" s="557"/>
      <c r="W2904" s="557"/>
      <c r="X2904" s="557"/>
    </row>
    <row r="2905" spans="2:24" ht="12.45" hidden="1" thickTop="1"/>
    <row r="2906" spans="2:24" ht="12.45" hidden="1" thickBot="1">
      <c r="B2906" s="559" t="str">
        <f ca="1">"nazwa ST: "&amp;B1740</f>
        <v>nazwa ST: 0</v>
      </c>
      <c r="C2906" s="559"/>
      <c r="D2906" s="560">
        <f>D1740</f>
        <v>176</v>
      </c>
      <c r="E2906" s="559"/>
      <c r="F2906" s="559"/>
      <c r="G2906" s="559"/>
      <c r="H2906" s="559"/>
      <c r="I2906" s="559"/>
      <c r="J2906" s="559"/>
      <c r="K2906" s="568" t="str">
        <f t="shared" ref="K2906:X2906" si="1794">LataProjekcji</f>
        <v>Uzupełnij dane</v>
      </c>
      <c r="L2906" s="568" t="str">
        <f t="shared" si="1794"/>
        <v/>
      </c>
      <c r="M2906" s="568" t="str">
        <f t="shared" si="1794"/>
        <v/>
      </c>
      <c r="N2906" s="568" t="str">
        <f t="shared" si="1794"/>
        <v/>
      </c>
      <c r="O2906" s="568" t="str">
        <f t="shared" si="1794"/>
        <v/>
      </c>
      <c r="P2906" s="568" t="str">
        <f t="shared" si="1794"/>
        <v/>
      </c>
      <c r="Q2906" s="568" t="str">
        <f t="shared" si="1794"/>
        <v/>
      </c>
      <c r="R2906" s="568" t="str">
        <f t="shared" si="1794"/>
        <v/>
      </c>
      <c r="S2906" s="568" t="str">
        <f t="shared" si="1794"/>
        <v/>
      </c>
      <c r="T2906" s="568" t="str">
        <f t="shared" si="1794"/>
        <v/>
      </c>
      <c r="U2906" s="568" t="str">
        <f t="shared" si="1794"/>
        <v/>
      </c>
      <c r="V2906" s="568" t="str">
        <f t="shared" si="1794"/>
        <v/>
      </c>
      <c r="W2906" s="568" t="str">
        <f t="shared" si="1794"/>
        <v/>
      </c>
      <c r="X2906" s="568" t="str">
        <f t="shared" si="1794"/>
        <v/>
      </c>
    </row>
    <row r="2907" spans="2:24" hidden="1">
      <c r="B2907" s="555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4" t="str">
        <f ca="1">IF(ISBLANK(OFFSET($E$269,$D2906,0)),"brak daty",IF(D2908&gt;10,EDATE(OFFSET($E$269,$D2906,0),D2910),DATE(D2907,E2907,1)))</f>
        <v>brak daty</v>
      </c>
      <c r="H2907" s="567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5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7" t="b">
        <f ca="1">SUM(K2908:X2908)=E2910</f>
        <v>1</v>
      </c>
      <c r="I2908" s="1" t="s">
        <v>802</v>
      </c>
      <c r="K2908" s="566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6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6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6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6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6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6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6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6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6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6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6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6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6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5" t="s">
        <v>806</v>
      </c>
      <c r="D2909" s="474">
        <f ca="1">D1743</f>
        <v>0</v>
      </c>
      <c r="E2909" s="474">
        <f ca="1">IF(D2908&gt;10,ROUND(D2909/12,2),D2909)</f>
        <v>0</v>
      </c>
      <c r="F2909" s="553">
        <f>Koniec_Projekt</f>
        <v>0</v>
      </c>
      <c r="G2909" s="330">
        <f>Miesiac_Koniec_Projekt</f>
        <v>0</v>
      </c>
      <c r="H2909" s="567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5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45" hidden="1" thickBot="1">
      <c r="B2911" s="556" t="s">
        <v>804</v>
      </c>
      <c r="C2911" s="557"/>
      <c r="D2911" s="558">
        <f ca="1">IF(D2908&gt;10,ROUND((D2910-1)*E2909,0),E2909)</f>
        <v>0</v>
      </c>
      <c r="E2911" s="558">
        <f ca="1">D2908-D2911</f>
        <v>0</v>
      </c>
      <c r="F2911" s="557"/>
      <c r="G2911" s="557"/>
      <c r="H2911" s="557"/>
      <c r="I2911" s="557"/>
      <c r="J2911" s="557"/>
      <c r="K2911" s="557"/>
      <c r="L2911" s="557"/>
      <c r="M2911" s="557"/>
      <c r="N2911" s="557"/>
      <c r="O2911" s="557"/>
      <c r="P2911" s="557"/>
      <c r="Q2911" s="557"/>
      <c r="R2911" s="557"/>
      <c r="S2911" s="557"/>
      <c r="T2911" s="557"/>
      <c r="U2911" s="557"/>
      <c r="V2911" s="557"/>
      <c r="W2911" s="557"/>
      <c r="X2911" s="557"/>
    </row>
    <row r="2912" spans="2:24" ht="12.45" hidden="1" thickTop="1"/>
    <row r="2913" spans="2:24" ht="12.45" hidden="1" thickBot="1">
      <c r="B2913" s="559" t="str">
        <f ca="1">"nazwa ST: "&amp;B1747</f>
        <v>nazwa ST: 0</v>
      </c>
      <c r="C2913" s="559"/>
      <c r="D2913" s="560">
        <f>D1747</f>
        <v>177</v>
      </c>
      <c r="E2913" s="559"/>
      <c r="F2913" s="559"/>
      <c r="G2913" s="559"/>
      <c r="H2913" s="559"/>
      <c r="I2913" s="559"/>
      <c r="J2913" s="559"/>
      <c r="K2913" s="568" t="str">
        <f t="shared" ref="K2913:X2913" si="1795">LataProjekcji</f>
        <v>Uzupełnij dane</v>
      </c>
      <c r="L2913" s="568" t="str">
        <f t="shared" si="1795"/>
        <v/>
      </c>
      <c r="M2913" s="568" t="str">
        <f t="shared" si="1795"/>
        <v/>
      </c>
      <c r="N2913" s="568" t="str">
        <f t="shared" si="1795"/>
        <v/>
      </c>
      <c r="O2913" s="568" t="str">
        <f t="shared" si="1795"/>
        <v/>
      </c>
      <c r="P2913" s="568" t="str">
        <f t="shared" si="1795"/>
        <v/>
      </c>
      <c r="Q2913" s="568" t="str">
        <f t="shared" si="1795"/>
        <v/>
      </c>
      <c r="R2913" s="568" t="str">
        <f t="shared" si="1795"/>
        <v/>
      </c>
      <c r="S2913" s="568" t="str">
        <f t="shared" si="1795"/>
        <v/>
      </c>
      <c r="T2913" s="568" t="str">
        <f t="shared" si="1795"/>
        <v/>
      </c>
      <c r="U2913" s="568" t="str">
        <f t="shared" si="1795"/>
        <v/>
      </c>
      <c r="V2913" s="568" t="str">
        <f t="shared" si="1795"/>
        <v/>
      </c>
      <c r="W2913" s="568" t="str">
        <f t="shared" si="1795"/>
        <v/>
      </c>
      <c r="X2913" s="568" t="str">
        <f t="shared" si="1795"/>
        <v/>
      </c>
    </row>
    <row r="2914" spans="2:24" hidden="1">
      <c r="B2914" s="555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4" t="str">
        <f ca="1">IF(ISBLANK(OFFSET($E$269,$D2913,0)),"brak daty",IF(D2915&gt;10,EDATE(OFFSET($E$269,$D2913,0),D2917),DATE(D2914,E2914,1)))</f>
        <v>brak daty</v>
      </c>
      <c r="H2914" s="567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5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7" t="b">
        <f ca="1">SUM(K2915:X2915)=E2917</f>
        <v>1</v>
      </c>
      <c r="I2915" s="1" t="s">
        <v>802</v>
      </c>
      <c r="K2915" s="566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6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6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6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6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6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6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6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6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6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6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6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6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6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5" t="s">
        <v>806</v>
      </c>
      <c r="D2916" s="474">
        <f ca="1">D1750</f>
        <v>0</v>
      </c>
      <c r="E2916" s="474">
        <f ca="1">IF(D2915&gt;10,ROUND(D2916/12,2),D2916)</f>
        <v>0</v>
      </c>
      <c r="F2916" s="553">
        <f>Koniec_Projekt</f>
        <v>0</v>
      </c>
      <c r="G2916" s="330">
        <f>Miesiac_Koniec_Projekt</f>
        <v>0</v>
      </c>
      <c r="H2916" s="567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5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45" hidden="1" thickBot="1">
      <c r="B2918" s="556" t="s">
        <v>804</v>
      </c>
      <c r="C2918" s="557"/>
      <c r="D2918" s="558">
        <f ca="1">IF(D2915&gt;10,ROUND((D2917-1)*E2916,0),E2916)</f>
        <v>0</v>
      </c>
      <c r="E2918" s="558">
        <f ca="1">D2915-D2918</f>
        <v>0</v>
      </c>
      <c r="F2918" s="557"/>
      <c r="G2918" s="557"/>
      <c r="H2918" s="557"/>
      <c r="I2918" s="557"/>
      <c r="J2918" s="557"/>
      <c r="K2918" s="557"/>
      <c r="L2918" s="557"/>
      <c r="M2918" s="557"/>
      <c r="N2918" s="557"/>
      <c r="O2918" s="557"/>
      <c r="P2918" s="557"/>
      <c r="Q2918" s="557"/>
      <c r="R2918" s="557"/>
      <c r="S2918" s="557"/>
      <c r="T2918" s="557"/>
      <c r="U2918" s="557"/>
      <c r="V2918" s="557"/>
      <c r="W2918" s="557"/>
      <c r="X2918" s="557"/>
    </row>
    <row r="2919" spans="2:24" ht="12.45" hidden="1" thickTop="1"/>
    <row r="2920" spans="2:24" ht="12.45" hidden="1" thickBot="1">
      <c r="B2920" s="559" t="str">
        <f ca="1">"nazwa ST: "&amp;B1754</f>
        <v>nazwa ST: 0</v>
      </c>
      <c r="C2920" s="559"/>
      <c r="D2920" s="560">
        <f>D1754</f>
        <v>178</v>
      </c>
      <c r="E2920" s="559"/>
      <c r="F2920" s="559"/>
      <c r="G2920" s="559"/>
      <c r="H2920" s="559"/>
      <c r="I2920" s="559"/>
      <c r="J2920" s="559"/>
      <c r="K2920" s="568" t="str">
        <f t="shared" ref="K2920:X2920" si="1796">LataProjekcji</f>
        <v>Uzupełnij dane</v>
      </c>
      <c r="L2920" s="568" t="str">
        <f t="shared" si="1796"/>
        <v/>
      </c>
      <c r="M2920" s="568" t="str">
        <f t="shared" si="1796"/>
        <v/>
      </c>
      <c r="N2920" s="568" t="str">
        <f t="shared" si="1796"/>
        <v/>
      </c>
      <c r="O2920" s="568" t="str">
        <f t="shared" si="1796"/>
        <v/>
      </c>
      <c r="P2920" s="568" t="str">
        <f t="shared" si="1796"/>
        <v/>
      </c>
      <c r="Q2920" s="568" t="str">
        <f t="shared" si="1796"/>
        <v/>
      </c>
      <c r="R2920" s="568" t="str">
        <f t="shared" si="1796"/>
        <v/>
      </c>
      <c r="S2920" s="568" t="str">
        <f t="shared" si="1796"/>
        <v/>
      </c>
      <c r="T2920" s="568" t="str">
        <f t="shared" si="1796"/>
        <v/>
      </c>
      <c r="U2920" s="568" t="str">
        <f t="shared" si="1796"/>
        <v/>
      </c>
      <c r="V2920" s="568" t="str">
        <f t="shared" si="1796"/>
        <v/>
      </c>
      <c r="W2920" s="568" t="str">
        <f t="shared" si="1796"/>
        <v/>
      </c>
      <c r="X2920" s="568" t="str">
        <f t="shared" si="1796"/>
        <v/>
      </c>
    </row>
    <row r="2921" spans="2:24" hidden="1">
      <c r="B2921" s="555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4" t="str">
        <f ca="1">IF(ISBLANK(OFFSET($E$269,$D2920,0)),"brak daty",IF(D2922&gt;10,EDATE(OFFSET($E$269,$D2920,0),D2924),DATE(D2921,E2921,1)))</f>
        <v>brak daty</v>
      </c>
      <c r="H2921" s="567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5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7" t="b">
        <f ca="1">SUM(K2922:X2922)=E2924</f>
        <v>1</v>
      </c>
      <c r="I2922" s="1" t="s">
        <v>802</v>
      </c>
      <c r="K2922" s="566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6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6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6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6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6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6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6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6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6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6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6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6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6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5" t="s">
        <v>806</v>
      </c>
      <c r="D2923" s="474">
        <f ca="1">D1757</f>
        <v>0</v>
      </c>
      <c r="E2923" s="474">
        <f ca="1">IF(D2922&gt;10,ROUND(D2923/12,2),D2923)</f>
        <v>0</v>
      </c>
      <c r="F2923" s="553">
        <f>Koniec_Projekt</f>
        <v>0</v>
      </c>
      <c r="G2923" s="330">
        <f>Miesiac_Koniec_Projekt</f>
        <v>0</v>
      </c>
      <c r="H2923" s="567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5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45" hidden="1" thickBot="1">
      <c r="B2925" s="556" t="s">
        <v>804</v>
      </c>
      <c r="C2925" s="557"/>
      <c r="D2925" s="558">
        <f ca="1">IF(D2922&gt;10,ROUND((D2924-1)*E2923,0),E2923)</f>
        <v>0</v>
      </c>
      <c r="E2925" s="558">
        <f ca="1">D2922-D2925</f>
        <v>0</v>
      </c>
      <c r="F2925" s="557"/>
      <c r="G2925" s="557"/>
      <c r="H2925" s="557"/>
      <c r="I2925" s="557"/>
      <c r="J2925" s="557"/>
      <c r="K2925" s="557"/>
      <c r="L2925" s="557"/>
      <c r="M2925" s="557"/>
      <c r="N2925" s="557"/>
      <c r="O2925" s="557"/>
      <c r="P2925" s="557"/>
      <c r="Q2925" s="557"/>
      <c r="R2925" s="557"/>
      <c r="S2925" s="557"/>
      <c r="T2925" s="557"/>
      <c r="U2925" s="557"/>
      <c r="V2925" s="557"/>
      <c r="W2925" s="557"/>
      <c r="X2925" s="557"/>
    </row>
    <row r="2926" spans="2:24" ht="12.45" hidden="1" thickTop="1"/>
    <row r="2927" spans="2:24" ht="12.45" hidden="1" thickBot="1">
      <c r="B2927" s="559" t="str">
        <f ca="1">"nazwa ST: "&amp;B1761</f>
        <v>nazwa ST: 0</v>
      </c>
      <c r="C2927" s="559"/>
      <c r="D2927" s="560">
        <f>D1761</f>
        <v>179</v>
      </c>
      <c r="E2927" s="559"/>
      <c r="F2927" s="559"/>
      <c r="G2927" s="559"/>
      <c r="H2927" s="559"/>
      <c r="I2927" s="559"/>
      <c r="J2927" s="559"/>
      <c r="K2927" s="568" t="str">
        <f t="shared" ref="K2927:X2927" si="1797">LataProjekcji</f>
        <v>Uzupełnij dane</v>
      </c>
      <c r="L2927" s="568" t="str">
        <f t="shared" si="1797"/>
        <v/>
      </c>
      <c r="M2927" s="568" t="str">
        <f t="shared" si="1797"/>
        <v/>
      </c>
      <c r="N2927" s="568" t="str">
        <f t="shared" si="1797"/>
        <v/>
      </c>
      <c r="O2927" s="568" t="str">
        <f t="shared" si="1797"/>
        <v/>
      </c>
      <c r="P2927" s="568" t="str">
        <f t="shared" si="1797"/>
        <v/>
      </c>
      <c r="Q2927" s="568" t="str">
        <f t="shared" si="1797"/>
        <v/>
      </c>
      <c r="R2927" s="568" t="str">
        <f t="shared" si="1797"/>
        <v/>
      </c>
      <c r="S2927" s="568" t="str">
        <f t="shared" si="1797"/>
        <v/>
      </c>
      <c r="T2927" s="568" t="str">
        <f t="shared" si="1797"/>
        <v/>
      </c>
      <c r="U2927" s="568" t="str">
        <f t="shared" si="1797"/>
        <v/>
      </c>
      <c r="V2927" s="568" t="str">
        <f t="shared" si="1797"/>
        <v/>
      </c>
      <c r="W2927" s="568" t="str">
        <f t="shared" si="1797"/>
        <v/>
      </c>
      <c r="X2927" s="568" t="str">
        <f t="shared" si="1797"/>
        <v/>
      </c>
    </row>
    <row r="2928" spans="2:24" hidden="1">
      <c r="B2928" s="555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4" t="str">
        <f ca="1">IF(ISBLANK(OFFSET($E$269,$D2927,0)),"brak daty",IF(D2929&gt;10,EDATE(OFFSET($E$269,$D2927,0),D2931),DATE(D2928,E2928,1)))</f>
        <v>brak daty</v>
      </c>
      <c r="H2928" s="567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5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7" t="b">
        <f ca="1">SUM(K2929:X2929)=E2931</f>
        <v>1</v>
      </c>
      <c r="I2929" s="1" t="s">
        <v>802</v>
      </c>
      <c r="K2929" s="566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6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6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6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6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6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6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6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6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6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6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6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6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6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5" t="s">
        <v>806</v>
      </c>
      <c r="D2930" s="474">
        <f ca="1">D1764</f>
        <v>0</v>
      </c>
      <c r="E2930" s="474">
        <f ca="1">IF(D2929&gt;10,ROUND(D2930/12,2),D2930)</f>
        <v>0</v>
      </c>
      <c r="F2930" s="553">
        <f>Koniec_Projekt</f>
        <v>0</v>
      </c>
      <c r="G2930" s="330">
        <f>Miesiac_Koniec_Projekt</f>
        <v>0</v>
      </c>
      <c r="H2930" s="567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5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45" hidden="1" thickBot="1">
      <c r="B2932" s="556" t="s">
        <v>804</v>
      </c>
      <c r="C2932" s="557"/>
      <c r="D2932" s="558">
        <f ca="1">IF(D2929&gt;10,ROUND((D2931-1)*E2930,0),E2930)</f>
        <v>0</v>
      </c>
      <c r="E2932" s="558">
        <f ca="1">D2929-D2932</f>
        <v>0</v>
      </c>
      <c r="F2932" s="557"/>
      <c r="G2932" s="557"/>
      <c r="H2932" s="557"/>
      <c r="I2932" s="557"/>
      <c r="J2932" s="557"/>
      <c r="K2932" s="557"/>
      <c r="L2932" s="557"/>
      <c r="M2932" s="557"/>
      <c r="N2932" s="557"/>
      <c r="O2932" s="557"/>
      <c r="P2932" s="557"/>
      <c r="Q2932" s="557"/>
      <c r="R2932" s="557"/>
      <c r="S2932" s="557"/>
      <c r="T2932" s="557"/>
      <c r="U2932" s="557"/>
      <c r="V2932" s="557"/>
      <c r="W2932" s="557"/>
      <c r="X2932" s="557"/>
    </row>
    <row r="2933" spans="2:24" ht="12.45" hidden="1" thickTop="1"/>
    <row r="2934" spans="2:24" ht="12.45" hidden="1" thickBot="1">
      <c r="B2934" s="559" t="str">
        <f ca="1">"nazwa ST: "&amp;B1768</f>
        <v>nazwa ST: 0</v>
      </c>
      <c r="C2934" s="559"/>
      <c r="D2934" s="560">
        <f>D1768</f>
        <v>180</v>
      </c>
      <c r="E2934" s="559"/>
      <c r="F2934" s="559"/>
      <c r="G2934" s="559"/>
      <c r="H2934" s="559"/>
      <c r="I2934" s="559"/>
      <c r="J2934" s="559"/>
      <c r="K2934" s="568" t="str">
        <f t="shared" ref="K2934:X2934" si="1798">LataProjekcji</f>
        <v>Uzupełnij dane</v>
      </c>
      <c r="L2934" s="568" t="str">
        <f t="shared" si="1798"/>
        <v/>
      </c>
      <c r="M2934" s="568" t="str">
        <f t="shared" si="1798"/>
        <v/>
      </c>
      <c r="N2934" s="568" t="str">
        <f t="shared" si="1798"/>
        <v/>
      </c>
      <c r="O2934" s="568" t="str">
        <f t="shared" si="1798"/>
        <v/>
      </c>
      <c r="P2934" s="568" t="str">
        <f t="shared" si="1798"/>
        <v/>
      </c>
      <c r="Q2934" s="568" t="str">
        <f t="shared" si="1798"/>
        <v/>
      </c>
      <c r="R2934" s="568" t="str">
        <f t="shared" si="1798"/>
        <v/>
      </c>
      <c r="S2934" s="568" t="str">
        <f t="shared" si="1798"/>
        <v/>
      </c>
      <c r="T2934" s="568" t="str">
        <f t="shared" si="1798"/>
        <v/>
      </c>
      <c r="U2934" s="568" t="str">
        <f t="shared" si="1798"/>
        <v/>
      </c>
      <c r="V2934" s="568" t="str">
        <f t="shared" si="1798"/>
        <v/>
      </c>
      <c r="W2934" s="568" t="str">
        <f t="shared" si="1798"/>
        <v/>
      </c>
      <c r="X2934" s="568" t="str">
        <f t="shared" si="1798"/>
        <v/>
      </c>
    </row>
    <row r="2935" spans="2:24" hidden="1">
      <c r="B2935" s="555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4" t="str">
        <f ca="1">IF(ISBLANK(OFFSET($E$269,$D2934,0)),"brak daty",IF(D2936&gt;10,EDATE(OFFSET($E$269,$D2934,0),D2938),DATE(D2935,E2935,1)))</f>
        <v>brak daty</v>
      </c>
      <c r="H2935" s="567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5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7" t="b">
        <f ca="1">SUM(K2936:X2936)=E2938</f>
        <v>1</v>
      </c>
      <c r="I2936" s="1" t="s">
        <v>802</v>
      </c>
      <c r="K2936" s="566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6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6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6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6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6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6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6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6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6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6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6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6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6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5" t="s">
        <v>806</v>
      </c>
      <c r="D2937" s="474">
        <f ca="1">D1771</f>
        <v>0</v>
      </c>
      <c r="E2937" s="474">
        <f ca="1">IF(D2936&gt;10,ROUND(D2937/12,2),D2937)</f>
        <v>0</v>
      </c>
      <c r="F2937" s="553">
        <f>Koniec_Projekt</f>
        <v>0</v>
      </c>
      <c r="G2937" s="330">
        <f>Miesiac_Koniec_Projekt</f>
        <v>0</v>
      </c>
      <c r="H2937" s="567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5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45" hidden="1" thickBot="1">
      <c r="B2939" s="556" t="s">
        <v>804</v>
      </c>
      <c r="C2939" s="557"/>
      <c r="D2939" s="558">
        <f ca="1">IF(D2936&gt;10,ROUND((D2938-1)*E2937,0),E2937)</f>
        <v>0</v>
      </c>
      <c r="E2939" s="558">
        <f ca="1">D2936-D2939</f>
        <v>0</v>
      </c>
      <c r="F2939" s="557"/>
      <c r="G2939" s="557"/>
      <c r="H2939" s="557"/>
      <c r="I2939" s="557"/>
      <c r="J2939" s="557"/>
      <c r="K2939" s="557"/>
      <c r="L2939" s="557"/>
      <c r="M2939" s="557"/>
      <c r="N2939" s="557"/>
      <c r="O2939" s="557"/>
      <c r="P2939" s="557"/>
      <c r="Q2939" s="557"/>
      <c r="R2939" s="557"/>
      <c r="S2939" s="557"/>
      <c r="T2939" s="557"/>
      <c r="U2939" s="557"/>
      <c r="V2939" s="557"/>
      <c r="W2939" s="557"/>
      <c r="X2939" s="557"/>
    </row>
    <row r="2940" spans="2:24" ht="12.45" hidden="1" thickTop="1"/>
    <row r="2941" spans="2:24" ht="12.45" hidden="1" thickBot="1">
      <c r="B2941" s="559" t="str">
        <f ca="1">"nazwa ST: "&amp;B1775</f>
        <v>nazwa ST: 0</v>
      </c>
      <c r="C2941" s="559"/>
      <c r="D2941" s="560">
        <f>D1775</f>
        <v>181</v>
      </c>
      <c r="E2941" s="559"/>
      <c r="F2941" s="559"/>
      <c r="G2941" s="559"/>
      <c r="H2941" s="559"/>
      <c r="I2941" s="559"/>
      <c r="J2941" s="559"/>
      <c r="K2941" s="568" t="str">
        <f t="shared" ref="K2941:X2941" si="1799">LataProjekcji</f>
        <v>Uzupełnij dane</v>
      </c>
      <c r="L2941" s="568" t="str">
        <f t="shared" si="1799"/>
        <v/>
      </c>
      <c r="M2941" s="568" t="str">
        <f t="shared" si="1799"/>
        <v/>
      </c>
      <c r="N2941" s="568" t="str">
        <f t="shared" si="1799"/>
        <v/>
      </c>
      <c r="O2941" s="568" t="str">
        <f t="shared" si="1799"/>
        <v/>
      </c>
      <c r="P2941" s="568" t="str">
        <f t="shared" si="1799"/>
        <v/>
      </c>
      <c r="Q2941" s="568" t="str">
        <f t="shared" si="1799"/>
        <v/>
      </c>
      <c r="R2941" s="568" t="str">
        <f t="shared" si="1799"/>
        <v/>
      </c>
      <c r="S2941" s="568" t="str">
        <f t="shared" si="1799"/>
        <v/>
      </c>
      <c r="T2941" s="568" t="str">
        <f t="shared" si="1799"/>
        <v/>
      </c>
      <c r="U2941" s="568" t="str">
        <f t="shared" si="1799"/>
        <v/>
      </c>
      <c r="V2941" s="568" t="str">
        <f t="shared" si="1799"/>
        <v/>
      </c>
      <c r="W2941" s="568" t="str">
        <f t="shared" si="1799"/>
        <v/>
      </c>
      <c r="X2941" s="568" t="str">
        <f t="shared" si="1799"/>
        <v/>
      </c>
    </row>
    <row r="2942" spans="2:24" hidden="1">
      <c r="B2942" s="555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4" t="str">
        <f ca="1">IF(ISBLANK(OFFSET($E$269,$D2941,0)),"brak daty",IF(D2943&gt;10,EDATE(OFFSET($E$269,$D2941,0),D2945),DATE(D2942,E2942,1)))</f>
        <v>brak daty</v>
      </c>
      <c r="H2942" s="567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5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7" t="b">
        <f ca="1">SUM(K2943:X2943)=E2945</f>
        <v>1</v>
      </c>
      <c r="I2943" s="1" t="s">
        <v>802</v>
      </c>
      <c r="K2943" s="566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6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6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6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6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6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6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6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6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6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6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6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6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6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5" t="s">
        <v>806</v>
      </c>
      <c r="D2944" s="474">
        <f ca="1">D1778</f>
        <v>0</v>
      </c>
      <c r="E2944" s="474">
        <f ca="1">IF(D2943&gt;10,ROUND(D2944/12,2),D2944)</f>
        <v>0</v>
      </c>
      <c r="F2944" s="553">
        <f>Koniec_Projekt</f>
        <v>0</v>
      </c>
      <c r="G2944" s="330">
        <f>Miesiac_Koniec_Projekt</f>
        <v>0</v>
      </c>
      <c r="H2944" s="567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5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45" hidden="1" thickBot="1">
      <c r="B2946" s="556" t="s">
        <v>804</v>
      </c>
      <c r="C2946" s="557"/>
      <c r="D2946" s="558">
        <f ca="1">IF(D2943&gt;10,ROUND((D2945-1)*E2944,0),E2944)</f>
        <v>0</v>
      </c>
      <c r="E2946" s="558">
        <f ca="1">D2943-D2946</f>
        <v>0</v>
      </c>
      <c r="F2946" s="557"/>
      <c r="G2946" s="557"/>
      <c r="H2946" s="557"/>
      <c r="I2946" s="557"/>
      <c r="J2946" s="557"/>
      <c r="K2946" s="557"/>
      <c r="L2946" s="557"/>
      <c r="M2946" s="557"/>
      <c r="N2946" s="557"/>
      <c r="O2946" s="557"/>
      <c r="P2946" s="557"/>
      <c r="Q2946" s="557"/>
      <c r="R2946" s="557"/>
      <c r="S2946" s="557"/>
      <c r="T2946" s="557"/>
      <c r="U2946" s="557"/>
      <c r="V2946" s="557"/>
      <c r="W2946" s="557"/>
      <c r="X2946" s="557"/>
    </row>
    <row r="2947" spans="2:24" ht="12.45" hidden="1" thickTop="1"/>
    <row r="2948" spans="2:24" ht="12.45" hidden="1" thickBot="1">
      <c r="B2948" s="559" t="str">
        <f ca="1">"nazwa ST: "&amp;B1782</f>
        <v>nazwa ST: 0</v>
      </c>
      <c r="C2948" s="559"/>
      <c r="D2948" s="560">
        <f>D1782</f>
        <v>182</v>
      </c>
      <c r="E2948" s="559"/>
      <c r="F2948" s="559"/>
      <c r="G2948" s="559"/>
      <c r="H2948" s="559"/>
      <c r="I2948" s="559"/>
      <c r="J2948" s="559"/>
      <c r="K2948" s="568" t="str">
        <f t="shared" ref="K2948:X2948" si="1800">LataProjekcji</f>
        <v>Uzupełnij dane</v>
      </c>
      <c r="L2948" s="568" t="str">
        <f t="shared" si="1800"/>
        <v/>
      </c>
      <c r="M2948" s="568" t="str">
        <f t="shared" si="1800"/>
        <v/>
      </c>
      <c r="N2948" s="568" t="str">
        <f t="shared" si="1800"/>
        <v/>
      </c>
      <c r="O2948" s="568" t="str">
        <f t="shared" si="1800"/>
        <v/>
      </c>
      <c r="P2948" s="568" t="str">
        <f t="shared" si="1800"/>
        <v/>
      </c>
      <c r="Q2948" s="568" t="str">
        <f t="shared" si="1800"/>
        <v/>
      </c>
      <c r="R2948" s="568" t="str">
        <f t="shared" si="1800"/>
        <v/>
      </c>
      <c r="S2948" s="568" t="str">
        <f t="shared" si="1800"/>
        <v/>
      </c>
      <c r="T2948" s="568" t="str">
        <f t="shared" si="1800"/>
        <v/>
      </c>
      <c r="U2948" s="568" t="str">
        <f t="shared" si="1800"/>
        <v/>
      </c>
      <c r="V2948" s="568" t="str">
        <f t="shared" si="1800"/>
        <v/>
      </c>
      <c r="W2948" s="568" t="str">
        <f t="shared" si="1800"/>
        <v/>
      </c>
      <c r="X2948" s="568" t="str">
        <f t="shared" si="1800"/>
        <v/>
      </c>
    </row>
    <row r="2949" spans="2:24" hidden="1">
      <c r="B2949" s="555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4" t="str">
        <f ca="1">IF(ISBLANK(OFFSET($E$269,$D2948,0)),"brak daty",IF(D2950&gt;10,EDATE(OFFSET($E$269,$D2948,0),D2952),DATE(D2949,E2949,1)))</f>
        <v>brak daty</v>
      </c>
      <c r="H2949" s="567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5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7" t="b">
        <f ca="1">SUM(K2950:X2950)=E2952</f>
        <v>1</v>
      </c>
      <c r="I2950" s="1" t="s">
        <v>802</v>
      </c>
      <c r="K2950" s="566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6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6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6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6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6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6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6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6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6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6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6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6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6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5" t="s">
        <v>806</v>
      </c>
      <c r="D2951" s="474">
        <f ca="1">D1785</f>
        <v>0</v>
      </c>
      <c r="E2951" s="474">
        <f ca="1">IF(D2950&gt;10,ROUND(D2951/12,2),D2951)</f>
        <v>0</v>
      </c>
      <c r="F2951" s="553">
        <f>Koniec_Projekt</f>
        <v>0</v>
      </c>
      <c r="G2951" s="330">
        <f>Miesiac_Koniec_Projekt</f>
        <v>0</v>
      </c>
      <c r="H2951" s="567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5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45" hidden="1" thickBot="1">
      <c r="B2953" s="556" t="s">
        <v>804</v>
      </c>
      <c r="C2953" s="557"/>
      <c r="D2953" s="558">
        <f ca="1">IF(D2950&gt;10,ROUND((D2952-1)*E2951,0),E2951)</f>
        <v>0</v>
      </c>
      <c r="E2953" s="558">
        <f ca="1">D2950-D2953</f>
        <v>0</v>
      </c>
      <c r="F2953" s="557"/>
      <c r="G2953" s="557"/>
      <c r="H2953" s="557"/>
      <c r="I2953" s="557"/>
      <c r="J2953" s="557"/>
      <c r="K2953" s="557"/>
      <c r="L2953" s="557"/>
      <c r="M2953" s="557"/>
      <c r="N2953" s="557"/>
      <c r="O2953" s="557"/>
      <c r="P2953" s="557"/>
      <c r="Q2953" s="557"/>
      <c r="R2953" s="557"/>
      <c r="S2953" s="557"/>
      <c r="T2953" s="557"/>
      <c r="U2953" s="557"/>
      <c r="V2953" s="557"/>
      <c r="W2953" s="557"/>
      <c r="X2953" s="557"/>
    </row>
    <row r="2954" spans="2:24" ht="12.45" hidden="1" thickTop="1"/>
    <row r="2955" spans="2:24" ht="12.45" hidden="1" thickBot="1">
      <c r="B2955" s="559" t="str">
        <f ca="1">"nazwa ST: "&amp;B1789</f>
        <v>nazwa ST: 0</v>
      </c>
      <c r="C2955" s="559"/>
      <c r="D2955" s="560">
        <f>D1789</f>
        <v>183</v>
      </c>
      <c r="E2955" s="559"/>
      <c r="F2955" s="559"/>
      <c r="G2955" s="559"/>
      <c r="H2955" s="559"/>
      <c r="I2955" s="559"/>
      <c r="J2955" s="559"/>
      <c r="K2955" s="568" t="str">
        <f t="shared" ref="K2955:X2955" si="1801">LataProjekcji</f>
        <v>Uzupełnij dane</v>
      </c>
      <c r="L2955" s="568" t="str">
        <f t="shared" si="1801"/>
        <v/>
      </c>
      <c r="M2955" s="568" t="str">
        <f t="shared" si="1801"/>
        <v/>
      </c>
      <c r="N2955" s="568" t="str">
        <f t="shared" si="1801"/>
        <v/>
      </c>
      <c r="O2955" s="568" t="str">
        <f t="shared" si="1801"/>
        <v/>
      </c>
      <c r="P2955" s="568" t="str">
        <f t="shared" si="1801"/>
        <v/>
      </c>
      <c r="Q2955" s="568" t="str">
        <f t="shared" si="1801"/>
        <v/>
      </c>
      <c r="R2955" s="568" t="str">
        <f t="shared" si="1801"/>
        <v/>
      </c>
      <c r="S2955" s="568" t="str">
        <f t="shared" si="1801"/>
        <v/>
      </c>
      <c r="T2955" s="568" t="str">
        <f t="shared" si="1801"/>
        <v/>
      </c>
      <c r="U2955" s="568" t="str">
        <f t="shared" si="1801"/>
        <v/>
      </c>
      <c r="V2955" s="568" t="str">
        <f t="shared" si="1801"/>
        <v/>
      </c>
      <c r="W2955" s="568" t="str">
        <f t="shared" si="1801"/>
        <v/>
      </c>
      <c r="X2955" s="568" t="str">
        <f t="shared" si="1801"/>
        <v/>
      </c>
    </row>
    <row r="2956" spans="2:24" hidden="1">
      <c r="B2956" s="555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4" t="str">
        <f ca="1">IF(ISBLANK(OFFSET($E$269,$D2955,0)),"brak daty",IF(D2957&gt;10,EDATE(OFFSET($E$269,$D2955,0),D2959),DATE(D2956,E2956,1)))</f>
        <v>brak daty</v>
      </c>
      <c r="H2956" s="567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5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7" t="b">
        <f ca="1">SUM(K2957:X2957)=E2959</f>
        <v>1</v>
      </c>
      <c r="I2957" s="1" t="s">
        <v>802</v>
      </c>
      <c r="K2957" s="566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6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6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6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6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6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6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6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6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6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6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6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6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6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5" t="s">
        <v>806</v>
      </c>
      <c r="D2958" s="474">
        <f ca="1">D1792</f>
        <v>0</v>
      </c>
      <c r="E2958" s="474">
        <f ca="1">IF(D2957&gt;10,ROUND(D2958/12,2),D2958)</f>
        <v>0</v>
      </c>
      <c r="F2958" s="553">
        <f>Koniec_Projekt</f>
        <v>0</v>
      </c>
      <c r="G2958" s="330">
        <f>Miesiac_Koniec_Projekt</f>
        <v>0</v>
      </c>
      <c r="H2958" s="567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5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45" hidden="1" thickBot="1">
      <c r="B2960" s="556" t="s">
        <v>804</v>
      </c>
      <c r="C2960" s="557"/>
      <c r="D2960" s="558">
        <f ca="1">IF(D2957&gt;10,ROUND((D2959-1)*E2958,0),E2958)</f>
        <v>0</v>
      </c>
      <c r="E2960" s="558">
        <f ca="1">D2957-D2960</f>
        <v>0</v>
      </c>
      <c r="F2960" s="557"/>
      <c r="G2960" s="557"/>
      <c r="H2960" s="557"/>
      <c r="I2960" s="557"/>
      <c r="J2960" s="557"/>
      <c r="K2960" s="557"/>
      <c r="L2960" s="557"/>
      <c r="M2960" s="557"/>
      <c r="N2960" s="557"/>
      <c r="O2960" s="557"/>
      <c r="P2960" s="557"/>
      <c r="Q2960" s="557"/>
      <c r="R2960" s="557"/>
      <c r="S2960" s="557"/>
      <c r="T2960" s="557"/>
      <c r="U2960" s="557"/>
      <c r="V2960" s="557"/>
      <c r="W2960" s="557"/>
      <c r="X2960" s="557"/>
    </row>
    <row r="2961" spans="2:24" ht="12.45" hidden="1" thickTop="1"/>
    <row r="2962" spans="2:24" ht="12.45" hidden="1" thickBot="1">
      <c r="B2962" s="559" t="str">
        <f ca="1">"nazwa ST: "&amp;B1796</f>
        <v>nazwa ST: 0</v>
      </c>
      <c r="C2962" s="559"/>
      <c r="D2962" s="560">
        <f>D1796</f>
        <v>184</v>
      </c>
      <c r="E2962" s="559"/>
      <c r="F2962" s="559"/>
      <c r="G2962" s="559"/>
      <c r="H2962" s="559"/>
      <c r="I2962" s="559"/>
      <c r="J2962" s="559"/>
      <c r="K2962" s="568" t="str">
        <f t="shared" ref="K2962:X2962" si="1802">LataProjekcji</f>
        <v>Uzupełnij dane</v>
      </c>
      <c r="L2962" s="568" t="str">
        <f t="shared" si="1802"/>
        <v/>
      </c>
      <c r="M2962" s="568" t="str">
        <f t="shared" si="1802"/>
        <v/>
      </c>
      <c r="N2962" s="568" t="str">
        <f t="shared" si="1802"/>
        <v/>
      </c>
      <c r="O2962" s="568" t="str">
        <f t="shared" si="1802"/>
        <v/>
      </c>
      <c r="P2962" s="568" t="str">
        <f t="shared" si="1802"/>
        <v/>
      </c>
      <c r="Q2962" s="568" t="str">
        <f t="shared" si="1802"/>
        <v/>
      </c>
      <c r="R2962" s="568" t="str">
        <f t="shared" si="1802"/>
        <v/>
      </c>
      <c r="S2962" s="568" t="str">
        <f t="shared" si="1802"/>
        <v/>
      </c>
      <c r="T2962" s="568" t="str">
        <f t="shared" si="1802"/>
        <v/>
      </c>
      <c r="U2962" s="568" t="str">
        <f t="shared" si="1802"/>
        <v/>
      </c>
      <c r="V2962" s="568" t="str">
        <f t="shared" si="1802"/>
        <v/>
      </c>
      <c r="W2962" s="568" t="str">
        <f t="shared" si="1802"/>
        <v/>
      </c>
      <c r="X2962" s="568" t="str">
        <f t="shared" si="1802"/>
        <v/>
      </c>
    </row>
    <row r="2963" spans="2:24" hidden="1">
      <c r="B2963" s="555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4" t="str">
        <f ca="1">IF(ISBLANK(OFFSET($E$269,$D2962,0)),"brak daty",IF(D2964&gt;10,EDATE(OFFSET($E$269,$D2962,0),D2966),DATE(D2963,E2963,1)))</f>
        <v>brak daty</v>
      </c>
      <c r="H2963" s="567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5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7" t="b">
        <f ca="1">SUM(K2964:X2964)=E2966</f>
        <v>1</v>
      </c>
      <c r="I2964" s="1" t="s">
        <v>802</v>
      </c>
      <c r="K2964" s="566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6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6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6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6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6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6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6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6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6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6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6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6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6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5" t="s">
        <v>806</v>
      </c>
      <c r="D2965" s="474">
        <f ca="1">D1799</f>
        <v>0</v>
      </c>
      <c r="E2965" s="474">
        <f ca="1">IF(D2964&gt;10,ROUND(D2965/12,2),D2965)</f>
        <v>0</v>
      </c>
      <c r="F2965" s="553">
        <f>Koniec_Projekt</f>
        <v>0</v>
      </c>
      <c r="G2965" s="330">
        <f>Miesiac_Koniec_Projekt</f>
        <v>0</v>
      </c>
      <c r="H2965" s="567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5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45" hidden="1" thickBot="1">
      <c r="B2967" s="556" t="s">
        <v>804</v>
      </c>
      <c r="C2967" s="557"/>
      <c r="D2967" s="558">
        <f ca="1">IF(D2964&gt;10,ROUND((D2966-1)*E2965,0),E2965)</f>
        <v>0</v>
      </c>
      <c r="E2967" s="558">
        <f ca="1">D2964-D2967</f>
        <v>0</v>
      </c>
      <c r="F2967" s="557"/>
      <c r="G2967" s="557"/>
      <c r="H2967" s="557"/>
      <c r="I2967" s="557"/>
      <c r="J2967" s="557"/>
      <c r="K2967" s="557"/>
      <c r="L2967" s="557"/>
      <c r="M2967" s="557"/>
      <c r="N2967" s="557"/>
      <c r="O2967" s="557"/>
      <c r="P2967" s="557"/>
      <c r="Q2967" s="557"/>
      <c r="R2967" s="557"/>
      <c r="S2967" s="557"/>
      <c r="T2967" s="557"/>
      <c r="U2967" s="557"/>
      <c r="V2967" s="557"/>
      <c r="W2967" s="557"/>
      <c r="X2967" s="557"/>
    </row>
    <row r="2968" spans="2:24" ht="12.45" hidden="1" thickTop="1"/>
    <row r="2969" spans="2:24" ht="12.45" hidden="1" thickBot="1">
      <c r="B2969" s="559" t="str">
        <f ca="1">"nazwa ST: "&amp;B1803</f>
        <v>nazwa ST: 0</v>
      </c>
      <c r="C2969" s="559"/>
      <c r="D2969" s="560">
        <f>D1803</f>
        <v>185</v>
      </c>
      <c r="E2969" s="559"/>
      <c r="F2969" s="559"/>
      <c r="G2969" s="559"/>
      <c r="H2969" s="559"/>
      <c r="I2969" s="559"/>
      <c r="J2969" s="559"/>
      <c r="K2969" s="568" t="str">
        <f t="shared" ref="K2969:X2969" si="1803">LataProjekcji</f>
        <v>Uzupełnij dane</v>
      </c>
      <c r="L2969" s="568" t="str">
        <f t="shared" si="1803"/>
        <v/>
      </c>
      <c r="M2969" s="568" t="str">
        <f t="shared" si="1803"/>
        <v/>
      </c>
      <c r="N2969" s="568" t="str">
        <f t="shared" si="1803"/>
        <v/>
      </c>
      <c r="O2969" s="568" t="str">
        <f t="shared" si="1803"/>
        <v/>
      </c>
      <c r="P2969" s="568" t="str">
        <f t="shared" si="1803"/>
        <v/>
      </c>
      <c r="Q2969" s="568" t="str">
        <f t="shared" si="1803"/>
        <v/>
      </c>
      <c r="R2969" s="568" t="str">
        <f t="shared" si="1803"/>
        <v/>
      </c>
      <c r="S2969" s="568" t="str">
        <f t="shared" si="1803"/>
        <v/>
      </c>
      <c r="T2969" s="568" t="str">
        <f t="shared" si="1803"/>
        <v/>
      </c>
      <c r="U2969" s="568" t="str">
        <f t="shared" si="1803"/>
        <v/>
      </c>
      <c r="V2969" s="568" t="str">
        <f t="shared" si="1803"/>
        <v/>
      </c>
      <c r="W2969" s="568" t="str">
        <f t="shared" si="1803"/>
        <v/>
      </c>
      <c r="X2969" s="568" t="str">
        <f t="shared" si="1803"/>
        <v/>
      </c>
    </row>
    <row r="2970" spans="2:24" hidden="1">
      <c r="B2970" s="555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4" t="str">
        <f ca="1">IF(ISBLANK(OFFSET($E$269,$D2969,0)),"brak daty",IF(D2971&gt;10,EDATE(OFFSET($E$269,$D2969,0),D2973),DATE(D2970,E2970,1)))</f>
        <v>brak daty</v>
      </c>
      <c r="H2970" s="567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5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7" t="b">
        <f ca="1">SUM(K2971:X2971)=E2973</f>
        <v>1</v>
      </c>
      <c r="I2971" s="1" t="s">
        <v>802</v>
      </c>
      <c r="K2971" s="566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6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6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6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6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6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6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6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6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6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6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6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6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6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5" t="s">
        <v>806</v>
      </c>
      <c r="D2972" s="474">
        <f ca="1">D1806</f>
        <v>0</v>
      </c>
      <c r="E2972" s="474">
        <f ca="1">IF(D2971&gt;10,ROUND(D2972/12,2),D2972)</f>
        <v>0</v>
      </c>
      <c r="F2972" s="553">
        <f>Koniec_Projekt</f>
        <v>0</v>
      </c>
      <c r="G2972" s="330">
        <f>Miesiac_Koniec_Projekt</f>
        <v>0</v>
      </c>
      <c r="H2972" s="567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5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45" hidden="1" thickBot="1">
      <c r="B2974" s="556" t="s">
        <v>804</v>
      </c>
      <c r="C2974" s="557"/>
      <c r="D2974" s="558">
        <f ca="1">IF(D2971&gt;10,ROUND((D2973-1)*E2972,0),E2972)</f>
        <v>0</v>
      </c>
      <c r="E2974" s="558">
        <f ca="1">D2971-D2974</f>
        <v>0</v>
      </c>
      <c r="F2974" s="557"/>
      <c r="G2974" s="557"/>
      <c r="H2974" s="557"/>
      <c r="I2974" s="557"/>
      <c r="J2974" s="557"/>
      <c r="K2974" s="557"/>
      <c r="L2974" s="557"/>
      <c r="M2974" s="557"/>
      <c r="N2974" s="557"/>
      <c r="O2974" s="557"/>
      <c r="P2974" s="557"/>
      <c r="Q2974" s="557"/>
      <c r="R2974" s="557"/>
      <c r="S2974" s="557"/>
      <c r="T2974" s="557"/>
      <c r="U2974" s="557"/>
      <c r="V2974" s="557"/>
      <c r="W2974" s="557"/>
      <c r="X2974" s="557"/>
    </row>
    <row r="2975" spans="2:24" ht="12.45" hidden="1" thickTop="1"/>
    <row r="2976" spans="2:24" ht="12.45" hidden="1" thickBot="1">
      <c r="B2976" s="559" t="str">
        <f ca="1">"nazwa ST: "&amp;B1810</f>
        <v>nazwa ST: 0</v>
      </c>
      <c r="C2976" s="559"/>
      <c r="D2976" s="560">
        <f>D1810</f>
        <v>186</v>
      </c>
      <c r="E2976" s="559"/>
      <c r="F2976" s="559"/>
      <c r="G2976" s="559"/>
      <c r="H2976" s="559"/>
      <c r="I2976" s="559"/>
      <c r="J2976" s="559"/>
      <c r="K2976" s="568" t="str">
        <f t="shared" ref="K2976:X2976" si="1804">LataProjekcji</f>
        <v>Uzupełnij dane</v>
      </c>
      <c r="L2976" s="568" t="str">
        <f t="shared" si="1804"/>
        <v/>
      </c>
      <c r="M2976" s="568" t="str">
        <f t="shared" si="1804"/>
        <v/>
      </c>
      <c r="N2976" s="568" t="str">
        <f t="shared" si="1804"/>
        <v/>
      </c>
      <c r="O2976" s="568" t="str">
        <f t="shared" si="1804"/>
        <v/>
      </c>
      <c r="P2976" s="568" t="str">
        <f t="shared" si="1804"/>
        <v/>
      </c>
      <c r="Q2976" s="568" t="str">
        <f t="shared" si="1804"/>
        <v/>
      </c>
      <c r="R2976" s="568" t="str">
        <f t="shared" si="1804"/>
        <v/>
      </c>
      <c r="S2976" s="568" t="str">
        <f t="shared" si="1804"/>
        <v/>
      </c>
      <c r="T2976" s="568" t="str">
        <f t="shared" si="1804"/>
        <v/>
      </c>
      <c r="U2976" s="568" t="str">
        <f t="shared" si="1804"/>
        <v/>
      </c>
      <c r="V2976" s="568" t="str">
        <f t="shared" si="1804"/>
        <v/>
      </c>
      <c r="W2976" s="568" t="str">
        <f t="shared" si="1804"/>
        <v/>
      </c>
      <c r="X2976" s="568" t="str">
        <f t="shared" si="1804"/>
        <v/>
      </c>
    </row>
    <row r="2977" spans="2:24" hidden="1">
      <c r="B2977" s="555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4" t="str">
        <f ca="1">IF(ISBLANK(OFFSET($E$269,$D2976,0)),"brak daty",IF(D2978&gt;10,EDATE(OFFSET($E$269,$D2976,0),D2980),DATE(D2977,E2977,1)))</f>
        <v>brak daty</v>
      </c>
      <c r="H2977" s="567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5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7" t="b">
        <f ca="1">SUM(K2978:X2978)=E2980</f>
        <v>1</v>
      </c>
      <c r="I2978" s="1" t="s">
        <v>802</v>
      </c>
      <c r="K2978" s="566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6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6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6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6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6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6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6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6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6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6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6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6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6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5" t="s">
        <v>806</v>
      </c>
      <c r="D2979" s="474">
        <f ca="1">D1813</f>
        <v>0</v>
      </c>
      <c r="E2979" s="474">
        <f ca="1">IF(D2978&gt;10,ROUND(D2979/12,2),D2979)</f>
        <v>0</v>
      </c>
      <c r="F2979" s="553">
        <f>Koniec_Projekt</f>
        <v>0</v>
      </c>
      <c r="G2979" s="330">
        <f>Miesiac_Koniec_Projekt</f>
        <v>0</v>
      </c>
      <c r="H2979" s="567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5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45" hidden="1" thickBot="1">
      <c r="B2981" s="556" t="s">
        <v>804</v>
      </c>
      <c r="C2981" s="557"/>
      <c r="D2981" s="558">
        <f ca="1">IF(D2978&gt;10,ROUND((D2980-1)*E2979,0),E2979)</f>
        <v>0</v>
      </c>
      <c r="E2981" s="558">
        <f ca="1">D2978-D2981</f>
        <v>0</v>
      </c>
      <c r="F2981" s="557"/>
      <c r="G2981" s="557"/>
      <c r="H2981" s="557"/>
      <c r="I2981" s="557"/>
      <c r="J2981" s="557"/>
      <c r="K2981" s="557"/>
      <c r="L2981" s="557"/>
      <c r="M2981" s="557"/>
      <c r="N2981" s="557"/>
      <c r="O2981" s="557"/>
      <c r="P2981" s="557"/>
      <c r="Q2981" s="557"/>
      <c r="R2981" s="557"/>
      <c r="S2981" s="557"/>
      <c r="T2981" s="557"/>
      <c r="U2981" s="557"/>
      <c r="V2981" s="557"/>
      <c r="W2981" s="557"/>
      <c r="X2981" s="557"/>
    </row>
    <row r="2982" spans="2:24" ht="12.45" hidden="1" thickTop="1"/>
    <row r="2983" spans="2:24" ht="12.45" hidden="1" thickBot="1">
      <c r="B2983" s="559" t="str">
        <f ca="1">"nazwa ST: "&amp;B1817</f>
        <v>nazwa ST: 0</v>
      </c>
      <c r="C2983" s="559"/>
      <c r="D2983" s="560">
        <f>D1817</f>
        <v>187</v>
      </c>
      <c r="E2983" s="559"/>
      <c r="F2983" s="559"/>
      <c r="G2983" s="559"/>
      <c r="H2983" s="559"/>
      <c r="I2983" s="559"/>
      <c r="J2983" s="559"/>
      <c r="K2983" s="568" t="str">
        <f t="shared" ref="K2983:X2983" si="1805">LataProjekcji</f>
        <v>Uzupełnij dane</v>
      </c>
      <c r="L2983" s="568" t="str">
        <f t="shared" si="1805"/>
        <v/>
      </c>
      <c r="M2983" s="568" t="str">
        <f t="shared" si="1805"/>
        <v/>
      </c>
      <c r="N2983" s="568" t="str">
        <f t="shared" si="1805"/>
        <v/>
      </c>
      <c r="O2983" s="568" t="str">
        <f t="shared" si="1805"/>
        <v/>
      </c>
      <c r="P2983" s="568" t="str">
        <f t="shared" si="1805"/>
        <v/>
      </c>
      <c r="Q2983" s="568" t="str">
        <f t="shared" si="1805"/>
        <v/>
      </c>
      <c r="R2983" s="568" t="str">
        <f t="shared" si="1805"/>
        <v/>
      </c>
      <c r="S2983" s="568" t="str">
        <f t="shared" si="1805"/>
        <v/>
      </c>
      <c r="T2983" s="568" t="str">
        <f t="shared" si="1805"/>
        <v/>
      </c>
      <c r="U2983" s="568" t="str">
        <f t="shared" si="1805"/>
        <v/>
      </c>
      <c r="V2983" s="568" t="str">
        <f t="shared" si="1805"/>
        <v/>
      </c>
      <c r="W2983" s="568" t="str">
        <f t="shared" si="1805"/>
        <v/>
      </c>
      <c r="X2983" s="568" t="str">
        <f t="shared" si="1805"/>
        <v/>
      </c>
    </row>
    <row r="2984" spans="2:24" hidden="1">
      <c r="B2984" s="555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4" t="str">
        <f ca="1">IF(ISBLANK(OFFSET($E$269,$D2983,0)),"brak daty",IF(D2985&gt;10,EDATE(OFFSET($E$269,$D2983,0),D2987),DATE(D2984,E2984,1)))</f>
        <v>brak daty</v>
      </c>
      <c r="H2984" s="567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5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7" t="b">
        <f ca="1">SUM(K2985:X2985)=E2987</f>
        <v>1</v>
      </c>
      <c r="I2985" s="1" t="s">
        <v>802</v>
      </c>
      <c r="K2985" s="566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6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6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6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6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6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6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6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6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6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6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6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6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6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5" t="s">
        <v>806</v>
      </c>
      <c r="D2986" s="474">
        <f ca="1">D1820</f>
        <v>0</v>
      </c>
      <c r="E2986" s="474">
        <f ca="1">IF(D2985&gt;10,ROUND(D2986/12,2),D2986)</f>
        <v>0</v>
      </c>
      <c r="F2986" s="553">
        <f>Koniec_Projekt</f>
        <v>0</v>
      </c>
      <c r="G2986" s="330">
        <f>Miesiac_Koniec_Projekt</f>
        <v>0</v>
      </c>
      <c r="H2986" s="567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5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45" hidden="1" thickBot="1">
      <c r="B2988" s="556" t="s">
        <v>804</v>
      </c>
      <c r="C2988" s="557"/>
      <c r="D2988" s="558">
        <f ca="1">IF(D2985&gt;10,ROUND((D2987-1)*E2986,0),E2986)</f>
        <v>0</v>
      </c>
      <c r="E2988" s="558">
        <f ca="1">D2985-D2988</f>
        <v>0</v>
      </c>
      <c r="F2988" s="557"/>
      <c r="G2988" s="557"/>
      <c r="H2988" s="557"/>
      <c r="I2988" s="557"/>
      <c r="J2988" s="557"/>
      <c r="K2988" s="557"/>
      <c r="L2988" s="557"/>
      <c r="M2988" s="557"/>
      <c r="N2988" s="557"/>
      <c r="O2988" s="557"/>
      <c r="P2988" s="557"/>
      <c r="Q2988" s="557"/>
      <c r="R2988" s="557"/>
      <c r="S2988" s="557"/>
      <c r="T2988" s="557"/>
      <c r="U2988" s="557"/>
      <c r="V2988" s="557"/>
      <c r="W2988" s="557"/>
      <c r="X2988" s="557"/>
    </row>
    <row r="2989" spans="2:24" ht="12.45" hidden="1" thickTop="1"/>
    <row r="2990" spans="2:24" ht="12.45" hidden="1" thickBot="1">
      <c r="B2990" s="559" t="str">
        <f ca="1">"nazwa ST: "&amp;B1824</f>
        <v>nazwa ST: 0</v>
      </c>
      <c r="C2990" s="559"/>
      <c r="D2990" s="560">
        <f>D1824</f>
        <v>188</v>
      </c>
      <c r="E2990" s="559"/>
      <c r="F2990" s="559"/>
      <c r="G2990" s="559"/>
      <c r="H2990" s="559"/>
      <c r="I2990" s="559"/>
      <c r="J2990" s="559"/>
      <c r="K2990" s="568" t="str">
        <f t="shared" ref="K2990:X2990" si="1806">LataProjekcji</f>
        <v>Uzupełnij dane</v>
      </c>
      <c r="L2990" s="568" t="str">
        <f t="shared" si="1806"/>
        <v/>
      </c>
      <c r="M2990" s="568" t="str">
        <f t="shared" si="1806"/>
        <v/>
      </c>
      <c r="N2990" s="568" t="str">
        <f t="shared" si="1806"/>
        <v/>
      </c>
      <c r="O2990" s="568" t="str">
        <f t="shared" si="1806"/>
        <v/>
      </c>
      <c r="P2990" s="568" t="str">
        <f t="shared" si="1806"/>
        <v/>
      </c>
      <c r="Q2990" s="568" t="str">
        <f t="shared" si="1806"/>
        <v/>
      </c>
      <c r="R2990" s="568" t="str">
        <f t="shared" si="1806"/>
        <v/>
      </c>
      <c r="S2990" s="568" t="str">
        <f t="shared" si="1806"/>
        <v/>
      </c>
      <c r="T2990" s="568" t="str">
        <f t="shared" si="1806"/>
        <v/>
      </c>
      <c r="U2990" s="568" t="str">
        <f t="shared" si="1806"/>
        <v/>
      </c>
      <c r="V2990" s="568" t="str">
        <f t="shared" si="1806"/>
        <v/>
      </c>
      <c r="W2990" s="568" t="str">
        <f t="shared" si="1806"/>
        <v/>
      </c>
      <c r="X2990" s="568" t="str">
        <f t="shared" si="1806"/>
        <v/>
      </c>
    </row>
    <row r="2991" spans="2:24" hidden="1">
      <c r="B2991" s="555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4" t="str">
        <f ca="1">IF(ISBLANK(OFFSET($E$269,$D2990,0)),"brak daty",IF(D2992&gt;10,EDATE(OFFSET($E$269,$D2990,0),D2994),DATE(D2991,E2991,1)))</f>
        <v>brak daty</v>
      </c>
      <c r="H2991" s="567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5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7" t="b">
        <f ca="1">SUM(K2992:X2992)=E2994</f>
        <v>1</v>
      </c>
      <c r="I2992" s="1" t="s">
        <v>802</v>
      </c>
      <c r="K2992" s="566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6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6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6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6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6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6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6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6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6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6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6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6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6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5" t="s">
        <v>806</v>
      </c>
      <c r="D2993" s="474">
        <f ca="1">D1827</f>
        <v>0</v>
      </c>
      <c r="E2993" s="474">
        <f ca="1">IF(D2992&gt;10,ROUND(D2993/12,2),D2993)</f>
        <v>0</v>
      </c>
      <c r="F2993" s="553">
        <f>Koniec_Projekt</f>
        <v>0</v>
      </c>
      <c r="G2993" s="330">
        <f>Miesiac_Koniec_Projekt</f>
        <v>0</v>
      </c>
      <c r="H2993" s="567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5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45" hidden="1" thickBot="1">
      <c r="B2995" s="556" t="s">
        <v>804</v>
      </c>
      <c r="C2995" s="557"/>
      <c r="D2995" s="558">
        <f ca="1">IF(D2992&gt;10,ROUND((D2994-1)*E2993,0),E2993)</f>
        <v>0</v>
      </c>
      <c r="E2995" s="558">
        <f ca="1">D2992-D2995</f>
        <v>0</v>
      </c>
      <c r="F2995" s="557"/>
      <c r="G2995" s="557"/>
      <c r="H2995" s="557"/>
      <c r="I2995" s="557"/>
      <c r="J2995" s="557"/>
      <c r="K2995" s="557"/>
      <c r="L2995" s="557"/>
      <c r="M2995" s="557"/>
      <c r="N2995" s="557"/>
      <c r="O2995" s="557"/>
      <c r="P2995" s="557"/>
      <c r="Q2995" s="557"/>
      <c r="R2995" s="557"/>
      <c r="S2995" s="557"/>
      <c r="T2995" s="557"/>
      <c r="U2995" s="557"/>
      <c r="V2995" s="557"/>
      <c r="W2995" s="557"/>
      <c r="X2995" s="557"/>
    </row>
    <row r="2996" spans="1:24" ht="12.45" hidden="1" thickTop="1"/>
    <row r="2998" spans="1:24" ht="12.45" hidden="1" thickBot="1">
      <c r="A2998" s="562"/>
      <c r="B2998" s="559" t="str">
        <f ca="1">"nazwa ST: "&amp;B1843</f>
        <v xml:space="preserve">nazwa ST: </v>
      </c>
      <c r="C2998" s="559"/>
      <c r="D2998" s="560">
        <f>D1843</f>
        <v>1564</v>
      </c>
      <c r="E2998" s="559"/>
      <c r="F2998" s="559"/>
      <c r="G2998" s="559"/>
      <c r="H2998" s="559"/>
      <c r="I2998" s="559"/>
      <c r="J2998" s="559"/>
      <c r="K2998" s="568" t="str">
        <f t="shared" ref="K2998:X2998" si="1807">LataProjekcji</f>
        <v>Uzupełnij dane</v>
      </c>
      <c r="L2998" s="568" t="str">
        <f t="shared" si="1807"/>
        <v/>
      </c>
      <c r="M2998" s="568" t="str">
        <f t="shared" si="1807"/>
        <v/>
      </c>
      <c r="N2998" s="568" t="str">
        <f t="shared" si="1807"/>
        <v/>
      </c>
      <c r="O2998" s="568" t="str">
        <f t="shared" si="1807"/>
        <v/>
      </c>
      <c r="P2998" s="568" t="str">
        <f t="shared" si="1807"/>
        <v/>
      </c>
      <c r="Q2998" s="568" t="str">
        <f t="shared" si="1807"/>
        <v/>
      </c>
      <c r="R2998" s="568" t="str">
        <f t="shared" si="1807"/>
        <v/>
      </c>
      <c r="S2998" s="568" t="str">
        <f t="shared" si="1807"/>
        <v/>
      </c>
      <c r="T2998" s="568" t="str">
        <f t="shared" si="1807"/>
        <v/>
      </c>
      <c r="U2998" s="568" t="str">
        <f t="shared" si="1807"/>
        <v/>
      </c>
      <c r="V2998" s="568" t="str">
        <f t="shared" si="1807"/>
        <v/>
      </c>
      <c r="W2998" s="568" t="str">
        <f t="shared" si="1807"/>
        <v/>
      </c>
      <c r="X2998" s="568" t="str">
        <f t="shared" si="1807"/>
        <v/>
      </c>
    </row>
    <row r="2999" spans="1:24" hidden="1">
      <c r="B2999" s="555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4" t="str">
        <f ca="1">IF(OR(ISBLANK(OFFSET($E$269,$D2998,0)),ISTEXT(OFFSET($E$269,$D2998,0))),"brak daty",IF(D3000&gt;10,EDATE(OFFSET($E$269,$D2998,0),D3002),DATE(D2999,E2999,1)))</f>
        <v>brak daty</v>
      </c>
      <c r="H2999" s="567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5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7" t="b">
        <f ca="1">SUM(K3000:X3000)=E3002</f>
        <v>1</v>
      </c>
      <c r="I3000" s="1" t="s">
        <v>802</v>
      </c>
      <c r="K3000" s="566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6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6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6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6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6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6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6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6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6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6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6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6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6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5" t="s">
        <v>806</v>
      </c>
      <c r="D3001" s="474">
        <f ca="1">D1846</f>
        <v>0</v>
      </c>
      <c r="E3001" s="474">
        <f ca="1">IF(D3000&gt;10,ROUND(D3001/12,2),D3001)</f>
        <v>0</v>
      </c>
      <c r="F3001" s="553">
        <f>Koniec_Projekt</f>
        <v>0</v>
      </c>
      <c r="G3001" s="330">
        <f>Miesiac_Koniec_Projekt</f>
        <v>0</v>
      </c>
      <c r="H3001" s="567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5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45" hidden="1" thickBot="1">
      <c r="B3003" s="556" t="s">
        <v>804</v>
      </c>
      <c r="C3003" s="557"/>
      <c r="D3003" s="558">
        <f ca="1">IF(D3000&gt;10,ROUND((D3002-1)*E3001,0),E3001)</f>
        <v>0</v>
      </c>
      <c r="E3003" s="558">
        <f ca="1">D3000-D3003</f>
        <v>0</v>
      </c>
      <c r="F3003" s="557"/>
      <c r="G3003" s="557"/>
      <c r="H3003" s="557"/>
      <c r="I3003" s="557"/>
      <c r="J3003" s="557"/>
      <c r="K3003" s="557"/>
      <c r="L3003" s="557"/>
      <c r="M3003" s="557"/>
      <c r="N3003" s="557"/>
      <c r="O3003" s="557"/>
      <c r="P3003" s="557"/>
      <c r="Q3003" s="557"/>
      <c r="R3003" s="557"/>
      <c r="S3003" s="557"/>
      <c r="T3003" s="557"/>
      <c r="U3003" s="557"/>
      <c r="V3003" s="557"/>
      <c r="W3003" s="557"/>
      <c r="X3003" s="557"/>
    </row>
    <row r="3004" spans="1:24" ht="12.45" hidden="1" thickTop="1"/>
    <row r="3005" spans="1:24" ht="12.45" hidden="1" thickBot="1">
      <c r="B3005" s="559" t="str">
        <f ca="1">"nazwa ST: "&amp;B1850</f>
        <v xml:space="preserve">nazwa ST: </v>
      </c>
      <c r="C3005" s="559"/>
      <c r="D3005" s="560">
        <f>D1850</f>
        <v>1565</v>
      </c>
      <c r="E3005" s="559"/>
      <c r="F3005" s="559"/>
      <c r="G3005" s="559"/>
      <c r="H3005" s="559"/>
      <c r="I3005" s="559"/>
      <c r="J3005" s="559"/>
      <c r="K3005" s="568" t="str">
        <f t="shared" ref="K3005:X3005" si="1808">LataProjekcji</f>
        <v>Uzupełnij dane</v>
      </c>
      <c r="L3005" s="568" t="str">
        <f t="shared" si="1808"/>
        <v/>
      </c>
      <c r="M3005" s="568" t="str">
        <f t="shared" si="1808"/>
        <v/>
      </c>
      <c r="N3005" s="568" t="str">
        <f t="shared" si="1808"/>
        <v/>
      </c>
      <c r="O3005" s="568" t="str">
        <f t="shared" si="1808"/>
        <v/>
      </c>
      <c r="P3005" s="568" t="str">
        <f t="shared" si="1808"/>
        <v/>
      </c>
      <c r="Q3005" s="568" t="str">
        <f t="shared" si="1808"/>
        <v/>
      </c>
      <c r="R3005" s="568" t="str">
        <f t="shared" si="1808"/>
        <v/>
      </c>
      <c r="S3005" s="568" t="str">
        <f t="shared" si="1808"/>
        <v/>
      </c>
      <c r="T3005" s="568" t="str">
        <f t="shared" si="1808"/>
        <v/>
      </c>
      <c r="U3005" s="568" t="str">
        <f t="shared" si="1808"/>
        <v/>
      </c>
      <c r="V3005" s="568" t="str">
        <f t="shared" si="1808"/>
        <v/>
      </c>
      <c r="W3005" s="568" t="str">
        <f t="shared" si="1808"/>
        <v/>
      </c>
      <c r="X3005" s="568" t="str">
        <f t="shared" si="1808"/>
        <v/>
      </c>
    </row>
    <row r="3006" spans="1:24" hidden="1">
      <c r="B3006" s="555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4" t="str">
        <f ca="1">IF(OR(ISBLANK(OFFSET($E$269,$D3005,0)),ISTEXT(OFFSET($E$269,$D3005,0))),"brak daty",IF(D3007&gt;10,EDATE(OFFSET($E$269,$D3005,0),D3009),DATE(D3006,E3006,1)))</f>
        <v>brak daty</v>
      </c>
      <c r="H3006" s="567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5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7" t="b">
        <f ca="1">SUM(K3007:X3007)=E3009</f>
        <v>1</v>
      </c>
      <c r="I3007" s="1" t="s">
        <v>802</v>
      </c>
      <c r="K3007" s="566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6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6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6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6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6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6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6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6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6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6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6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6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6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5" t="s">
        <v>806</v>
      </c>
      <c r="D3008" s="474">
        <f ca="1">D1853</f>
        <v>0</v>
      </c>
      <c r="E3008" s="474">
        <f ca="1">IF(D3007&gt;10,ROUND(D3008/12,2),D3008)</f>
        <v>0</v>
      </c>
      <c r="F3008" s="553">
        <f>Koniec_Projekt</f>
        <v>0</v>
      </c>
      <c r="G3008" s="330">
        <f>Miesiac_Koniec_Projekt</f>
        <v>0</v>
      </c>
      <c r="H3008" s="567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5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45" hidden="1" thickBot="1">
      <c r="B3010" s="556" t="s">
        <v>804</v>
      </c>
      <c r="C3010" s="557"/>
      <c r="D3010" s="558">
        <f ca="1">IF(D3007&gt;10,ROUND((D3009-1)*E3008,0),E3008)</f>
        <v>0</v>
      </c>
      <c r="E3010" s="558">
        <f ca="1">D3007-D3010</f>
        <v>0</v>
      </c>
      <c r="F3010" s="557"/>
      <c r="G3010" s="557"/>
      <c r="H3010" s="557"/>
      <c r="I3010" s="557"/>
      <c r="J3010" s="557"/>
      <c r="K3010" s="557"/>
      <c r="L3010" s="557"/>
      <c r="M3010" s="557"/>
      <c r="N3010" s="557"/>
      <c r="O3010" s="557"/>
      <c r="P3010" s="557"/>
      <c r="Q3010" s="557"/>
      <c r="R3010" s="557"/>
      <c r="S3010" s="557"/>
      <c r="T3010" s="557"/>
      <c r="U3010" s="557"/>
      <c r="V3010" s="557"/>
      <c r="W3010" s="557"/>
      <c r="X3010" s="557"/>
    </row>
    <row r="3011" spans="2:24" ht="12.45" hidden="1" thickTop="1"/>
    <row r="3012" spans="2:24" ht="12.45" hidden="1" thickBot="1">
      <c r="B3012" s="559" t="str">
        <f ca="1">"nazwa ST: "&amp;B1857</f>
        <v xml:space="preserve">nazwa ST: </v>
      </c>
      <c r="C3012" s="559"/>
      <c r="D3012" s="560">
        <f>D1857</f>
        <v>1566</v>
      </c>
      <c r="E3012" s="559"/>
      <c r="F3012" s="559"/>
      <c r="G3012" s="559"/>
      <c r="H3012" s="559"/>
      <c r="I3012" s="559"/>
      <c r="J3012" s="559"/>
      <c r="K3012" s="568" t="str">
        <f t="shared" ref="K3012:X3012" si="1809">LataProjekcji</f>
        <v>Uzupełnij dane</v>
      </c>
      <c r="L3012" s="568" t="str">
        <f t="shared" si="1809"/>
        <v/>
      </c>
      <c r="M3012" s="568" t="str">
        <f t="shared" si="1809"/>
        <v/>
      </c>
      <c r="N3012" s="568" t="str">
        <f t="shared" si="1809"/>
        <v/>
      </c>
      <c r="O3012" s="568" t="str">
        <f t="shared" si="1809"/>
        <v/>
      </c>
      <c r="P3012" s="568" t="str">
        <f t="shared" si="1809"/>
        <v/>
      </c>
      <c r="Q3012" s="568" t="str">
        <f t="shared" si="1809"/>
        <v/>
      </c>
      <c r="R3012" s="568" t="str">
        <f t="shared" si="1809"/>
        <v/>
      </c>
      <c r="S3012" s="568" t="str">
        <f t="shared" si="1809"/>
        <v/>
      </c>
      <c r="T3012" s="568" t="str">
        <f t="shared" si="1809"/>
        <v/>
      </c>
      <c r="U3012" s="568" t="str">
        <f t="shared" si="1809"/>
        <v/>
      </c>
      <c r="V3012" s="568" t="str">
        <f t="shared" si="1809"/>
        <v/>
      </c>
      <c r="W3012" s="568" t="str">
        <f t="shared" si="1809"/>
        <v/>
      </c>
      <c r="X3012" s="568" t="str">
        <f t="shared" si="1809"/>
        <v/>
      </c>
    </row>
    <row r="3013" spans="2:24" hidden="1">
      <c r="B3013" s="555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4" t="str">
        <f ca="1">IF(OR(ISBLANK(OFFSET($E$269,$D3012,0)),ISTEXT(OFFSET($E$269,$D3012,0))),"brak daty",IF(D3014&gt;10,EDATE(OFFSET($E$269,$D3012,0),D3016),DATE(D3013,E3013,1)))</f>
        <v>brak daty</v>
      </c>
      <c r="H3013" s="567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5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7" t="b">
        <f ca="1">SUM(K3014:X3014)=E3016</f>
        <v>1</v>
      </c>
      <c r="I3014" s="1" t="s">
        <v>802</v>
      </c>
      <c r="K3014" s="566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6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6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6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6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6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6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6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6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6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6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6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6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6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5" t="s">
        <v>806</v>
      </c>
      <c r="D3015" s="474">
        <f ca="1">D1860</f>
        <v>0</v>
      </c>
      <c r="E3015" s="474">
        <f ca="1">IF(D3014&gt;10,ROUND(D3015/12,2),D3015)</f>
        <v>0</v>
      </c>
      <c r="F3015" s="553">
        <f>Koniec_Projekt</f>
        <v>0</v>
      </c>
      <c r="G3015" s="330">
        <f>Miesiac_Koniec_Projekt</f>
        <v>0</v>
      </c>
      <c r="H3015" s="567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5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45" hidden="1" thickBot="1">
      <c r="B3017" s="556" t="s">
        <v>804</v>
      </c>
      <c r="C3017" s="557"/>
      <c r="D3017" s="558">
        <f ca="1">IF(D3014&gt;10,ROUND((D3016-1)*E3015,0),E3015)</f>
        <v>0</v>
      </c>
      <c r="E3017" s="558">
        <f ca="1">D3014-D3017</f>
        <v>0</v>
      </c>
      <c r="F3017" s="557"/>
      <c r="G3017" s="557"/>
      <c r="H3017" s="557"/>
      <c r="I3017" s="557"/>
      <c r="J3017" s="557"/>
      <c r="K3017" s="557"/>
      <c r="L3017" s="557"/>
      <c r="M3017" s="557"/>
      <c r="N3017" s="557"/>
      <c r="O3017" s="557"/>
      <c r="P3017" s="557"/>
      <c r="Q3017" s="557"/>
      <c r="R3017" s="557"/>
      <c r="S3017" s="557"/>
      <c r="T3017" s="557"/>
      <c r="U3017" s="557"/>
      <c r="V3017" s="557"/>
      <c r="W3017" s="557"/>
      <c r="X3017" s="557"/>
    </row>
    <row r="3018" spans="2:24" ht="12.45" hidden="1" thickTop="1"/>
    <row r="3019" spans="2:24" ht="12.45" hidden="1" thickBot="1">
      <c r="B3019" s="559" t="str">
        <f ca="1">"nazwa ST: "&amp;B1864</f>
        <v xml:space="preserve">nazwa ST: </v>
      </c>
      <c r="C3019" s="559"/>
      <c r="D3019" s="560">
        <f>D1864</f>
        <v>1567</v>
      </c>
      <c r="E3019" s="559"/>
      <c r="F3019" s="559"/>
      <c r="G3019" s="559"/>
      <c r="H3019" s="559"/>
      <c r="I3019" s="559"/>
      <c r="J3019" s="559"/>
      <c r="K3019" s="568" t="str">
        <f t="shared" ref="K3019:X3019" si="1810">LataProjekcji</f>
        <v>Uzupełnij dane</v>
      </c>
      <c r="L3019" s="568" t="str">
        <f t="shared" si="1810"/>
        <v/>
      </c>
      <c r="M3019" s="568" t="str">
        <f t="shared" si="1810"/>
        <v/>
      </c>
      <c r="N3019" s="568" t="str">
        <f t="shared" si="1810"/>
        <v/>
      </c>
      <c r="O3019" s="568" t="str">
        <f t="shared" si="1810"/>
        <v/>
      </c>
      <c r="P3019" s="568" t="str">
        <f t="shared" si="1810"/>
        <v/>
      </c>
      <c r="Q3019" s="568" t="str">
        <f t="shared" si="1810"/>
        <v/>
      </c>
      <c r="R3019" s="568" t="str">
        <f t="shared" si="1810"/>
        <v/>
      </c>
      <c r="S3019" s="568" t="str">
        <f t="shared" si="1810"/>
        <v/>
      </c>
      <c r="T3019" s="568" t="str">
        <f t="shared" si="1810"/>
        <v/>
      </c>
      <c r="U3019" s="568" t="str">
        <f t="shared" si="1810"/>
        <v/>
      </c>
      <c r="V3019" s="568" t="str">
        <f t="shared" si="1810"/>
        <v/>
      </c>
      <c r="W3019" s="568" t="str">
        <f t="shared" si="1810"/>
        <v/>
      </c>
      <c r="X3019" s="568" t="str">
        <f t="shared" si="1810"/>
        <v/>
      </c>
    </row>
    <row r="3020" spans="2:24" hidden="1">
      <c r="B3020" s="555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4" t="str">
        <f ca="1">IF(OR(ISBLANK(OFFSET($E$269,$D3019,0)),ISTEXT(OFFSET($E$269,$D3019,0))),"brak daty",IF(D3021&gt;10,EDATE(OFFSET($E$269,$D3019,0),D3023),DATE(D3020,E3020,1)))</f>
        <v>brak daty</v>
      </c>
      <c r="H3020" s="567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5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7" t="b">
        <f ca="1">SUM(K3021:X3021)=E3023</f>
        <v>1</v>
      </c>
      <c r="I3021" s="1" t="s">
        <v>802</v>
      </c>
      <c r="K3021" s="566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6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6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6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6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6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6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6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6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6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6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6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6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6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5" t="s">
        <v>806</v>
      </c>
      <c r="D3022" s="474">
        <f ca="1">D1867</f>
        <v>0</v>
      </c>
      <c r="E3022" s="474">
        <f ca="1">IF(D3021&gt;10,ROUND(D3022/12,2),D3022)</f>
        <v>0</v>
      </c>
      <c r="F3022" s="553">
        <f>Koniec_Projekt</f>
        <v>0</v>
      </c>
      <c r="G3022" s="330">
        <f>Miesiac_Koniec_Projekt</f>
        <v>0</v>
      </c>
      <c r="H3022" s="567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5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45" hidden="1" thickBot="1">
      <c r="B3024" s="556" t="s">
        <v>804</v>
      </c>
      <c r="C3024" s="557"/>
      <c r="D3024" s="558">
        <f ca="1">IF(D3021&gt;10,ROUND((D3023-1)*E3022,0),E3022)</f>
        <v>0</v>
      </c>
      <c r="E3024" s="558">
        <f ca="1">D3021-D3024</f>
        <v>0</v>
      </c>
      <c r="F3024" s="557"/>
      <c r="G3024" s="557"/>
      <c r="H3024" s="557"/>
      <c r="I3024" s="557"/>
      <c r="J3024" s="557"/>
      <c r="K3024" s="557"/>
      <c r="L3024" s="557"/>
      <c r="M3024" s="557"/>
      <c r="N3024" s="557"/>
      <c r="O3024" s="557"/>
      <c r="P3024" s="557"/>
      <c r="Q3024" s="557"/>
      <c r="R3024" s="557"/>
      <c r="S3024" s="557"/>
      <c r="T3024" s="557"/>
      <c r="U3024" s="557"/>
      <c r="V3024" s="557"/>
      <c r="W3024" s="557"/>
      <c r="X3024" s="557"/>
    </row>
    <row r="3025" spans="1:24" ht="12.45" hidden="1" thickTop="1"/>
    <row r="3026" spans="1:24" ht="12.45" hidden="1" thickBot="1">
      <c r="B3026" s="559" t="str">
        <f ca="1">"nazwa ST: "&amp;B1871</f>
        <v xml:space="preserve">nazwa ST: </v>
      </c>
      <c r="C3026" s="559"/>
      <c r="D3026" s="560">
        <f>D1871</f>
        <v>1568</v>
      </c>
      <c r="E3026" s="559"/>
      <c r="F3026" s="559"/>
      <c r="G3026" s="559"/>
      <c r="H3026" s="559"/>
      <c r="I3026" s="559"/>
      <c r="J3026" s="559"/>
      <c r="K3026" s="568" t="str">
        <f t="shared" ref="K3026:X3026" si="1811">LataProjekcji</f>
        <v>Uzupełnij dane</v>
      </c>
      <c r="L3026" s="568" t="str">
        <f t="shared" si="1811"/>
        <v/>
      </c>
      <c r="M3026" s="568" t="str">
        <f t="shared" si="1811"/>
        <v/>
      </c>
      <c r="N3026" s="568" t="str">
        <f t="shared" si="1811"/>
        <v/>
      </c>
      <c r="O3026" s="568" t="str">
        <f t="shared" si="1811"/>
        <v/>
      </c>
      <c r="P3026" s="568" t="str">
        <f t="shared" si="1811"/>
        <v/>
      </c>
      <c r="Q3026" s="568" t="str">
        <f t="shared" si="1811"/>
        <v/>
      </c>
      <c r="R3026" s="568" t="str">
        <f t="shared" si="1811"/>
        <v/>
      </c>
      <c r="S3026" s="568" t="str">
        <f t="shared" si="1811"/>
        <v/>
      </c>
      <c r="T3026" s="568" t="str">
        <f t="shared" si="1811"/>
        <v/>
      </c>
      <c r="U3026" s="568" t="str">
        <f t="shared" si="1811"/>
        <v/>
      </c>
      <c r="V3026" s="568" t="str">
        <f t="shared" si="1811"/>
        <v/>
      </c>
      <c r="W3026" s="568" t="str">
        <f t="shared" si="1811"/>
        <v/>
      </c>
      <c r="X3026" s="568" t="str">
        <f t="shared" si="1811"/>
        <v/>
      </c>
    </row>
    <row r="3027" spans="1:24" hidden="1">
      <c r="B3027" s="555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4" t="str">
        <f ca="1">IF(OR(ISBLANK(OFFSET($E$269,$D3026,0)),ISTEXT(OFFSET($E$269,$D3026,0))),"brak daty",IF(D3028&gt;10,EDATE(OFFSET($E$269,$D3026,0),D3030),DATE(D3027,E3027,1)))</f>
        <v>brak daty</v>
      </c>
      <c r="H3027" s="567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5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7" t="b">
        <f ca="1">SUM(K3028:X3028)=E3030</f>
        <v>1</v>
      </c>
      <c r="I3028" s="1" t="s">
        <v>802</v>
      </c>
      <c r="K3028" s="566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6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6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6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6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6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6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6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6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6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6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6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6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6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5" t="s">
        <v>806</v>
      </c>
      <c r="D3029" s="474">
        <f ca="1">D1874</f>
        <v>0</v>
      </c>
      <c r="E3029" s="474">
        <f ca="1">IF(D3028&gt;10,ROUND(D3029/12,2),D3029)</f>
        <v>0</v>
      </c>
      <c r="F3029" s="553">
        <f>Koniec_Projekt</f>
        <v>0</v>
      </c>
      <c r="G3029" s="330">
        <f>Miesiac_Koniec_Projekt</f>
        <v>0</v>
      </c>
      <c r="H3029" s="567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5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45" hidden="1" thickBot="1">
      <c r="B3031" s="556" t="s">
        <v>804</v>
      </c>
      <c r="C3031" s="557"/>
      <c r="D3031" s="558">
        <f ca="1">IF(D3028&gt;10,ROUND((D3030-1)*E3029,0),E3029)</f>
        <v>0</v>
      </c>
      <c r="E3031" s="558">
        <f ca="1">D3028-D3031</f>
        <v>0</v>
      </c>
      <c r="F3031" s="557"/>
      <c r="G3031" s="557"/>
      <c r="H3031" s="557"/>
      <c r="I3031" s="557"/>
      <c r="J3031" s="557"/>
      <c r="K3031" s="557"/>
      <c r="L3031" s="557"/>
      <c r="M3031" s="557"/>
      <c r="N3031" s="557"/>
      <c r="O3031" s="557"/>
      <c r="P3031" s="557"/>
      <c r="Q3031" s="557"/>
      <c r="R3031" s="557"/>
      <c r="S3031" s="557"/>
      <c r="T3031" s="557"/>
      <c r="U3031" s="557"/>
      <c r="V3031" s="557"/>
      <c r="W3031" s="557"/>
      <c r="X3031" s="557"/>
    </row>
    <row r="3032" spans="1:24" ht="12.45" hidden="1" thickTop="1"/>
    <row r="3034" spans="1:24" hidden="1">
      <c r="A3034" s="561"/>
      <c r="B3034" s="7" t="str">
        <f>"Grupa ST: "&amp;B1882</f>
        <v>Grupa ST: ŚRODKI TRANSPORTU</v>
      </c>
    </row>
    <row r="3035" spans="1:24" ht="12.45" hidden="1" thickBot="1">
      <c r="B3035" s="559" t="str">
        <f ca="1">"nazwa ST: "&amp;B1883</f>
        <v>nazwa ST: 0</v>
      </c>
      <c r="C3035" s="559"/>
      <c r="D3035" s="560">
        <f>D1883</f>
        <v>305</v>
      </c>
      <c r="E3035" s="559"/>
      <c r="F3035" s="559"/>
      <c r="G3035" s="559"/>
      <c r="H3035" s="559"/>
      <c r="I3035" s="559"/>
      <c r="J3035" s="559"/>
      <c r="K3035" s="568" t="str">
        <f t="shared" ref="K3035:X3035" si="1812">LataProjekcji</f>
        <v>Uzupełnij dane</v>
      </c>
      <c r="L3035" s="568" t="str">
        <f t="shared" si="1812"/>
        <v/>
      </c>
      <c r="M3035" s="568" t="str">
        <f t="shared" si="1812"/>
        <v/>
      </c>
      <c r="N3035" s="568" t="str">
        <f t="shared" si="1812"/>
        <v/>
      </c>
      <c r="O3035" s="568" t="str">
        <f t="shared" si="1812"/>
        <v/>
      </c>
      <c r="P3035" s="568" t="str">
        <f t="shared" si="1812"/>
        <v/>
      </c>
      <c r="Q3035" s="568" t="str">
        <f t="shared" si="1812"/>
        <v/>
      </c>
      <c r="R3035" s="568" t="str">
        <f t="shared" si="1812"/>
        <v/>
      </c>
      <c r="S3035" s="568" t="str">
        <f t="shared" si="1812"/>
        <v/>
      </c>
      <c r="T3035" s="568" t="str">
        <f t="shared" si="1812"/>
        <v/>
      </c>
      <c r="U3035" s="568" t="str">
        <f t="shared" si="1812"/>
        <v/>
      </c>
      <c r="V3035" s="568" t="str">
        <f t="shared" si="1812"/>
        <v/>
      </c>
      <c r="W3035" s="568" t="str">
        <f t="shared" si="1812"/>
        <v/>
      </c>
      <c r="X3035" s="568" t="str">
        <f t="shared" si="1812"/>
        <v/>
      </c>
    </row>
    <row r="3036" spans="1:24" hidden="1">
      <c r="B3036" s="555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4" t="str">
        <f ca="1">IF(ISBLANK(OFFSET($E$269,$D3035,0)),"brak daty",IF(D3037&gt;10,EDATE(OFFSET($E$269,$D3035,0),D3039),DATE(D3036,E3036,1)))</f>
        <v>brak daty</v>
      </c>
      <c r="H3036" s="567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5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7" t="b">
        <f ca="1">SUM(K3037:X3037)=E3039</f>
        <v>1</v>
      </c>
      <c r="I3037" s="1" t="s">
        <v>802</v>
      </c>
      <c r="K3037" s="566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6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6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6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6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6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6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6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6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6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6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6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6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6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5" t="s">
        <v>806</v>
      </c>
      <c r="D3038" s="474">
        <f ca="1">D1886</f>
        <v>0</v>
      </c>
      <c r="E3038" s="474">
        <f ca="1">IF(D3037&gt;10,ROUND(D3038/12,2),D3038)</f>
        <v>0</v>
      </c>
      <c r="F3038" s="553">
        <f>Koniec_Projekt</f>
        <v>0</v>
      </c>
      <c r="G3038" s="330">
        <f>Miesiac_Koniec_Projekt</f>
        <v>0</v>
      </c>
      <c r="H3038" s="567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5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45" hidden="1" thickBot="1">
      <c r="B3040" s="556" t="s">
        <v>804</v>
      </c>
      <c r="C3040" s="557"/>
      <c r="D3040" s="558">
        <f ca="1">IF(D3037&gt;10,ROUND((D3039-1)*E3038,0),E3038)</f>
        <v>0</v>
      </c>
      <c r="E3040" s="558">
        <f ca="1">D3037-D3040</f>
        <v>0</v>
      </c>
      <c r="F3040" s="557"/>
      <c r="G3040" s="557"/>
      <c r="H3040" s="557"/>
      <c r="I3040" s="557"/>
      <c r="J3040" s="557"/>
      <c r="K3040" s="557"/>
      <c r="L3040" s="557"/>
      <c r="M3040" s="557"/>
      <c r="N3040" s="557"/>
      <c r="O3040" s="557"/>
      <c r="P3040" s="557"/>
      <c r="Q3040" s="557"/>
      <c r="R3040" s="557"/>
      <c r="S3040" s="557"/>
      <c r="T3040" s="557"/>
      <c r="U3040" s="557"/>
      <c r="V3040" s="557"/>
      <c r="W3040" s="557"/>
      <c r="X3040" s="557"/>
    </row>
    <row r="3041" spans="2:24" ht="12.45" hidden="1" thickTop="1"/>
    <row r="3042" spans="2:24" ht="12.45" hidden="1" thickBot="1">
      <c r="B3042" s="559" t="str">
        <f ca="1">"nazwa ST: "&amp;B1890</f>
        <v>nazwa ST: 0</v>
      </c>
      <c r="C3042" s="559"/>
      <c r="D3042" s="560">
        <f>D1890</f>
        <v>306</v>
      </c>
      <c r="E3042" s="559"/>
      <c r="F3042" s="559"/>
      <c r="G3042" s="559"/>
      <c r="H3042" s="559"/>
      <c r="I3042" s="559"/>
      <c r="J3042" s="559"/>
      <c r="K3042" s="568" t="str">
        <f t="shared" ref="K3042:X3042" si="1813">LataProjekcji</f>
        <v>Uzupełnij dane</v>
      </c>
      <c r="L3042" s="568" t="str">
        <f t="shared" si="1813"/>
        <v/>
      </c>
      <c r="M3042" s="568" t="str">
        <f t="shared" si="1813"/>
        <v/>
      </c>
      <c r="N3042" s="568" t="str">
        <f t="shared" si="1813"/>
        <v/>
      </c>
      <c r="O3042" s="568" t="str">
        <f t="shared" si="1813"/>
        <v/>
      </c>
      <c r="P3042" s="568" t="str">
        <f t="shared" si="1813"/>
        <v/>
      </c>
      <c r="Q3042" s="568" t="str">
        <f t="shared" si="1813"/>
        <v/>
      </c>
      <c r="R3042" s="568" t="str">
        <f t="shared" si="1813"/>
        <v/>
      </c>
      <c r="S3042" s="568" t="str">
        <f t="shared" si="1813"/>
        <v/>
      </c>
      <c r="T3042" s="568" t="str">
        <f t="shared" si="1813"/>
        <v/>
      </c>
      <c r="U3042" s="568" t="str">
        <f t="shared" si="1813"/>
        <v/>
      </c>
      <c r="V3042" s="568" t="str">
        <f t="shared" si="1813"/>
        <v/>
      </c>
      <c r="W3042" s="568" t="str">
        <f t="shared" si="1813"/>
        <v/>
      </c>
      <c r="X3042" s="568" t="str">
        <f t="shared" si="1813"/>
        <v/>
      </c>
    </row>
    <row r="3043" spans="2:24" hidden="1">
      <c r="B3043" s="555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4" t="str">
        <f ca="1">IF(ISBLANK(OFFSET($E$269,$D3042,0)),"brak daty",IF(D3044&gt;10,EDATE(OFFSET($E$269,$D3042,0),D3046),DATE(D3043,E3043,1)))</f>
        <v>brak daty</v>
      </c>
      <c r="H3043" s="567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5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7" t="b">
        <f ca="1">SUM(K3044:X3044)=E3046</f>
        <v>1</v>
      </c>
      <c r="I3044" s="1" t="s">
        <v>802</v>
      </c>
      <c r="K3044" s="566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6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6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6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6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6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6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6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6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6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6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6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6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6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5" t="s">
        <v>806</v>
      </c>
      <c r="D3045" s="474">
        <f ca="1">D1893</f>
        <v>0</v>
      </c>
      <c r="E3045" s="474">
        <f ca="1">IF(D3044&gt;10,ROUND(D3045/12,2),D3045)</f>
        <v>0</v>
      </c>
      <c r="F3045" s="553">
        <f>Koniec_Projekt</f>
        <v>0</v>
      </c>
      <c r="G3045" s="330">
        <f>Miesiac_Koniec_Projekt</f>
        <v>0</v>
      </c>
      <c r="H3045" s="567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5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45" hidden="1" thickBot="1">
      <c r="B3047" s="556" t="s">
        <v>804</v>
      </c>
      <c r="C3047" s="557"/>
      <c r="D3047" s="558">
        <f ca="1">IF(D3044&gt;10,ROUND((D3046-1)*E3045,0),E3045)</f>
        <v>0</v>
      </c>
      <c r="E3047" s="558">
        <f ca="1">D3044-D3047</f>
        <v>0</v>
      </c>
      <c r="F3047" s="557"/>
      <c r="G3047" s="557"/>
      <c r="H3047" s="557"/>
      <c r="I3047" s="557"/>
      <c r="J3047" s="557"/>
      <c r="K3047" s="557"/>
      <c r="L3047" s="557"/>
      <c r="M3047" s="557"/>
      <c r="N3047" s="557"/>
      <c r="O3047" s="557"/>
      <c r="P3047" s="557"/>
      <c r="Q3047" s="557"/>
      <c r="R3047" s="557"/>
      <c r="S3047" s="557"/>
      <c r="T3047" s="557"/>
      <c r="U3047" s="557"/>
      <c r="V3047" s="557"/>
      <c r="W3047" s="557"/>
      <c r="X3047" s="557"/>
    </row>
    <row r="3048" spans="2:24" ht="12.45" hidden="1" thickTop="1"/>
    <row r="3049" spans="2:24" ht="12.45" hidden="1" thickBot="1">
      <c r="B3049" s="559" t="str">
        <f ca="1">"nazwa ST: "&amp;B1897</f>
        <v>nazwa ST: 0</v>
      </c>
      <c r="C3049" s="559"/>
      <c r="D3049" s="560">
        <f>D1897</f>
        <v>307</v>
      </c>
      <c r="E3049" s="559"/>
      <c r="F3049" s="559"/>
      <c r="G3049" s="559"/>
      <c r="H3049" s="559"/>
      <c r="I3049" s="559"/>
      <c r="J3049" s="559"/>
      <c r="K3049" s="568" t="str">
        <f t="shared" ref="K3049:X3049" si="1814">LataProjekcji</f>
        <v>Uzupełnij dane</v>
      </c>
      <c r="L3049" s="568" t="str">
        <f t="shared" si="1814"/>
        <v/>
      </c>
      <c r="M3049" s="568" t="str">
        <f t="shared" si="1814"/>
        <v/>
      </c>
      <c r="N3049" s="568" t="str">
        <f t="shared" si="1814"/>
        <v/>
      </c>
      <c r="O3049" s="568" t="str">
        <f t="shared" si="1814"/>
        <v/>
      </c>
      <c r="P3049" s="568" t="str">
        <f t="shared" si="1814"/>
        <v/>
      </c>
      <c r="Q3049" s="568" t="str">
        <f t="shared" si="1814"/>
        <v/>
      </c>
      <c r="R3049" s="568" t="str">
        <f t="shared" si="1814"/>
        <v/>
      </c>
      <c r="S3049" s="568" t="str">
        <f t="shared" si="1814"/>
        <v/>
      </c>
      <c r="T3049" s="568" t="str">
        <f t="shared" si="1814"/>
        <v/>
      </c>
      <c r="U3049" s="568" t="str">
        <f t="shared" si="1814"/>
        <v/>
      </c>
      <c r="V3049" s="568" t="str">
        <f t="shared" si="1814"/>
        <v/>
      </c>
      <c r="W3049" s="568" t="str">
        <f t="shared" si="1814"/>
        <v/>
      </c>
      <c r="X3049" s="568" t="str">
        <f t="shared" si="1814"/>
        <v/>
      </c>
    </row>
    <row r="3050" spans="2:24" hidden="1">
      <c r="B3050" s="555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4" t="str">
        <f ca="1">IF(ISBLANK(OFFSET($E$269,$D3049,0)),"brak daty",IF(D3051&gt;10,EDATE(OFFSET($E$269,$D3049,0),D3053),DATE(D3050,E3050,1)))</f>
        <v>brak daty</v>
      </c>
      <c r="H3050" s="567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5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7" t="b">
        <f ca="1">SUM(K3051:X3051)=E3053</f>
        <v>1</v>
      </c>
      <c r="I3051" s="1" t="s">
        <v>802</v>
      </c>
      <c r="K3051" s="566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6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6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6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6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6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6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6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6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6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6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6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6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6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5" t="s">
        <v>806</v>
      </c>
      <c r="D3052" s="474">
        <f ca="1">D1900</f>
        <v>0</v>
      </c>
      <c r="E3052" s="474">
        <f ca="1">IF(D3051&gt;10,ROUND(D3052/12,2),D3052)</f>
        <v>0</v>
      </c>
      <c r="F3052" s="553">
        <f>Koniec_Projekt</f>
        <v>0</v>
      </c>
      <c r="G3052" s="330">
        <f>Miesiac_Koniec_Projekt</f>
        <v>0</v>
      </c>
      <c r="H3052" s="567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5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45" hidden="1" thickBot="1">
      <c r="B3054" s="556" t="s">
        <v>804</v>
      </c>
      <c r="C3054" s="557"/>
      <c r="D3054" s="558">
        <f ca="1">IF(D3051&gt;10,ROUND((D3053-1)*E3052,0),E3052)</f>
        <v>0</v>
      </c>
      <c r="E3054" s="558">
        <f ca="1">D3051-D3054</f>
        <v>0</v>
      </c>
      <c r="F3054" s="557"/>
      <c r="G3054" s="557"/>
      <c r="H3054" s="557"/>
      <c r="I3054" s="557"/>
      <c r="J3054" s="557"/>
      <c r="K3054" s="557"/>
      <c r="L3054" s="557"/>
      <c r="M3054" s="557"/>
      <c r="N3054" s="557"/>
      <c r="O3054" s="557"/>
      <c r="P3054" s="557"/>
      <c r="Q3054" s="557"/>
      <c r="R3054" s="557"/>
      <c r="S3054" s="557"/>
      <c r="T3054" s="557"/>
      <c r="U3054" s="557"/>
      <c r="V3054" s="557"/>
      <c r="W3054" s="557"/>
      <c r="X3054" s="557"/>
    </row>
    <row r="3055" spans="2:24" ht="12.45" hidden="1" thickTop="1"/>
    <row r="3056" spans="2:24" ht="12.45" hidden="1" thickBot="1">
      <c r="B3056" s="559" t="str">
        <f ca="1">"nazwa ST: "&amp;B1904</f>
        <v>nazwa ST: 0</v>
      </c>
      <c r="C3056" s="559"/>
      <c r="D3056" s="560">
        <f>D1904</f>
        <v>308</v>
      </c>
      <c r="E3056" s="559"/>
      <c r="F3056" s="559"/>
      <c r="G3056" s="559"/>
      <c r="H3056" s="559"/>
      <c r="I3056" s="559"/>
      <c r="J3056" s="559"/>
      <c r="K3056" s="568" t="str">
        <f t="shared" ref="K3056:X3056" si="1815">LataProjekcji</f>
        <v>Uzupełnij dane</v>
      </c>
      <c r="L3056" s="568" t="str">
        <f t="shared" si="1815"/>
        <v/>
      </c>
      <c r="M3056" s="568" t="str">
        <f t="shared" si="1815"/>
        <v/>
      </c>
      <c r="N3056" s="568" t="str">
        <f t="shared" si="1815"/>
        <v/>
      </c>
      <c r="O3056" s="568" t="str">
        <f t="shared" si="1815"/>
        <v/>
      </c>
      <c r="P3056" s="568" t="str">
        <f t="shared" si="1815"/>
        <v/>
      </c>
      <c r="Q3056" s="568" t="str">
        <f t="shared" si="1815"/>
        <v/>
      </c>
      <c r="R3056" s="568" t="str">
        <f t="shared" si="1815"/>
        <v/>
      </c>
      <c r="S3056" s="568" t="str">
        <f t="shared" si="1815"/>
        <v/>
      </c>
      <c r="T3056" s="568" t="str">
        <f t="shared" si="1815"/>
        <v/>
      </c>
      <c r="U3056" s="568" t="str">
        <f t="shared" si="1815"/>
        <v/>
      </c>
      <c r="V3056" s="568" t="str">
        <f t="shared" si="1815"/>
        <v/>
      </c>
      <c r="W3056" s="568" t="str">
        <f t="shared" si="1815"/>
        <v/>
      </c>
      <c r="X3056" s="568" t="str">
        <f t="shared" si="1815"/>
        <v/>
      </c>
    </row>
    <row r="3057" spans="2:24" hidden="1">
      <c r="B3057" s="555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4" t="str">
        <f ca="1">IF(ISBLANK(OFFSET($E$269,$D3056,0)),"brak daty",IF(D3058&gt;10,EDATE(OFFSET($E$269,$D3056,0),D3060),DATE(D3057,E3057,1)))</f>
        <v>brak daty</v>
      </c>
      <c r="H3057" s="567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5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7" t="b">
        <f ca="1">SUM(K3058:X3058)=E3060</f>
        <v>1</v>
      </c>
      <c r="I3058" s="1" t="s">
        <v>802</v>
      </c>
      <c r="K3058" s="566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6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6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6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6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6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6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6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6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6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6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6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6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6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5" t="s">
        <v>806</v>
      </c>
      <c r="D3059" s="474">
        <f ca="1">D1907</f>
        <v>0</v>
      </c>
      <c r="E3059" s="474">
        <f ca="1">IF(D3058&gt;10,ROUND(D3059/12,2),D3059)</f>
        <v>0</v>
      </c>
      <c r="F3059" s="553">
        <f>Koniec_Projekt</f>
        <v>0</v>
      </c>
      <c r="G3059" s="330">
        <f>Miesiac_Koniec_Projekt</f>
        <v>0</v>
      </c>
      <c r="H3059" s="567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5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45" hidden="1" thickBot="1">
      <c r="B3061" s="556" t="s">
        <v>804</v>
      </c>
      <c r="C3061" s="557"/>
      <c r="D3061" s="558">
        <f ca="1">IF(D3058&gt;10,ROUND((D3060-1)*E3059,0),E3059)</f>
        <v>0</v>
      </c>
      <c r="E3061" s="558">
        <f ca="1">D3058-D3061</f>
        <v>0</v>
      </c>
      <c r="F3061" s="557"/>
      <c r="G3061" s="557"/>
      <c r="H3061" s="557"/>
      <c r="I3061" s="557"/>
      <c r="J3061" s="557"/>
      <c r="K3061" s="557"/>
      <c r="L3061" s="557"/>
      <c r="M3061" s="557"/>
      <c r="N3061" s="557"/>
      <c r="O3061" s="557"/>
      <c r="P3061" s="557"/>
      <c r="Q3061" s="557"/>
      <c r="R3061" s="557"/>
      <c r="S3061" s="557"/>
      <c r="T3061" s="557"/>
      <c r="U3061" s="557"/>
      <c r="V3061" s="557"/>
      <c r="W3061" s="557"/>
      <c r="X3061" s="557"/>
    </row>
    <row r="3062" spans="2:24" ht="12.45" hidden="1" thickTop="1"/>
    <row r="3063" spans="2:24" ht="12.45" hidden="1" thickBot="1">
      <c r="B3063" s="559" t="str">
        <f ca="1">"nazwa ST: "&amp;B1911</f>
        <v>nazwa ST: 0</v>
      </c>
      <c r="C3063" s="559"/>
      <c r="D3063" s="560">
        <f>D1911</f>
        <v>309</v>
      </c>
      <c r="E3063" s="559"/>
      <c r="F3063" s="559"/>
      <c r="G3063" s="559"/>
      <c r="H3063" s="559"/>
      <c r="I3063" s="559"/>
      <c r="J3063" s="559"/>
      <c r="K3063" s="568" t="str">
        <f t="shared" ref="K3063:X3063" si="1816">LataProjekcji</f>
        <v>Uzupełnij dane</v>
      </c>
      <c r="L3063" s="568" t="str">
        <f t="shared" si="1816"/>
        <v/>
      </c>
      <c r="M3063" s="568" t="str">
        <f t="shared" si="1816"/>
        <v/>
      </c>
      <c r="N3063" s="568" t="str">
        <f t="shared" si="1816"/>
        <v/>
      </c>
      <c r="O3063" s="568" t="str">
        <f t="shared" si="1816"/>
        <v/>
      </c>
      <c r="P3063" s="568" t="str">
        <f t="shared" si="1816"/>
        <v/>
      </c>
      <c r="Q3063" s="568" t="str">
        <f t="shared" si="1816"/>
        <v/>
      </c>
      <c r="R3063" s="568" t="str">
        <f t="shared" si="1816"/>
        <v/>
      </c>
      <c r="S3063" s="568" t="str">
        <f t="shared" si="1816"/>
        <v/>
      </c>
      <c r="T3063" s="568" t="str">
        <f t="shared" si="1816"/>
        <v/>
      </c>
      <c r="U3063" s="568" t="str">
        <f t="shared" si="1816"/>
        <v/>
      </c>
      <c r="V3063" s="568" t="str">
        <f t="shared" si="1816"/>
        <v/>
      </c>
      <c r="W3063" s="568" t="str">
        <f t="shared" si="1816"/>
        <v/>
      </c>
      <c r="X3063" s="568" t="str">
        <f t="shared" si="1816"/>
        <v/>
      </c>
    </row>
    <row r="3064" spans="2:24" hidden="1">
      <c r="B3064" s="555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4" t="str">
        <f ca="1">IF(ISBLANK(OFFSET($E$269,$D3063,0)),"brak daty",IF(D3065&gt;10,EDATE(OFFSET($E$269,$D3063,0),D3067),DATE(D3064,E3064,1)))</f>
        <v>brak daty</v>
      </c>
      <c r="H3064" s="567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5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7" t="b">
        <f ca="1">SUM(K3065:X3065)=E3067</f>
        <v>1</v>
      </c>
      <c r="I3065" s="1" t="s">
        <v>802</v>
      </c>
      <c r="K3065" s="566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6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6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6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6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6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6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6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6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6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6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6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6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6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5" t="s">
        <v>806</v>
      </c>
      <c r="D3066" s="474">
        <f ca="1">D1914</f>
        <v>0</v>
      </c>
      <c r="E3066" s="474">
        <f ca="1">IF(D3065&gt;10,ROUND(D3066/12,2),D3066)</f>
        <v>0</v>
      </c>
      <c r="F3066" s="553">
        <f>Koniec_Projekt</f>
        <v>0</v>
      </c>
      <c r="G3066" s="330">
        <f>Miesiac_Koniec_Projekt</f>
        <v>0</v>
      </c>
      <c r="H3066" s="567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5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45" hidden="1" thickBot="1">
      <c r="B3068" s="556" t="s">
        <v>804</v>
      </c>
      <c r="C3068" s="557"/>
      <c r="D3068" s="558">
        <f ca="1">IF(D3065&gt;10,ROUND((D3067-1)*E3066,0),E3066)</f>
        <v>0</v>
      </c>
      <c r="E3068" s="558">
        <f ca="1">D3065-D3068</f>
        <v>0</v>
      </c>
      <c r="F3068" s="557"/>
      <c r="G3068" s="557"/>
      <c r="H3068" s="557"/>
      <c r="I3068" s="557"/>
      <c r="J3068" s="557"/>
      <c r="K3068" s="557"/>
      <c r="L3068" s="557"/>
      <c r="M3068" s="557"/>
      <c r="N3068" s="557"/>
      <c r="O3068" s="557"/>
      <c r="P3068" s="557"/>
      <c r="Q3068" s="557"/>
      <c r="R3068" s="557"/>
      <c r="S3068" s="557"/>
      <c r="T3068" s="557"/>
      <c r="U3068" s="557"/>
      <c r="V3068" s="557"/>
      <c r="W3068" s="557"/>
      <c r="X3068" s="557"/>
    </row>
    <row r="3069" spans="2:24" ht="12.45" hidden="1" thickTop="1"/>
    <row r="3070" spans="2:24" ht="12.45" hidden="1" thickBot="1">
      <c r="B3070" s="559" t="str">
        <f ca="1">"nazwa ST: "&amp;B1918</f>
        <v>nazwa ST: 0</v>
      </c>
      <c r="C3070" s="559"/>
      <c r="D3070" s="560">
        <f>D1918</f>
        <v>310</v>
      </c>
      <c r="E3070" s="559"/>
      <c r="F3070" s="559"/>
      <c r="G3070" s="559"/>
      <c r="H3070" s="559"/>
      <c r="I3070" s="559"/>
      <c r="J3070" s="559"/>
      <c r="K3070" s="568" t="str">
        <f t="shared" ref="K3070:X3070" si="1817">LataProjekcji</f>
        <v>Uzupełnij dane</v>
      </c>
      <c r="L3070" s="568" t="str">
        <f t="shared" si="1817"/>
        <v/>
      </c>
      <c r="M3070" s="568" t="str">
        <f t="shared" si="1817"/>
        <v/>
      </c>
      <c r="N3070" s="568" t="str">
        <f t="shared" si="1817"/>
        <v/>
      </c>
      <c r="O3070" s="568" t="str">
        <f t="shared" si="1817"/>
        <v/>
      </c>
      <c r="P3070" s="568" t="str">
        <f t="shared" si="1817"/>
        <v/>
      </c>
      <c r="Q3070" s="568" t="str">
        <f t="shared" si="1817"/>
        <v/>
      </c>
      <c r="R3070" s="568" t="str">
        <f t="shared" si="1817"/>
        <v/>
      </c>
      <c r="S3070" s="568" t="str">
        <f t="shared" si="1817"/>
        <v/>
      </c>
      <c r="T3070" s="568" t="str">
        <f t="shared" si="1817"/>
        <v/>
      </c>
      <c r="U3070" s="568" t="str">
        <f t="shared" si="1817"/>
        <v/>
      </c>
      <c r="V3070" s="568" t="str">
        <f t="shared" si="1817"/>
        <v/>
      </c>
      <c r="W3070" s="568" t="str">
        <f t="shared" si="1817"/>
        <v/>
      </c>
      <c r="X3070" s="568" t="str">
        <f t="shared" si="1817"/>
        <v/>
      </c>
    </row>
    <row r="3071" spans="2:24" hidden="1">
      <c r="B3071" s="555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4" t="str">
        <f ca="1">IF(ISBLANK(OFFSET($E$269,$D3070,0)),"brak daty",IF(D3072&gt;10,EDATE(OFFSET($E$269,$D3070,0),D3074),DATE(D3071,E3071,1)))</f>
        <v>brak daty</v>
      </c>
      <c r="H3071" s="567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5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7" t="b">
        <f ca="1">SUM(K3072:X3072)=E3074</f>
        <v>1</v>
      </c>
      <c r="I3072" s="1" t="s">
        <v>802</v>
      </c>
      <c r="K3072" s="566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6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6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6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6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6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6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6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6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6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6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6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6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6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5" t="s">
        <v>806</v>
      </c>
      <c r="D3073" s="474">
        <f ca="1">D1921</f>
        <v>0</v>
      </c>
      <c r="E3073" s="474">
        <f ca="1">IF(D3072&gt;10,ROUND(D3073/12,2),D3073)</f>
        <v>0</v>
      </c>
      <c r="F3073" s="553">
        <f>Koniec_Projekt</f>
        <v>0</v>
      </c>
      <c r="G3073" s="330">
        <f>Miesiac_Koniec_Projekt</f>
        <v>0</v>
      </c>
      <c r="H3073" s="567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5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45" hidden="1" thickBot="1">
      <c r="B3075" s="556" t="s">
        <v>804</v>
      </c>
      <c r="C3075" s="557"/>
      <c r="D3075" s="558">
        <f ca="1">IF(D3072&gt;10,ROUND((D3074-1)*E3073,0),E3073)</f>
        <v>0</v>
      </c>
      <c r="E3075" s="558">
        <f ca="1">D3072-D3075</f>
        <v>0</v>
      </c>
      <c r="F3075" s="557"/>
      <c r="G3075" s="557"/>
      <c r="H3075" s="557"/>
      <c r="I3075" s="557"/>
      <c r="J3075" s="557"/>
      <c r="K3075" s="557"/>
      <c r="L3075" s="557"/>
      <c r="M3075" s="557"/>
      <c r="N3075" s="557"/>
      <c r="O3075" s="557"/>
      <c r="P3075" s="557"/>
      <c r="Q3075" s="557"/>
      <c r="R3075" s="557"/>
      <c r="S3075" s="557"/>
      <c r="T3075" s="557"/>
      <c r="U3075" s="557"/>
      <c r="V3075" s="557"/>
      <c r="W3075" s="557"/>
      <c r="X3075" s="557"/>
    </row>
    <row r="3076" spans="2:24" ht="12.45" hidden="1" thickTop="1"/>
    <row r="3077" spans="2:24" ht="12.45" hidden="1" thickBot="1">
      <c r="B3077" s="559" t="str">
        <f ca="1">"nazwa ST: "&amp;B1925</f>
        <v>nazwa ST: 0</v>
      </c>
      <c r="C3077" s="559"/>
      <c r="D3077" s="560">
        <f>D1925</f>
        <v>311</v>
      </c>
      <c r="E3077" s="559"/>
      <c r="F3077" s="559"/>
      <c r="G3077" s="559"/>
      <c r="H3077" s="559"/>
      <c r="I3077" s="559"/>
      <c r="J3077" s="559"/>
      <c r="K3077" s="568" t="str">
        <f t="shared" ref="K3077:X3077" si="1818">LataProjekcji</f>
        <v>Uzupełnij dane</v>
      </c>
      <c r="L3077" s="568" t="str">
        <f t="shared" si="1818"/>
        <v/>
      </c>
      <c r="M3077" s="568" t="str">
        <f t="shared" si="1818"/>
        <v/>
      </c>
      <c r="N3077" s="568" t="str">
        <f t="shared" si="1818"/>
        <v/>
      </c>
      <c r="O3077" s="568" t="str">
        <f t="shared" si="1818"/>
        <v/>
      </c>
      <c r="P3077" s="568" t="str">
        <f t="shared" si="1818"/>
        <v/>
      </c>
      <c r="Q3077" s="568" t="str">
        <f t="shared" si="1818"/>
        <v/>
      </c>
      <c r="R3077" s="568" t="str">
        <f t="shared" si="1818"/>
        <v/>
      </c>
      <c r="S3077" s="568" t="str">
        <f t="shared" si="1818"/>
        <v/>
      </c>
      <c r="T3077" s="568" t="str">
        <f t="shared" si="1818"/>
        <v/>
      </c>
      <c r="U3077" s="568" t="str">
        <f t="shared" si="1818"/>
        <v/>
      </c>
      <c r="V3077" s="568" t="str">
        <f t="shared" si="1818"/>
        <v/>
      </c>
      <c r="W3077" s="568" t="str">
        <f t="shared" si="1818"/>
        <v/>
      </c>
      <c r="X3077" s="568" t="str">
        <f t="shared" si="1818"/>
        <v/>
      </c>
    </row>
    <row r="3078" spans="2:24" hidden="1">
      <c r="B3078" s="555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4" t="str">
        <f ca="1">IF(ISBLANK(OFFSET($E$269,$D3077,0)),"brak daty",IF(D3079&gt;10,EDATE(OFFSET($E$269,$D3077,0),D3081),DATE(D3078,E3078,1)))</f>
        <v>brak daty</v>
      </c>
      <c r="H3078" s="567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5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7" t="b">
        <f ca="1">SUM(K3079:X3079)=E3081</f>
        <v>1</v>
      </c>
      <c r="I3079" s="1" t="s">
        <v>802</v>
      </c>
      <c r="K3079" s="566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6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6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6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6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6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6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6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6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6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6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6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6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6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5" t="s">
        <v>806</v>
      </c>
      <c r="D3080" s="474">
        <f ca="1">D1928</f>
        <v>0</v>
      </c>
      <c r="E3080" s="474">
        <f ca="1">IF(D3079&gt;10,ROUND(D3080/12,2),D3080)</f>
        <v>0</v>
      </c>
      <c r="F3080" s="553">
        <f>Koniec_Projekt</f>
        <v>0</v>
      </c>
      <c r="G3080" s="330">
        <f>Miesiac_Koniec_Projekt</f>
        <v>0</v>
      </c>
      <c r="H3080" s="567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5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45" hidden="1" thickBot="1">
      <c r="B3082" s="556" t="s">
        <v>804</v>
      </c>
      <c r="C3082" s="557"/>
      <c r="D3082" s="558">
        <f ca="1">IF(D3079&gt;10,ROUND((D3081-1)*E3080,0),E3080)</f>
        <v>0</v>
      </c>
      <c r="E3082" s="558">
        <f ca="1">D3079-D3082</f>
        <v>0</v>
      </c>
      <c r="F3082" s="557"/>
      <c r="G3082" s="557"/>
      <c r="H3082" s="557"/>
      <c r="I3082" s="557"/>
      <c r="J3082" s="557"/>
      <c r="K3082" s="557"/>
      <c r="L3082" s="557"/>
      <c r="M3082" s="557"/>
      <c r="N3082" s="557"/>
      <c r="O3082" s="557"/>
      <c r="P3082" s="557"/>
      <c r="Q3082" s="557"/>
      <c r="R3082" s="557"/>
      <c r="S3082" s="557"/>
      <c r="T3082" s="557"/>
      <c r="U3082" s="557"/>
      <c r="V3082" s="557"/>
      <c r="W3082" s="557"/>
      <c r="X3082" s="557"/>
    </row>
    <row r="3083" spans="2:24" ht="12.45" hidden="1" thickTop="1"/>
    <row r="3084" spans="2:24" ht="12.45" hidden="1" thickBot="1">
      <c r="B3084" s="559" t="str">
        <f ca="1">"nazwa ST: "&amp;B1932</f>
        <v>nazwa ST: 0</v>
      </c>
      <c r="C3084" s="559"/>
      <c r="D3084" s="560">
        <f>D1932</f>
        <v>312</v>
      </c>
      <c r="E3084" s="559"/>
      <c r="F3084" s="559"/>
      <c r="G3084" s="559"/>
      <c r="H3084" s="559"/>
      <c r="I3084" s="559"/>
      <c r="J3084" s="559"/>
      <c r="K3084" s="568" t="str">
        <f t="shared" ref="K3084:X3084" si="1819">LataProjekcji</f>
        <v>Uzupełnij dane</v>
      </c>
      <c r="L3084" s="568" t="str">
        <f t="shared" si="1819"/>
        <v/>
      </c>
      <c r="M3084" s="568" t="str">
        <f t="shared" si="1819"/>
        <v/>
      </c>
      <c r="N3084" s="568" t="str">
        <f t="shared" si="1819"/>
        <v/>
      </c>
      <c r="O3084" s="568" t="str">
        <f t="shared" si="1819"/>
        <v/>
      </c>
      <c r="P3084" s="568" t="str">
        <f t="shared" si="1819"/>
        <v/>
      </c>
      <c r="Q3084" s="568" t="str">
        <f t="shared" si="1819"/>
        <v/>
      </c>
      <c r="R3084" s="568" t="str">
        <f t="shared" si="1819"/>
        <v/>
      </c>
      <c r="S3084" s="568" t="str">
        <f t="shared" si="1819"/>
        <v/>
      </c>
      <c r="T3084" s="568" t="str">
        <f t="shared" si="1819"/>
        <v/>
      </c>
      <c r="U3084" s="568" t="str">
        <f t="shared" si="1819"/>
        <v/>
      </c>
      <c r="V3084" s="568" t="str">
        <f t="shared" si="1819"/>
        <v/>
      </c>
      <c r="W3084" s="568" t="str">
        <f t="shared" si="1819"/>
        <v/>
      </c>
      <c r="X3084" s="568" t="str">
        <f t="shared" si="1819"/>
        <v/>
      </c>
    </row>
    <row r="3085" spans="2:24" hidden="1">
      <c r="B3085" s="555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4" t="str">
        <f ca="1">IF(ISBLANK(OFFSET($E$269,$D3084,0)),"brak daty",IF(D3086&gt;10,EDATE(OFFSET($E$269,$D3084,0),D3088),DATE(D3085,E3085,1)))</f>
        <v>brak daty</v>
      </c>
      <c r="H3085" s="567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5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7" t="b">
        <f ca="1">SUM(K3086:X3086)=E3088</f>
        <v>1</v>
      </c>
      <c r="I3086" s="1" t="s">
        <v>802</v>
      </c>
      <c r="K3086" s="566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6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6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6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6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6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6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6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6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6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6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6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6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6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5" t="s">
        <v>806</v>
      </c>
      <c r="D3087" s="474">
        <f ca="1">D1935</f>
        <v>0</v>
      </c>
      <c r="E3087" s="474">
        <f ca="1">IF(D3086&gt;10,ROUND(D3087/12,2),D3087)</f>
        <v>0</v>
      </c>
      <c r="F3087" s="553">
        <f>Koniec_Projekt</f>
        <v>0</v>
      </c>
      <c r="G3087" s="330">
        <f>Miesiac_Koniec_Projekt</f>
        <v>0</v>
      </c>
      <c r="H3087" s="567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5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45" hidden="1" thickBot="1">
      <c r="B3089" s="556" t="s">
        <v>804</v>
      </c>
      <c r="C3089" s="557"/>
      <c r="D3089" s="558">
        <f ca="1">IF(D3086&gt;10,ROUND((D3088-1)*E3087,0),E3087)</f>
        <v>0</v>
      </c>
      <c r="E3089" s="558">
        <f ca="1">D3086-D3089</f>
        <v>0</v>
      </c>
      <c r="F3089" s="557"/>
      <c r="G3089" s="557"/>
      <c r="H3089" s="557"/>
      <c r="I3089" s="557"/>
      <c r="J3089" s="557"/>
      <c r="K3089" s="557"/>
      <c r="L3089" s="557"/>
      <c r="M3089" s="557"/>
      <c r="N3089" s="557"/>
      <c r="O3089" s="557"/>
      <c r="P3089" s="557"/>
      <c r="Q3089" s="557"/>
      <c r="R3089" s="557"/>
      <c r="S3089" s="557"/>
      <c r="T3089" s="557"/>
      <c r="U3089" s="557"/>
      <c r="V3089" s="557"/>
      <c r="W3089" s="557"/>
      <c r="X3089" s="557"/>
    </row>
    <row r="3090" spans="2:24" ht="12.45" hidden="1" thickTop="1"/>
    <row r="3091" spans="2:24" ht="12.45" hidden="1" thickBot="1">
      <c r="B3091" s="559" t="str">
        <f ca="1">"nazwa ST: "&amp;B1939</f>
        <v>nazwa ST: 0</v>
      </c>
      <c r="C3091" s="559"/>
      <c r="D3091" s="560">
        <f>D1939</f>
        <v>313</v>
      </c>
      <c r="E3091" s="559"/>
      <c r="F3091" s="559"/>
      <c r="G3091" s="559"/>
      <c r="H3091" s="559"/>
      <c r="I3091" s="559"/>
      <c r="J3091" s="559"/>
      <c r="K3091" s="568" t="str">
        <f t="shared" ref="K3091:X3091" si="1820">LataProjekcji</f>
        <v>Uzupełnij dane</v>
      </c>
      <c r="L3091" s="568" t="str">
        <f t="shared" si="1820"/>
        <v/>
      </c>
      <c r="M3091" s="568" t="str">
        <f t="shared" si="1820"/>
        <v/>
      </c>
      <c r="N3091" s="568" t="str">
        <f t="shared" si="1820"/>
        <v/>
      </c>
      <c r="O3091" s="568" t="str">
        <f t="shared" si="1820"/>
        <v/>
      </c>
      <c r="P3091" s="568" t="str">
        <f t="shared" si="1820"/>
        <v/>
      </c>
      <c r="Q3091" s="568" t="str">
        <f t="shared" si="1820"/>
        <v/>
      </c>
      <c r="R3091" s="568" t="str">
        <f t="shared" si="1820"/>
        <v/>
      </c>
      <c r="S3091" s="568" t="str">
        <f t="shared" si="1820"/>
        <v/>
      </c>
      <c r="T3091" s="568" t="str">
        <f t="shared" si="1820"/>
        <v/>
      </c>
      <c r="U3091" s="568" t="str">
        <f t="shared" si="1820"/>
        <v/>
      </c>
      <c r="V3091" s="568" t="str">
        <f t="shared" si="1820"/>
        <v/>
      </c>
      <c r="W3091" s="568" t="str">
        <f t="shared" si="1820"/>
        <v/>
      </c>
      <c r="X3091" s="568" t="str">
        <f t="shared" si="1820"/>
        <v/>
      </c>
    </row>
    <row r="3092" spans="2:24" hidden="1">
      <c r="B3092" s="555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4" t="str">
        <f ca="1">IF(ISBLANK(OFFSET($E$269,$D3091,0)),"brak daty",IF(D3093&gt;10,EDATE(OFFSET($E$269,$D3091,0),D3095),DATE(D3092,E3092,1)))</f>
        <v>brak daty</v>
      </c>
      <c r="H3092" s="567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5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7" t="b">
        <f ca="1">SUM(K3093:X3093)=E3095</f>
        <v>1</v>
      </c>
      <c r="I3093" s="1" t="s">
        <v>802</v>
      </c>
      <c r="K3093" s="566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6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6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6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6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6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6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6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6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6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6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6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6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6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5" t="s">
        <v>806</v>
      </c>
      <c r="D3094" s="474">
        <f ca="1">D1942</f>
        <v>0</v>
      </c>
      <c r="E3094" s="474">
        <f ca="1">IF(D3093&gt;10,ROUND(D3094/12,2),D3094)</f>
        <v>0</v>
      </c>
      <c r="F3094" s="553">
        <f>Koniec_Projekt</f>
        <v>0</v>
      </c>
      <c r="G3094" s="330">
        <f>Miesiac_Koniec_Projekt</f>
        <v>0</v>
      </c>
      <c r="H3094" s="567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5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45" hidden="1" thickBot="1">
      <c r="B3096" s="556" t="s">
        <v>804</v>
      </c>
      <c r="C3096" s="557"/>
      <c r="D3096" s="558">
        <f ca="1">IF(D3093&gt;10,ROUND((D3095-1)*E3094,0),E3094)</f>
        <v>0</v>
      </c>
      <c r="E3096" s="558">
        <f ca="1">D3093-D3096</f>
        <v>0</v>
      </c>
      <c r="F3096" s="557"/>
      <c r="G3096" s="557"/>
      <c r="H3096" s="557"/>
      <c r="I3096" s="557"/>
      <c r="J3096" s="557"/>
      <c r="K3096" s="557"/>
      <c r="L3096" s="557"/>
      <c r="M3096" s="557"/>
      <c r="N3096" s="557"/>
      <c r="O3096" s="557"/>
      <c r="P3096" s="557"/>
      <c r="Q3096" s="557"/>
      <c r="R3096" s="557"/>
      <c r="S3096" s="557"/>
      <c r="T3096" s="557"/>
      <c r="U3096" s="557"/>
      <c r="V3096" s="557"/>
      <c r="W3096" s="557"/>
      <c r="X3096" s="557"/>
    </row>
    <row r="3097" spans="2:24" ht="12.45" hidden="1" thickTop="1"/>
    <row r="3098" spans="2:24" ht="12.45" hidden="1" thickBot="1">
      <c r="B3098" s="559" t="str">
        <f ca="1">"nazwa ST: "&amp;B1946</f>
        <v>nazwa ST: 0</v>
      </c>
      <c r="C3098" s="559"/>
      <c r="D3098" s="560">
        <f>D1946</f>
        <v>314</v>
      </c>
      <c r="E3098" s="559"/>
      <c r="F3098" s="559"/>
      <c r="G3098" s="559"/>
      <c r="H3098" s="559"/>
      <c r="I3098" s="559"/>
      <c r="J3098" s="559"/>
      <c r="K3098" s="568" t="str">
        <f t="shared" ref="K3098:X3098" si="1821">LataProjekcji</f>
        <v>Uzupełnij dane</v>
      </c>
      <c r="L3098" s="568" t="str">
        <f t="shared" si="1821"/>
        <v/>
      </c>
      <c r="M3098" s="568" t="str">
        <f t="shared" si="1821"/>
        <v/>
      </c>
      <c r="N3098" s="568" t="str">
        <f t="shared" si="1821"/>
        <v/>
      </c>
      <c r="O3098" s="568" t="str">
        <f t="shared" si="1821"/>
        <v/>
      </c>
      <c r="P3098" s="568" t="str">
        <f t="shared" si="1821"/>
        <v/>
      </c>
      <c r="Q3098" s="568" t="str">
        <f t="shared" si="1821"/>
        <v/>
      </c>
      <c r="R3098" s="568" t="str">
        <f t="shared" si="1821"/>
        <v/>
      </c>
      <c r="S3098" s="568" t="str">
        <f t="shared" si="1821"/>
        <v/>
      </c>
      <c r="T3098" s="568" t="str">
        <f t="shared" si="1821"/>
        <v/>
      </c>
      <c r="U3098" s="568" t="str">
        <f t="shared" si="1821"/>
        <v/>
      </c>
      <c r="V3098" s="568" t="str">
        <f t="shared" si="1821"/>
        <v/>
      </c>
      <c r="W3098" s="568" t="str">
        <f t="shared" si="1821"/>
        <v/>
      </c>
      <c r="X3098" s="568" t="str">
        <f t="shared" si="1821"/>
        <v/>
      </c>
    </row>
    <row r="3099" spans="2:24" hidden="1">
      <c r="B3099" s="555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4" t="str">
        <f ca="1">IF(ISBLANK(OFFSET($E$269,$D3098,0)),"brak daty",IF(D3100&gt;10,EDATE(OFFSET($E$269,$D3098,0),D3102),DATE(D3099,E3099,1)))</f>
        <v>brak daty</v>
      </c>
      <c r="H3099" s="567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5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7" t="b">
        <f ca="1">SUM(K3100:X3100)=E3102</f>
        <v>1</v>
      </c>
      <c r="I3100" s="1" t="s">
        <v>802</v>
      </c>
      <c r="K3100" s="566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6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6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6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6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6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6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6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6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6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6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6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6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6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5" t="s">
        <v>806</v>
      </c>
      <c r="D3101" s="474">
        <f ca="1">D1949</f>
        <v>0</v>
      </c>
      <c r="E3101" s="474">
        <f ca="1">IF(D3100&gt;10,ROUND(D3101/12,2),D3101)</f>
        <v>0</v>
      </c>
      <c r="F3101" s="553">
        <f>Koniec_Projekt</f>
        <v>0</v>
      </c>
      <c r="G3101" s="330">
        <f>Miesiac_Koniec_Projekt</f>
        <v>0</v>
      </c>
      <c r="H3101" s="567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5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45" hidden="1" thickBot="1">
      <c r="B3103" s="556" t="s">
        <v>804</v>
      </c>
      <c r="C3103" s="557"/>
      <c r="D3103" s="558">
        <f ca="1">IF(D3100&gt;10,ROUND((D3102-1)*E3101,0),E3101)</f>
        <v>0</v>
      </c>
      <c r="E3103" s="558">
        <f ca="1">D3100-D3103</f>
        <v>0</v>
      </c>
      <c r="F3103" s="557"/>
      <c r="G3103" s="557"/>
      <c r="H3103" s="557"/>
      <c r="I3103" s="557"/>
      <c r="J3103" s="557"/>
      <c r="K3103" s="557"/>
      <c r="L3103" s="557"/>
      <c r="M3103" s="557"/>
      <c r="N3103" s="557"/>
      <c r="O3103" s="557"/>
      <c r="P3103" s="557"/>
      <c r="Q3103" s="557"/>
      <c r="R3103" s="557"/>
      <c r="S3103" s="557"/>
      <c r="T3103" s="557"/>
      <c r="U3103" s="557"/>
      <c r="V3103" s="557"/>
      <c r="W3103" s="557"/>
      <c r="X3103" s="557"/>
    </row>
    <row r="3104" spans="2:24" ht="12.45" hidden="1" thickTop="1"/>
    <row r="3106" spans="1:24" hidden="1">
      <c r="A3106" s="561"/>
      <c r="B3106" s="7" t="str">
        <f>"Grupa ST: "&amp;B1957</f>
        <v>Grupa ST: INNE ŚRODKI TRWAŁE</v>
      </c>
    </row>
    <row r="3107" spans="1:24" ht="12.45" hidden="1" thickBot="1">
      <c r="B3107" s="559" t="str">
        <f ca="1">"nazwa ST: "&amp;B1958</f>
        <v>nazwa ST: 0</v>
      </c>
      <c r="C3107" s="559"/>
      <c r="D3107" s="560">
        <f>D1958</f>
        <v>347</v>
      </c>
      <c r="E3107" s="559"/>
      <c r="F3107" s="559"/>
      <c r="G3107" s="559"/>
      <c r="H3107" s="559"/>
      <c r="I3107" s="559"/>
      <c r="J3107" s="559"/>
      <c r="K3107" s="568" t="str">
        <f t="shared" ref="K3107:X3107" si="1822">LataProjekcji</f>
        <v>Uzupełnij dane</v>
      </c>
      <c r="L3107" s="568" t="str">
        <f t="shared" si="1822"/>
        <v/>
      </c>
      <c r="M3107" s="568" t="str">
        <f t="shared" si="1822"/>
        <v/>
      </c>
      <c r="N3107" s="568" t="str">
        <f t="shared" si="1822"/>
        <v/>
      </c>
      <c r="O3107" s="568" t="str">
        <f t="shared" si="1822"/>
        <v/>
      </c>
      <c r="P3107" s="568" t="str">
        <f t="shared" si="1822"/>
        <v/>
      </c>
      <c r="Q3107" s="568" t="str">
        <f t="shared" si="1822"/>
        <v/>
      </c>
      <c r="R3107" s="568" t="str">
        <f t="shared" si="1822"/>
        <v/>
      </c>
      <c r="S3107" s="568" t="str">
        <f t="shared" si="1822"/>
        <v/>
      </c>
      <c r="T3107" s="568" t="str">
        <f t="shared" si="1822"/>
        <v/>
      </c>
      <c r="U3107" s="568" t="str">
        <f t="shared" si="1822"/>
        <v/>
      </c>
      <c r="V3107" s="568" t="str">
        <f t="shared" si="1822"/>
        <v/>
      </c>
      <c r="W3107" s="568" t="str">
        <f t="shared" si="1822"/>
        <v/>
      </c>
      <c r="X3107" s="568" t="str">
        <f t="shared" si="1822"/>
        <v/>
      </c>
    </row>
    <row r="3108" spans="1:24" hidden="1">
      <c r="B3108" s="555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4" t="str">
        <f ca="1">IF(ISBLANK(OFFSET($E$269,$D3107,0)),"brak daty",IF(D3109&gt;10,EDATE(OFFSET($E$269,$D3107,0),D3111),DATE(D3108,E3108,1)))</f>
        <v>brak daty</v>
      </c>
      <c r="H3108" s="567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5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7" t="b">
        <f ca="1">SUM(K3109:X3109)=E3111</f>
        <v>1</v>
      </c>
      <c r="I3109" s="1" t="s">
        <v>802</v>
      </c>
      <c r="K3109" s="566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6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6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6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6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6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6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6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6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6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6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6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6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6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5" t="s">
        <v>806</v>
      </c>
      <c r="D3110" s="474">
        <f ca="1">D1961</f>
        <v>0</v>
      </c>
      <c r="E3110" s="474">
        <f ca="1">IF(D3109&gt;10,ROUND(D3110/12,2),D3110)</f>
        <v>0</v>
      </c>
      <c r="F3110" s="553">
        <f>Koniec_Projekt</f>
        <v>0</v>
      </c>
      <c r="G3110" s="330">
        <f>Miesiac_Koniec_Projekt</f>
        <v>0</v>
      </c>
      <c r="H3110" s="567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5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45" hidden="1" thickBot="1">
      <c r="B3112" s="556" t="s">
        <v>804</v>
      </c>
      <c r="C3112" s="557"/>
      <c r="D3112" s="558">
        <f ca="1">IF(D3109&gt;10,ROUND((D3111-1)*E3110,0),E3110)</f>
        <v>0</v>
      </c>
      <c r="E3112" s="558">
        <f ca="1">D3109-D3112</f>
        <v>0</v>
      </c>
      <c r="F3112" s="557"/>
      <c r="G3112" s="557"/>
      <c r="H3112" s="557"/>
      <c r="I3112" s="557"/>
      <c r="J3112" s="557"/>
      <c r="K3112" s="557"/>
      <c r="L3112" s="557"/>
      <c r="M3112" s="557"/>
      <c r="N3112" s="557"/>
      <c r="O3112" s="557"/>
      <c r="P3112" s="557"/>
      <c r="Q3112" s="557"/>
      <c r="R3112" s="557"/>
      <c r="S3112" s="557"/>
      <c r="T3112" s="557"/>
      <c r="U3112" s="557"/>
      <c r="V3112" s="557"/>
      <c r="W3112" s="557"/>
      <c r="X3112" s="557"/>
    </row>
    <row r="3113" spans="1:24" ht="12.45" hidden="1" thickTop="1"/>
    <row r="3114" spans="1:24" ht="12.45" hidden="1" thickBot="1">
      <c r="B3114" s="559" t="str">
        <f ca="1">"nazwa ST: "&amp;B1965</f>
        <v>nazwa ST: 0</v>
      </c>
      <c r="C3114" s="559"/>
      <c r="D3114" s="560">
        <f>D1965</f>
        <v>348</v>
      </c>
      <c r="E3114" s="559"/>
      <c r="F3114" s="559"/>
      <c r="G3114" s="559"/>
      <c r="H3114" s="559"/>
      <c r="I3114" s="559"/>
      <c r="J3114" s="559"/>
      <c r="K3114" s="568" t="str">
        <f t="shared" ref="K3114:X3114" si="1823">LataProjekcji</f>
        <v>Uzupełnij dane</v>
      </c>
      <c r="L3114" s="568" t="str">
        <f t="shared" si="1823"/>
        <v/>
      </c>
      <c r="M3114" s="568" t="str">
        <f t="shared" si="1823"/>
        <v/>
      </c>
      <c r="N3114" s="568" t="str">
        <f t="shared" si="1823"/>
        <v/>
      </c>
      <c r="O3114" s="568" t="str">
        <f t="shared" si="1823"/>
        <v/>
      </c>
      <c r="P3114" s="568" t="str">
        <f t="shared" si="1823"/>
        <v/>
      </c>
      <c r="Q3114" s="568" t="str">
        <f t="shared" si="1823"/>
        <v/>
      </c>
      <c r="R3114" s="568" t="str">
        <f t="shared" si="1823"/>
        <v/>
      </c>
      <c r="S3114" s="568" t="str">
        <f t="shared" si="1823"/>
        <v/>
      </c>
      <c r="T3114" s="568" t="str">
        <f t="shared" si="1823"/>
        <v/>
      </c>
      <c r="U3114" s="568" t="str">
        <f t="shared" si="1823"/>
        <v/>
      </c>
      <c r="V3114" s="568" t="str">
        <f t="shared" si="1823"/>
        <v/>
      </c>
      <c r="W3114" s="568" t="str">
        <f t="shared" si="1823"/>
        <v/>
      </c>
      <c r="X3114" s="568" t="str">
        <f t="shared" si="1823"/>
        <v/>
      </c>
    </row>
    <row r="3115" spans="1:24" hidden="1">
      <c r="B3115" s="555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4" t="str">
        <f ca="1">IF(ISBLANK(OFFSET($E$269,$D3114,0)),"brak daty",IF(D3116&gt;10,EDATE(OFFSET($E$269,$D3114,0),D3118),DATE(D3115,E3115,1)))</f>
        <v>brak daty</v>
      </c>
      <c r="H3115" s="567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5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7" t="b">
        <f ca="1">SUM(K3116:X3116)=E3118</f>
        <v>1</v>
      </c>
      <c r="I3116" s="1" t="s">
        <v>802</v>
      </c>
      <c r="K3116" s="566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6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6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6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6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6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6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6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6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6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6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6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6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6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5" t="s">
        <v>806</v>
      </c>
      <c r="D3117" s="474">
        <f ca="1">D1968</f>
        <v>0</v>
      </c>
      <c r="E3117" s="474">
        <f ca="1">IF(D3116&gt;10,ROUND(D3117/12,2),D3117)</f>
        <v>0</v>
      </c>
      <c r="F3117" s="553">
        <f>Koniec_Projekt</f>
        <v>0</v>
      </c>
      <c r="G3117" s="330">
        <f>Miesiac_Koniec_Projekt</f>
        <v>0</v>
      </c>
      <c r="H3117" s="567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5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45" hidden="1" thickBot="1">
      <c r="B3119" s="556" t="s">
        <v>804</v>
      </c>
      <c r="C3119" s="557"/>
      <c r="D3119" s="558">
        <f ca="1">IF(D3116&gt;10,ROUND((D3118-1)*E3117,0),E3117)</f>
        <v>0</v>
      </c>
      <c r="E3119" s="558">
        <f ca="1">D3116-D3119</f>
        <v>0</v>
      </c>
      <c r="F3119" s="557"/>
      <c r="G3119" s="557"/>
      <c r="H3119" s="557"/>
      <c r="I3119" s="557"/>
      <c r="J3119" s="557"/>
      <c r="K3119" s="557"/>
      <c r="L3119" s="557"/>
      <c r="M3119" s="557"/>
      <c r="N3119" s="557"/>
      <c r="O3119" s="557"/>
      <c r="P3119" s="557"/>
      <c r="Q3119" s="557"/>
      <c r="R3119" s="557"/>
      <c r="S3119" s="557"/>
      <c r="T3119" s="557"/>
      <c r="U3119" s="557"/>
      <c r="V3119" s="557"/>
      <c r="W3119" s="557"/>
      <c r="X3119" s="557"/>
    </row>
    <row r="3120" spans="1:24" ht="12.45" hidden="1" thickTop="1"/>
    <row r="3121" spans="2:24" ht="12.45" hidden="1" thickBot="1">
      <c r="B3121" s="559" t="str">
        <f ca="1">"nazwa ST: "&amp;B1972</f>
        <v>nazwa ST: 0</v>
      </c>
      <c r="C3121" s="559"/>
      <c r="D3121" s="560">
        <f>D1972</f>
        <v>349</v>
      </c>
      <c r="E3121" s="559"/>
      <c r="F3121" s="559"/>
      <c r="G3121" s="559"/>
      <c r="H3121" s="559"/>
      <c r="I3121" s="559"/>
      <c r="J3121" s="559"/>
      <c r="K3121" s="568" t="str">
        <f t="shared" ref="K3121:X3121" si="1824">LataProjekcji</f>
        <v>Uzupełnij dane</v>
      </c>
      <c r="L3121" s="568" t="str">
        <f t="shared" si="1824"/>
        <v/>
      </c>
      <c r="M3121" s="568" t="str">
        <f t="shared" si="1824"/>
        <v/>
      </c>
      <c r="N3121" s="568" t="str">
        <f t="shared" si="1824"/>
        <v/>
      </c>
      <c r="O3121" s="568" t="str">
        <f t="shared" si="1824"/>
        <v/>
      </c>
      <c r="P3121" s="568" t="str">
        <f t="shared" si="1824"/>
        <v/>
      </c>
      <c r="Q3121" s="568" t="str">
        <f t="shared" si="1824"/>
        <v/>
      </c>
      <c r="R3121" s="568" t="str">
        <f t="shared" si="1824"/>
        <v/>
      </c>
      <c r="S3121" s="568" t="str">
        <f t="shared" si="1824"/>
        <v/>
      </c>
      <c r="T3121" s="568" t="str">
        <f t="shared" si="1824"/>
        <v/>
      </c>
      <c r="U3121" s="568" t="str">
        <f t="shared" si="1824"/>
        <v/>
      </c>
      <c r="V3121" s="568" t="str">
        <f t="shared" si="1824"/>
        <v/>
      </c>
      <c r="W3121" s="568" t="str">
        <f t="shared" si="1824"/>
        <v/>
      </c>
      <c r="X3121" s="568" t="str">
        <f t="shared" si="1824"/>
        <v/>
      </c>
    </row>
    <row r="3122" spans="2:24" hidden="1">
      <c r="B3122" s="555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4" t="str">
        <f ca="1">IF(ISBLANK(OFFSET($E$269,$D3121,0)),"brak daty",IF(D3123&gt;10,EDATE(OFFSET($E$269,$D3121,0),D3125),DATE(D3122,E3122,1)))</f>
        <v>brak daty</v>
      </c>
      <c r="H3122" s="567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5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7" t="b">
        <f ca="1">SUM(K3123:X3123)=E3125</f>
        <v>1</v>
      </c>
      <c r="I3123" s="1" t="s">
        <v>802</v>
      </c>
      <c r="K3123" s="566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6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6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6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6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6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6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6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6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6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6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6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6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6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5" t="s">
        <v>806</v>
      </c>
      <c r="D3124" s="474">
        <f ca="1">D1975</f>
        <v>0</v>
      </c>
      <c r="E3124" s="474">
        <f ca="1">IF(D3123&gt;10,ROUND(D3124/12,2),D3124)</f>
        <v>0</v>
      </c>
      <c r="F3124" s="553">
        <f>Koniec_Projekt</f>
        <v>0</v>
      </c>
      <c r="G3124" s="330">
        <f>Miesiac_Koniec_Projekt</f>
        <v>0</v>
      </c>
      <c r="H3124" s="567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5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45" hidden="1" thickBot="1">
      <c r="B3126" s="556" t="s">
        <v>804</v>
      </c>
      <c r="C3126" s="557"/>
      <c r="D3126" s="558">
        <f ca="1">IF(D3123&gt;10,ROUND((D3125-1)*E3124,0),E3124)</f>
        <v>0</v>
      </c>
      <c r="E3126" s="558">
        <f ca="1">D3123-D3126</f>
        <v>0</v>
      </c>
      <c r="F3126" s="557"/>
      <c r="G3126" s="557"/>
      <c r="H3126" s="557"/>
      <c r="I3126" s="557"/>
      <c r="J3126" s="557"/>
      <c r="K3126" s="557"/>
      <c r="L3126" s="557"/>
      <c r="M3126" s="557"/>
      <c r="N3126" s="557"/>
      <c r="O3126" s="557"/>
      <c r="P3126" s="557"/>
      <c r="Q3126" s="557"/>
      <c r="R3126" s="557"/>
      <c r="S3126" s="557"/>
      <c r="T3126" s="557"/>
      <c r="U3126" s="557"/>
      <c r="V3126" s="557"/>
      <c r="W3126" s="557"/>
      <c r="X3126" s="557"/>
    </row>
    <row r="3127" spans="2:24" ht="12.45" hidden="1" thickTop="1"/>
    <row r="3128" spans="2:24" ht="12.45" hidden="1" thickBot="1">
      <c r="B3128" s="559" t="str">
        <f ca="1">"nazwa ST: "&amp;B1979</f>
        <v>nazwa ST: 0</v>
      </c>
      <c r="C3128" s="559"/>
      <c r="D3128" s="560">
        <f>D1979</f>
        <v>350</v>
      </c>
      <c r="E3128" s="559"/>
      <c r="F3128" s="559"/>
      <c r="G3128" s="559"/>
      <c r="H3128" s="559"/>
      <c r="I3128" s="559"/>
      <c r="J3128" s="559"/>
      <c r="K3128" s="568" t="str">
        <f t="shared" ref="K3128:X3128" si="1825">LataProjekcji</f>
        <v>Uzupełnij dane</v>
      </c>
      <c r="L3128" s="568" t="str">
        <f t="shared" si="1825"/>
        <v/>
      </c>
      <c r="M3128" s="568" t="str">
        <f t="shared" si="1825"/>
        <v/>
      </c>
      <c r="N3128" s="568" t="str">
        <f t="shared" si="1825"/>
        <v/>
      </c>
      <c r="O3128" s="568" t="str">
        <f t="shared" si="1825"/>
        <v/>
      </c>
      <c r="P3128" s="568" t="str">
        <f t="shared" si="1825"/>
        <v/>
      </c>
      <c r="Q3128" s="568" t="str">
        <f t="shared" si="1825"/>
        <v/>
      </c>
      <c r="R3128" s="568" t="str">
        <f t="shared" si="1825"/>
        <v/>
      </c>
      <c r="S3128" s="568" t="str">
        <f t="shared" si="1825"/>
        <v/>
      </c>
      <c r="T3128" s="568" t="str">
        <f t="shared" si="1825"/>
        <v/>
      </c>
      <c r="U3128" s="568" t="str">
        <f t="shared" si="1825"/>
        <v/>
      </c>
      <c r="V3128" s="568" t="str">
        <f t="shared" si="1825"/>
        <v/>
      </c>
      <c r="W3128" s="568" t="str">
        <f t="shared" si="1825"/>
        <v/>
      </c>
      <c r="X3128" s="568" t="str">
        <f t="shared" si="1825"/>
        <v/>
      </c>
    </row>
    <row r="3129" spans="2:24" hidden="1">
      <c r="B3129" s="555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4" t="str">
        <f ca="1">IF(ISBLANK(OFFSET($E$269,$D3128,0)),"brak daty",IF(D3130&gt;10,EDATE(OFFSET($E$269,$D3128,0),D3132),DATE(D3129,E3129,1)))</f>
        <v>brak daty</v>
      </c>
      <c r="H3129" s="567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5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7" t="b">
        <f ca="1">SUM(K3130:X3130)=E3132</f>
        <v>1</v>
      </c>
      <c r="I3130" s="1" t="s">
        <v>802</v>
      </c>
      <c r="K3130" s="566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6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6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6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6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6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6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6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6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6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6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6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6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6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5" t="s">
        <v>806</v>
      </c>
      <c r="D3131" s="474">
        <f ca="1">D1982</f>
        <v>0</v>
      </c>
      <c r="E3131" s="474">
        <f ca="1">IF(D3130&gt;10,ROUND(D3131/12,2),D3131)</f>
        <v>0</v>
      </c>
      <c r="F3131" s="553">
        <f>Koniec_Projekt</f>
        <v>0</v>
      </c>
      <c r="G3131" s="330">
        <f>Miesiac_Koniec_Projekt</f>
        <v>0</v>
      </c>
      <c r="H3131" s="567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5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45" hidden="1" thickBot="1">
      <c r="B3133" s="556" t="s">
        <v>804</v>
      </c>
      <c r="C3133" s="557"/>
      <c r="D3133" s="558">
        <f ca="1">IF(D3130&gt;10,ROUND((D3132-1)*E3131,0),E3131)</f>
        <v>0</v>
      </c>
      <c r="E3133" s="558">
        <f ca="1">D3130-D3133</f>
        <v>0</v>
      </c>
      <c r="F3133" s="557"/>
      <c r="G3133" s="557"/>
      <c r="H3133" s="557"/>
      <c r="I3133" s="557"/>
      <c r="J3133" s="557"/>
      <c r="K3133" s="557"/>
      <c r="L3133" s="557"/>
      <c r="M3133" s="557"/>
      <c r="N3133" s="557"/>
      <c r="O3133" s="557"/>
      <c r="P3133" s="557"/>
      <c r="Q3133" s="557"/>
      <c r="R3133" s="557"/>
      <c r="S3133" s="557"/>
      <c r="T3133" s="557"/>
      <c r="U3133" s="557"/>
      <c r="V3133" s="557"/>
      <c r="W3133" s="557"/>
      <c r="X3133" s="557"/>
    </row>
    <row r="3134" spans="2:24" ht="12.45" hidden="1" thickTop="1"/>
    <row r="3135" spans="2:24" ht="12.45" hidden="1" thickBot="1">
      <c r="B3135" s="559" t="str">
        <f ca="1">"nazwa ST: "&amp;B1986</f>
        <v>nazwa ST: 0</v>
      </c>
      <c r="C3135" s="559"/>
      <c r="D3135" s="560">
        <f>D1986</f>
        <v>351</v>
      </c>
      <c r="E3135" s="559"/>
      <c r="F3135" s="559"/>
      <c r="G3135" s="559"/>
      <c r="H3135" s="559"/>
      <c r="I3135" s="559"/>
      <c r="J3135" s="559"/>
      <c r="K3135" s="568" t="str">
        <f t="shared" ref="K3135:X3135" si="1826">LataProjekcji</f>
        <v>Uzupełnij dane</v>
      </c>
      <c r="L3135" s="568" t="str">
        <f t="shared" si="1826"/>
        <v/>
      </c>
      <c r="M3135" s="568" t="str">
        <f t="shared" si="1826"/>
        <v/>
      </c>
      <c r="N3135" s="568" t="str">
        <f t="shared" si="1826"/>
        <v/>
      </c>
      <c r="O3135" s="568" t="str">
        <f t="shared" si="1826"/>
        <v/>
      </c>
      <c r="P3135" s="568" t="str">
        <f t="shared" si="1826"/>
        <v/>
      </c>
      <c r="Q3135" s="568" t="str">
        <f t="shared" si="1826"/>
        <v/>
      </c>
      <c r="R3135" s="568" t="str">
        <f t="shared" si="1826"/>
        <v/>
      </c>
      <c r="S3135" s="568" t="str">
        <f t="shared" si="1826"/>
        <v/>
      </c>
      <c r="T3135" s="568" t="str">
        <f t="shared" si="1826"/>
        <v/>
      </c>
      <c r="U3135" s="568" t="str">
        <f t="shared" si="1826"/>
        <v/>
      </c>
      <c r="V3135" s="568" t="str">
        <f t="shared" si="1826"/>
        <v/>
      </c>
      <c r="W3135" s="568" t="str">
        <f t="shared" si="1826"/>
        <v/>
      </c>
      <c r="X3135" s="568" t="str">
        <f t="shared" si="1826"/>
        <v/>
      </c>
    </row>
    <row r="3136" spans="2:24" hidden="1">
      <c r="B3136" s="555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4" t="str">
        <f ca="1">IF(ISBLANK(OFFSET($E$269,$D3135,0)),"brak daty",IF(D3137&gt;10,EDATE(OFFSET($E$269,$D3135,0),D3139),DATE(D3136,E3136,1)))</f>
        <v>brak daty</v>
      </c>
      <c r="H3136" s="567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5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7" t="b">
        <f ca="1">SUM(K3137:X3137)=E3139</f>
        <v>1</v>
      </c>
      <c r="I3137" s="1" t="s">
        <v>802</v>
      </c>
      <c r="K3137" s="566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6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6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6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6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6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6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6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6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6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6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6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6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6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5" t="s">
        <v>806</v>
      </c>
      <c r="D3138" s="474">
        <f ca="1">D1989</f>
        <v>0</v>
      </c>
      <c r="E3138" s="474">
        <f ca="1">IF(D3137&gt;10,ROUND(D3138/12,2),D3138)</f>
        <v>0</v>
      </c>
      <c r="F3138" s="553">
        <f>Koniec_Projekt</f>
        <v>0</v>
      </c>
      <c r="G3138" s="330">
        <f>Miesiac_Koniec_Projekt</f>
        <v>0</v>
      </c>
      <c r="H3138" s="567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5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45" hidden="1" thickBot="1">
      <c r="B3140" s="556" t="s">
        <v>804</v>
      </c>
      <c r="C3140" s="557"/>
      <c r="D3140" s="558">
        <f ca="1">IF(D3137&gt;10,ROUND((D3139-1)*E3138,0),E3138)</f>
        <v>0</v>
      </c>
      <c r="E3140" s="558">
        <f ca="1">D3137-D3140</f>
        <v>0</v>
      </c>
      <c r="F3140" s="557"/>
      <c r="G3140" s="557"/>
      <c r="H3140" s="557"/>
      <c r="I3140" s="557"/>
      <c r="J3140" s="557"/>
      <c r="K3140" s="557"/>
      <c r="L3140" s="557"/>
      <c r="M3140" s="557"/>
      <c r="N3140" s="557"/>
      <c r="O3140" s="557"/>
      <c r="P3140" s="557"/>
      <c r="Q3140" s="557"/>
      <c r="R3140" s="557"/>
      <c r="S3140" s="557"/>
      <c r="T3140" s="557"/>
      <c r="U3140" s="557"/>
      <c r="V3140" s="557"/>
      <c r="W3140" s="557"/>
      <c r="X3140" s="557"/>
    </row>
    <row r="3141" spans="2:24" ht="12.45" hidden="1" thickTop="1"/>
    <row r="3142" spans="2:24" ht="12.45" hidden="1" thickBot="1">
      <c r="B3142" s="559" t="str">
        <f ca="1">"nazwa ST: "&amp;B1993</f>
        <v>nazwa ST: 0</v>
      </c>
      <c r="C3142" s="559"/>
      <c r="D3142" s="560">
        <f>D1993</f>
        <v>352</v>
      </c>
      <c r="E3142" s="559"/>
      <c r="F3142" s="559"/>
      <c r="G3142" s="559"/>
      <c r="H3142" s="559"/>
      <c r="I3142" s="559"/>
      <c r="J3142" s="559"/>
      <c r="K3142" s="568" t="str">
        <f t="shared" ref="K3142:X3142" si="1827">LataProjekcji</f>
        <v>Uzupełnij dane</v>
      </c>
      <c r="L3142" s="568" t="str">
        <f t="shared" si="1827"/>
        <v/>
      </c>
      <c r="M3142" s="568" t="str">
        <f t="shared" si="1827"/>
        <v/>
      </c>
      <c r="N3142" s="568" t="str">
        <f t="shared" si="1827"/>
        <v/>
      </c>
      <c r="O3142" s="568" t="str">
        <f t="shared" si="1827"/>
        <v/>
      </c>
      <c r="P3142" s="568" t="str">
        <f t="shared" si="1827"/>
        <v/>
      </c>
      <c r="Q3142" s="568" t="str">
        <f t="shared" si="1827"/>
        <v/>
      </c>
      <c r="R3142" s="568" t="str">
        <f t="shared" si="1827"/>
        <v/>
      </c>
      <c r="S3142" s="568" t="str">
        <f t="shared" si="1827"/>
        <v/>
      </c>
      <c r="T3142" s="568" t="str">
        <f t="shared" si="1827"/>
        <v/>
      </c>
      <c r="U3142" s="568" t="str">
        <f t="shared" si="1827"/>
        <v/>
      </c>
      <c r="V3142" s="568" t="str">
        <f t="shared" si="1827"/>
        <v/>
      </c>
      <c r="W3142" s="568" t="str">
        <f t="shared" si="1827"/>
        <v/>
      </c>
      <c r="X3142" s="568" t="str">
        <f t="shared" si="1827"/>
        <v/>
      </c>
    </row>
    <row r="3143" spans="2:24" hidden="1">
      <c r="B3143" s="555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4" t="str">
        <f ca="1">IF(ISBLANK(OFFSET($E$269,$D3142,0)),"brak daty",IF(D3144&gt;10,EDATE(OFFSET($E$269,$D3142,0),D3146),DATE(D3143,E3143,1)))</f>
        <v>brak daty</v>
      </c>
      <c r="H3143" s="567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5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7" t="b">
        <f ca="1">SUM(K3144:X3144)=E3146</f>
        <v>1</v>
      </c>
      <c r="I3144" s="1" t="s">
        <v>802</v>
      </c>
      <c r="K3144" s="566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6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6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6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6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6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6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6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6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6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6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6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6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6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5" t="s">
        <v>806</v>
      </c>
      <c r="D3145" s="474">
        <f ca="1">D1996</f>
        <v>0</v>
      </c>
      <c r="E3145" s="474">
        <f ca="1">IF(D3144&gt;10,ROUND(D3145/12,2),D3145)</f>
        <v>0</v>
      </c>
      <c r="F3145" s="553">
        <f>Koniec_Projekt</f>
        <v>0</v>
      </c>
      <c r="G3145" s="330">
        <f>Miesiac_Koniec_Projekt</f>
        <v>0</v>
      </c>
      <c r="H3145" s="567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5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45" hidden="1" thickBot="1">
      <c r="B3147" s="556" t="s">
        <v>804</v>
      </c>
      <c r="C3147" s="557"/>
      <c r="D3147" s="558">
        <f ca="1">IF(D3144&gt;10,ROUND((D3146-1)*E3145,0),E3145)</f>
        <v>0</v>
      </c>
      <c r="E3147" s="558">
        <f ca="1">D3144-D3147</f>
        <v>0</v>
      </c>
      <c r="F3147" s="557"/>
      <c r="G3147" s="557"/>
      <c r="H3147" s="557"/>
      <c r="I3147" s="557"/>
      <c r="J3147" s="557"/>
      <c r="K3147" s="557"/>
      <c r="L3147" s="557"/>
      <c r="M3147" s="557"/>
      <c r="N3147" s="557"/>
      <c r="O3147" s="557"/>
      <c r="P3147" s="557"/>
      <c r="Q3147" s="557"/>
      <c r="R3147" s="557"/>
      <c r="S3147" s="557"/>
      <c r="T3147" s="557"/>
      <c r="U3147" s="557"/>
      <c r="V3147" s="557"/>
      <c r="W3147" s="557"/>
      <c r="X3147" s="557"/>
    </row>
    <row r="3148" spans="2:24" ht="12.45" hidden="1" thickTop="1"/>
    <row r="3149" spans="2:24" ht="12.45" hidden="1" thickBot="1">
      <c r="B3149" s="559" t="str">
        <f ca="1">"nazwa ST: "&amp;B2000</f>
        <v>nazwa ST: 0</v>
      </c>
      <c r="C3149" s="559"/>
      <c r="D3149" s="560">
        <f>D2000</f>
        <v>353</v>
      </c>
      <c r="E3149" s="559"/>
      <c r="F3149" s="559"/>
      <c r="G3149" s="559"/>
      <c r="H3149" s="559"/>
      <c r="I3149" s="559"/>
      <c r="J3149" s="559"/>
      <c r="K3149" s="568" t="str">
        <f t="shared" ref="K3149:X3149" si="1828">LataProjekcji</f>
        <v>Uzupełnij dane</v>
      </c>
      <c r="L3149" s="568" t="str">
        <f t="shared" si="1828"/>
        <v/>
      </c>
      <c r="M3149" s="568" t="str">
        <f t="shared" si="1828"/>
        <v/>
      </c>
      <c r="N3149" s="568" t="str">
        <f t="shared" si="1828"/>
        <v/>
      </c>
      <c r="O3149" s="568" t="str">
        <f t="shared" si="1828"/>
        <v/>
      </c>
      <c r="P3149" s="568" t="str">
        <f t="shared" si="1828"/>
        <v/>
      </c>
      <c r="Q3149" s="568" t="str">
        <f t="shared" si="1828"/>
        <v/>
      </c>
      <c r="R3149" s="568" t="str">
        <f t="shared" si="1828"/>
        <v/>
      </c>
      <c r="S3149" s="568" t="str">
        <f t="shared" si="1828"/>
        <v/>
      </c>
      <c r="T3149" s="568" t="str">
        <f t="shared" si="1828"/>
        <v/>
      </c>
      <c r="U3149" s="568" t="str">
        <f t="shared" si="1828"/>
        <v/>
      </c>
      <c r="V3149" s="568" t="str">
        <f t="shared" si="1828"/>
        <v/>
      </c>
      <c r="W3149" s="568" t="str">
        <f t="shared" si="1828"/>
        <v/>
      </c>
      <c r="X3149" s="568" t="str">
        <f t="shared" si="1828"/>
        <v/>
      </c>
    </row>
    <row r="3150" spans="2:24" hidden="1">
      <c r="B3150" s="555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4" t="str">
        <f ca="1">IF(ISBLANK(OFFSET($E$269,$D3149,0)),"brak daty",IF(D3151&gt;10,EDATE(OFFSET($E$269,$D3149,0),D3153),DATE(D3150,E3150,1)))</f>
        <v>brak daty</v>
      </c>
      <c r="H3150" s="567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5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7" t="b">
        <f ca="1">SUM(K3151:X3151)=E3153</f>
        <v>1</v>
      </c>
      <c r="I3151" s="1" t="s">
        <v>802</v>
      </c>
      <c r="K3151" s="566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6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6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6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6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6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6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6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6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6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6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6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6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6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5" t="s">
        <v>806</v>
      </c>
      <c r="D3152" s="474">
        <f ca="1">D2003</f>
        <v>0</v>
      </c>
      <c r="E3152" s="474">
        <f ca="1">IF(D3151&gt;10,ROUND(D3152/12,2),D3152)</f>
        <v>0</v>
      </c>
      <c r="F3152" s="553">
        <f>Koniec_Projekt</f>
        <v>0</v>
      </c>
      <c r="G3152" s="330">
        <f>Miesiac_Koniec_Projekt</f>
        <v>0</v>
      </c>
      <c r="H3152" s="567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5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45" hidden="1" thickBot="1">
      <c r="B3154" s="556" t="s">
        <v>804</v>
      </c>
      <c r="C3154" s="557"/>
      <c r="D3154" s="558">
        <f ca="1">IF(D3151&gt;10,ROUND((D3153-1)*E3152,0),E3152)</f>
        <v>0</v>
      </c>
      <c r="E3154" s="558">
        <f ca="1">D3151-D3154</f>
        <v>0</v>
      </c>
      <c r="F3154" s="557"/>
      <c r="G3154" s="557"/>
      <c r="H3154" s="557"/>
      <c r="I3154" s="557"/>
      <c r="J3154" s="557"/>
      <c r="K3154" s="557"/>
      <c r="L3154" s="557"/>
      <c r="M3154" s="557"/>
      <c r="N3154" s="557"/>
      <c r="O3154" s="557"/>
      <c r="P3154" s="557"/>
      <c r="Q3154" s="557"/>
      <c r="R3154" s="557"/>
      <c r="S3154" s="557"/>
      <c r="T3154" s="557"/>
      <c r="U3154" s="557"/>
      <c r="V3154" s="557"/>
      <c r="W3154" s="557"/>
      <c r="X3154" s="557"/>
    </row>
    <row r="3155" spans="2:24" ht="12.45" hidden="1" thickTop="1"/>
    <row r="3156" spans="2:24" ht="12.45" hidden="1" thickBot="1">
      <c r="B3156" s="559" t="str">
        <f ca="1">"nazwa ST: "&amp;B2007</f>
        <v>nazwa ST: 0</v>
      </c>
      <c r="C3156" s="559"/>
      <c r="D3156" s="560">
        <f>D2007</f>
        <v>354</v>
      </c>
      <c r="E3156" s="559"/>
      <c r="F3156" s="559"/>
      <c r="G3156" s="559"/>
      <c r="H3156" s="559"/>
      <c r="I3156" s="559"/>
      <c r="J3156" s="559"/>
      <c r="K3156" s="568" t="str">
        <f t="shared" ref="K3156:X3156" si="1829">LataProjekcji</f>
        <v>Uzupełnij dane</v>
      </c>
      <c r="L3156" s="568" t="str">
        <f t="shared" si="1829"/>
        <v/>
      </c>
      <c r="M3156" s="568" t="str">
        <f t="shared" si="1829"/>
        <v/>
      </c>
      <c r="N3156" s="568" t="str">
        <f t="shared" si="1829"/>
        <v/>
      </c>
      <c r="O3156" s="568" t="str">
        <f t="shared" si="1829"/>
        <v/>
      </c>
      <c r="P3156" s="568" t="str">
        <f t="shared" si="1829"/>
        <v/>
      </c>
      <c r="Q3156" s="568" t="str">
        <f t="shared" si="1829"/>
        <v/>
      </c>
      <c r="R3156" s="568" t="str">
        <f t="shared" si="1829"/>
        <v/>
      </c>
      <c r="S3156" s="568" t="str">
        <f t="shared" si="1829"/>
        <v/>
      </c>
      <c r="T3156" s="568" t="str">
        <f t="shared" si="1829"/>
        <v/>
      </c>
      <c r="U3156" s="568" t="str">
        <f t="shared" si="1829"/>
        <v/>
      </c>
      <c r="V3156" s="568" t="str">
        <f t="shared" si="1829"/>
        <v/>
      </c>
      <c r="W3156" s="568" t="str">
        <f t="shared" si="1829"/>
        <v/>
      </c>
      <c r="X3156" s="568" t="str">
        <f t="shared" si="1829"/>
        <v/>
      </c>
    </row>
    <row r="3157" spans="2:24" hidden="1">
      <c r="B3157" s="555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4" t="str">
        <f ca="1">IF(ISBLANK(OFFSET($E$269,$D3156,0)),"brak daty",IF(D3158&gt;10,EDATE(OFFSET($E$269,$D3156,0),D3160),DATE(D3157,E3157,1)))</f>
        <v>brak daty</v>
      </c>
      <c r="H3157" s="567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5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7" t="b">
        <f ca="1">SUM(K3158:X3158)=E3160</f>
        <v>1</v>
      </c>
      <c r="I3158" s="1" t="s">
        <v>802</v>
      </c>
      <c r="K3158" s="566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6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6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6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6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6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6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6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6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6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6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6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6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6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5" t="s">
        <v>806</v>
      </c>
      <c r="D3159" s="474">
        <f ca="1">D2010</f>
        <v>0</v>
      </c>
      <c r="E3159" s="474">
        <f ca="1">IF(D3158&gt;10,ROUND(D3159/12,2),D3159)</f>
        <v>0</v>
      </c>
      <c r="F3159" s="553">
        <f>Koniec_Projekt</f>
        <v>0</v>
      </c>
      <c r="G3159" s="330">
        <f>Miesiac_Koniec_Projekt</f>
        <v>0</v>
      </c>
      <c r="H3159" s="567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5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45" hidden="1" thickBot="1">
      <c r="B3161" s="556" t="s">
        <v>804</v>
      </c>
      <c r="C3161" s="557"/>
      <c r="D3161" s="558">
        <f ca="1">IF(D3158&gt;10,ROUND((D3160-1)*E3159,0),E3159)</f>
        <v>0</v>
      </c>
      <c r="E3161" s="558">
        <f ca="1">D3158-D3161</f>
        <v>0</v>
      </c>
      <c r="F3161" s="557"/>
      <c r="G3161" s="557"/>
      <c r="H3161" s="557"/>
      <c r="I3161" s="557"/>
      <c r="J3161" s="557"/>
      <c r="K3161" s="557"/>
      <c r="L3161" s="557"/>
      <c r="M3161" s="557"/>
      <c r="N3161" s="557"/>
      <c r="O3161" s="557"/>
      <c r="P3161" s="557"/>
      <c r="Q3161" s="557"/>
      <c r="R3161" s="557"/>
      <c r="S3161" s="557"/>
      <c r="T3161" s="557"/>
      <c r="U3161" s="557"/>
      <c r="V3161" s="557"/>
      <c r="W3161" s="557"/>
      <c r="X3161" s="557"/>
    </row>
    <row r="3162" spans="2:24" ht="12.45" hidden="1" thickTop="1"/>
    <row r="3163" spans="2:24" ht="12.45" hidden="1" thickBot="1">
      <c r="B3163" s="559" t="str">
        <f ca="1">"nazwa ST: "&amp;B2014</f>
        <v>nazwa ST: 0</v>
      </c>
      <c r="C3163" s="559"/>
      <c r="D3163" s="560">
        <f>D2014</f>
        <v>355</v>
      </c>
      <c r="E3163" s="559"/>
      <c r="F3163" s="559"/>
      <c r="G3163" s="559"/>
      <c r="H3163" s="559"/>
      <c r="I3163" s="559"/>
      <c r="J3163" s="559"/>
      <c r="K3163" s="568" t="str">
        <f t="shared" ref="K3163:X3163" si="1830">LataProjekcji</f>
        <v>Uzupełnij dane</v>
      </c>
      <c r="L3163" s="568" t="str">
        <f t="shared" si="1830"/>
        <v/>
      </c>
      <c r="M3163" s="568" t="str">
        <f t="shared" si="1830"/>
        <v/>
      </c>
      <c r="N3163" s="568" t="str">
        <f t="shared" si="1830"/>
        <v/>
      </c>
      <c r="O3163" s="568" t="str">
        <f t="shared" si="1830"/>
        <v/>
      </c>
      <c r="P3163" s="568" t="str">
        <f t="shared" si="1830"/>
        <v/>
      </c>
      <c r="Q3163" s="568" t="str">
        <f t="shared" si="1830"/>
        <v/>
      </c>
      <c r="R3163" s="568" t="str">
        <f t="shared" si="1830"/>
        <v/>
      </c>
      <c r="S3163" s="568" t="str">
        <f t="shared" si="1830"/>
        <v/>
      </c>
      <c r="T3163" s="568" t="str">
        <f t="shared" si="1830"/>
        <v/>
      </c>
      <c r="U3163" s="568" t="str">
        <f t="shared" si="1830"/>
        <v/>
      </c>
      <c r="V3163" s="568" t="str">
        <f t="shared" si="1830"/>
        <v/>
      </c>
      <c r="W3163" s="568" t="str">
        <f t="shared" si="1830"/>
        <v/>
      </c>
      <c r="X3163" s="568" t="str">
        <f t="shared" si="1830"/>
        <v/>
      </c>
    </row>
    <row r="3164" spans="2:24" hidden="1">
      <c r="B3164" s="555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4" t="str">
        <f ca="1">IF(ISBLANK(OFFSET($E$269,$D3163,0)),"brak daty",IF(D3165&gt;10,EDATE(OFFSET($E$269,$D3163,0),D3167),DATE(D3164,E3164,1)))</f>
        <v>brak daty</v>
      </c>
      <c r="H3164" s="567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5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7" t="b">
        <f ca="1">SUM(K3165:X3165)=E3167</f>
        <v>1</v>
      </c>
      <c r="I3165" s="1" t="s">
        <v>802</v>
      </c>
      <c r="K3165" s="566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6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6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6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6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6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6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6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6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6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6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6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6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6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5" t="s">
        <v>806</v>
      </c>
      <c r="D3166" s="474">
        <f ca="1">D2017</f>
        <v>0</v>
      </c>
      <c r="E3166" s="474">
        <f ca="1">IF(D3165&gt;10,ROUND(D3166/12,2),D3166)</f>
        <v>0</v>
      </c>
      <c r="F3166" s="553">
        <f>Koniec_Projekt</f>
        <v>0</v>
      </c>
      <c r="G3166" s="330">
        <f>Miesiac_Koniec_Projekt</f>
        <v>0</v>
      </c>
      <c r="H3166" s="567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5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45" hidden="1" thickBot="1">
      <c r="B3168" s="556" t="s">
        <v>804</v>
      </c>
      <c r="C3168" s="557"/>
      <c r="D3168" s="558">
        <f ca="1">IF(D3165&gt;10,ROUND((D3167-1)*E3166,0),E3166)</f>
        <v>0</v>
      </c>
      <c r="E3168" s="558">
        <f ca="1">D3165-D3168</f>
        <v>0</v>
      </c>
      <c r="F3168" s="557"/>
      <c r="G3168" s="557"/>
      <c r="H3168" s="557"/>
      <c r="I3168" s="557"/>
      <c r="J3168" s="557"/>
      <c r="K3168" s="557"/>
      <c r="L3168" s="557"/>
      <c r="M3168" s="557"/>
      <c r="N3168" s="557"/>
      <c r="O3168" s="557"/>
      <c r="P3168" s="557"/>
      <c r="Q3168" s="557"/>
      <c r="R3168" s="557"/>
      <c r="S3168" s="557"/>
      <c r="T3168" s="557"/>
      <c r="U3168" s="557"/>
      <c r="V3168" s="557"/>
      <c r="W3168" s="557"/>
      <c r="X3168" s="557"/>
    </row>
    <row r="3169" spans="2:24" ht="12.45" hidden="1" thickTop="1"/>
    <row r="3170" spans="2:24" ht="12.45" hidden="1" thickBot="1">
      <c r="B3170" s="559" t="str">
        <f ca="1">"nazwa ST: "&amp;B2021</f>
        <v>nazwa ST: 0</v>
      </c>
      <c r="C3170" s="559"/>
      <c r="D3170" s="560">
        <f>D2021</f>
        <v>356</v>
      </c>
      <c r="E3170" s="559"/>
      <c r="F3170" s="559"/>
      <c r="G3170" s="559"/>
      <c r="H3170" s="559"/>
      <c r="I3170" s="559"/>
      <c r="J3170" s="559"/>
      <c r="K3170" s="568" t="str">
        <f t="shared" ref="K3170:X3170" si="1831">LataProjekcji</f>
        <v>Uzupełnij dane</v>
      </c>
      <c r="L3170" s="568" t="str">
        <f t="shared" si="1831"/>
        <v/>
      </c>
      <c r="M3170" s="568" t="str">
        <f t="shared" si="1831"/>
        <v/>
      </c>
      <c r="N3170" s="568" t="str">
        <f t="shared" si="1831"/>
        <v/>
      </c>
      <c r="O3170" s="568" t="str">
        <f t="shared" si="1831"/>
        <v/>
      </c>
      <c r="P3170" s="568" t="str">
        <f t="shared" si="1831"/>
        <v/>
      </c>
      <c r="Q3170" s="568" t="str">
        <f t="shared" si="1831"/>
        <v/>
      </c>
      <c r="R3170" s="568" t="str">
        <f t="shared" si="1831"/>
        <v/>
      </c>
      <c r="S3170" s="568" t="str">
        <f t="shared" si="1831"/>
        <v/>
      </c>
      <c r="T3170" s="568" t="str">
        <f t="shared" si="1831"/>
        <v/>
      </c>
      <c r="U3170" s="568" t="str">
        <f t="shared" si="1831"/>
        <v/>
      </c>
      <c r="V3170" s="568" t="str">
        <f t="shared" si="1831"/>
        <v/>
      </c>
      <c r="W3170" s="568" t="str">
        <f t="shared" si="1831"/>
        <v/>
      </c>
      <c r="X3170" s="568" t="str">
        <f t="shared" si="1831"/>
        <v/>
      </c>
    </row>
    <row r="3171" spans="2:24" hidden="1">
      <c r="B3171" s="555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4" t="str">
        <f ca="1">IF(ISBLANK(OFFSET($E$269,$D3170,0)),"brak daty",IF(D3172&gt;10,EDATE(OFFSET($E$269,$D3170,0),D3174),DATE(D3171,E3171,1)))</f>
        <v>brak daty</v>
      </c>
      <c r="H3171" s="567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5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7" t="b">
        <f ca="1">SUM(K3172:X3172)=E3174</f>
        <v>1</v>
      </c>
      <c r="I3172" s="1" t="s">
        <v>802</v>
      </c>
      <c r="K3172" s="566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6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6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6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6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6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6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6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6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6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6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6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6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6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5" t="s">
        <v>806</v>
      </c>
      <c r="D3173" s="474">
        <f ca="1">D2024</f>
        <v>0</v>
      </c>
      <c r="E3173" s="474">
        <f ca="1">IF(D3172&gt;10,ROUND(D3173/12,2),D3173)</f>
        <v>0</v>
      </c>
      <c r="F3173" s="553">
        <f>Koniec_Projekt</f>
        <v>0</v>
      </c>
      <c r="G3173" s="330">
        <f>Miesiac_Koniec_Projekt</f>
        <v>0</v>
      </c>
      <c r="H3173" s="567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5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45" hidden="1" thickBot="1">
      <c r="B3175" s="556" t="s">
        <v>804</v>
      </c>
      <c r="C3175" s="557"/>
      <c r="D3175" s="558">
        <f ca="1">IF(D3172&gt;10,ROUND((D3174-1)*E3173,0),E3173)</f>
        <v>0</v>
      </c>
      <c r="E3175" s="558">
        <f ca="1">D3172-D3175</f>
        <v>0</v>
      </c>
      <c r="F3175" s="557"/>
      <c r="G3175" s="557"/>
      <c r="H3175" s="557"/>
      <c r="I3175" s="557"/>
      <c r="J3175" s="557"/>
      <c r="K3175" s="557"/>
      <c r="L3175" s="557"/>
      <c r="M3175" s="557"/>
      <c r="N3175" s="557"/>
      <c r="O3175" s="557"/>
      <c r="P3175" s="557"/>
      <c r="Q3175" s="557"/>
      <c r="R3175" s="557"/>
      <c r="S3175" s="557"/>
      <c r="T3175" s="557"/>
      <c r="U3175" s="557"/>
      <c r="V3175" s="557"/>
      <c r="W3175" s="557"/>
      <c r="X3175" s="557"/>
    </row>
    <row r="3176" spans="2:24" ht="12.45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8" type="noConversion"/>
  <conditionalFormatting sqref="B17 K17:X17">
    <cfRule type="expression" dxfId="307" priority="501">
      <formula>$C2249=2</formula>
    </cfRule>
  </conditionalFormatting>
  <conditionalFormatting sqref="B18">
    <cfRule type="expression" dxfId="306" priority="505">
      <formula>$C2249=2</formula>
    </cfRule>
  </conditionalFormatting>
  <conditionalFormatting sqref="B25 K25:X25">
    <cfRule type="expression" dxfId="305" priority="496">
      <formula>$C2250=2</formula>
    </cfRule>
  </conditionalFormatting>
  <conditionalFormatting sqref="B26">
    <cfRule type="expression" dxfId="304" priority="500">
      <formula>$C2250=2</formula>
    </cfRule>
  </conditionalFormatting>
  <conditionalFormatting sqref="B33 K33:X33">
    <cfRule type="expression" dxfId="303" priority="491">
      <formula>$C2251=2</formula>
    </cfRule>
  </conditionalFormatting>
  <conditionalFormatting sqref="B34">
    <cfRule type="expression" dxfId="302" priority="495">
      <formula>$C2251=2</formula>
    </cfRule>
  </conditionalFormatting>
  <conditionalFormatting sqref="B41 K41:X41">
    <cfRule type="expression" dxfId="301" priority="486">
      <formula>$C2252=2</formula>
    </cfRule>
  </conditionalFormatting>
  <conditionalFormatting sqref="B42">
    <cfRule type="expression" dxfId="300" priority="490">
      <formula>$C2252=2</formula>
    </cfRule>
  </conditionalFormatting>
  <conditionalFormatting sqref="B49 K49:X49">
    <cfRule type="expression" dxfId="299" priority="481">
      <formula>$C2253=2</formula>
    </cfRule>
  </conditionalFormatting>
  <conditionalFormatting sqref="B50">
    <cfRule type="expression" dxfId="298" priority="485">
      <formula>$C2253=2</formula>
    </cfRule>
  </conditionalFormatting>
  <conditionalFormatting sqref="B57">
    <cfRule type="expression" dxfId="297" priority="476">
      <formula>$C2254=2</formula>
    </cfRule>
  </conditionalFormatting>
  <conditionalFormatting sqref="B58">
    <cfRule type="expression" dxfId="296" priority="480">
      <formula>$C2254=2</formula>
    </cfRule>
  </conditionalFormatting>
  <conditionalFormatting sqref="B65 K65:X65">
    <cfRule type="expression" dxfId="295" priority="471">
      <formula>$C2255=2</formula>
    </cfRule>
  </conditionalFormatting>
  <conditionalFormatting sqref="B66">
    <cfRule type="expression" dxfId="294" priority="475">
      <formula>$C2255=2</formula>
    </cfRule>
  </conditionalFormatting>
  <conditionalFormatting sqref="B73 K73:X73">
    <cfRule type="expression" dxfId="293" priority="466">
      <formula>$C2256=2</formula>
    </cfRule>
  </conditionalFormatting>
  <conditionalFormatting sqref="B74">
    <cfRule type="expression" dxfId="292" priority="470">
      <formula>$C2256=2</formula>
    </cfRule>
  </conditionalFormatting>
  <conditionalFormatting sqref="B195:B196">
    <cfRule type="expression" dxfId="291" priority="56">
      <formula>Modul_badawczo_rozwojowy=tak</formula>
    </cfRule>
  </conditionalFormatting>
  <conditionalFormatting sqref="B363:B367">
    <cfRule type="containsText" dxfId="290" priority="465" operator="containsText" text="zrealizowane">
      <formula>NOT(ISERROR(SEARCH("zrealizowane",B363)))</formula>
    </cfRule>
  </conditionalFormatting>
  <conditionalFormatting sqref="B223:C240">
    <cfRule type="expression" dxfId="289" priority="945">
      <formula>OR($F87="nie",AND($F87="tak",$G87="nie"))</formula>
    </cfRule>
  </conditionalFormatting>
  <conditionalFormatting sqref="B241:C241">
    <cfRule type="expression" dxfId="288" priority="139">
      <formula>OR($F135="nie",AND($F135="tak",$G135="nie"))</formula>
    </cfRule>
  </conditionalFormatting>
  <conditionalFormatting sqref="B242:C242">
    <cfRule type="expression" dxfId="287" priority="522">
      <formula>OR($F89="nie",AND($F89="tak",$G89="nie"))</formula>
    </cfRule>
  </conditionalFormatting>
  <conditionalFormatting sqref="B245:C262">
    <cfRule type="expression" dxfId="286" priority="947">
      <formula>OR($F87="nie",AND($F87="tak",$G87="nie"))</formula>
    </cfRule>
  </conditionalFormatting>
  <conditionalFormatting sqref="B263:C263">
    <cfRule type="expression" dxfId="285" priority="136">
      <formula>OR($F135="nie",AND($F135="tak",$G135="nie"))</formula>
    </cfRule>
  </conditionalFormatting>
  <conditionalFormatting sqref="B264:C264">
    <cfRule type="expression" dxfId="284" priority="899">
      <formula>OR($F89="nie",AND($F89="tak",$G89="nie"))</formula>
    </cfRule>
  </conditionalFormatting>
  <conditionalFormatting sqref="B290:C304">
    <cfRule type="expression" dxfId="283" priority="428">
      <formula>OR($F269="nie",AND($F269="tak",$G269="nie"))</formula>
    </cfRule>
  </conditionalFormatting>
  <conditionalFormatting sqref="B307:C321">
    <cfRule type="expression" dxfId="282" priority="267">
      <formula>OR($F269="nie",AND($F269="tak",$G269="nie"))</formula>
    </cfRule>
  </conditionalFormatting>
  <conditionalFormatting sqref="B337:C341">
    <cfRule type="expression" dxfId="281" priority="407">
      <formula>OR($F326="nie",AND($F326="tak",$G326="nie"))</formula>
    </cfRule>
  </conditionalFormatting>
  <conditionalFormatting sqref="B344:C348">
    <cfRule type="expression" dxfId="280" priority="117">
      <formula>OR($F326="nie",AND($F326="tak",$G326="nie"))</formula>
    </cfRule>
  </conditionalFormatting>
  <conditionalFormatting sqref="B374:C388">
    <cfRule type="expression" dxfId="279" priority="401">
      <formula>OR($F353="nie",AND($F353="tak",$G353="nie"))</formula>
    </cfRule>
  </conditionalFormatting>
  <conditionalFormatting sqref="B391:C405">
    <cfRule type="expression" dxfId="278" priority="297">
      <formula>OR($F353="nie",AND($F353="tak",$G353="nie"))</formula>
    </cfRule>
  </conditionalFormatting>
  <conditionalFormatting sqref="B458:C462">
    <cfRule type="containsText" dxfId="277" priority="434" operator="containsText" text="zrealizowane">
      <formula>NOT(ISERROR(SEARCH("zrealizowane",B458)))</formula>
    </cfRule>
  </conditionalFormatting>
  <conditionalFormatting sqref="B469:C513">
    <cfRule type="expression" dxfId="276" priority="354">
      <formula>OR($F418="nie",AND($F418="tak",$G418="nie"))</formula>
    </cfRule>
  </conditionalFormatting>
  <conditionalFormatting sqref="B516:C560">
    <cfRule type="expression" dxfId="275" priority="285">
      <formula>OR($F418="nie",AND($F418="tak",$G418="nie"))</formula>
    </cfRule>
  </conditionalFormatting>
  <conditionalFormatting sqref="B590:C599">
    <cfRule type="expression" dxfId="274" priority="338">
      <formula>OR($F574="nie",AND($F574="tak",$G574="nie"))</formula>
    </cfRule>
  </conditionalFormatting>
  <conditionalFormatting sqref="B602:C611">
    <cfRule type="expression" dxfId="273" priority="279">
      <formula>OR($F574="nie",AND($F574="tak",$G574="nie"))</formula>
    </cfRule>
  </conditionalFormatting>
  <conditionalFormatting sqref="B632:C641">
    <cfRule type="expression" dxfId="272" priority="319">
      <formula>OR($F616="nie",AND($F616="tak",$G616="nie"))</formula>
    </cfRule>
  </conditionalFormatting>
  <conditionalFormatting sqref="B644:C653">
    <cfRule type="expression" dxfId="271" priority="273">
      <formula>OR($F616="nie",AND($F616="tak",$G616="nie"))</formula>
    </cfRule>
  </conditionalFormatting>
  <conditionalFormatting sqref="B702:C741">
    <cfRule type="expression" dxfId="270" priority="223">
      <formula>OR($F658="nie",AND($F658="tak",$G658="nie"))</formula>
    </cfRule>
  </conditionalFormatting>
  <conditionalFormatting sqref="B744:C783">
    <cfRule type="expression" dxfId="269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8" priority="55">
      <formula>Kontrola_modulow_Srodki_Trwale</formula>
    </cfRule>
  </conditionalFormatting>
  <conditionalFormatting sqref="C384:C388 C401:C405">
    <cfRule type="cellIs" dxfId="267" priority="106" operator="equal">
      <formula>0</formula>
    </cfRule>
  </conditionalFormatting>
  <conditionalFormatting sqref="D363:D367">
    <cfRule type="cellIs" dxfId="266" priority="464" operator="equal">
      <formula>0</formula>
    </cfRule>
  </conditionalFormatting>
  <conditionalFormatting sqref="D458:D462">
    <cfRule type="cellIs" dxfId="265" priority="433" operator="equal">
      <formula>0</formula>
    </cfRule>
  </conditionalFormatting>
  <conditionalFormatting sqref="E658:E697">
    <cfRule type="expression" dxfId="264" priority="41">
      <formula>$J658="wstaw dane"</formula>
    </cfRule>
  </conditionalFormatting>
  <conditionalFormatting sqref="F195:G196">
    <cfRule type="cellIs" dxfId="263" priority="140" operator="equal">
      <formula>0</formula>
    </cfRule>
  </conditionalFormatting>
  <conditionalFormatting sqref="G197:G216">
    <cfRule type="expression" dxfId="262" priority="105">
      <formula>AND($F197="nie",$G197="tak")</formula>
    </cfRule>
  </conditionalFormatting>
  <conditionalFormatting sqref="G269:G283">
    <cfRule type="expression" dxfId="261" priority="181">
      <formula>AND($F269="nie",$G269="tak")</formula>
    </cfRule>
  </conditionalFormatting>
  <conditionalFormatting sqref="G326:G330">
    <cfRule type="expression" dxfId="260" priority="412">
      <formula>AND($F326="nie",$G326="tak")</formula>
    </cfRule>
  </conditionalFormatting>
  <conditionalFormatting sqref="G353:G362">
    <cfRule type="expression" dxfId="259" priority="266">
      <formula>AND($F353="nie",$G353="tak")</formula>
    </cfRule>
  </conditionalFormatting>
  <conditionalFormatting sqref="G409:G413">
    <cfRule type="expression" dxfId="258" priority="372">
      <formula>AND($F409="nie",$G409="tak")</formula>
    </cfRule>
  </conditionalFormatting>
  <conditionalFormatting sqref="G418:G462">
    <cfRule type="expression" dxfId="257" priority="368">
      <formula>AND($F418="nie",$G418="tak")</formula>
    </cfRule>
  </conditionalFormatting>
  <conditionalFormatting sqref="G565:G569">
    <cfRule type="expression" dxfId="256" priority="350">
      <formula>AND($F565="nie",$G565="tak")</formula>
    </cfRule>
  </conditionalFormatting>
  <conditionalFormatting sqref="G574:G583">
    <cfRule type="expression" dxfId="255" priority="30">
      <formula>AND($F574="nie",$G574="tak")</formula>
    </cfRule>
  </conditionalFormatting>
  <conditionalFormatting sqref="G616:G625">
    <cfRule type="expression" dxfId="254" priority="260">
      <formula>AND($F616="nie",$G616="tak")</formula>
    </cfRule>
  </conditionalFormatting>
  <conditionalFormatting sqref="H197:H216">
    <cfRule type="expression" dxfId="253" priority="125">
      <formula>OR(AND($F197="tak",$G197="tak",ISBLANK($H197)=FALSE),AND($F197="nie",ISBLANK($H197)=FALSE))</formula>
    </cfRule>
    <cfRule type="expression" dxfId="252" priority="126">
      <formula>OR($F197="nie",AND($F197="tak",$G197="tak"))</formula>
    </cfRule>
    <cfRule type="expression" dxfId="251" priority="127">
      <formula>AND($F197="tak",$G197="nie")</formula>
    </cfRule>
  </conditionalFormatting>
  <conditionalFormatting sqref="H269:H283">
    <cfRule type="expression" dxfId="250" priority="180">
      <formula>AND($F269="tak",$G269="nie")</formula>
    </cfRule>
    <cfRule type="expression" dxfId="249" priority="179">
      <formula>OR($F269="nie",AND($F269="tak",$G269="tak"))</formula>
    </cfRule>
    <cfRule type="expression" dxfId="248" priority="178">
      <formula>OR(AND($F269="tak",$G269="tak",ISBLANK($H269)=FALSE),AND($F269="nie",ISBLANK($H269)=FALSE))</formula>
    </cfRule>
  </conditionalFormatting>
  <conditionalFormatting sqref="H326:H330">
    <cfRule type="expression" dxfId="247" priority="173">
      <formula>OR(AND($F326="tak",$G326="tak",ISBLANK($H326)=FALSE),AND($F326="nie",ISBLANK($H326)=FALSE))</formula>
    </cfRule>
    <cfRule type="expression" dxfId="246" priority="174">
      <formula>OR($F326="nie",AND($F326="tak",$G326="tak"))</formula>
    </cfRule>
    <cfRule type="expression" dxfId="245" priority="175">
      <formula>AND($F326="tak",$G326="nie")</formula>
    </cfRule>
  </conditionalFormatting>
  <conditionalFormatting sqref="H353:H362">
    <cfRule type="expression" dxfId="244" priority="163">
      <formula>OR(AND($F353="tak",$G353="tak",ISBLANK($H353)=FALSE),AND($F353="nie",ISBLANK($H353)=FALSE))</formula>
    </cfRule>
    <cfRule type="expression" dxfId="243" priority="164">
      <formula>OR($F353="nie",AND($F353="tak",$G353="tak"))</formula>
    </cfRule>
    <cfRule type="expression" dxfId="242" priority="165">
      <formula>AND($F353="tak",$G353="nie")</formula>
    </cfRule>
  </conditionalFormatting>
  <conditionalFormatting sqref="H409:H413">
    <cfRule type="expression" dxfId="241" priority="118">
      <formula>OR(AND($F409="tak",$G409="tak",ISBLANK($H409)=FALSE),AND($F409="nie",ISBLANK($H409)=FALSE))</formula>
    </cfRule>
    <cfRule type="expression" dxfId="240" priority="119">
      <formula>OR($F409="nie",AND($F409="tak",$G409="tak"))</formula>
    </cfRule>
    <cfRule type="expression" dxfId="239" priority="120">
      <formula>AND($F409="tak",$G409="nie")</formula>
    </cfRule>
  </conditionalFormatting>
  <conditionalFormatting sqref="H418:H457">
    <cfRule type="expression" dxfId="238" priority="109">
      <formula>OR(AND($F418="tak",$G418="tak",ISBLANK($H418)=FALSE),AND($F418="nie",ISBLANK($H418)=FALSE))</formula>
    </cfRule>
    <cfRule type="expression" dxfId="237" priority="110">
      <formula>OR($F418="nie",AND($F418="tak",$G418="tak"))</formula>
    </cfRule>
    <cfRule type="expression" dxfId="236" priority="111">
      <formula>AND($F418="tak",$G418="nie")</formula>
    </cfRule>
  </conditionalFormatting>
  <conditionalFormatting sqref="H565:H569">
    <cfRule type="expression" dxfId="235" priority="155">
      <formula>OR($F565="nie",AND($F565="tak",$G565="tak"))</formula>
    </cfRule>
    <cfRule type="expression" dxfId="234" priority="154">
      <formula>OR(AND($F565="tak",$G565="tak",ISBLANK($H565)=FALSE),AND($F565="nie",ISBLANK($H565)=FALSE))</formula>
    </cfRule>
    <cfRule type="expression" dxfId="233" priority="156">
      <formula>AND($F565="tak",$G565="nie")</formula>
    </cfRule>
  </conditionalFormatting>
  <conditionalFormatting sqref="H574:H583">
    <cfRule type="expression" dxfId="232" priority="153">
      <formula>AND($F574="tak",$G574="nie")</formula>
    </cfRule>
    <cfRule type="expression" dxfId="231" priority="152">
      <formula>OR($F574="nie",AND($F574="tak",$G574="tak"))</formula>
    </cfRule>
    <cfRule type="expression" dxfId="230" priority="151">
      <formula>OR(AND($F574="tak",$G574="tak",ISBLANK($H574)=FALSE),AND($F574="nie",ISBLANK($H574)=FALSE))</formula>
    </cfRule>
  </conditionalFormatting>
  <conditionalFormatting sqref="H616:H625">
    <cfRule type="expression" dxfId="229" priority="148">
      <formula>AND($F616="tak",$G616="nie")</formula>
    </cfRule>
    <cfRule type="expression" dxfId="228" priority="146">
      <formula>OR(AND($F616="tak",$G616="tak",ISBLANK($H616)=FALSE),AND($F616="nie",ISBLANK($H616)=FALSE))</formula>
    </cfRule>
    <cfRule type="expression" dxfId="227" priority="147">
      <formula>OR($F616="nie",AND($F616="tak",$G616="tak"))</formula>
    </cfRule>
  </conditionalFormatting>
  <conditionalFormatting sqref="I195:I216">
    <cfRule type="expression" dxfId="226" priority="121">
      <formula>$J195="wstaw dane"</formula>
    </cfRule>
    <cfRule type="cellIs" dxfId="225" priority="122" operator="equal">
      <formula>0</formula>
    </cfRule>
    <cfRule type="expression" dxfId="224" priority="48">
      <formula>OR($J195="uzupełnij dane",$J195="popraw dane")</formula>
    </cfRule>
  </conditionalFormatting>
  <conditionalFormatting sqref="I269:I283">
    <cfRule type="cellIs" dxfId="223" priority="177" operator="equal">
      <formula>0</formula>
    </cfRule>
    <cfRule type="expression" dxfId="222" priority="176">
      <formula>$J269="wstaw dane"</formula>
    </cfRule>
    <cfRule type="expression" dxfId="221" priority="47">
      <formula>OR($J269="uzupełnij dane",$J269="popraw dane")</formula>
    </cfRule>
  </conditionalFormatting>
  <conditionalFormatting sqref="I326:I330">
    <cfRule type="expression" dxfId="220" priority="46">
      <formula>OR($J326="uzupełnij dane",$J326="popraw dane")</formula>
    </cfRule>
    <cfRule type="expression" dxfId="219" priority="171">
      <formula>$J326="wstaw dane"</formula>
    </cfRule>
    <cfRule type="cellIs" dxfId="218" priority="172" operator="equal">
      <formula>0</formula>
    </cfRule>
  </conditionalFormatting>
  <conditionalFormatting sqref="I353:I367">
    <cfRule type="expression" dxfId="217" priority="45">
      <formula>OR($J353="uzupełnij dane",$J353="popraw dane")</formula>
    </cfRule>
    <cfRule type="expression" dxfId="216" priority="161">
      <formula>$J353="wstaw dane"</formula>
    </cfRule>
    <cfRule type="cellIs" dxfId="215" priority="162" operator="equal">
      <formula>0</formula>
    </cfRule>
  </conditionalFormatting>
  <conditionalFormatting sqref="I409:I413">
    <cfRule type="containsText" dxfId="214" priority="317" operator="containsText" text="uzupełnij">
      <formula>NOT(ISERROR(SEARCH("uzupełnij",I409)))</formula>
    </cfRule>
  </conditionalFormatting>
  <conditionalFormatting sqref="I418:I462">
    <cfRule type="expression" dxfId="213" priority="44">
      <formula>OR($J418="uzupełnij dane",$J418="popraw dane")</formula>
    </cfRule>
    <cfRule type="expression" dxfId="212" priority="107">
      <formula>$J418="wstaw dane"</formula>
    </cfRule>
    <cfRule type="cellIs" dxfId="211" priority="108" operator="equal">
      <formula>0</formula>
    </cfRule>
  </conditionalFormatting>
  <conditionalFormatting sqref="I565:I569">
    <cfRule type="containsText" dxfId="210" priority="157" operator="containsText" text="uzupełnij">
      <formula>NOT(ISERROR(SEARCH("uzupełnij",I565)))</formula>
    </cfRule>
  </conditionalFormatting>
  <conditionalFormatting sqref="I574:I583">
    <cfRule type="expression" dxfId="209" priority="149">
      <formula>$J574="wstaw dane"</formula>
    </cfRule>
    <cfRule type="cellIs" dxfId="208" priority="150" operator="equal">
      <formula>0</formula>
    </cfRule>
    <cfRule type="expression" dxfId="207" priority="43">
      <formula>OR($J574="uzupełnij dane",$J574="popraw dane")</formula>
    </cfRule>
  </conditionalFormatting>
  <conditionalFormatting sqref="I616:I625">
    <cfRule type="cellIs" dxfId="206" priority="145" operator="equal">
      <formula>0</formula>
    </cfRule>
    <cfRule type="expression" dxfId="205" priority="144">
      <formula>$J616="wstaw dane"</formula>
    </cfRule>
    <cfRule type="expression" dxfId="204" priority="42">
      <formula>OR($J616="uzupełnij dane",$J616="popraw dane")</formula>
    </cfRule>
  </conditionalFormatting>
  <conditionalFormatting sqref="I658:I697 E658:E697">
    <cfRule type="cellIs" dxfId="203" priority="193" operator="equal">
      <formula>0</formula>
    </cfRule>
  </conditionalFormatting>
  <conditionalFormatting sqref="I658:I697">
    <cfRule type="expression" dxfId="202" priority="182">
      <formula>OR($J658="uzupełnij dane",$J658="popraw dane")</formula>
    </cfRule>
    <cfRule type="expression" dxfId="201" priority="192">
      <formula>$J658="wstaw dane"</formula>
    </cfRule>
  </conditionalFormatting>
  <conditionalFormatting sqref="J96:J135">
    <cfRule type="containsText" dxfId="200" priority="100" operator="containsText" text="ok">
      <formula>NOT(ISERROR(SEARCH("ok",J96)))</formula>
    </cfRule>
    <cfRule type="containsText" dxfId="199" priority="99" operator="containsText" text="wstaw dane">
      <formula>NOT(ISERROR(SEARCH("wstaw dane",J96)))</formula>
    </cfRule>
  </conditionalFormatting>
  <conditionalFormatting sqref="J195">
    <cfRule type="containsText" dxfId="198" priority="141" operator="containsText" text="wstaw dane">
      <formula>NOT(ISERROR(SEARCH("wstaw dane",J195)))</formula>
    </cfRule>
    <cfRule type="containsText" dxfId="197" priority="142" operator="containsText" text="ok">
      <formula>NOT(ISERROR(SEARCH("ok",J195)))</formula>
    </cfRule>
  </conditionalFormatting>
  <conditionalFormatting sqref="J197:J216">
    <cfRule type="containsText" dxfId="196" priority="131" operator="containsText" text="ok">
      <formula>NOT(ISERROR(SEARCH("ok",J197)))</formula>
    </cfRule>
    <cfRule type="containsText" dxfId="195" priority="130" operator="containsText" text="wstaw dane">
      <formula>NOT(ISERROR(SEARCH("wstaw dane",J197)))</formula>
    </cfRule>
  </conditionalFormatting>
  <conditionalFormatting sqref="J223:J242">
    <cfRule type="containsText" dxfId="194" priority="138" operator="containsText" text="ok">
      <formula>NOT(ISERROR(SEARCH("ok",J223)))</formula>
    </cfRule>
  </conditionalFormatting>
  <conditionalFormatting sqref="J245:J264">
    <cfRule type="containsText" dxfId="193" priority="137" operator="containsText" text="ok">
      <formula>NOT(ISERROR(SEARCH("ok",J245)))</formula>
    </cfRule>
  </conditionalFormatting>
  <conditionalFormatting sqref="J269:J283">
    <cfRule type="containsText" dxfId="192" priority="418" operator="containsText" text="wstaw dane">
      <formula>NOT(ISERROR(SEARCH("wstaw dane",J269)))</formula>
    </cfRule>
    <cfRule type="containsText" dxfId="191" priority="423" operator="containsText" text="ok">
      <formula>NOT(ISERROR(SEARCH("ok",J269)))</formula>
    </cfRule>
  </conditionalFormatting>
  <conditionalFormatting sqref="J290:J304">
    <cfRule type="containsText" dxfId="190" priority="421" operator="containsText" text="ok">
      <formula>NOT(ISERROR(SEARCH("ok",J290)))</formula>
    </cfRule>
  </conditionalFormatting>
  <conditionalFormatting sqref="J307:J321">
    <cfRule type="containsText" dxfId="189" priority="305" operator="containsText" text="ok">
      <formula>NOT(ISERROR(SEARCH("ok",J307)))</formula>
    </cfRule>
  </conditionalFormatting>
  <conditionalFormatting sqref="J326:J330">
    <cfRule type="containsText" dxfId="188" priority="413" operator="containsText" text="ok">
      <formula>NOT(ISERROR(SEARCH("ok",J326)))</formula>
    </cfRule>
    <cfRule type="containsText" dxfId="187" priority="410" operator="containsText" text="wstaw dane">
      <formula>NOT(ISERROR(SEARCH("wstaw dane",J326)))</formula>
    </cfRule>
  </conditionalFormatting>
  <conditionalFormatting sqref="J337:J341">
    <cfRule type="containsText" dxfId="186" priority="406" operator="containsText" text="ok">
      <formula>NOT(ISERROR(SEARCH("ok",J337)))</formula>
    </cfRule>
  </conditionalFormatting>
  <conditionalFormatting sqref="J344:J348">
    <cfRule type="containsText" dxfId="185" priority="299" operator="containsText" text="ok">
      <formula>NOT(ISERROR(SEARCH("ok",J344)))</formula>
    </cfRule>
  </conditionalFormatting>
  <conditionalFormatting sqref="J353:J367">
    <cfRule type="containsText" dxfId="184" priority="382" operator="containsText" text="wstaw dane">
      <formula>NOT(ISERROR(SEARCH("wstaw dane",J353)))</formula>
    </cfRule>
    <cfRule type="containsText" dxfId="183" priority="385" operator="containsText" text="ok">
      <formula>NOT(ISERROR(SEARCH("ok",J353)))</formula>
    </cfRule>
  </conditionalFormatting>
  <conditionalFormatting sqref="J374:J388">
    <cfRule type="containsText" dxfId="182" priority="400" operator="containsText" text="ok">
      <formula>NOT(ISERROR(SEARCH("ok",J374)))</formula>
    </cfRule>
  </conditionalFormatting>
  <conditionalFormatting sqref="J391:J405">
    <cfRule type="containsText" dxfId="181" priority="293" operator="containsText" text="ok">
      <formula>NOT(ISERROR(SEARCH("ok",J391)))</formula>
    </cfRule>
  </conditionalFormatting>
  <conditionalFormatting sqref="J409:J413">
    <cfRule type="containsText" dxfId="180" priority="370" operator="containsText" text="wstaw dane">
      <formula>NOT(ISERROR(SEARCH("wstaw dane",J409)))</formula>
    </cfRule>
    <cfRule type="containsText" dxfId="179" priority="373" operator="containsText" text="ok">
      <formula>NOT(ISERROR(SEARCH("ok",J409)))</formula>
    </cfRule>
  </conditionalFormatting>
  <conditionalFormatting sqref="J418:J462">
    <cfRule type="containsText" dxfId="178" priority="358" operator="containsText" text="wstaw dane">
      <formula>NOT(ISERROR(SEARCH("wstaw dane",J418)))</formula>
    </cfRule>
    <cfRule type="containsText" dxfId="177" priority="360" operator="containsText" text="ok">
      <formula>NOT(ISERROR(SEARCH("ok",J418)))</formula>
    </cfRule>
  </conditionalFormatting>
  <conditionalFormatting sqref="J469:J513">
    <cfRule type="containsText" dxfId="176" priority="353" operator="containsText" text="ok">
      <formula>NOT(ISERROR(SEARCH("ok",J469)))</formula>
    </cfRule>
  </conditionalFormatting>
  <conditionalFormatting sqref="J516:J560">
    <cfRule type="containsText" dxfId="175" priority="287" operator="containsText" text="ok">
      <formula>NOT(ISERROR(SEARCH("ok",J516)))</formula>
    </cfRule>
  </conditionalFormatting>
  <conditionalFormatting sqref="J565:J569">
    <cfRule type="containsText" dxfId="174" priority="345" operator="containsText" text="wstaw dane">
      <formula>NOT(ISERROR(SEARCH("wstaw dane",J565)))</formula>
    </cfRule>
    <cfRule type="containsText" dxfId="173" priority="346" operator="containsText" text="ok">
      <formula>NOT(ISERROR(SEARCH("ok",J565)))</formula>
    </cfRule>
  </conditionalFormatting>
  <conditionalFormatting sqref="J574:J583">
    <cfRule type="containsText" dxfId="172" priority="330" operator="containsText" text="wstaw dane">
      <formula>NOT(ISERROR(SEARCH("wstaw dane",J574)))</formula>
    </cfRule>
    <cfRule type="containsText" dxfId="171" priority="332" operator="containsText" text="ok">
      <formula>NOT(ISERROR(SEARCH("ok",J574)))</formula>
    </cfRule>
  </conditionalFormatting>
  <conditionalFormatting sqref="J590:J599">
    <cfRule type="containsText" dxfId="170" priority="337" operator="containsText" text="ok">
      <formula>NOT(ISERROR(SEARCH("ok",J590)))</formula>
    </cfRule>
  </conditionalFormatting>
  <conditionalFormatting sqref="J602:J611">
    <cfRule type="containsText" dxfId="169" priority="280" operator="containsText" text="ok">
      <formula>NOT(ISERROR(SEARCH("ok",J602)))</formula>
    </cfRule>
  </conditionalFormatting>
  <conditionalFormatting sqref="J616:J625">
    <cfRule type="containsText" dxfId="168" priority="323" operator="containsText" text="wstaw dane">
      <formula>NOT(ISERROR(SEARCH("wstaw dane",J616)))</formula>
    </cfRule>
    <cfRule type="containsText" dxfId="167" priority="325" operator="containsText" text="ok">
      <formula>NOT(ISERROR(SEARCH("ok",J616)))</formula>
    </cfRule>
  </conditionalFormatting>
  <conditionalFormatting sqref="J632:J641">
    <cfRule type="containsText" dxfId="166" priority="318" operator="containsText" text="ok">
      <formula>NOT(ISERROR(SEARCH("ok",J632)))</formula>
    </cfRule>
  </conditionalFormatting>
  <conditionalFormatting sqref="J644:J653">
    <cfRule type="containsText" dxfId="165" priority="274" operator="containsText" text="ok">
      <formula>NOT(ISERROR(SEARCH("ok",J644)))</formula>
    </cfRule>
  </conditionalFormatting>
  <conditionalFormatting sqref="J658:J697">
    <cfRule type="containsText" dxfId="164" priority="227" operator="containsText" text="wstaw dane">
      <formula>NOT(ISERROR(SEARCH("wstaw dane",J658)))</formula>
    </cfRule>
    <cfRule type="containsText" dxfId="163" priority="229" operator="containsText" text="ok">
      <formula>NOT(ISERROR(SEARCH("ok",J658)))</formula>
    </cfRule>
  </conditionalFormatting>
  <conditionalFormatting sqref="J702:J741">
    <cfRule type="containsText" dxfId="162" priority="222" operator="containsText" text="ok">
      <formula>NOT(ISERROR(SEARCH("ok",J702)))</formula>
    </cfRule>
  </conditionalFormatting>
  <conditionalFormatting sqref="J744:J783">
    <cfRule type="containsText" dxfId="161" priority="210" operator="containsText" text="ok">
      <formula>NOT(ISERROR(SEARCH("ok",J744)))</formula>
    </cfRule>
  </conditionalFormatting>
  <conditionalFormatting sqref="K18:X18">
    <cfRule type="expression" dxfId="160" priority="1503">
      <formula>AND($C2249=2,K$12&lt;=Koniec_Projekt)</formula>
    </cfRule>
    <cfRule type="expression" dxfId="159" priority="1501">
      <formula>AND($C2249=1,ISNUMBER(K18)=TRUE)</formula>
    </cfRule>
    <cfRule type="expression" dxfId="158" priority="1502">
      <formula>AND($C2249=2,K$12&gt;Koniec_Projekt,K$12&lt;=Koniec)</formula>
    </cfRule>
  </conditionalFormatting>
  <conditionalFormatting sqref="K20:X20 K28:X28 K36:X36 K44:X44 K52:X52 K60:X60 K68:X68 K76:X76">
    <cfRule type="cellIs" dxfId="157" priority="85" operator="lessThan">
      <formula>0</formula>
    </cfRule>
  </conditionalFormatting>
  <conditionalFormatting sqref="K26:X26">
    <cfRule type="expression" dxfId="156" priority="1498">
      <formula>AND($C2250=1,ISNUMBER(K26)=TRUE)</formula>
    </cfRule>
    <cfRule type="expression" dxfId="155" priority="1500">
      <formula>AND($C2250=2,K$12&lt;=Koniec_Projekt)</formula>
    </cfRule>
    <cfRule type="expression" dxfId="154" priority="1499">
      <formula>AND($C2250=2,K$12&gt;Koniec_Projekt,K$12&lt;=Koniec)</formula>
    </cfRule>
  </conditionalFormatting>
  <conditionalFormatting sqref="K34:X34">
    <cfRule type="expression" dxfId="153" priority="1516">
      <formula>AND($C2251=1,ISNUMBER(K34)=TRUE)</formula>
    </cfRule>
    <cfRule type="expression" dxfId="152" priority="1517">
      <formula>AND($C2251=2,K$12&gt;Koniec_Projekt,K$12&lt;=Koniec)</formula>
    </cfRule>
    <cfRule type="expression" dxfId="151" priority="1518">
      <formula>AND($C2251=2,K$12&lt;=Koniec_Projekt)</formula>
    </cfRule>
  </conditionalFormatting>
  <conditionalFormatting sqref="K42:X42">
    <cfRule type="expression" dxfId="150" priority="1515">
      <formula>AND($C2252=2,K$12&lt;=Koniec_Projekt)</formula>
    </cfRule>
    <cfRule type="expression" dxfId="149" priority="1514">
      <formula>AND($C2252=2,K$12&gt;Koniec_Projekt,K$12&lt;=Koniec)</formula>
    </cfRule>
    <cfRule type="expression" dxfId="148" priority="1513">
      <formula>AND($C2252=1,ISNUMBER(K42)=TRUE)</formula>
    </cfRule>
  </conditionalFormatting>
  <conditionalFormatting sqref="K50:X50"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  <cfRule type="expression" dxfId="145" priority="1510">
      <formula>AND($C2253=1,ISNUMBER(K50)=TRUE)</formula>
    </cfRule>
  </conditionalFormatting>
  <conditionalFormatting sqref="K57:X57">
    <cfRule type="expression" dxfId="144" priority="1">
      <formula>$C2254=2</formula>
    </cfRule>
  </conditionalFormatting>
  <conditionalFormatting sqref="K58:X58">
    <cfRule type="expression" dxfId="143" priority="4">
      <formula>AND($C2254=2,K$12&lt;=Koniec_Projekt)</formula>
    </cfRule>
    <cfRule type="expression" dxfId="142" priority="3">
      <formula>AND($C2254=2,K$12&gt;Koniec_Projekt,K$12&lt;=Koniec)</formula>
    </cfRule>
    <cfRule type="expression" dxfId="141" priority="2">
      <formula>AND($C2254=1,ISNUMBER(K58)=TRUE)</formula>
    </cfRule>
  </conditionalFormatting>
  <conditionalFormatting sqref="K66:X66">
    <cfRule type="expression" dxfId="140" priority="1496">
      <formula>AND($C2255=2,K$12&gt;Koniec_Projekt,K$12&lt;=Koniec)</formula>
    </cfRule>
    <cfRule type="expression" dxfId="139" priority="1495">
      <formula>AND($C2255=1,ISNUMBER(K66)=TRUE)</formula>
    </cfRule>
    <cfRule type="expression" dxfId="138" priority="1497">
      <formula>AND($C2255=2,K$12&lt;=Koniec_Projekt)</formula>
    </cfRule>
  </conditionalFormatting>
  <conditionalFormatting sqref="K74:X74">
    <cfRule type="expression" dxfId="137" priority="1505">
      <formula>AND($C2256=2,K$12&gt;Koniec_Projekt,K$12&lt;=Koniec)</formula>
    </cfRule>
    <cfRule type="expression" dxfId="136" priority="1504">
      <formula>AND($C2256=1,ISNUMBER(K74)=TRUE)</formula>
    </cfRule>
    <cfRule type="expression" dxfId="135" priority="1506">
      <formula>AND($C2256=2,K$12&lt;=Koniec_Projekt)</formula>
    </cfRule>
  </conditionalFormatting>
  <conditionalFormatting sqref="K81:X83 K85:X89">
    <cfRule type="cellIs" dxfId="134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3" priority="49" operator="equal">
      <formula>0</formula>
    </cfRule>
  </conditionalFormatting>
  <conditionalFormatting sqref="K145:X145">
    <cfRule type="expression" dxfId="132" priority="92">
      <formula>AND(K$12&gt;Koniec_Projekt,K$12&lt;=Koniec)</formula>
    </cfRule>
    <cfRule type="expression" dxfId="131" priority="93">
      <formula>K$12&lt;=Koniec_Projekt</formula>
    </cfRule>
  </conditionalFormatting>
  <conditionalFormatting sqref="K146:X146">
    <cfRule type="cellIs" dxfId="130" priority="91" operator="lessThan">
      <formula>0</formula>
    </cfRule>
  </conditionalFormatting>
  <conditionalFormatting sqref="K151:X151">
    <cfRule type="expression" dxfId="129" priority="95">
      <formula>AND(K$12&gt;Koniec_Projekt,K$12&lt;=Koniec)</formula>
    </cfRule>
    <cfRule type="expression" dxfId="128" priority="96">
      <formula>K$12&lt;=Koniec_Projekt</formula>
    </cfRule>
  </conditionalFormatting>
  <conditionalFormatting sqref="K152:X152">
    <cfRule type="cellIs" dxfId="127" priority="57" operator="lessThan">
      <formula>0</formula>
    </cfRule>
  </conditionalFormatting>
  <conditionalFormatting sqref="K158:X171 K175:X188">
    <cfRule type="cellIs" dxfId="126" priority="5" operator="lessThan">
      <formula>0</formula>
    </cfRule>
  </conditionalFormatting>
  <conditionalFormatting sqref="K195:X216">
    <cfRule type="cellIs" dxfId="125" priority="50" operator="equal">
      <formula>0</formula>
    </cfRule>
  </conditionalFormatting>
  <conditionalFormatting sqref="K223:X242">
    <cfRule type="expression" dxfId="124" priority="40">
      <formula>AND(OR(ISBLANK($F197),ISBLANK($G197)),ISBLANK(K223)=FALSE)</formula>
    </cfRule>
    <cfRule type="expression" dxfId="123" priority="13">
      <formula>AND(OR(K$192&lt;Poczatek,K$192&gt;Koniec_Projekt),$F197="tak",$G197="tak",ISBLANK(K223)=FALSE)</formula>
    </cfRule>
    <cfRule type="expression" dxfId="122" priority="12">
      <formula>AND($G197="tak",K$192&gt;=Poczatek,K$192&lt;=Koniec_Projekt)</formula>
    </cfRule>
    <cfRule type="expression" dxfId="121" priority="14">
      <formula>OR($F197="nie",$G197="nie")</formula>
    </cfRule>
  </conditionalFormatting>
  <conditionalFormatting sqref="K245:X264">
    <cfRule type="cellIs" dxfId="120" priority="51" operator="equal">
      <formula>0</formula>
    </cfRule>
  </conditionalFormatting>
  <conditionalFormatting sqref="K290:X304">
    <cfRule type="expression" dxfId="119" priority="189">
      <formula>AND(OR(ISBLANK($F269),ISBLANK($G269)),ISBLANK(K290)=FALSE)</formula>
    </cfRule>
    <cfRule type="expression" dxfId="118" priority="17">
      <formula>OR($F269="nie",$G269="nie")</formula>
    </cfRule>
    <cfRule type="expression" dxfId="117" priority="16">
      <formula>AND(OR(K$192&lt;Poczatek,K$192&gt;Koniec_Projekt),$F269="tak",$G269="tak",ISBLANK(K290)=FALSE)</formula>
    </cfRule>
    <cfRule type="expression" dxfId="116" priority="15">
      <formula>AND($G269="tak",K$192&gt;=Poczatek,K$192&lt;=Koniec_Projekt)</formula>
    </cfRule>
  </conditionalFormatting>
  <conditionalFormatting sqref="K337:X341">
    <cfRule type="expression" dxfId="115" priority="18">
      <formula>AND(K$192&gt;=Poczatek,K$192&lt;=Koniec_Projekt,$G326="tak")</formula>
    </cfRule>
    <cfRule type="expression" dxfId="114" priority="54">
      <formula>AND(OR(ISBLANK($F326),ISBLANK($G326)),ISBLANK(K337)=FALSE)</formula>
    </cfRule>
    <cfRule type="expression" dxfId="113" priority="21">
      <formula>OR($F326="nie",$G326="nie")</formula>
    </cfRule>
    <cfRule type="expression" dxfId="112" priority="19">
      <formula>AND(OR(K$192&lt;Poczatek,K$192&gt;Koniec_Projekt),$F326="tak",$G326="tak",ISBLANK(K337)=FALSE)</formula>
    </cfRule>
  </conditionalFormatting>
  <conditionalFormatting sqref="K374:X388"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  <cfRule type="expression" dxfId="108" priority="22">
      <formula>AND(K$192&gt;=Poczatek,K$192&lt;=Koniec_Projekt,$G353="tak")</formula>
    </cfRule>
  </conditionalFormatting>
  <conditionalFormatting sqref="K409:X413 K565:X569">
    <cfRule type="expression" dxfId="107" priority="10">
      <formula>AND(K$657&gt;=$D409,K$657&lt;=YEAR($E409))</formula>
    </cfRule>
    <cfRule type="expression" dxfId="106" priority="11">
      <formula>AND(OR(K$192&gt;YEAR($E409),K$192&lt;$D409),ISBLANK(K409)=FALSE)</formula>
    </cfRule>
  </conditionalFormatting>
  <conditionalFormatting sqref="K469:X513">
    <cfRule type="expression" dxfId="105" priority="28">
      <formula>AND($G418="tak",$F418="tak",OR(K$192&lt;Poczatek,K$192&gt;Koniec_Projekt),ISBLANK(K469)=FALSE)</formula>
    </cfRule>
    <cfRule type="expression" dxfId="104" priority="188">
      <formula>AND(OR(ISBLANK($F418),ISBLANK($G418)),ISBLANK(K469)=FALSE)</formula>
    </cfRule>
    <cfRule type="expression" dxfId="103" priority="23">
      <formula>AND($G418="tak",K$192&gt;=Poczatek,K$192&lt;=Koniec_Projekt)</formula>
    </cfRule>
    <cfRule type="expression" dxfId="102" priority="29">
      <formula>OR($G418="nie",$F418="nie")</formula>
    </cfRule>
  </conditionalFormatting>
  <conditionalFormatting sqref="K590:X599 K632:X641">
    <cfRule type="expression" dxfId="101" priority="186">
      <formula>AND(OR(ISBLANK($F574),ISBLANK($G574)),ISBLANK(K590)=FALSE)</formula>
    </cfRule>
    <cfRule type="expression" dxfId="100" priority="33">
      <formula>OR($F574="nie",$G574="nie")</formula>
    </cfRule>
    <cfRule type="expression" dxfId="99" priority="24">
      <formula>AND($G574="tak",K$192&gt;=Poczatek,K$192&lt;=Koniec_Projekt)</formula>
    </cfRule>
    <cfRule type="expression" dxfId="98" priority="32">
      <formula>AND($G574="tak",$F574="tak",OR(K$192&lt;Poczatek,K$192&gt;Koniec_Projekt),ISBLANK(K590)=FALSE)</formula>
    </cfRule>
  </conditionalFormatting>
  <conditionalFormatting sqref="K658:X697">
    <cfRule type="expression" dxfId="97" priority="35">
      <formula>AND(K$657&gt;=Poczatek,K$657&lt;=Koniec_Projekt)</formula>
    </cfRule>
    <cfRule type="expression" dxfId="96" priority="34">
      <formula>AND(K$657&gt;Koniec_Projekt,K$657&lt;=Koniec)</formula>
    </cfRule>
    <cfRule type="expression" dxfId="95" priority="101">
      <formula>AND(OR(K$192&gt;Koniec,K$192&lt;Poczatek),ISBLANK(K658)=FALSE)</formula>
    </cfRule>
  </conditionalFormatting>
  <conditionalFormatting sqref="K702:X741">
    <cfRule type="expression" dxfId="94" priority="36">
      <formula>AND($G658="tak",K$192&gt;=Poczatek,K$192&lt;=Koniec_Projekt)</formula>
    </cfRule>
    <cfRule type="expression" dxfId="93" priority="184">
      <formula>AND(OR(ISBLANK($F658),ISBLANK($G658)),ISBLANK(K702)=FALSE)</formula>
    </cfRule>
    <cfRule type="expression" dxfId="92" priority="39">
      <formula>OR(AND($G658="nie",ISBLANK(K702)=FALSE),AND($G658="tak",ISBLANK(K702)=FALSE,OR(K$192&lt;Poczatek,K$192&gt;Koniec_Projekt)))</formula>
    </cfRule>
    <cfRule type="expression" dxfId="91" priority="25">
      <formula>$G658="nie"</formula>
    </cfRule>
  </conditionalFormatting>
  <conditionalFormatting sqref="K744:X783">
    <cfRule type="expression" dxfId="90" priority="52">
      <formula>OR(AND($G658="nie",K$192&lt;=Koniec_Projekt),K744=0)</formula>
    </cfRule>
  </conditionalFormatting>
  <conditionalFormatting sqref="K2310:X3175">
    <cfRule type="cellIs" dxfId="89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81643</xdr:rowOff>
                  </from>
                  <to>
                    <xdr:col>10</xdr:col>
                    <xdr:colOff>108857</xdr:colOff>
                    <xdr:row>10</xdr:row>
                    <xdr:rowOff>5443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97971</xdr:colOff>
                    <xdr:row>15</xdr:row>
                    <xdr:rowOff>65314</xdr:rowOff>
                  </from>
                  <to>
                    <xdr:col>7</xdr:col>
                    <xdr:colOff>691243</xdr:colOff>
                    <xdr:row>17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103414</xdr:colOff>
                    <xdr:row>23</xdr:row>
                    <xdr:rowOff>65314</xdr:rowOff>
                  </from>
                  <to>
                    <xdr:col>7</xdr:col>
                    <xdr:colOff>702129</xdr:colOff>
                    <xdr:row>25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212271</xdr:colOff>
                    <xdr:row>24</xdr:row>
                    <xdr:rowOff>21771</xdr:rowOff>
                  </from>
                  <to>
                    <xdr:col>6</xdr:col>
                    <xdr:colOff>429986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440871</xdr:colOff>
                    <xdr:row>24</xdr:row>
                    <xdr:rowOff>21771</xdr:rowOff>
                  </from>
                  <to>
                    <xdr:col>7</xdr:col>
                    <xdr:colOff>653143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201386</xdr:colOff>
                    <xdr:row>16</xdr:row>
                    <xdr:rowOff>27214</xdr:rowOff>
                  </from>
                  <to>
                    <xdr:col>6</xdr:col>
                    <xdr:colOff>381000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408214</xdr:colOff>
                    <xdr:row>16</xdr:row>
                    <xdr:rowOff>27214</xdr:rowOff>
                  </from>
                  <to>
                    <xdr:col>7</xdr:col>
                    <xdr:colOff>587829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97971</xdr:colOff>
                    <xdr:row>31</xdr:row>
                    <xdr:rowOff>59871</xdr:rowOff>
                  </from>
                  <to>
                    <xdr:col>7</xdr:col>
                    <xdr:colOff>691243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201386</xdr:colOff>
                    <xdr:row>32</xdr:row>
                    <xdr:rowOff>16329</xdr:rowOff>
                  </from>
                  <to>
                    <xdr:col>6</xdr:col>
                    <xdr:colOff>419100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429986</xdr:colOff>
                    <xdr:row>32</xdr:row>
                    <xdr:rowOff>16329</xdr:rowOff>
                  </from>
                  <to>
                    <xdr:col>7</xdr:col>
                    <xdr:colOff>647700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48986</xdr:rowOff>
                  </from>
                  <to>
                    <xdr:col>7</xdr:col>
                    <xdr:colOff>713014</xdr:colOff>
                    <xdr:row>41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223157</xdr:colOff>
                    <xdr:row>39</xdr:row>
                    <xdr:rowOff>152400</xdr:rowOff>
                  </from>
                  <to>
                    <xdr:col>6</xdr:col>
                    <xdr:colOff>440871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440871</xdr:colOff>
                    <xdr:row>39</xdr:row>
                    <xdr:rowOff>152400</xdr:rowOff>
                  </from>
                  <to>
                    <xdr:col>7</xdr:col>
                    <xdr:colOff>653143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103414</xdr:colOff>
                    <xdr:row>47</xdr:row>
                    <xdr:rowOff>48986</xdr:rowOff>
                  </from>
                  <to>
                    <xdr:col>7</xdr:col>
                    <xdr:colOff>702129</xdr:colOff>
                    <xdr:row>49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212271</xdr:colOff>
                    <xdr:row>47</xdr:row>
                    <xdr:rowOff>152400</xdr:rowOff>
                  </from>
                  <to>
                    <xdr:col>6</xdr:col>
                    <xdr:colOff>429986</xdr:colOff>
                    <xdr:row>49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429986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103414</xdr:colOff>
                    <xdr:row>55</xdr:row>
                    <xdr:rowOff>48986</xdr:rowOff>
                  </from>
                  <to>
                    <xdr:col>7</xdr:col>
                    <xdr:colOff>702129</xdr:colOff>
                    <xdr:row>57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212271</xdr:colOff>
                    <xdr:row>56</xdr:row>
                    <xdr:rowOff>5443</xdr:rowOff>
                  </from>
                  <to>
                    <xdr:col>6</xdr:col>
                    <xdr:colOff>429986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429986</xdr:colOff>
                    <xdr:row>56</xdr:row>
                    <xdr:rowOff>5443</xdr:rowOff>
                  </from>
                  <to>
                    <xdr:col>7</xdr:col>
                    <xdr:colOff>647700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103414</xdr:colOff>
                    <xdr:row>63</xdr:row>
                    <xdr:rowOff>59871</xdr:rowOff>
                  </from>
                  <to>
                    <xdr:col>7</xdr:col>
                    <xdr:colOff>702129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212271</xdr:colOff>
                    <xdr:row>64</xdr:row>
                    <xdr:rowOff>16329</xdr:rowOff>
                  </from>
                  <to>
                    <xdr:col>6</xdr:col>
                    <xdr:colOff>429986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429986</xdr:colOff>
                    <xdr:row>64</xdr:row>
                    <xdr:rowOff>16329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92529</xdr:colOff>
                    <xdr:row>71</xdr:row>
                    <xdr:rowOff>59871</xdr:rowOff>
                  </from>
                  <to>
                    <xdr:col>7</xdr:col>
                    <xdr:colOff>691243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201386</xdr:colOff>
                    <xdr:row>72</xdr:row>
                    <xdr:rowOff>16329</xdr:rowOff>
                  </from>
                  <to>
                    <xdr:col>6</xdr:col>
                    <xdr:colOff>419100</xdr:colOff>
                    <xdr:row>73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16329</xdr:rowOff>
                  </from>
                  <to>
                    <xdr:col>7</xdr:col>
                    <xdr:colOff>636814</xdr:colOff>
                    <xdr:row>73</xdr:row>
                    <xdr:rowOff>70757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47.36328125" style="1" bestFit="1" customWidth="1"/>
    <col min="3" max="4" width="12.6328125" style="1" customWidth="1"/>
    <col min="5" max="7" width="13.6328125" style="1" customWidth="1"/>
    <col min="8" max="8" width="9.81640625" style="254" hidden="1" customWidth="1"/>
    <col min="9" max="9" width="9.81640625" style="1" hidden="1" customWidth="1"/>
    <col min="10" max="10" width="22.1796875" style="1" customWidth="1"/>
    <col min="11" max="24" width="12.81640625" style="1" customWidth="1"/>
    <col min="25" max="25" width="2.81640625" style="1" customWidth="1"/>
    <col min="26" max="26" width="0" style="1" hidden="1" customWidth="1"/>
    <col min="27" max="16384" width="9.36328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89" t="s">
        <v>823</v>
      </c>
      <c r="J14" s="589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0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1"/>
      <c r="I34" s="40"/>
      <c r="J34" s="40"/>
      <c r="K34" s="583">
        <f>K33</f>
        <v>0</v>
      </c>
      <c r="L34" s="583">
        <f>K34+L33</f>
        <v>0</v>
      </c>
      <c r="M34" s="583">
        <f t="shared" ref="M34:X34" si="3">L34+M33</f>
        <v>0</v>
      </c>
      <c r="N34" s="583">
        <f t="shared" si="3"/>
        <v>0</v>
      </c>
      <c r="O34" s="583">
        <f t="shared" si="3"/>
        <v>0</v>
      </c>
      <c r="P34" s="583">
        <f t="shared" si="3"/>
        <v>0</v>
      </c>
      <c r="Q34" s="583">
        <f t="shared" si="3"/>
        <v>0</v>
      </c>
      <c r="R34" s="583">
        <f t="shared" si="3"/>
        <v>0</v>
      </c>
      <c r="S34" s="583">
        <f t="shared" si="3"/>
        <v>0</v>
      </c>
      <c r="T34" s="583">
        <f t="shared" si="3"/>
        <v>0</v>
      </c>
      <c r="U34" s="583">
        <f t="shared" si="3"/>
        <v>0</v>
      </c>
      <c r="V34" s="583">
        <f t="shared" si="3"/>
        <v>0</v>
      </c>
      <c r="W34" s="583">
        <f t="shared" si="3"/>
        <v>0</v>
      </c>
      <c r="X34" s="583">
        <f t="shared" si="3"/>
        <v>0</v>
      </c>
    </row>
    <row r="35" spans="2:24">
      <c r="B35" s="592" t="s">
        <v>830</v>
      </c>
      <c r="C35" s="592"/>
      <c r="D35" s="592"/>
      <c r="E35" s="592"/>
      <c r="F35" s="592"/>
      <c r="G35" s="592"/>
      <c r="H35" s="593"/>
      <c r="I35" s="592"/>
      <c r="J35" s="592"/>
      <c r="K35" s="594">
        <f>K45</f>
        <v>0</v>
      </c>
      <c r="L35" s="594">
        <f t="shared" ref="L35:X35" si="4">L45</f>
        <v>0</v>
      </c>
      <c r="M35" s="594">
        <f t="shared" si="4"/>
        <v>0</v>
      </c>
      <c r="N35" s="594">
        <f t="shared" si="4"/>
        <v>0</v>
      </c>
      <c r="O35" s="594">
        <f t="shared" si="4"/>
        <v>0</v>
      </c>
      <c r="P35" s="594">
        <f t="shared" si="4"/>
        <v>0</v>
      </c>
      <c r="Q35" s="594">
        <f t="shared" si="4"/>
        <v>0</v>
      </c>
      <c r="R35" s="594">
        <f t="shared" si="4"/>
        <v>0</v>
      </c>
      <c r="S35" s="594">
        <f t="shared" si="4"/>
        <v>0</v>
      </c>
      <c r="T35" s="594">
        <f t="shared" si="4"/>
        <v>0</v>
      </c>
      <c r="U35" s="594">
        <f t="shared" si="4"/>
        <v>0</v>
      </c>
      <c r="V35" s="594">
        <f t="shared" si="4"/>
        <v>0</v>
      </c>
      <c r="W35" s="594">
        <f t="shared" si="4"/>
        <v>0</v>
      </c>
      <c r="X35" s="594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1"/>
      <c r="I44" s="40"/>
      <c r="J44" s="40"/>
      <c r="K44" s="583">
        <f>K43</f>
        <v>0</v>
      </c>
      <c r="L44" s="583">
        <f>K44+L43</f>
        <v>0</v>
      </c>
      <c r="M44" s="583">
        <f t="shared" ref="M44" si="6">L44+M43</f>
        <v>0</v>
      </c>
      <c r="N44" s="583">
        <f t="shared" ref="N44" si="7">M44+N43</f>
        <v>0</v>
      </c>
      <c r="O44" s="583">
        <f t="shared" ref="O44" si="8">N44+O43</f>
        <v>0</v>
      </c>
      <c r="P44" s="583">
        <f t="shared" ref="P44" si="9">O44+P43</f>
        <v>0</v>
      </c>
      <c r="Q44" s="583">
        <f t="shared" ref="Q44" si="10">P44+Q43</f>
        <v>0</v>
      </c>
      <c r="R44" s="583">
        <f t="shared" ref="R44" si="11">Q44+R43</f>
        <v>0</v>
      </c>
      <c r="S44" s="583">
        <f t="shared" ref="S44" si="12">R44+S43</f>
        <v>0</v>
      </c>
      <c r="T44" s="583">
        <f t="shared" ref="T44" si="13">S44+T43</f>
        <v>0</v>
      </c>
      <c r="U44" s="583">
        <f t="shared" ref="U44" si="14">T44+U43</f>
        <v>0</v>
      </c>
      <c r="V44" s="583">
        <f t="shared" ref="V44" si="15">U44+V43</f>
        <v>0</v>
      </c>
      <c r="W44" s="583">
        <f t="shared" ref="W44" si="16">V44+W43</f>
        <v>0</v>
      </c>
      <c r="X44" s="583">
        <f t="shared" ref="X44" si="17">W44+X43</f>
        <v>0</v>
      </c>
    </row>
    <row r="45" spans="2:24">
      <c r="B45" s="592" t="s">
        <v>830</v>
      </c>
      <c r="C45" s="592"/>
      <c r="D45" s="592"/>
      <c r="E45" s="592"/>
      <c r="F45" s="592"/>
      <c r="G45" s="592"/>
      <c r="H45" s="593"/>
      <c r="I45" s="592"/>
      <c r="J45" s="592"/>
      <c r="K45" s="594">
        <f>K34-K44</f>
        <v>0</v>
      </c>
      <c r="L45" s="594">
        <f>L34-L44</f>
        <v>0</v>
      </c>
      <c r="M45" s="594">
        <f t="shared" ref="M45:X45" si="18">M34-M44</f>
        <v>0</v>
      </c>
      <c r="N45" s="594">
        <f t="shared" si="18"/>
        <v>0</v>
      </c>
      <c r="O45" s="594">
        <f t="shared" si="18"/>
        <v>0</v>
      </c>
      <c r="P45" s="594">
        <f t="shared" si="18"/>
        <v>0</v>
      </c>
      <c r="Q45" s="594">
        <f t="shared" si="18"/>
        <v>0</v>
      </c>
      <c r="R45" s="594">
        <f t="shared" si="18"/>
        <v>0</v>
      </c>
      <c r="S45" s="594">
        <f t="shared" si="18"/>
        <v>0</v>
      </c>
      <c r="T45" s="594">
        <f t="shared" si="18"/>
        <v>0</v>
      </c>
      <c r="U45" s="594">
        <f t="shared" si="18"/>
        <v>0</v>
      </c>
      <c r="V45" s="594">
        <f t="shared" si="18"/>
        <v>0</v>
      </c>
      <c r="W45" s="594">
        <f t="shared" si="18"/>
        <v>0</v>
      </c>
      <c r="X45" s="594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6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1.45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1.45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1.45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1.45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1.45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1.45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1.45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0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0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0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0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0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0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0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0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0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0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0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0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0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0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0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0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0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0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0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0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0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0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0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0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0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0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0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0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0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0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0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0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0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0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0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0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0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0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0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6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45" hidden="1" thickBot="1"/>
    <row r="345" spans="1:24" ht="12.4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1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1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1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1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1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1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1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1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1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1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1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1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1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1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1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1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1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1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1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1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1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1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45" hidden="1" thickBot="1"/>
    <row r="502" spans="1:24" ht="12.4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1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1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1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1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1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1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1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1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1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1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1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1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1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1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1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45" hidden="1" thickBot="1"/>
    <row r="610" spans="1:24" ht="12.4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4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0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4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1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4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1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4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1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4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1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4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1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4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1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4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1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4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1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4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1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45" hidden="1" thickBot="1"/>
    <row r="648" spans="1:24" ht="12.4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1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1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1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1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1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1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1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1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1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1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1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1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1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1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1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45" hidden="1" thickBot="1"/>
    <row r="757" spans="1:24" ht="12.4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1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1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1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1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1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1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1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1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1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1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1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1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1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1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1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1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1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1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1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1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1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1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1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1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1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1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1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1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1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1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1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1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1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1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1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1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1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1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1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1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1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1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1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1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1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45" hidden="1" thickBot="1"/>
    <row r="1075" spans="1:24" ht="12.4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1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1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1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1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1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1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1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1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1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1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45" hidden="1" thickBot="1"/>
    <row r="1148" spans="1:24" ht="12.4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1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1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1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1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1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1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1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1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1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1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8" priority="53" operator="containsText" text="zrealizowane">
      <formula>NOT(ISERROR(SEARCH("zrealizowane",B138)))</formula>
    </cfRule>
  </conditionalFormatting>
  <conditionalFormatting sqref="B191:B195">
    <cfRule type="containsText" dxfId="87" priority="45" operator="containsText" text="zrealizowane">
      <formula>NOT(ISERROR(SEARCH("zrealizowane",B191)))</formula>
    </cfRule>
  </conditionalFormatting>
  <conditionalFormatting sqref="C138:C142">
    <cfRule type="cellIs" dxfId="86" priority="54" operator="equal">
      <formula>0</formula>
    </cfRule>
  </conditionalFormatting>
  <conditionalFormatting sqref="C191:C195">
    <cfRule type="cellIs" dxfId="85" priority="46" operator="equal">
      <formula>0</formula>
    </cfRule>
  </conditionalFormatting>
  <conditionalFormatting sqref="C240:C279 G240:G279">
    <cfRule type="cellIs" dxfId="84" priority="18" operator="equal">
      <formula>0</formula>
    </cfRule>
  </conditionalFormatting>
  <conditionalFormatting sqref="E62:F83">
    <cfRule type="cellIs" dxfId="83" priority="13" operator="equal">
      <formula>0</formula>
    </cfRule>
  </conditionalFormatting>
  <conditionalFormatting sqref="E92:F106">
    <cfRule type="cellIs" dxfId="82" priority="79" operator="equal">
      <formula>0</formula>
    </cfRule>
  </conditionalFormatting>
  <conditionalFormatting sqref="E115:F119">
    <cfRule type="cellIs" dxfId="81" priority="44" operator="equal">
      <formula>0</formula>
    </cfRule>
  </conditionalFormatting>
  <conditionalFormatting sqref="E128:F142">
    <cfRule type="cellIs" dxfId="80" priority="43" operator="equal">
      <formula>0</formula>
    </cfRule>
  </conditionalFormatting>
  <conditionalFormatting sqref="E151:F195">
    <cfRule type="cellIs" dxfId="79" priority="42" operator="equal">
      <formula>0</formula>
    </cfRule>
  </conditionalFormatting>
  <conditionalFormatting sqref="E204:F213">
    <cfRule type="cellIs" dxfId="78" priority="41" operator="equal">
      <formula>0</formula>
    </cfRule>
  </conditionalFormatting>
  <conditionalFormatting sqref="E222:F231">
    <cfRule type="cellIs" dxfId="77" priority="40" operator="equal">
      <formula>0</formula>
    </cfRule>
  </conditionalFormatting>
  <conditionalFormatting sqref="G62:G83">
    <cfRule type="expression" dxfId="76" priority="12">
      <formula>G62=0</formula>
    </cfRule>
  </conditionalFormatting>
  <conditionalFormatting sqref="G92:G106">
    <cfRule type="expression" dxfId="75" priority="39">
      <formula>G92=0</formula>
    </cfRule>
  </conditionalFormatting>
  <conditionalFormatting sqref="G115:G119">
    <cfRule type="expression" dxfId="74" priority="38">
      <formula>G115=0</formula>
    </cfRule>
  </conditionalFormatting>
  <conditionalFormatting sqref="G128:G142">
    <cfRule type="expression" dxfId="73" priority="37">
      <formula>G128=0</formula>
    </cfRule>
  </conditionalFormatting>
  <conditionalFormatting sqref="G151:G195">
    <cfRule type="expression" dxfId="72" priority="36">
      <formula>G151=0</formula>
    </cfRule>
  </conditionalFormatting>
  <conditionalFormatting sqref="G204:G213">
    <cfRule type="expression" dxfId="71" priority="35">
      <formula>G204=0</formula>
    </cfRule>
  </conditionalFormatting>
  <conditionalFormatting sqref="G222:G231">
    <cfRule type="expression" dxfId="70" priority="34">
      <formula>G222=0</formula>
    </cfRule>
  </conditionalFormatting>
  <conditionalFormatting sqref="K18:X22">
    <cfRule type="expression" dxfId="69" priority="16">
      <formula>AND(K$12&gt;Koniec_Projekt,K$12&lt;=Koniec)</formula>
    </cfRule>
    <cfRule type="expression" dxfId="68" priority="17">
      <formula>K$12&lt;=Koniec</formula>
    </cfRule>
  </conditionalFormatting>
  <conditionalFormatting sqref="K25:X25">
    <cfRule type="cellIs" dxfId="67" priority="9" operator="lessThan">
      <formula>0</formula>
    </cfRule>
  </conditionalFormatting>
  <conditionalFormatting sqref="K28:X32">
    <cfRule type="expression" dxfId="66" priority="7">
      <formula>AND(K$12&gt;Koniec_Projekt,K$12&lt;=Koniec)</formula>
    </cfRule>
    <cfRule type="expression" dxfId="65" priority="8">
      <formula>K$12&lt;=Koniec</formula>
    </cfRule>
  </conditionalFormatting>
  <conditionalFormatting sqref="K35:X35">
    <cfRule type="cellIs" dxfId="64" priority="2" operator="lessThan">
      <formula>0</formula>
    </cfRule>
  </conditionalFormatting>
  <conditionalFormatting sqref="K38:X42">
    <cfRule type="expression" dxfId="63" priority="5">
      <formula>AND(K$12&gt;Koniec_Projekt,K$12&lt;=Koniec)</formula>
    </cfRule>
    <cfRule type="expression" dxfId="62" priority="6">
      <formula>K$12&lt;=Koniec</formula>
    </cfRule>
  </conditionalFormatting>
  <conditionalFormatting sqref="K45:X45">
    <cfRule type="cellIs" dxfId="61" priority="4" operator="lessThan">
      <formula>0</formula>
    </cfRule>
  </conditionalFormatting>
  <conditionalFormatting sqref="K54:X56">
    <cfRule type="cellIs" dxfId="60" priority="3" operator="lessThan">
      <formula>0</formula>
    </cfRule>
  </conditionalFormatting>
  <conditionalFormatting sqref="K62:X83 K92:X106 K115:X119 K128:X142 K151:X195 K204:X213 K222:X231 K240:X279">
    <cfRule type="cellIs" dxfId="59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13</xdr:col>
                    <xdr:colOff>179614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1640625" style="1" customWidth="1"/>
    <col min="2" max="2" width="45.632812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6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6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6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8" priority="1">
      <formula>AND(K$12&gt;Koniec_Projekt,K$12&lt;=Koniec)</formula>
    </cfRule>
  </conditionalFormatting>
  <conditionalFormatting sqref="K22:X22 K37:X37 K52:X52">
    <cfRule type="expression" dxfId="57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174171</xdr:colOff>
                    <xdr:row>14</xdr:row>
                    <xdr:rowOff>163286</xdr:rowOff>
                  </from>
                  <to>
                    <xdr:col>1</xdr:col>
                    <xdr:colOff>1132114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1398814</xdr:colOff>
                    <xdr:row>14</xdr:row>
                    <xdr:rowOff>163286</xdr:rowOff>
                  </from>
                  <to>
                    <xdr:col>1</xdr:col>
                    <xdr:colOff>2237014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174171</xdr:colOff>
                    <xdr:row>29</xdr:row>
                    <xdr:rowOff>168729</xdr:rowOff>
                  </from>
                  <to>
                    <xdr:col>1</xdr:col>
                    <xdr:colOff>1132114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168729</xdr:rowOff>
                  </from>
                  <to>
                    <xdr:col>1</xdr:col>
                    <xdr:colOff>2237014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103414</xdr:colOff>
                    <xdr:row>14</xdr:row>
                    <xdr:rowOff>38100</xdr:rowOff>
                  </from>
                  <to>
                    <xdr:col>1</xdr:col>
                    <xdr:colOff>2503714</xdr:colOff>
                    <xdr:row>14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103414</xdr:colOff>
                    <xdr:row>29</xdr:row>
                    <xdr:rowOff>38100</xdr:rowOff>
                  </from>
                  <to>
                    <xdr:col>1</xdr:col>
                    <xdr:colOff>2503714</xdr:colOff>
                    <xdr:row>29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174171</xdr:colOff>
                    <xdr:row>44</xdr:row>
                    <xdr:rowOff>179614</xdr:rowOff>
                  </from>
                  <to>
                    <xdr:col>1</xdr:col>
                    <xdr:colOff>1132114</xdr:colOff>
                    <xdr:row>44</xdr:row>
                    <xdr:rowOff>402771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179614</xdr:rowOff>
                  </from>
                  <to>
                    <xdr:col>1</xdr:col>
                    <xdr:colOff>2237014</xdr:colOff>
                    <xdr:row>44</xdr:row>
                    <xdr:rowOff>402771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103414</xdr:colOff>
                    <xdr:row>44</xdr:row>
                    <xdr:rowOff>48986</xdr:rowOff>
                  </from>
                  <to>
                    <xdr:col>1</xdr:col>
                    <xdr:colOff>2503714</xdr:colOff>
                    <xdr:row>44</xdr:row>
                    <xdr:rowOff>440871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16</xdr:col>
                    <xdr:colOff>402771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73.81640625" style="1" bestFit="1" customWidth="1"/>
    <col min="3" max="8" width="9.1796875" style="1" hidden="1" customWidth="1"/>
    <col min="9" max="9" width="9.1796875" style="254" hidden="1" customWidth="1"/>
    <col min="10" max="10" width="15.6328125" style="1" bestFit="1" customWidth="1"/>
    <col min="11" max="24" width="12.81640625" style="1" customWidth="1"/>
    <col min="25" max="25" width="2.81640625" style="1" customWidth="1"/>
    <col min="26" max="16384" width="9.179687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4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4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4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4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4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4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4.6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2" t="s">
        <v>836</v>
      </c>
      <c r="C142" s="603"/>
      <c r="D142" s="603"/>
      <c r="E142" s="603"/>
      <c r="F142" s="603"/>
      <c r="G142" s="603"/>
      <c r="H142" s="603"/>
      <c r="I142" s="603"/>
      <c r="J142" s="604" t="s">
        <v>296</v>
      </c>
      <c r="K142" s="604" t="str">
        <f>K134</f>
        <v>Uzupełnij dane</v>
      </c>
      <c r="L142" s="604" t="str">
        <f t="shared" ref="L142:X142" si="54">L134</f>
        <v/>
      </c>
      <c r="M142" s="604" t="str">
        <f t="shared" si="54"/>
        <v/>
      </c>
      <c r="N142" s="604" t="str">
        <f t="shared" si="54"/>
        <v/>
      </c>
      <c r="O142" s="604" t="str">
        <f t="shared" si="54"/>
        <v/>
      </c>
      <c r="P142" s="604" t="str">
        <f t="shared" si="54"/>
        <v/>
      </c>
      <c r="Q142" s="604" t="str">
        <f t="shared" si="54"/>
        <v/>
      </c>
      <c r="R142" s="604" t="str">
        <f t="shared" si="54"/>
        <v/>
      </c>
      <c r="S142" s="604" t="str">
        <f t="shared" si="54"/>
        <v/>
      </c>
      <c r="T142" s="604" t="str">
        <f t="shared" si="54"/>
        <v/>
      </c>
      <c r="U142" s="604" t="str">
        <f t="shared" si="54"/>
        <v/>
      </c>
      <c r="V142" s="604" t="str">
        <f t="shared" si="54"/>
        <v/>
      </c>
      <c r="W142" s="604" t="str">
        <f t="shared" si="54"/>
        <v/>
      </c>
      <c r="X142" s="604" t="str">
        <f t="shared" si="54"/>
        <v/>
      </c>
    </row>
    <row r="143" spans="2:24">
      <c r="B143" s="597" t="s">
        <v>820</v>
      </c>
      <c r="C143" s="598"/>
      <c r="D143" s="598"/>
      <c r="E143" s="598"/>
      <c r="F143" s="598"/>
      <c r="G143" s="598"/>
      <c r="H143" s="598"/>
      <c r="I143" s="599"/>
      <c r="J143" s="600"/>
      <c r="K143" s="601">
        <f>ROUND(K137,0)</f>
        <v>0</v>
      </c>
      <c r="L143" s="601">
        <f t="shared" ref="L143:X143" si="55">ROUND(L137,0)</f>
        <v>0</v>
      </c>
      <c r="M143" s="601">
        <f t="shared" si="55"/>
        <v>0</v>
      </c>
      <c r="N143" s="601">
        <f t="shared" si="55"/>
        <v>0</v>
      </c>
      <c r="O143" s="601">
        <f t="shared" si="55"/>
        <v>0</v>
      </c>
      <c r="P143" s="601">
        <f t="shared" si="55"/>
        <v>0</v>
      </c>
      <c r="Q143" s="601">
        <f t="shared" si="55"/>
        <v>0</v>
      </c>
      <c r="R143" s="601">
        <f t="shared" si="55"/>
        <v>0</v>
      </c>
      <c r="S143" s="601">
        <f t="shared" si="55"/>
        <v>0</v>
      </c>
      <c r="T143" s="601">
        <f t="shared" si="55"/>
        <v>0</v>
      </c>
      <c r="U143" s="601">
        <f t="shared" si="55"/>
        <v>0</v>
      </c>
      <c r="V143" s="601">
        <f t="shared" si="55"/>
        <v>0</v>
      </c>
      <c r="W143" s="601">
        <f t="shared" si="55"/>
        <v>0</v>
      </c>
      <c r="X143" s="601">
        <f t="shared" si="55"/>
        <v>0</v>
      </c>
    </row>
    <row r="144" spans="2:24">
      <c r="B144" s="303"/>
      <c r="J144" s="587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7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7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7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7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7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7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4" t="s">
        <v>822</v>
      </c>
      <c r="C152" s="584"/>
      <c r="D152" s="584"/>
      <c r="E152" s="584"/>
      <c r="F152" s="584"/>
      <c r="G152" s="584"/>
      <c r="H152" s="584"/>
      <c r="I152" s="585"/>
      <c r="J152" s="584"/>
      <c r="K152" s="586">
        <f>ROUND(K143-K151,0)</f>
        <v>0</v>
      </c>
      <c r="L152" s="586">
        <f t="shared" ref="L152:X152" si="57">ROUND(L143-L151,0)</f>
        <v>0</v>
      </c>
      <c r="M152" s="586">
        <f t="shared" si="57"/>
        <v>0</v>
      </c>
      <c r="N152" s="586">
        <f t="shared" si="57"/>
        <v>0</v>
      </c>
      <c r="O152" s="586">
        <f t="shared" si="57"/>
        <v>0</v>
      </c>
      <c r="P152" s="586">
        <f t="shared" si="57"/>
        <v>0</v>
      </c>
      <c r="Q152" s="586">
        <f t="shared" si="57"/>
        <v>0</v>
      </c>
      <c r="R152" s="586">
        <f t="shared" si="57"/>
        <v>0</v>
      </c>
      <c r="S152" s="586">
        <f t="shared" si="57"/>
        <v>0</v>
      </c>
      <c r="T152" s="586">
        <f t="shared" si="57"/>
        <v>0</v>
      </c>
      <c r="U152" s="586">
        <f t="shared" si="57"/>
        <v>0</v>
      </c>
      <c r="V152" s="586">
        <f t="shared" si="57"/>
        <v>0</v>
      </c>
      <c r="W152" s="586">
        <f t="shared" si="57"/>
        <v>0</v>
      </c>
      <c r="X152" s="586">
        <f t="shared" si="57"/>
        <v>0</v>
      </c>
    </row>
    <row r="153" spans="2:24"/>
    <row r="154" spans="2:24">
      <c r="B154" s="188" t="s">
        <v>340</v>
      </c>
      <c r="J154" s="188"/>
      <c r="K154" s="626" t="s">
        <v>817</v>
      </c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</row>
    <row r="155" spans="2:24">
      <c r="B155" s="37" t="str">
        <f>IF(ISBLANK(B144),"",B144)</f>
        <v/>
      </c>
      <c r="I155" s="1"/>
      <c r="J155" s="587" t="str">
        <f>J144</f>
        <v>B+R</v>
      </c>
      <c r="K155" s="582"/>
      <c r="L155" s="582"/>
      <c r="M155" s="582"/>
      <c r="N155" s="582"/>
      <c r="O155" s="582"/>
      <c r="P155" s="582"/>
      <c r="Q155" s="582"/>
      <c r="R155" s="582"/>
      <c r="S155" s="582"/>
      <c r="T155" s="582"/>
      <c r="U155" s="582"/>
      <c r="V155" s="582"/>
      <c r="W155" s="582"/>
      <c r="X155" s="582"/>
    </row>
    <row r="156" spans="2:24">
      <c r="B156" s="37" t="str">
        <f>IF(ISBLANK(B145),"",B145)</f>
        <v/>
      </c>
      <c r="I156" s="1"/>
      <c r="J156" s="587" t="str">
        <f t="shared" ref="J156:J161" si="58">J145</f>
        <v>Wdrożenie innowacji</v>
      </c>
      <c r="K156" s="582"/>
      <c r="L156" s="582"/>
      <c r="M156" s="582"/>
      <c r="N156" s="582"/>
      <c r="O156" s="582"/>
      <c r="P156" s="582"/>
      <c r="Q156" s="582"/>
      <c r="R156" s="582"/>
      <c r="S156" s="582"/>
      <c r="T156" s="582"/>
      <c r="U156" s="582"/>
      <c r="V156" s="582"/>
      <c r="W156" s="582"/>
      <c r="X156" s="582"/>
    </row>
    <row r="157" spans="2:24">
      <c r="B157" s="37" t="str">
        <f t="shared" ref="B157:B161" si="59">IF(ISBLANK(B146),"",B146)</f>
        <v/>
      </c>
      <c r="I157" s="1"/>
      <c r="J157" s="587" t="str">
        <f t="shared" si="58"/>
        <v>Infrastruktura B+R</v>
      </c>
      <c r="K157" s="582"/>
      <c r="L157" s="582"/>
      <c r="M157" s="582"/>
      <c r="N157" s="582"/>
      <c r="O157" s="582"/>
      <c r="P157" s="582"/>
      <c r="Q157" s="582"/>
      <c r="R157" s="582"/>
      <c r="S157" s="582"/>
      <c r="T157" s="582"/>
      <c r="U157" s="582"/>
      <c r="V157" s="582"/>
      <c r="W157" s="582"/>
      <c r="X157" s="582"/>
    </row>
    <row r="158" spans="2:24">
      <c r="B158" s="37" t="str">
        <f t="shared" si="59"/>
        <v/>
      </c>
      <c r="I158" s="1"/>
      <c r="J158" s="587" t="str">
        <f t="shared" si="58"/>
        <v>Cyfryzacja</v>
      </c>
      <c r="K158" s="582"/>
      <c r="L158" s="582"/>
      <c r="M158" s="582"/>
      <c r="N158" s="582"/>
      <c r="O158" s="582"/>
      <c r="P158" s="582"/>
      <c r="Q158" s="582"/>
      <c r="R158" s="582"/>
      <c r="S158" s="582"/>
      <c r="T158" s="582"/>
      <c r="U158" s="582"/>
      <c r="V158" s="582"/>
      <c r="W158" s="582"/>
      <c r="X158" s="582"/>
    </row>
    <row r="159" spans="2:24">
      <c r="B159" s="37" t="str">
        <f t="shared" si="59"/>
        <v/>
      </c>
      <c r="I159" s="1"/>
      <c r="J159" s="587" t="str">
        <f t="shared" si="58"/>
        <v>Zazielenienie</v>
      </c>
      <c r="K159" s="582"/>
      <c r="L159" s="582"/>
      <c r="M159" s="582"/>
      <c r="N159" s="582"/>
      <c r="O159" s="582"/>
      <c r="P159" s="582"/>
      <c r="Q159" s="582"/>
      <c r="R159" s="582"/>
      <c r="S159" s="582"/>
      <c r="T159" s="582"/>
      <c r="U159" s="582"/>
      <c r="V159" s="582"/>
      <c r="W159" s="582"/>
      <c r="X159" s="582"/>
    </row>
    <row r="160" spans="2:24">
      <c r="B160" s="37" t="str">
        <f t="shared" si="59"/>
        <v/>
      </c>
      <c r="I160" s="1"/>
      <c r="J160" s="587" t="str">
        <f t="shared" si="58"/>
        <v>Kompetencje</v>
      </c>
      <c r="K160" s="582"/>
      <c r="L160" s="582"/>
      <c r="M160" s="582"/>
      <c r="N160" s="582"/>
      <c r="O160" s="582"/>
      <c r="P160" s="582"/>
      <c r="Q160" s="582"/>
      <c r="R160" s="582"/>
      <c r="S160" s="582"/>
      <c r="T160" s="582"/>
      <c r="U160" s="582"/>
      <c r="V160" s="582"/>
      <c r="W160" s="582"/>
      <c r="X160" s="582"/>
    </row>
    <row r="161" spans="2:24">
      <c r="B161" s="37" t="str">
        <f t="shared" si="59"/>
        <v/>
      </c>
      <c r="I161" s="1"/>
      <c r="J161" s="587" t="str">
        <f t="shared" si="58"/>
        <v>Internacjonalizacja</v>
      </c>
      <c r="K161" s="582"/>
      <c r="L161" s="582"/>
      <c r="M161" s="582"/>
      <c r="N161" s="582"/>
      <c r="O161" s="582"/>
      <c r="P161" s="582"/>
      <c r="Q161" s="582"/>
      <c r="R161" s="582"/>
      <c r="S161" s="582"/>
      <c r="T161" s="582"/>
      <c r="U161" s="582"/>
      <c r="V161" s="582"/>
      <c r="W161" s="582"/>
      <c r="X161" s="582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9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</row>
    <row r="164" spans="2:24">
      <c r="B164" s="37" t="str">
        <f>IF(ISBLANK(B144),"",B144)</f>
        <v/>
      </c>
      <c r="I164" s="1"/>
      <c r="J164" s="587" t="str">
        <f>J155</f>
        <v>B+R</v>
      </c>
      <c r="K164" s="588">
        <f>ROUND(K155*K144,0)</f>
        <v>0</v>
      </c>
      <c r="L164" s="588">
        <f t="shared" ref="L164:X164" si="60">ROUND(L155*L144,0)</f>
        <v>0</v>
      </c>
      <c r="M164" s="588">
        <f t="shared" si="60"/>
        <v>0</v>
      </c>
      <c r="N164" s="588">
        <f t="shared" si="60"/>
        <v>0</v>
      </c>
      <c r="O164" s="588">
        <f t="shared" si="60"/>
        <v>0</v>
      </c>
      <c r="P164" s="588">
        <f t="shared" si="60"/>
        <v>0</v>
      </c>
      <c r="Q164" s="588">
        <f t="shared" si="60"/>
        <v>0</v>
      </c>
      <c r="R164" s="588">
        <f t="shared" si="60"/>
        <v>0</v>
      </c>
      <c r="S164" s="588">
        <f t="shared" si="60"/>
        <v>0</v>
      </c>
      <c r="T164" s="588">
        <f t="shared" si="60"/>
        <v>0</v>
      </c>
      <c r="U164" s="588">
        <f t="shared" si="60"/>
        <v>0</v>
      </c>
      <c r="V164" s="588">
        <f t="shared" si="60"/>
        <v>0</v>
      </c>
      <c r="W164" s="588">
        <f t="shared" si="60"/>
        <v>0</v>
      </c>
      <c r="X164" s="588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7" t="str">
        <f>J156</f>
        <v>Wdrożenie innowacji</v>
      </c>
      <c r="K165" s="588">
        <f t="shared" ref="K165:X170" si="62">ROUND(K156*K145,0)</f>
        <v>0</v>
      </c>
      <c r="L165" s="588">
        <f t="shared" si="62"/>
        <v>0</v>
      </c>
      <c r="M165" s="588">
        <f t="shared" si="62"/>
        <v>0</v>
      </c>
      <c r="N165" s="588">
        <f t="shared" si="62"/>
        <v>0</v>
      </c>
      <c r="O165" s="588">
        <f t="shared" si="62"/>
        <v>0</v>
      </c>
      <c r="P165" s="588">
        <f t="shared" si="62"/>
        <v>0</v>
      </c>
      <c r="Q165" s="588">
        <f t="shared" si="62"/>
        <v>0</v>
      </c>
      <c r="R165" s="588">
        <f t="shared" si="62"/>
        <v>0</v>
      </c>
      <c r="S165" s="588">
        <f t="shared" si="62"/>
        <v>0</v>
      </c>
      <c r="T165" s="588">
        <f t="shared" si="62"/>
        <v>0</v>
      </c>
      <c r="U165" s="588">
        <f t="shared" si="62"/>
        <v>0</v>
      </c>
      <c r="V165" s="588">
        <f t="shared" si="62"/>
        <v>0</v>
      </c>
      <c r="W165" s="588">
        <f t="shared" si="62"/>
        <v>0</v>
      </c>
      <c r="X165" s="588">
        <f t="shared" si="62"/>
        <v>0</v>
      </c>
    </row>
    <row r="166" spans="2:24">
      <c r="B166" s="37" t="str">
        <f t="shared" si="61"/>
        <v/>
      </c>
      <c r="I166" s="1"/>
      <c r="J166" s="587" t="str">
        <f t="shared" ref="J166:J170" si="63">J157</f>
        <v>Infrastruktura B+R</v>
      </c>
      <c r="K166" s="588">
        <f t="shared" si="62"/>
        <v>0</v>
      </c>
      <c r="L166" s="588">
        <f t="shared" si="62"/>
        <v>0</v>
      </c>
      <c r="M166" s="588">
        <f t="shared" si="62"/>
        <v>0</v>
      </c>
      <c r="N166" s="588">
        <f t="shared" si="62"/>
        <v>0</v>
      </c>
      <c r="O166" s="588">
        <f t="shared" si="62"/>
        <v>0</v>
      </c>
      <c r="P166" s="588">
        <f t="shared" si="62"/>
        <v>0</v>
      </c>
      <c r="Q166" s="588">
        <f t="shared" si="62"/>
        <v>0</v>
      </c>
      <c r="R166" s="588">
        <f t="shared" si="62"/>
        <v>0</v>
      </c>
      <c r="S166" s="588">
        <f t="shared" si="62"/>
        <v>0</v>
      </c>
      <c r="T166" s="588">
        <f t="shared" si="62"/>
        <v>0</v>
      </c>
      <c r="U166" s="588">
        <f t="shared" si="62"/>
        <v>0</v>
      </c>
      <c r="V166" s="588">
        <f t="shared" si="62"/>
        <v>0</v>
      </c>
      <c r="W166" s="588">
        <f t="shared" si="62"/>
        <v>0</v>
      </c>
      <c r="X166" s="588">
        <f t="shared" si="62"/>
        <v>0</v>
      </c>
    </row>
    <row r="167" spans="2:24">
      <c r="B167" s="37" t="str">
        <f t="shared" si="61"/>
        <v/>
      </c>
      <c r="I167" s="1"/>
      <c r="J167" s="587" t="str">
        <f t="shared" si="63"/>
        <v>Cyfryzacja</v>
      </c>
      <c r="K167" s="588">
        <f t="shared" si="62"/>
        <v>0</v>
      </c>
      <c r="L167" s="588">
        <f t="shared" si="62"/>
        <v>0</v>
      </c>
      <c r="M167" s="588">
        <f t="shared" si="62"/>
        <v>0</v>
      </c>
      <c r="N167" s="588">
        <f t="shared" si="62"/>
        <v>0</v>
      </c>
      <c r="O167" s="588">
        <f t="shared" si="62"/>
        <v>0</v>
      </c>
      <c r="P167" s="588">
        <f t="shared" si="62"/>
        <v>0</v>
      </c>
      <c r="Q167" s="588">
        <f t="shared" si="62"/>
        <v>0</v>
      </c>
      <c r="R167" s="588">
        <f t="shared" si="62"/>
        <v>0</v>
      </c>
      <c r="S167" s="588">
        <f t="shared" si="62"/>
        <v>0</v>
      </c>
      <c r="T167" s="588">
        <f t="shared" si="62"/>
        <v>0</v>
      </c>
      <c r="U167" s="588">
        <f t="shared" si="62"/>
        <v>0</v>
      </c>
      <c r="V167" s="588">
        <f t="shared" si="62"/>
        <v>0</v>
      </c>
      <c r="W167" s="588">
        <f t="shared" si="62"/>
        <v>0</v>
      </c>
      <c r="X167" s="588">
        <f t="shared" si="62"/>
        <v>0</v>
      </c>
    </row>
    <row r="168" spans="2:24">
      <c r="B168" s="37" t="str">
        <f t="shared" si="61"/>
        <v/>
      </c>
      <c r="I168" s="1"/>
      <c r="J168" s="587" t="str">
        <f t="shared" si="63"/>
        <v>Zazielenienie</v>
      </c>
      <c r="K168" s="588">
        <f t="shared" si="62"/>
        <v>0</v>
      </c>
      <c r="L168" s="588">
        <f t="shared" si="62"/>
        <v>0</v>
      </c>
      <c r="M168" s="588">
        <f t="shared" si="62"/>
        <v>0</v>
      </c>
      <c r="N168" s="588">
        <f t="shared" si="62"/>
        <v>0</v>
      </c>
      <c r="O168" s="588">
        <f t="shared" si="62"/>
        <v>0</v>
      </c>
      <c r="P168" s="588">
        <f t="shared" si="62"/>
        <v>0</v>
      </c>
      <c r="Q168" s="588">
        <f t="shared" si="62"/>
        <v>0</v>
      </c>
      <c r="R168" s="588">
        <f t="shared" si="62"/>
        <v>0</v>
      </c>
      <c r="S168" s="588">
        <f t="shared" si="62"/>
        <v>0</v>
      </c>
      <c r="T168" s="588">
        <f t="shared" si="62"/>
        <v>0</v>
      </c>
      <c r="U168" s="588">
        <f t="shared" si="62"/>
        <v>0</v>
      </c>
      <c r="V168" s="588">
        <f t="shared" si="62"/>
        <v>0</v>
      </c>
      <c r="W168" s="588">
        <f t="shared" si="62"/>
        <v>0</v>
      </c>
      <c r="X168" s="588">
        <f t="shared" si="62"/>
        <v>0</v>
      </c>
    </row>
    <row r="169" spans="2:24">
      <c r="B169" s="37" t="str">
        <f t="shared" si="61"/>
        <v/>
      </c>
      <c r="I169" s="1"/>
      <c r="J169" s="587" t="str">
        <f t="shared" si="63"/>
        <v>Kompetencje</v>
      </c>
      <c r="K169" s="588">
        <f t="shared" si="62"/>
        <v>0</v>
      </c>
      <c r="L169" s="588">
        <f t="shared" si="62"/>
        <v>0</v>
      </c>
      <c r="M169" s="588">
        <f t="shared" si="62"/>
        <v>0</v>
      </c>
      <c r="N169" s="588">
        <f t="shared" si="62"/>
        <v>0</v>
      </c>
      <c r="O169" s="588">
        <f t="shared" si="62"/>
        <v>0</v>
      </c>
      <c r="P169" s="588">
        <f t="shared" si="62"/>
        <v>0</v>
      </c>
      <c r="Q169" s="588">
        <f t="shared" si="62"/>
        <v>0</v>
      </c>
      <c r="R169" s="588">
        <f t="shared" si="62"/>
        <v>0</v>
      </c>
      <c r="S169" s="588">
        <f t="shared" si="62"/>
        <v>0</v>
      </c>
      <c r="T169" s="588">
        <f t="shared" si="62"/>
        <v>0</v>
      </c>
      <c r="U169" s="588">
        <f t="shared" si="62"/>
        <v>0</v>
      </c>
      <c r="V169" s="588">
        <f t="shared" si="62"/>
        <v>0</v>
      </c>
      <c r="W169" s="588">
        <f t="shared" si="62"/>
        <v>0</v>
      </c>
      <c r="X169" s="588">
        <f t="shared" si="62"/>
        <v>0</v>
      </c>
    </row>
    <row r="170" spans="2:24">
      <c r="B170" s="37" t="str">
        <f t="shared" si="61"/>
        <v/>
      </c>
      <c r="I170" s="1"/>
      <c r="J170" s="587" t="str">
        <f t="shared" si="63"/>
        <v>Internacjonalizacja</v>
      </c>
      <c r="K170" s="588">
        <f t="shared" si="62"/>
        <v>0</v>
      </c>
      <c r="L170" s="588">
        <f t="shared" si="62"/>
        <v>0</v>
      </c>
      <c r="M170" s="588">
        <f t="shared" si="62"/>
        <v>0</v>
      </c>
      <c r="N170" s="588">
        <f t="shared" si="62"/>
        <v>0</v>
      </c>
      <c r="O170" s="588">
        <f t="shared" si="62"/>
        <v>0</v>
      </c>
      <c r="P170" s="588">
        <f t="shared" si="62"/>
        <v>0</v>
      </c>
      <c r="Q170" s="588">
        <f t="shared" si="62"/>
        <v>0</v>
      </c>
      <c r="R170" s="588">
        <f t="shared" si="62"/>
        <v>0</v>
      </c>
      <c r="S170" s="588">
        <f t="shared" si="62"/>
        <v>0</v>
      </c>
      <c r="T170" s="588">
        <f t="shared" si="62"/>
        <v>0</v>
      </c>
      <c r="U170" s="588">
        <f t="shared" si="62"/>
        <v>0</v>
      </c>
      <c r="V170" s="588">
        <f t="shared" si="62"/>
        <v>0</v>
      </c>
      <c r="W170" s="588">
        <f t="shared" si="62"/>
        <v>0</v>
      </c>
      <c r="X170" s="588">
        <f t="shared" si="62"/>
        <v>0</v>
      </c>
    </row>
    <row r="171" spans="2:24">
      <c r="B171" s="7" t="s">
        <v>335</v>
      </c>
      <c r="K171" s="583">
        <f t="shared" ref="K171:X171" si="64">SUM(K164:K170)</f>
        <v>0</v>
      </c>
      <c r="L171" s="583">
        <f t="shared" si="64"/>
        <v>0</v>
      </c>
      <c r="M171" s="583">
        <f t="shared" si="64"/>
        <v>0</v>
      </c>
      <c r="N171" s="583">
        <f t="shared" si="64"/>
        <v>0</v>
      </c>
      <c r="O171" s="583">
        <f t="shared" si="64"/>
        <v>0</v>
      </c>
      <c r="P171" s="583">
        <f t="shared" si="64"/>
        <v>0</v>
      </c>
      <c r="Q171" s="583">
        <f t="shared" si="64"/>
        <v>0</v>
      </c>
      <c r="R171" s="583">
        <f t="shared" si="64"/>
        <v>0</v>
      </c>
      <c r="S171" s="583">
        <f t="shared" si="64"/>
        <v>0</v>
      </c>
      <c r="T171" s="583">
        <f t="shared" si="64"/>
        <v>0</v>
      </c>
      <c r="U171" s="583">
        <f t="shared" si="64"/>
        <v>0</v>
      </c>
      <c r="V171" s="583">
        <f t="shared" si="64"/>
        <v>0</v>
      </c>
      <c r="W171" s="583">
        <f t="shared" si="64"/>
        <v>0</v>
      </c>
      <c r="X171" s="583">
        <f t="shared" si="64"/>
        <v>0</v>
      </c>
    </row>
    <row r="172" spans="2:24"/>
    <row r="173" spans="2:24"/>
    <row r="174" spans="2:24" ht="14.6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6" priority="18">
      <formula>AND(K$12&gt;Koniec_Projekt,K$12&lt;=Koniec)</formula>
    </cfRule>
  </conditionalFormatting>
  <conditionalFormatting sqref="K16:X16 K22:X22 K34:X35 K43:X44 K53:X54 K63:X64">
    <cfRule type="expression" dxfId="55" priority="20">
      <formula>K$12&lt;=Koniec_Projekt</formula>
    </cfRule>
  </conditionalFormatting>
  <conditionalFormatting sqref="K37:X37 K46:X47 K56:X57 K66:X66 K101:X101 K130:X130">
    <cfRule type="cellIs" dxfId="54" priority="24" operator="lessThan">
      <formula>0</formula>
    </cfRule>
  </conditionalFormatting>
  <conditionalFormatting sqref="K74:X74 K80:X80 K86:X86 K98:X99 K107:X108 K117:X118 K127:X128 K136:X137 K139:X139">
    <cfRule type="expression" dxfId="53" priority="15">
      <formula>AND(K$12&gt;Koniec_Projekt,K$12&lt;=Koniec)</formula>
    </cfRule>
    <cfRule type="expression" dxfId="52" priority="16">
      <formula>AND(K$12&gt;=Poczatek,K$12&lt;=Koniec_Projekt)</formula>
    </cfRule>
  </conditionalFormatting>
  <conditionalFormatting sqref="K80:X80">
    <cfRule type="expression" dxfId="51" priority="21">
      <formula>K80&gt;K79</formula>
    </cfRule>
  </conditionalFormatting>
  <conditionalFormatting sqref="K110:X111">
    <cfRule type="cellIs" dxfId="50" priority="2" operator="lessThan">
      <formula>0</formula>
    </cfRule>
  </conditionalFormatting>
  <conditionalFormatting sqref="K120:X121">
    <cfRule type="cellIs" dxfId="49" priority="1" operator="lessThan">
      <formula>0</formula>
    </cfRule>
  </conditionalFormatting>
  <conditionalFormatting sqref="K138:X138">
    <cfRule type="cellIs" dxfId="48" priority="23" operator="lessThan">
      <formula>0</formula>
    </cfRule>
  </conditionalFormatting>
  <conditionalFormatting sqref="K144:X150">
    <cfRule type="expression" dxfId="47" priority="11">
      <formula>AND(K$12&gt;Koniec_Projekt,K$12&lt;=Koniec)</formula>
    </cfRule>
    <cfRule type="expression" dxfId="46" priority="12">
      <formula>AND(K$12&gt;=Poczatek,K$12&lt;=Koniec_Projekt)</formula>
    </cfRule>
  </conditionalFormatting>
  <conditionalFormatting sqref="K152:X152">
    <cfRule type="cellIs" dxfId="45" priority="13" operator="lessThan">
      <formula>0</formula>
    </cfRule>
  </conditionalFormatting>
  <conditionalFormatting sqref="K155:X161">
    <cfRule type="expression" dxfId="44" priority="9">
      <formula>AND(OR(K$12&lt;Poczatek,K$12&gt;Koniec_Projekt),K155&gt;0)</formula>
    </cfRule>
    <cfRule type="expression" dxfId="43" priority="10">
      <formula>AND(K$12&gt;=Poczatek,K$12&lt;=Koniec_Projekt)</formula>
    </cfRule>
  </conditionalFormatting>
  <conditionalFormatting sqref="K164:X170">
    <cfRule type="cellIs" dxfId="42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17</xdr:col>
                    <xdr:colOff>103414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2023-10-10T08:42:59Z</dcterms:modified>
  <cp:category/>
  <cp:contentStatus/>
</cp:coreProperties>
</file>