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J324" i="36"/>
  <c r="J323" i="36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S480" i="36"/>
  <c r="Q480" i="36"/>
  <c r="P480" i="36"/>
  <c r="M480" i="36"/>
  <c r="H480" i="36"/>
  <c r="G480" i="36"/>
  <c r="Z479" i="36"/>
  <c r="W479" i="36"/>
  <c r="S479" i="36"/>
  <c r="Q479" i="36"/>
  <c r="M479" i="36"/>
  <c r="H479" i="36"/>
  <c r="G479" i="36"/>
  <c r="Z478" i="36"/>
  <c r="W478" i="36"/>
  <c r="S478" i="36"/>
  <c r="Q478" i="36"/>
  <c r="P478" i="36"/>
  <c r="M478" i="36"/>
  <c r="H478" i="36"/>
  <c r="G478" i="36"/>
  <c r="F478" i="36"/>
  <c r="Z477" i="36"/>
  <c r="W477" i="36"/>
  <c r="V477" i="36"/>
  <c r="S477" i="36"/>
  <c r="R477" i="36"/>
  <c r="M477" i="36"/>
  <c r="H477" i="36"/>
  <c r="G477" i="36"/>
  <c r="F477" i="36"/>
  <c r="Z476" i="36"/>
  <c r="W476" i="36"/>
  <c r="V476" i="36"/>
  <c r="S476" i="36"/>
  <c r="Q476" i="36"/>
  <c r="P476" i="36"/>
  <c r="M476" i="36"/>
  <c r="J476" i="36"/>
  <c r="H476" i="36"/>
  <c r="G476" i="36"/>
  <c r="Z475" i="36"/>
  <c r="W475" i="36"/>
  <c r="S475" i="36"/>
  <c r="M475" i="36"/>
  <c r="H475" i="36"/>
  <c r="G475" i="36"/>
  <c r="Z474" i="36"/>
  <c r="W474" i="36"/>
  <c r="S474" i="36"/>
  <c r="M474" i="36"/>
  <c r="L474" i="36"/>
  <c r="H474" i="36"/>
  <c r="G474" i="36"/>
  <c r="Z324" i="36"/>
  <c r="W324" i="36"/>
  <c r="V324" i="36"/>
  <c r="V480" i="36" s="1"/>
  <c r="S324" i="36"/>
  <c r="R324" i="36"/>
  <c r="R480" i="36" s="1"/>
  <c r="Q324" i="36"/>
  <c r="P324" i="36"/>
  <c r="M324" i="36"/>
  <c r="L324" i="36"/>
  <c r="L480" i="36" s="1"/>
  <c r="K324" i="36"/>
  <c r="K480" i="36" s="1"/>
  <c r="J480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V479" i="36" s="1"/>
  <c r="S323" i="36"/>
  <c r="R323" i="36"/>
  <c r="R479" i="36" s="1"/>
  <c r="Q323" i="36"/>
  <c r="P323" i="36"/>
  <c r="P479" i="36" s="1"/>
  <c r="M323" i="36"/>
  <c r="L323" i="36"/>
  <c r="L479" i="36" s="1"/>
  <c r="K323" i="36"/>
  <c r="K479" i="36" s="1"/>
  <c r="J479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V478" i="36" s="1"/>
  <c r="S322" i="36"/>
  <c r="R322" i="36"/>
  <c r="R478" i="36" s="1"/>
  <c r="Q322" i="36"/>
  <c r="P322" i="36"/>
  <c r="M322" i="36"/>
  <c r="L322" i="36"/>
  <c r="L478" i="36" s="1"/>
  <c r="K322" i="36"/>
  <c r="K478" i="36" s="1"/>
  <c r="J478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L477" i="36" s="1"/>
  <c r="K321" i="36"/>
  <c r="K477" i="36" s="1"/>
  <c r="J321" i="36"/>
  <c r="J477" i="36" s="1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R476" i="36" s="1"/>
  <c r="Q320" i="36"/>
  <c r="P320" i="36"/>
  <c r="M320" i="36"/>
  <c r="L320" i="36"/>
  <c r="L476" i="36" s="1"/>
  <c r="K320" i="36"/>
  <c r="K476" i="36" s="1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V475" i="36" s="1"/>
  <c r="S319" i="36"/>
  <c r="R319" i="36"/>
  <c r="R475" i="36" s="1"/>
  <c r="Q319" i="36"/>
  <c r="Q475" i="36" s="1"/>
  <c r="P319" i="36"/>
  <c r="P475" i="36" s="1"/>
  <c r="M319" i="36"/>
  <c r="L319" i="36"/>
  <c r="L475" i="36" s="1"/>
  <c r="K319" i="36"/>
  <c r="K475" i="36" s="1"/>
  <c r="J319" i="36"/>
  <c r="J475" i="36" s="1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V474" i="36" s="1"/>
  <c r="S318" i="36"/>
  <c r="R318" i="36"/>
  <c r="R474" i="36" s="1"/>
  <c r="Q318" i="36"/>
  <c r="Q474" i="36" s="1"/>
  <c r="P318" i="36"/>
  <c r="P474" i="36" s="1"/>
  <c r="M318" i="36"/>
  <c r="L318" i="36"/>
  <c r="K318" i="36"/>
  <c r="K474" i="36" s="1"/>
  <c r="J318" i="36"/>
  <c r="J474" i="36" s="1"/>
  <c r="I318" i="36"/>
  <c r="I474" i="36" s="1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<sst xmlns="http://schemas.openxmlformats.org/spreadsheetml/2006/main" count="5149" uniqueCount="408">
  <si>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</si>
  <si>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</si>
  <si>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</si>
  <si>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</si>
  <si>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</si>
  <si>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</si>
  <si>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</si>
  <si>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</si>
  <si>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</si>
  <si>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</si>
  <si>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</si>
  <si>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</si>
  <si>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</si>
  <si>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</si>
  <si>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</si>
  <si>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</si>
  <si>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</si>
  <si>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</si>
  <si>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</si>
  <si>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</si>
  <si>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</si>
  <si>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</si>
  <si>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</si>
  <si>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</si>
  <si>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</si>
  <si>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</si>
  <si>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</si>
  <si>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</si>
  <si>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</si>
  <si>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</si>
  <si>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</si>
  <si>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</si>
  <si>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</si>
  <si>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</si>
  <si>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</si>
  <si>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</si>
  <si>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</si>
  <si>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</si>
  <si>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</si>
  <si>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</si>
  <si>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</si>
  <si>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</si>
  <si>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</si>
  <si>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</si>
  <si>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</si>
  <si>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</si>
  <si>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</si>
  <si>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</si>
  <si>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</si>
  <si>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</si>
  <si>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</si>
  <si>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</si>
  <si>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</si>
  <si>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</si>
  <si>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</si>
  <si>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</si>
  <si>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</si>
  <si>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</si>
  <si>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</si>
  <si>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</si>
  <si>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</si>
  <si>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</si>
  <si>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</si>
  <si>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</si>
  <si>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</si>
  <si>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</si>
  <si>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</si>
  <si>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</si>
  <si>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</si>
  <si>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</si>
  <si>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</si>
  <si>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</si>
  <si>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</si>
  <si>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</si>
  <si>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</si>
  <si>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</si>
  <si>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</si>
  <si>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</si>
  <si>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</si>
  <si>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</si>
  <si>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</si>
  <si>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</si>
  <si>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</si>
  <si>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</si>
  <si>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</si>
  <si>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</si>
  <si>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</si>
  <si>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</si>
  <si>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</si>
  <si>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</si>
  <si>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</si>
  <si>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</si>
  <si>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</si>
  <si>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</si>
  <si>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</si>
  <si>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</si>
  <si>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</si>
  <si>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</si>
  <si>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</si>
  <si>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</si>
  <si>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</si>
  <si>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</si>
  <si>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</si>
  <si>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</si>
  <si>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</si>
  <si>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</si>
  <si>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</si>
  <si>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</si>
  <si>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</si>
  <si>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</si>
  <si>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</si>
  <si>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</si>
  <si>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</si>
  <si>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</si>
  <si>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</si>
  <si>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</si>
  <si>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</si>
  <si>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</si>
  <si>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</si>
  <si>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</si>
  <si>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</si>
  <si>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</si>
  <si>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</si>
  <si>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</si>
  <si>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</si>
  <si>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</si>
  <si>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</si>
  <si>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</si>
  <si>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</si>
  <si>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</si>
  <si>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</si>
  <si>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</si>
  <si>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</si>
  <si>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</si>
  <si>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</si>
  <si>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</si>
  <si>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</si>
  <si>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</si>
  <si>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</si>
  <si>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</si>
  <si>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</si>
  <si>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</si>
  <si>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</si>
  <si>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</si>
  <si>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</si>
  <si>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</si>
  <si>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</si>
  <si>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</si>
  <si>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</si>
  <si>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</si>
  <si>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</si>
  <si>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</si>
  <si>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</si>
  <si>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</si>
  <si>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</si>
  <si>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</si>
  <si>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</si>
  <si>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</si>
  <si>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</si>
  <si>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</si>
  <si>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</si>
  <si>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</si>
  <si>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</si>
  <si>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</si>
  <si>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</si>
  <si>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</si>
  <si>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</si>
  <si>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</si>
  <si>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</si>
  <si>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</si>
  <si>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</si>
  <si>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</si>
  <si>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</si>
  <si>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</si>
  <si>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</si>
  <si>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</si>
  <si>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</si>
  <si>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</si>
  <si>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</si>
  <si>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</si>
  <si>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</si>
  <si>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</si>
  <si>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</si>
  <si>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</si>
  <si>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</si>
  <si>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</si>
  <si>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</si>
  <si>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</si>
  <si>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</si>
  <si>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</si>
  <si>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</si>
  <si>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</si>
  <si>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</si>
  <si>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</si>
  <si>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</si>
  <si>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</si>
  <si>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</si>
  <si>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</si>
  <si>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</si>
  <si>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</si>
  <si>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</si>
  <si>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</si>
  <si>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</si>
  <si>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</si>
  <si>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</si>
  <si>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</si>
  <si>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</si>
  <si>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</si>
  <si>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</si>
  <si>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</si>
  <si>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</si>
  <si>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</si>
  <si>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</si>
  <si>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</si>
  <si>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</si>
  <si>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</si>
  <si>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</si>
  <si>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</si>
  <si>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</si>
  <si>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</si>
  <si>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</si>
  <si>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</si>
  <si>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</si>
  <si>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</si>
  <si>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</si>
  <si>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</si>
  <si>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</si>
  <si>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</si>
  <si>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</si>
  <si>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</si>
  <si>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</si>
  <si>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</si>
  <si>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</si>
  <si>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</si>
  <si>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</si>
  <si>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</si>
  <si>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</si>
  <si>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</si>
  <si>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</si>
  <si>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</si>
  <si>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</si>
  <si>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</si>
  <si>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</si>
  <si>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</si>
  <si>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</si>
  <si>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</si>
  <si>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</si>
  <si>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</si>
  <si>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</si>
  <si>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</si>
  <si>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</si>
  <si>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</si>
  <si>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</si>
  <si>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</si>
  <si>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</si>
  <si>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</si>
  <si>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</si>
  <si>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</si>
  <si>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</si>
  <si>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</si>
  <si>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</si>
  <si>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</si>
  <si>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</si>
  <si>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</si>
  <si>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</si>
  <si>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</si>
  <si>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</si>
  <si>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</si>
  <si>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</si>
  <si>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</si>
  <si>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</si>
  <si>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</si>
  <si>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</si>
  <si>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</si>
  <si>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</si>
  <si>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</si>
  <si>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</si>
  <si>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</si>
  <si>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</si>
  <si>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</si>
  <si>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</si>
  <si>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</si>
  <si>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</si>
  <si>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</si>
  <si>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</si>
  <si>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</si>
  <si>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</si>
  <si>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</si>
  <si>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</si>
  <si>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</si>
  <si>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</si>
  <si>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</si>
  <si>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</si>
  <si>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</si>
  <si>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</si>
  <si>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</si>
  <si>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</si>
  <si>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</si>
  <si>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</si>
  <si>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</si>
  <si>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</si>
  <si>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</si>
  <si>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</si>
  <si>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</si>
  <si>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</si>
  <si>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</si>
  <si>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</si>
  <si>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</si>
  <si>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</si>
  <si>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</si>
  <si>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</si>
  <si>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</si>
  <si>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</si>
  <si>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</si>
  <si>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</si>
  <si>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</si>
  <si>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</si>
  <si>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</si>
  <si>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</si>
  <si>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</si>
  <si>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</si>
  <si>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</si>
  <si>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</si>
  <si>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</si>
  <si>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</si>
  <si>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</si>
  <si>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</si>
  <si>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</si>
  <si>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</si>
  <si>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</si>
  <si>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</si>
  <si>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</si>
  <si>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</si>
  <si>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</si>
  <si>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</si>
  <si>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</si>
  <si>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</si>
  <si>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</si>
  <si>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</si>
  <si>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</si>
  <si>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</si>
  <si>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</si>
  <si>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</si>
  <si>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</si>
  <si>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</si>
  <si>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</si>
  <si>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</si>
  <si>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</si>
  <si>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</si>
  <si>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</si>
  <si>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</si>
  <si>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</si>
  <si>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</si>
  <si>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</si>
  <si>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</si>
  <si>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</si>
  <si>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</si>
  <si>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</si>
  <si>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</si>
  <si>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</si>
  <si>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</si>
  <si>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</si>
  <si>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</si>
  <si>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</si>
  <si>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</si>
  <si>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</si>
  <si>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</si>
  <si>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</si>
  <si>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</si>
  <si>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</si>
  <si>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</si>
  <si>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</si>
  <si>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</si>
  <si>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</si>
  <si>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</si>
  <si>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</si>
  <si>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</si>
  <si>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</si>
  <si>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</si>
  <si>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</si>
  <si>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</si>
  <si>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</si>
  <si>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</si>
  <si>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</si>
  <si>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</si>
  <si>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</si>
  <si>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</si>
  <si>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</si>
  <si>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</si>
  <si>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</si>
  <si>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</si>
  <si>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</si>
  <si>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</si>
  <si>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</si>
  <si>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</si>
  <si>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</si>
  <si>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</si>
  <si>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</si>
  <si>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</si>
  <si>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</si>
  <si>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Udziec woł. bez kości</t>
  </si>
  <si>
    <t>2019-10-20</t>
  </si>
  <si>
    <t>NR 43/2019</t>
  </si>
  <si>
    <t>31.10.2019 r.</t>
  </si>
  <si>
    <t>Notowania z okresu: 21 - 27.10.2019r.</t>
  </si>
  <si>
    <t>2019-10-27</t>
  </si>
  <si>
    <t>2019-10-21 - 2019-10-27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</si>
  <si>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21 - 27.10.2019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</si>
</sst>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7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79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79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0" fillId="0" borderId="0" xfId="0" applyFont="1" applyAlignment="1">
      <alignment vertical="center"/>
    </xf>
    <xf numFmtId="0" fontId="0" fillId="0" borderId="0" xfId="0" applyAlignment="1">
      <alignment vertical="center"/>
    </xf>
    <xf numFmtId="0" fontId="181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2" fillId="3" borderId="0" xfId="0" applyFont="1" applyFill="1"/>
    <xf numFmtId="0" fontId="183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5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89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79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0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6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8" fillId="0" borderId="23" xfId="0" applyFont="1" applyBorder="1" applyAlignment="1">
      <alignment horizontal="center" vertical="center" wrapText="1"/>
    </xf>
    <xf numFmtId="0" fontId="188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5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1" fillId="3" borderId="0" xfId="0" applyFont="1" applyFill="1"/>
    <xf numFmtId="0" fontId="192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3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4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3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4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4" fillId="60" borderId="20" xfId="0" applyNumberFormat="1" applyFont="1" applyFill="1" applyBorder="1" applyAlignment="1"/>
    <xf numFmtId="2" fontId="184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7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7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14" xfId="0" applyFont="1" applyBorder="1"/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14" fontId="19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199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199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199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199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199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5" fillId="0" borderId="47" xfId="0" applyNumberFormat="1" applyFont="1" applyBorder="1" applyAlignment="1">
      <alignment horizontal="center" vertical="center" wrapText="1"/>
    </xf>
    <xf numFmtId="168" fontId="35" fillId="0" borderId="30" xfId="51" quotePrefix="1" applyNumberFormat="1" applyFont="1" applyFill="1" applyBorder="1" applyAlignment="1"/>
    <xf numFmtId="0" fontId="24" fillId="0" borderId="18" xfId="0" applyFont="1" applyBorder="1" applyAlignment="1">
      <alignment vertical="center" wrapText="1"/>
    </xf>
    <xf numFmtId="0" fontId="84" fillId="0" borderId="1" xfId="0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165" fillId="0" borderId="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165" fontId="12" fillId="0" borderId="51" xfId="0" applyNumberFormat="1" applyFont="1" applyBorder="1" applyAlignment="1">
      <alignment horizontal="center" vertical="center" wrapText="1"/>
    </xf>
    <xf numFmtId="0" fontId="165" fillId="0" borderId="30" xfId="0" applyFont="1" applyBorder="1" applyAlignment="1">
      <alignment horizontal="center" vertical="center" wrapText="1"/>
    </xf>
    <xf numFmtId="2" fontId="13" fillId="0" borderId="12" xfId="0" applyNumberFormat="1" applyFont="1" applyBorder="1"/>
    <xf numFmtId="0" fontId="13" fillId="0" borderId="28" xfId="0" applyFont="1" applyBorder="1"/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164" fontId="14" fillId="0" borderId="47" xfId="0" quotePrefix="1" applyNumberFormat="1" applyFont="1" applyFill="1" applyBorder="1"/>
    <xf numFmtId="168" fontId="35" fillId="0" borderId="46" xfId="51" quotePrefix="1" applyNumberFormat="1" applyFont="1" applyFill="1" applyBorder="1" applyAlignment="1"/>
    <xf numFmtId="0" fontId="5" fillId="0" borderId="5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2" fontId="14" fillId="0" borderId="58" xfId="0" quotePrefix="1" applyNumberFormat="1" applyFont="1" applyFill="1" applyBorder="1"/>
    <xf numFmtId="3" fontId="14" fillId="0" borderId="46" xfId="0" quotePrefix="1" applyNumberFormat="1" applyFont="1" applyBorder="1"/>
    <xf numFmtId="3" fontId="14" fillId="2" borderId="46" xfId="0" quotePrefix="1" applyNumberFormat="1" applyFont="1" applyFill="1" applyBorder="1"/>
    <xf numFmtId="2" fontId="14" fillId="0" borderId="63" xfId="0" quotePrefix="1" applyNumberFormat="1" applyFont="1" applyFill="1" applyBorder="1"/>
    <xf numFmtId="2" fontId="5" fillId="0" borderId="58" xfId="0" quotePrefix="1" applyNumberFormat="1" applyFont="1" applyFill="1" applyBorder="1"/>
    <xf numFmtId="3" fontId="14" fillId="0" borderId="48" xfId="0" quotePrefix="1" applyNumberFormat="1" applyFont="1" applyBorder="1"/>
    <xf numFmtId="3" fontId="14" fillId="2" borderId="48" xfId="0" quotePrefix="1" applyNumberFormat="1" applyFont="1" applyFill="1" applyBorder="1"/>
    <xf numFmtId="164" fontId="14" fillId="0" borderId="61" xfId="0" quotePrefix="1" applyNumberFormat="1" applyFont="1" applyFill="1" applyBorder="1"/>
    <xf numFmtId="164" fontId="14" fillId="0" borderId="62" xfId="0" quotePrefix="1" applyNumberFormat="1" applyFont="1" applyFill="1" applyBorder="1"/>
    <xf numFmtId="0" fontId="5" fillId="0" borderId="15" xfId="0" applyFont="1" applyFill="1" applyBorder="1" applyAlignment="1">
      <alignment horizontal="center" vertical="center" wrapText="1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8" fillId="0" borderId="31" xfId="0" applyFont="1" applyBorder="1" applyAlignment="1">
      <alignment horizontal="center" vertical="center" wrapText="1"/>
    </xf>
    <xf numFmtId="0" fontId="188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8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164" fontId="171" fillId="4" borderId="29" xfId="0" quotePrefix="1" applyNumberFormat="1" applyFont="1" applyFill="1" applyBorder="1"/>
    <xf numFmtId="164" fontId="171" fillId="0" borderId="21" xfId="0" quotePrefix="1" applyNumberFormat="1" applyFont="1" applyFill="1" applyBorder="1"/>
    <xf numFmtId="164" fontId="171" fillId="0" borderId="29" xfId="0" quotePrefix="1" applyNumberFormat="1" applyFont="1" applyFill="1" applyBorder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0</xdr:colOff>
      <xdr:row>21</xdr:row>
      <xdr:rowOff>81449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6"/>
          <a:ext cx="6096000" cy="3319948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28574</xdr:colOff>
      <xdr:row>1</xdr:row>
      <xdr:rowOff>1</xdr:rowOff>
    </xdr:from>
    <xdr:to>
      <xdr:col>20</xdr:col>
      <xdr:colOff>506833</xdr:colOff>
      <xdr:row>21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4174" y="161926"/>
          <a:ext cx="5964659" cy="33242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123826</xdr:rowOff>
    </xdr:from>
    <xdr:to>
      <xdr:col>10</xdr:col>
      <xdr:colOff>609599</xdr:colOff>
      <xdr:row>42</xdr:row>
      <xdr:rowOff>68154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524251"/>
          <a:ext cx="6095999" cy="331617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21</xdr:row>
      <xdr:rowOff>123825</xdr:rowOff>
    </xdr:from>
    <xdr:to>
      <xdr:col>20</xdr:col>
      <xdr:colOff>504825</xdr:colOff>
      <xdr:row>42</xdr:row>
      <xdr:rowOff>66674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43700" y="3524250"/>
          <a:ext cx="5953125" cy="3314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/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57" t="s">
        <v>403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67" t="s">
        <v>351</v>
      </c>
      <c r="C5" s="767"/>
      <c r="D5" s="767"/>
      <c r="E5" s="767"/>
      <c r="F5" s="767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6" t="s">
        <v>402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2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3" t="s">
        <v>404</v>
      </c>
      <c r="C13" s="754"/>
      <c r="D13" s="754"/>
      <c r="E13" s="754"/>
      <c r="F13" s="755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6"/>
      <c r="B15" s="1090"/>
      <c r="C15" s="1088"/>
      <c r="D15" s="1088"/>
      <c r="E15" s="1089"/>
      <c r="F15" s="1089"/>
      <c r="G15" s="1089"/>
      <c r="H15" s="1089"/>
      <c r="I15" s="1088"/>
      <c r="J15" s="1088"/>
      <c r="K15" s="1088"/>
      <c r="L15" s="1089"/>
      <c r="M15" s="1089"/>
      <c r="N15" s="1089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36"/>
      <c r="C16" s="936"/>
      <c r="D16" s="937"/>
      <c r="E16" s="937"/>
      <c r="F16" s="937"/>
      <c r="G16" s="937"/>
      <c r="H16" s="937"/>
      <c r="I16" s="937"/>
      <c r="J16" s="937"/>
      <c r="K16" s="938"/>
      <c r="L16" s="938"/>
      <c r="M16" s="938"/>
      <c r="N16" s="938"/>
      <c r="O16" s="938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79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0"/>
      <c r="C28" s="681"/>
      <c r="D28" s="681"/>
      <c r="E28" s="681"/>
      <c r="F28" s="681"/>
      <c r="G28" s="681"/>
      <c r="H28" s="681"/>
      <c r="I28" s="681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0" t="s">
        <v>335</v>
      </c>
      <c r="C29" s="681"/>
      <c r="D29" s="681"/>
      <c r="E29" s="681"/>
      <c r="F29" s="681"/>
      <c r="G29" s="681"/>
      <c r="H29" s="681"/>
      <c r="I29" s="681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K22" sqref="K22"/>
    </sheetView>
  </sheetViews>
  <sheetFormatPr defaultRowHeight="12.75"/>
  <cols>
    <col min="1" max="1" width="4.42578125" style="685" customWidth="1"/>
    <col min="2" max="2" width="18.85546875" style="685" customWidth="1"/>
    <col min="3" max="3" width="12" style="685" customWidth="1"/>
    <col min="4" max="4" width="13.7109375" style="685" customWidth="1"/>
    <col min="5" max="5" width="12.85546875" style="685" bestFit="1" customWidth="1"/>
    <col min="6" max="6" width="13.85546875" style="685" customWidth="1"/>
    <col min="7" max="7" width="16.28515625" style="685" customWidth="1"/>
    <col min="8" max="8" width="9.140625" style="685"/>
    <col min="9" max="9" width="18.85546875" style="685" bestFit="1" customWidth="1"/>
    <col min="10" max="10" width="12.5703125" style="685" customWidth="1"/>
    <col min="11" max="252" width="9.140625" style="685"/>
    <col min="253" max="253" width="4.42578125" style="685" customWidth="1"/>
    <col min="254" max="254" width="20.85546875" style="685" customWidth="1"/>
    <col min="255" max="256" width="12" style="685" customWidth="1"/>
    <col min="257" max="257" width="14.5703125" style="685" customWidth="1"/>
    <col min="258" max="258" width="12.42578125" style="685" customWidth="1"/>
    <col min="259" max="259" width="19.7109375" style="685" customWidth="1"/>
    <col min="260" max="260" width="9.140625" style="685"/>
    <col min="261" max="261" width="16.85546875" style="685" customWidth="1"/>
    <col min="262" max="262" width="12.5703125" style="685" customWidth="1"/>
    <col min="263" max="263" width="11.7109375" style="685" customWidth="1"/>
    <col min="264" max="264" width="12.28515625" style="685" customWidth="1"/>
    <col min="265" max="508" width="9.140625" style="685"/>
    <col min="509" max="509" width="4.42578125" style="685" customWidth="1"/>
    <col min="510" max="510" width="20.85546875" style="685" customWidth="1"/>
    <col min="511" max="512" width="12" style="685" customWidth="1"/>
    <col min="513" max="513" width="14.5703125" style="685" customWidth="1"/>
    <col min="514" max="514" width="12.42578125" style="685" customWidth="1"/>
    <col min="515" max="515" width="19.7109375" style="685" customWidth="1"/>
    <col min="516" max="516" width="9.140625" style="685"/>
    <col min="517" max="517" width="16.85546875" style="685" customWidth="1"/>
    <col min="518" max="518" width="12.5703125" style="685" customWidth="1"/>
    <col min="519" max="519" width="11.7109375" style="685" customWidth="1"/>
    <col min="520" max="520" width="12.28515625" style="685" customWidth="1"/>
    <col min="521" max="764" width="9.140625" style="685"/>
    <col min="765" max="765" width="4.42578125" style="685" customWidth="1"/>
    <col min="766" max="766" width="20.85546875" style="685" customWidth="1"/>
    <col min="767" max="768" width="12" style="685" customWidth="1"/>
    <col min="769" max="769" width="14.5703125" style="685" customWidth="1"/>
    <col min="770" max="770" width="12.42578125" style="685" customWidth="1"/>
    <col min="771" max="771" width="19.7109375" style="685" customWidth="1"/>
    <col min="772" max="772" width="9.140625" style="685"/>
    <col min="773" max="773" width="16.85546875" style="685" customWidth="1"/>
    <col min="774" max="774" width="12.5703125" style="685" customWidth="1"/>
    <col min="775" max="775" width="11.7109375" style="685" customWidth="1"/>
    <col min="776" max="776" width="12.28515625" style="685" customWidth="1"/>
    <col min="777" max="1020" width="9.140625" style="685"/>
    <col min="1021" max="1021" width="4.42578125" style="685" customWidth="1"/>
    <col min="1022" max="1022" width="20.85546875" style="685" customWidth="1"/>
    <col min="1023" max="1024" width="12" style="685" customWidth="1"/>
    <col min="1025" max="1025" width="14.5703125" style="685" customWidth="1"/>
    <col min="1026" max="1026" width="12.42578125" style="685" customWidth="1"/>
    <col min="1027" max="1027" width="19.7109375" style="685" customWidth="1"/>
    <col min="1028" max="1028" width="9.140625" style="685"/>
    <col min="1029" max="1029" width="16.85546875" style="685" customWidth="1"/>
    <col min="1030" max="1030" width="12.5703125" style="685" customWidth="1"/>
    <col min="1031" max="1031" width="11.7109375" style="685" customWidth="1"/>
    <col min="1032" max="1032" width="12.28515625" style="685" customWidth="1"/>
    <col min="1033" max="1276" width="9.140625" style="685"/>
    <col min="1277" max="1277" width="4.42578125" style="685" customWidth="1"/>
    <col min="1278" max="1278" width="20.85546875" style="685" customWidth="1"/>
    <col min="1279" max="1280" width="12" style="685" customWidth="1"/>
    <col min="1281" max="1281" width="14.5703125" style="685" customWidth="1"/>
    <col min="1282" max="1282" width="12.42578125" style="685" customWidth="1"/>
    <col min="1283" max="1283" width="19.7109375" style="685" customWidth="1"/>
    <col min="1284" max="1284" width="9.140625" style="685"/>
    <col min="1285" max="1285" width="16.85546875" style="685" customWidth="1"/>
    <col min="1286" max="1286" width="12.5703125" style="685" customWidth="1"/>
    <col min="1287" max="1287" width="11.7109375" style="685" customWidth="1"/>
    <col min="1288" max="1288" width="12.28515625" style="685" customWidth="1"/>
    <col min="1289" max="1532" width="9.140625" style="685"/>
    <col min="1533" max="1533" width="4.42578125" style="685" customWidth="1"/>
    <col min="1534" max="1534" width="20.85546875" style="685" customWidth="1"/>
    <col min="1535" max="1536" width="12" style="685" customWidth="1"/>
    <col min="1537" max="1537" width="14.5703125" style="685" customWidth="1"/>
    <col min="1538" max="1538" width="12.42578125" style="685" customWidth="1"/>
    <col min="1539" max="1539" width="19.7109375" style="685" customWidth="1"/>
    <col min="1540" max="1540" width="9.140625" style="685"/>
    <col min="1541" max="1541" width="16.85546875" style="685" customWidth="1"/>
    <col min="1542" max="1542" width="12.5703125" style="685" customWidth="1"/>
    <col min="1543" max="1543" width="11.7109375" style="685" customWidth="1"/>
    <col min="1544" max="1544" width="12.28515625" style="685" customWidth="1"/>
    <col min="1545" max="1788" width="9.140625" style="685"/>
    <col min="1789" max="1789" width="4.42578125" style="685" customWidth="1"/>
    <col min="1790" max="1790" width="20.85546875" style="685" customWidth="1"/>
    <col min="1791" max="1792" width="12" style="685" customWidth="1"/>
    <col min="1793" max="1793" width="14.5703125" style="685" customWidth="1"/>
    <col min="1794" max="1794" width="12.42578125" style="685" customWidth="1"/>
    <col min="1795" max="1795" width="19.7109375" style="685" customWidth="1"/>
    <col min="1796" max="1796" width="9.140625" style="685"/>
    <col min="1797" max="1797" width="16.85546875" style="685" customWidth="1"/>
    <col min="1798" max="1798" width="12.5703125" style="685" customWidth="1"/>
    <col min="1799" max="1799" width="11.7109375" style="685" customWidth="1"/>
    <col min="1800" max="1800" width="12.28515625" style="685" customWidth="1"/>
    <col min="1801" max="2044" width="9.140625" style="685"/>
    <col min="2045" max="2045" width="4.42578125" style="685" customWidth="1"/>
    <col min="2046" max="2046" width="20.85546875" style="685" customWidth="1"/>
    <col min="2047" max="2048" width="12" style="685" customWidth="1"/>
    <col min="2049" max="2049" width="14.5703125" style="685" customWidth="1"/>
    <col min="2050" max="2050" width="12.42578125" style="685" customWidth="1"/>
    <col min="2051" max="2051" width="19.7109375" style="685" customWidth="1"/>
    <col min="2052" max="2052" width="9.140625" style="685"/>
    <col min="2053" max="2053" width="16.85546875" style="685" customWidth="1"/>
    <col min="2054" max="2054" width="12.5703125" style="685" customWidth="1"/>
    <col min="2055" max="2055" width="11.7109375" style="685" customWidth="1"/>
    <col min="2056" max="2056" width="12.28515625" style="685" customWidth="1"/>
    <col min="2057" max="2300" width="9.140625" style="685"/>
    <col min="2301" max="2301" width="4.42578125" style="685" customWidth="1"/>
    <col min="2302" max="2302" width="20.85546875" style="685" customWidth="1"/>
    <col min="2303" max="2304" width="12" style="685" customWidth="1"/>
    <col min="2305" max="2305" width="14.5703125" style="685" customWidth="1"/>
    <col min="2306" max="2306" width="12.42578125" style="685" customWidth="1"/>
    <col min="2307" max="2307" width="19.7109375" style="685" customWidth="1"/>
    <col min="2308" max="2308" width="9.140625" style="685"/>
    <col min="2309" max="2309" width="16.85546875" style="685" customWidth="1"/>
    <col min="2310" max="2310" width="12.5703125" style="685" customWidth="1"/>
    <col min="2311" max="2311" width="11.7109375" style="685" customWidth="1"/>
    <col min="2312" max="2312" width="12.28515625" style="685" customWidth="1"/>
    <col min="2313" max="2556" width="9.140625" style="685"/>
    <col min="2557" max="2557" width="4.42578125" style="685" customWidth="1"/>
    <col min="2558" max="2558" width="20.85546875" style="685" customWidth="1"/>
    <col min="2559" max="2560" width="12" style="685" customWidth="1"/>
    <col min="2561" max="2561" width="14.5703125" style="685" customWidth="1"/>
    <col min="2562" max="2562" width="12.42578125" style="685" customWidth="1"/>
    <col min="2563" max="2563" width="19.7109375" style="685" customWidth="1"/>
    <col min="2564" max="2564" width="9.140625" style="685"/>
    <col min="2565" max="2565" width="16.85546875" style="685" customWidth="1"/>
    <col min="2566" max="2566" width="12.5703125" style="685" customWidth="1"/>
    <col min="2567" max="2567" width="11.7109375" style="685" customWidth="1"/>
    <col min="2568" max="2568" width="12.28515625" style="685" customWidth="1"/>
    <col min="2569" max="2812" width="9.140625" style="685"/>
    <col min="2813" max="2813" width="4.42578125" style="685" customWidth="1"/>
    <col min="2814" max="2814" width="20.85546875" style="685" customWidth="1"/>
    <col min="2815" max="2816" width="12" style="685" customWidth="1"/>
    <col min="2817" max="2817" width="14.5703125" style="685" customWidth="1"/>
    <col min="2818" max="2818" width="12.42578125" style="685" customWidth="1"/>
    <col min="2819" max="2819" width="19.7109375" style="685" customWidth="1"/>
    <col min="2820" max="2820" width="9.140625" style="685"/>
    <col min="2821" max="2821" width="16.85546875" style="685" customWidth="1"/>
    <col min="2822" max="2822" width="12.5703125" style="685" customWidth="1"/>
    <col min="2823" max="2823" width="11.7109375" style="685" customWidth="1"/>
    <col min="2824" max="2824" width="12.28515625" style="685" customWidth="1"/>
    <col min="2825" max="3068" width="9.140625" style="685"/>
    <col min="3069" max="3069" width="4.42578125" style="685" customWidth="1"/>
    <col min="3070" max="3070" width="20.85546875" style="685" customWidth="1"/>
    <col min="3071" max="3072" width="12" style="685" customWidth="1"/>
    <col min="3073" max="3073" width="14.5703125" style="685" customWidth="1"/>
    <col min="3074" max="3074" width="12.42578125" style="685" customWidth="1"/>
    <col min="3075" max="3075" width="19.7109375" style="685" customWidth="1"/>
    <col min="3076" max="3076" width="9.140625" style="685"/>
    <col min="3077" max="3077" width="16.85546875" style="685" customWidth="1"/>
    <col min="3078" max="3078" width="12.5703125" style="685" customWidth="1"/>
    <col min="3079" max="3079" width="11.7109375" style="685" customWidth="1"/>
    <col min="3080" max="3080" width="12.28515625" style="685" customWidth="1"/>
    <col min="3081" max="3324" width="9.140625" style="685"/>
    <col min="3325" max="3325" width="4.42578125" style="685" customWidth="1"/>
    <col min="3326" max="3326" width="20.85546875" style="685" customWidth="1"/>
    <col min="3327" max="3328" width="12" style="685" customWidth="1"/>
    <col min="3329" max="3329" width="14.5703125" style="685" customWidth="1"/>
    <col min="3330" max="3330" width="12.42578125" style="685" customWidth="1"/>
    <col min="3331" max="3331" width="19.7109375" style="685" customWidth="1"/>
    <col min="3332" max="3332" width="9.140625" style="685"/>
    <col min="3333" max="3333" width="16.85546875" style="685" customWidth="1"/>
    <col min="3334" max="3334" width="12.5703125" style="685" customWidth="1"/>
    <col min="3335" max="3335" width="11.7109375" style="685" customWidth="1"/>
    <col min="3336" max="3336" width="12.28515625" style="685" customWidth="1"/>
    <col min="3337" max="3580" width="9.140625" style="685"/>
    <col min="3581" max="3581" width="4.42578125" style="685" customWidth="1"/>
    <col min="3582" max="3582" width="20.85546875" style="685" customWidth="1"/>
    <col min="3583" max="3584" width="12" style="685" customWidth="1"/>
    <col min="3585" max="3585" width="14.5703125" style="685" customWidth="1"/>
    <col min="3586" max="3586" width="12.42578125" style="685" customWidth="1"/>
    <col min="3587" max="3587" width="19.7109375" style="685" customWidth="1"/>
    <col min="3588" max="3588" width="9.140625" style="685"/>
    <col min="3589" max="3589" width="16.85546875" style="685" customWidth="1"/>
    <col min="3590" max="3590" width="12.5703125" style="685" customWidth="1"/>
    <col min="3591" max="3591" width="11.7109375" style="685" customWidth="1"/>
    <col min="3592" max="3592" width="12.28515625" style="685" customWidth="1"/>
    <col min="3593" max="3836" width="9.140625" style="685"/>
    <col min="3837" max="3837" width="4.42578125" style="685" customWidth="1"/>
    <col min="3838" max="3838" width="20.85546875" style="685" customWidth="1"/>
    <col min="3839" max="3840" width="12" style="685" customWidth="1"/>
    <col min="3841" max="3841" width="14.5703125" style="685" customWidth="1"/>
    <col min="3842" max="3842" width="12.42578125" style="685" customWidth="1"/>
    <col min="3843" max="3843" width="19.7109375" style="685" customWidth="1"/>
    <col min="3844" max="3844" width="9.140625" style="685"/>
    <col min="3845" max="3845" width="16.85546875" style="685" customWidth="1"/>
    <col min="3846" max="3846" width="12.5703125" style="685" customWidth="1"/>
    <col min="3847" max="3847" width="11.7109375" style="685" customWidth="1"/>
    <col min="3848" max="3848" width="12.28515625" style="685" customWidth="1"/>
    <col min="3849" max="4092" width="9.140625" style="685"/>
    <col min="4093" max="4093" width="4.42578125" style="685" customWidth="1"/>
    <col min="4094" max="4094" width="20.85546875" style="685" customWidth="1"/>
    <col min="4095" max="4096" width="12" style="685" customWidth="1"/>
    <col min="4097" max="4097" width="14.5703125" style="685" customWidth="1"/>
    <col min="4098" max="4098" width="12.42578125" style="685" customWidth="1"/>
    <col min="4099" max="4099" width="19.7109375" style="685" customWidth="1"/>
    <col min="4100" max="4100" width="9.140625" style="685"/>
    <col min="4101" max="4101" width="16.85546875" style="685" customWidth="1"/>
    <col min="4102" max="4102" width="12.5703125" style="685" customWidth="1"/>
    <col min="4103" max="4103" width="11.7109375" style="685" customWidth="1"/>
    <col min="4104" max="4104" width="12.28515625" style="685" customWidth="1"/>
    <col min="4105" max="4348" width="9.140625" style="685"/>
    <col min="4349" max="4349" width="4.42578125" style="685" customWidth="1"/>
    <col min="4350" max="4350" width="20.85546875" style="685" customWidth="1"/>
    <col min="4351" max="4352" width="12" style="685" customWidth="1"/>
    <col min="4353" max="4353" width="14.5703125" style="685" customWidth="1"/>
    <col min="4354" max="4354" width="12.42578125" style="685" customWidth="1"/>
    <col min="4355" max="4355" width="19.7109375" style="685" customWidth="1"/>
    <col min="4356" max="4356" width="9.140625" style="685"/>
    <col min="4357" max="4357" width="16.85546875" style="685" customWidth="1"/>
    <col min="4358" max="4358" width="12.5703125" style="685" customWidth="1"/>
    <col min="4359" max="4359" width="11.7109375" style="685" customWidth="1"/>
    <col min="4360" max="4360" width="12.28515625" style="685" customWidth="1"/>
    <col min="4361" max="4604" width="9.140625" style="685"/>
    <col min="4605" max="4605" width="4.42578125" style="685" customWidth="1"/>
    <col min="4606" max="4606" width="20.85546875" style="685" customWidth="1"/>
    <col min="4607" max="4608" width="12" style="685" customWidth="1"/>
    <col min="4609" max="4609" width="14.5703125" style="685" customWidth="1"/>
    <col min="4610" max="4610" width="12.42578125" style="685" customWidth="1"/>
    <col min="4611" max="4611" width="19.7109375" style="685" customWidth="1"/>
    <col min="4612" max="4612" width="9.140625" style="685"/>
    <col min="4613" max="4613" width="16.85546875" style="685" customWidth="1"/>
    <col min="4614" max="4614" width="12.5703125" style="685" customWidth="1"/>
    <col min="4615" max="4615" width="11.7109375" style="685" customWidth="1"/>
    <col min="4616" max="4616" width="12.28515625" style="685" customWidth="1"/>
    <col min="4617" max="4860" width="9.140625" style="685"/>
    <col min="4861" max="4861" width="4.42578125" style="685" customWidth="1"/>
    <col min="4862" max="4862" width="20.85546875" style="685" customWidth="1"/>
    <col min="4863" max="4864" width="12" style="685" customWidth="1"/>
    <col min="4865" max="4865" width="14.5703125" style="685" customWidth="1"/>
    <col min="4866" max="4866" width="12.42578125" style="685" customWidth="1"/>
    <col min="4867" max="4867" width="19.7109375" style="685" customWidth="1"/>
    <col min="4868" max="4868" width="9.140625" style="685"/>
    <col min="4869" max="4869" width="16.85546875" style="685" customWidth="1"/>
    <col min="4870" max="4870" width="12.5703125" style="685" customWidth="1"/>
    <col min="4871" max="4871" width="11.7109375" style="685" customWidth="1"/>
    <col min="4872" max="4872" width="12.28515625" style="685" customWidth="1"/>
    <col min="4873" max="5116" width="9.140625" style="685"/>
    <col min="5117" max="5117" width="4.42578125" style="685" customWidth="1"/>
    <col min="5118" max="5118" width="20.85546875" style="685" customWidth="1"/>
    <col min="5119" max="5120" width="12" style="685" customWidth="1"/>
    <col min="5121" max="5121" width="14.5703125" style="685" customWidth="1"/>
    <col min="5122" max="5122" width="12.42578125" style="685" customWidth="1"/>
    <col min="5123" max="5123" width="19.7109375" style="685" customWidth="1"/>
    <col min="5124" max="5124" width="9.140625" style="685"/>
    <col min="5125" max="5125" width="16.85546875" style="685" customWidth="1"/>
    <col min="5126" max="5126" width="12.5703125" style="685" customWidth="1"/>
    <col min="5127" max="5127" width="11.7109375" style="685" customWidth="1"/>
    <col min="5128" max="5128" width="12.28515625" style="685" customWidth="1"/>
    <col min="5129" max="5372" width="9.140625" style="685"/>
    <col min="5373" max="5373" width="4.42578125" style="685" customWidth="1"/>
    <col min="5374" max="5374" width="20.85546875" style="685" customWidth="1"/>
    <col min="5375" max="5376" width="12" style="685" customWidth="1"/>
    <col min="5377" max="5377" width="14.5703125" style="685" customWidth="1"/>
    <col min="5378" max="5378" width="12.42578125" style="685" customWidth="1"/>
    <col min="5379" max="5379" width="19.7109375" style="685" customWidth="1"/>
    <col min="5380" max="5380" width="9.140625" style="685"/>
    <col min="5381" max="5381" width="16.85546875" style="685" customWidth="1"/>
    <col min="5382" max="5382" width="12.5703125" style="685" customWidth="1"/>
    <col min="5383" max="5383" width="11.7109375" style="685" customWidth="1"/>
    <col min="5384" max="5384" width="12.28515625" style="685" customWidth="1"/>
    <col min="5385" max="5628" width="9.140625" style="685"/>
    <col min="5629" max="5629" width="4.42578125" style="685" customWidth="1"/>
    <col min="5630" max="5630" width="20.85546875" style="685" customWidth="1"/>
    <col min="5631" max="5632" width="12" style="685" customWidth="1"/>
    <col min="5633" max="5633" width="14.5703125" style="685" customWidth="1"/>
    <col min="5634" max="5634" width="12.42578125" style="685" customWidth="1"/>
    <col min="5635" max="5635" width="19.7109375" style="685" customWidth="1"/>
    <col min="5636" max="5636" width="9.140625" style="685"/>
    <col min="5637" max="5637" width="16.85546875" style="685" customWidth="1"/>
    <col min="5638" max="5638" width="12.5703125" style="685" customWidth="1"/>
    <col min="5639" max="5639" width="11.7109375" style="685" customWidth="1"/>
    <col min="5640" max="5640" width="12.28515625" style="685" customWidth="1"/>
    <col min="5641" max="5884" width="9.140625" style="685"/>
    <col min="5885" max="5885" width="4.42578125" style="685" customWidth="1"/>
    <col min="5886" max="5886" width="20.85546875" style="685" customWidth="1"/>
    <col min="5887" max="5888" width="12" style="685" customWidth="1"/>
    <col min="5889" max="5889" width="14.5703125" style="685" customWidth="1"/>
    <col min="5890" max="5890" width="12.42578125" style="685" customWidth="1"/>
    <col min="5891" max="5891" width="19.7109375" style="685" customWidth="1"/>
    <col min="5892" max="5892" width="9.140625" style="685"/>
    <col min="5893" max="5893" width="16.85546875" style="685" customWidth="1"/>
    <col min="5894" max="5894" width="12.5703125" style="685" customWidth="1"/>
    <col min="5895" max="5895" width="11.7109375" style="685" customWidth="1"/>
    <col min="5896" max="5896" width="12.28515625" style="685" customWidth="1"/>
    <col min="5897" max="6140" width="9.140625" style="685"/>
    <col min="6141" max="6141" width="4.42578125" style="685" customWidth="1"/>
    <col min="6142" max="6142" width="20.85546875" style="685" customWidth="1"/>
    <col min="6143" max="6144" width="12" style="685" customWidth="1"/>
    <col min="6145" max="6145" width="14.5703125" style="685" customWidth="1"/>
    <col min="6146" max="6146" width="12.42578125" style="685" customWidth="1"/>
    <col min="6147" max="6147" width="19.7109375" style="685" customWidth="1"/>
    <col min="6148" max="6148" width="9.140625" style="685"/>
    <col min="6149" max="6149" width="16.85546875" style="685" customWidth="1"/>
    <col min="6150" max="6150" width="12.5703125" style="685" customWidth="1"/>
    <col min="6151" max="6151" width="11.7109375" style="685" customWidth="1"/>
    <col min="6152" max="6152" width="12.28515625" style="685" customWidth="1"/>
    <col min="6153" max="6396" width="9.140625" style="685"/>
    <col min="6397" max="6397" width="4.42578125" style="685" customWidth="1"/>
    <col min="6398" max="6398" width="20.85546875" style="685" customWidth="1"/>
    <col min="6399" max="6400" width="12" style="685" customWidth="1"/>
    <col min="6401" max="6401" width="14.5703125" style="685" customWidth="1"/>
    <col min="6402" max="6402" width="12.42578125" style="685" customWidth="1"/>
    <col min="6403" max="6403" width="19.7109375" style="685" customWidth="1"/>
    <col min="6404" max="6404" width="9.140625" style="685"/>
    <col min="6405" max="6405" width="16.85546875" style="685" customWidth="1"/>
    <col min="6406" max="6406" width="12.5703125" style="685" customWidth="1"/>
    <col min="6407" max="6407" width="11.7109375" style="685" customWidth="1"/>
    <col min="6408" max="6408" width="12.28515625" style="685" customWidth="1"/>
    <col min="6409" max="6652" width="9.140625" style="685"/>
    <col min="6653" max="6653" width="4.42578125" style="685" customWidth="1"/>
    <col min="6654" max="6654" width="20.85546875" style="685" customWidth="1"/>
    <col min="6655" max="6656" width="12" style="685" customWidth="1"/>
    <col min="6657" max="6657" width="14.5703125" style="685" customWidth="1"/>
    <col min="6658" max="6658" width="12.42578125" style="685" customWidth="1"/>
    <col min="6659" max="6659" width="19.7109375" style="685" customWidth="1"/>
    <col min="6660" max="6660" width="9.140625" style="685"/>
    <col min="6661" max="6661" width="16.85546875" style="685" customWidth="1"/>
    <col min="6662" max="6662" width="12.5703125" style="685" customWidth="1"/>
    <col min="6663" max="6663" width="11.7109375" style="685" customWidth="1"/>
    <col min="6664" max="6664" width="12.28515625" style="685" customWidth="1"/>
    <col min="6665" max="6908" width="9.140625" style="685"/>
    <col min="6909" max="6909" width="4.42578125" style="685" customWidth="1"/>
    <col min="6910" max="6910" width="20.85546875" style="685" customWidth="1"/>
    <col min="6911" max="6912" width="12" style="685" customWidth="1"/>
    <col min="6913" max="6913" width="14.5703125" style="685" customWidth="1"/>
    <col min="6914" max="6914" width="12.42578125" style="685" customWidth="1"/>
    <col min="6915" max="6915" width="19.7109375" style="685" customWidth="1"/>
    <col min="6916" max="6916" width="9.140625" style="685"/>
    <col min="6917" max="6917" width="16.85546875" style="685" customWidth="1"/>
    <col min="6918" max="6918" width="12.5703125" style="685" customWidth="1"/>
    <col min="6919" max="6919" width="11.7109375" style="685" customWidth="1"/>
    <col min="6920" max="6920" width="12.28515625" style="685" customWidth="1"/>
    <col min="6921" max="7164" width="9.140625" style="685"/>
    <col min="7165" max="7165" width="4.42578125" style="685" customWidth="1"/>
    <col min="7166" max="7166" width="20.85546875" style="685" customWidth="1"/>
    <col min="7167" max="7168" width="12" style="685" customWidth="1"/>
    <col min="7169" max="7169" width="14.5703125" style="685" customWidth="1"/>
    <col min="7170" max="7170" width="12.42578125" style="685" customWidth="1"/>
    <col min="7171" max="7171" width="19.7109375" style="685" customWidth="1"/>
    <col min="7172" max="7172" width="9.140625" style="685"/>
    <col min="7173" max="7173" width="16.85546875" style="685" customWidth="1"/>
    <col min="7174" max="7174" width="12.5703125" style="685" customWidth="1"/>
    <col min="7175" max="7175" width="11.7109375" style="685" customWidth="1"/>
    <col min="7176" max="7176" width="12.28515625" style="685" customWidth="1"/>
    <col min="7177" max="7420" width="9.140625" style="685"/>
    <col min="7421" max="7421" width="4.42578125" style="685" customWidth="1"/>
    <col min="7422" max="7422" width="20.85546875" style="685" customWidth="1"/>
    <col min="7423" max="7424" width="12" style="685" customWidth="1"/>
    <col min="7425" max="7425" width="14.5703125" style="685" customWidth="1"/>
    <col min="7426" max="7426" width="12.42578125" style="685" customWidth="1"/>
    <col min="7427" max="7427" width="19.7109375" style="685" customWidth="1"/>
    <col min="7428" max="7428" width="9.140625" style="685"/>
    <col min="7429" max="7429" width="16.85546875" style="685" customWidth="1"/>
    <col min="7430" max="7430" width="12.5703125" style="685" customWidth="1"/>
    <col min="7431" max="7431" width="11.7109375" style="685" customWidth="1"/>
    <col min="7432" max="7432" width="12.28515625" style="685" customWidth="1"/>
    <col min="7433" max="7676" width="9.140625" style="685"/>
    <col min="7677" max="7677" width="4.42578125" style="685" customWidth="1"/>
    <col min="7678" max="7678" width="20.85546875" style="685" customWidth="1"/>
    <col min="7679" max="7680" width="12" style="685" customWidth="1"/>
    <col min="7681" max="7681" width="14.5703125" style="685" customWidth="1"/>
    <col min="7682" max="7682" width="12.42578125" style="685" customWidth="1"/>
    <col min="7683" max="7683" width="19.7109375" style="685" customWidth="1"/>
    <col min="7684" max="7684" width="9.140625" style="685"/>
    <col min="7685" max="7685" width="16.85546875" style="685" customWidth="1"/>
    <col min="7686" max="7686" width="12.5703125" style="685" customWidth="1"/>
    <col min="7687" max="7687" width="11.7109375" style="685" customWidth="1"/>
    <col min="7688" max="7688" width="12.28515625" style="685" customWidth="1"/>
    <col min="7689" max="7932" width="9.140625" style="685"/>
    <col min="7933" max="7933" width="4.42578125" style="685" customWidth="1"/>
    <col min="7934" max="7934" width="20.85546875" style="685" customWidth="1"/>
    <col min="7935" max="7936" width="12" style="685" customWidth="1"/>
    <col min="7937" max="7937" width="14.5703125" style="685" customWidth="1"/>
    <col min="7938" max="7938" width="12.42578125" style="685" customWidth="1"/>
    <col min="7939" max="7939" width="19.7109375" style="685" customWidth="1"/>
    <col min="7940" max="7940" width="9.140625" style="685"/>
    <col min="7941" max="7941" width="16.85546875" style="685" customWidth="1"/>
    <col min="7942" max="7942" width="12.5703125" style="685" customWidth="1"/>
    <col min="7943" max="7943" width="11.7109375" style="685" customWidth="1"/>
    <col min="7944" max="7944" width="12.28515625" style="685" customWidth="1"/>
    <col min="7945" max="8188" width="9.140625" style="685"/>
    <col min="8189" max="8189" width="4.42578125" style="685" customWidth="1"/>
    <col min="8190" max="8190" width="20.85546875" style="685" customWidth="1"/>
    <col min="8191" max="8192" width="12" style="685" customWidth="1"/>
    <col min="8193" max="8193" width="14.5703125" style="685" customWidth="1"/>
    <col min="8194" max="8194" width="12.42578125" style="685" customWidth="1"/>
    <col min="8195" max="8195" width="19.7109375" style="685" customWidth="1"/>
    <col min="8196" max="8196" width="9.140625" style="685"/>
    <col min="8197" max="8197" width="16.85546875" style="685" customWidth="1"/>
    <col min="8198" max="8198" width="12.5703125" style="685" customWidth="1"/>
    <col min="8199" max="8199" width="11.7109375" style="685" customWidth="1"/>
    <col min="8200" max="8200" width="12.28515625" style="685" customWidth="1"/>
    <col min="8201" max="8444" width="9.140625" style="685"/>
    <col min="8445" max="8445" width="4.42578125" style="685" customWidth="1"/>
    <col min="8446" max="8446" width="20.85546875" style="685" customWidth="1"/>
    <col min="8447" max="8448" width="12" style="685" customWidth="1"/>
    <col min="8449" max="8449" width="14.5703125" style="685" customWidth="1"/>
    <col min="8450" max="8450" width="12.42578125" style="685" customWidth="1"/>
    <col min="8451" max="8451" width="19.7109375" style="685" customWidth="1"/>
    <col min="8452" max="8452" width="9.140625" style="685"/>
    <col min="8453" max="8453" width="16.85546875" style="685" customWidth="1"/>
    <col min="8454" max="8454" width="12.5703125" style="685" customWidth="1"/>
    <col min="8455" max="8455" width="11.7109375" style="685" customWidth="1"/>
    <col min="8456" max="8456" width="12.28515625" style="685" customWidth="1"/>
    <col min="8457" max="8700" width="9.140625" style="685"/>
    <col min="8701" max="8701" width="4.42578125" style="685" customWidth="1"/>
    <col min="8702" max="8702" width="20.85546875" style="685" customWidth="1"/>
    <col min="8703" max="8704" width="12" style="685" customWidth="1"/>
    <col min="8705" max="8705" width="14.5703125" style="685" customWidth="1"/>
    <col min="8706" max="8706" width="12.42578125" style="685" customWidth="1"/>
    <col min="8707" max="8707" width="19.7109375" style="685" customWidth="1"/>
    <col min="8708" max="8708" width="9.140625" style="685"/>
    <col min="8709" max="8709" width="16.85546875" style="685" customWidth="1"/>
    <col min="8710" max="8710" width="12.5703125" style="685" customWidth="1"/>
    <col min="8711" max="8711" width="11.7109375" style="685" customWidth="1"/>
    <col min="8712" max="8712" width="12.28515625" style="685" customWidth="1"/>
    <col min="8713" max="8956" width="9.140625" style="685"/>
    <col min="8957" max="8957" width="4.42578125" style="685" customWidth="1"/>
    <col min="8958" max="8958" width="20.85546875" style="685" customWidth="1"/>
    <col min="8959" max="8960" width="12" style="685" customWidth="1"/>
    <col min="8961" max="8961" width="14.5703125" style="685" customWidth="1"/>
    <col min="8962" max="8962" width="12.42578125" style="685" customWidth="1"/>
    <col min="8963" max="8963" width="19.7109375" style="685" customWidth="1"/>
    <col min="8964" max="8964" width="9.140625" style="685"/>
    <col min="8965" max="8965" width="16.85546875" style="685" customWidth="1"/>
    <col min="8966" max="8966" width="12.5703125" style="685" customWidth="1"/>
    <col min="8967" max="8967" width="11.7109375" style="685" customWidth="1"/>
    <col min="8968" max="8968" width="12.28515625" style="685" customWidth="1"/>
    <col min="8969" max="9212" width="9.140625" style="685"/>
    <col min="9213" max="9213" width="4.42578125" style="685" customWidth="1"/>
    <col min="9214" max="9214" width="20.85546875" style="685" customWidth="1"/>
    <col min="9215" max="9216" width="12" style="685" customWidth="1"/>
    <col min="9217" max="9217" width="14.5703125" style="685" customWidth="1"/>
    <col min="9218" max="9218" width="12.42578125" style="685" customWidth="1"/>
    <col min="9219" max="9219" width="19.7109375" style="685" customWidth="1"/>
    <col min="9220" max="9220" width="9.140625" style="685"/>
    <col min="9221" max="9221" width="16.85546875" style="685" customWidth="1"/>
    <col min="9222" max="9222" width="12.5703125" style="685" customWidth="1"/>
    <col min="9223" max="9223" width="11.7109375" style="685" customWidth="1"/>
    <col min="9224" max="9224" width="12.28515625" style="685" customWidth="1"/>
    <col min="9225" max="9468" width="9.140625" style="685"/>
    <col min="9469" max="9469" width="4.42578125" style="685" customWidth="1"/>
    <col min="9470" max="9470" width="20.85546875" style="685" customWidth="1"/>
    <col min="9471" max="9472" width="12" style="685" customWidth="1"/>
    <col min="9473" max="9473" width="14.5703125" style="685" customWidth="1"/>
    <col min="9474" max="9474" width="12.42578125" style="685" customWidth="1"/>
    <col min="9475" max="9475" width="19.7109375" style="685" customWidth="1"/>
    <col min="9476" max="9476" width="9.140625" style="685"/>
    <col min="9477" max="9477" width="16.85546875" style="685" customWidth="1"/>
    <col min="9478" max="9478" width="12.5703125" style="685" customWidth="1"/>
    <col min="9479" max="9479" width="11.7109375" style="685" customWidth="1"/>
    <col min="9480" max="9480" width="12.28515625" style="685" customWidth="1"/>
    <col min="9481" max="9724" width="9.140625" style="685"/>
    <col min="9725" max="9725" width="4.42578125" style="685" customWidth="1"/>
    <col min="9726" max="9726" width="20.85546875" style="685" customWidth="1"/>
    <col min="9727" max="9728" width="12" style="685" customWidth="1"/>
    <col min="9729" max="9729" width="14.5703125" style="685" customWidth="1"/>
    <col min="9730" max="9730" width="12.42578125" style="685" customWidth="1"/>
    <col min="9731" max="9731" width="19.7109375" style="685" customWidth="1"/>
    <col min="9732" max="9732" width="9.140625" style="685"/>
    <col min="9733" max="9733" width="16.85546875" style="685" customWidth="1"/>
    <col min="9734" max="9734" width="12.5703125" style="685" customWidth="1"/>
    <col min="9735" max="9735" width="11.7109375" style="685" customWidth="1"/>
    <col min="9736" max="9736" width="12.28515625" style="685" customWidth="1"/>
    <col min="9737" max="9980" width="9.140625" style="685"/>
    <col min="9981" max="9981" width="4.42578125" style="685" customWidth="1"/>
    <col min="9982" max="9982" width="20.85546875" style="685" customWidth="1"/>
    <col min="9983" max="9984" width="12" style="685" customWidth="1"/>
    <col min="9985" max="9985" width="14.5703125" style="685" customWidth="1"/>
    <col min="9986" max="9986" width="12.42578125" style="685" customWidth="1"/>
    <col min="9987" max="9987" width="19.7109375" style="685" customWidth="1"/>
    <col min="9988" max="9988" width="9.140625" style="685"/>
    <col min="9989" max="9989" width="16.85546875" style="685" customWidth="1"/>
    <col min="9990" max="9990" width="12.5703125" style="685" customWidth="1"/>
    <col min="9991" max="9991" width="11.7109375" style="685" customWidth="1"/>
    <col min="9992" max="9992" width="12.28515625" style="685" customWidth="1"/>
    <col min="9993" max="10236" width="9.140625" style="685"/>
    <col min="10237" max="10237" width="4.42578125" style="685" customWidth="1"/>
    <col min="10238" max="10238" width="20.85546875" style="685" customWidth="1"/>
    <col min="10239" max="10240" width="12" style="685" customWidth="1"/>
    <col min="10241" max="10241" width="14.5703125" style="685" customWidth="1"/>
    <col min="10242" max="10242" width="12.42578125" style="685" customWidth="1"/>
    <col min="10243" max="10243" width="19.7109375" style="685" customWidth="1"/>
    <col min="10244" max="10244" width="9.140625" style="685"/>
    <col min="10245" max="10245" width="16.85546875" style="685" customWidth="1"/>
    <col min="10246" max="10246" width="12.5703125" style="685" customWidth="1"/>
    <col min="10247" max="10247" width="11.7109375" style="685" customWidth="1"/>
    <col min="10248" max="10248" width="12.28515625" style="685" customWidth="1"/>
    <col min="10249" max="10492" width="9.140625" style="685"/>
    <col min="10493" max="10493" width="4.42578125" style="685" customWidth="1"/>
    <col min="10494" max="10494" width="20.85546875" style="685" customWidth="1"/>
    <col min="10495" max="10496" width="12" style="685" customWidth="1"/>
    <col min="10497" max="10497" width="14.5703125" style="685" customWidth="1"/>
    <col min="10498" max="10498" width="12.42578125" style="685" customWidth="1"/>
    <col min="10499" max="10499" width="19.7109375" style="685" customWidth="1"/>
    <col min="10500" max="10500" width="9.140625" style="685"/>
    <col min="10501" max="10501" width="16.85546875" style="685" customWidth="1"/>
    <col min="10502" max="10502" width="12.5703125" style="685" customWidth="1"/>
    <col min="10503" max="10503" width="11.7109375" style="685" customWidth="1"/>
    <col min="10504" max="10504" width="12.28515625" style="685" customWidth="1"/>
    <col min="10505" max="10748" width="9.140625" style="685"/>
    <col min="10749" max="10749" width="4.42578125" style="685" customWidth="1"/>
    <col min="10750" max="10750" width="20.85546875" style="685" customWidth="1"/>
    <col min="10751" max="10752" width="12" style="685" customWidth="1"/>
    <col min="10753" max="10753" width="14.5703125" style="685" customWidth="1"/>
    <col min="10754" max="10754" width="12.42578125" style="685" customWidth="1"/>
    <col min="10755" max="10755" width="19.7109375" style="685" customWidth="1"/>
    <col min="10756" max="10756" width="9.140625" style="685"/>
    <col min="10757" max="10757" width="16.85546875" style="685" customWidth="1"/>
    <col min="10758" max="10758" width="12.5703125" style="685" customWidth="1"/>
    <col min="10759" max="10759" width="11.7109375" style="685" customWidth="1"/>
    <col min="10760" max="10760" width="12.28515625" style="685" customWidth="1"/>
    <col min="10761" max="11004" width="9.140625" style="685"/>
    <col min="11005" max="11005" width="4.42578125" style="685" customWidth="1"/>
    <col min="11006" max="11006" width="20.85546875" style="685" customWidth="1"/>
    <col min="11007" max="11008" width="12" style="685" customWidth="1"/>
    <col min="11009" max="11009" width="14.5703125" style="685" customWidth="1"/>
    <col min="11010" max="11010" width="12.42578125" style="685" customWidth="1"/>
    <col min="11011" max="11011" width="19.7109375" style="685" customWidth="1"/>
    <col min="11012" max="11012" width="9.140625" style="685"/>
    <col min="11013" max="11013" width="16.85546875" style="685" customWidth="1"/>
    <col min="11014" max="11014" width="12.5703125" style="685" customWidth="1"/>
    <col min="11015" max="11015" width="11.7109375" style="685" customWidth="1"/>
    <col min="11016" max="11016" width="12.28515625" style="685" customWidth="1"/>
    <col min="11017" max="11260" width="9.140625" style="685"/>
    <col min="11261" max="11261" width="4.42578125" style="685" customWidth="1"/>
    <col min="11262" max="11262" width="20.85546875" style="685" customWidth="1"/>
    <col min="11263" max="11264" width="12" style="685" customWidth="1"/>
    <col min="11265" max="11265" width="14.5703125" style="685" customWidth="1"/>
    <col min="11266" max="11266" width="12.42578125" style="685" customWidth="1"/>
    <col min="11267" max="11267" width="19.7109375" style="685" customWidth="1"/>
    <col min="11268" max="11268" width="9.140625" style="685"/>
    <col min="11269" max="11269" width="16.85546875" style="685" customWidth="1"/>
    <col min="11270" max="11270" width="12.5703125" style="685" customWidth="1"/>
    <col min="11271" max="11271" width="11.7109375" style="685" customWidth="1"/>
    <col min="11272" max="11272" width="12.28515625" style="685" customWidth="1"/>
    <col min="11273" max="11516" width="9.140625" style="685"/>
    <col min="11517" max="11517" width="4.42578125" style="685" customWidth="1"/>
    <col min="11518" max="11518" width="20.85546875" style="685" customWidth="1"/>
    <col min="11519" max="11520" width="12" style="685" customWidth="1"/>
    <col min="11521" max="11521" width="14.5703125" style="685" customWidth="1"/>
    <col min="11522" max="11522" width="12.42578125" style="685" customWidth="1"/>
    <col min="11523" max="11523" width="19.7109375" style="685" customWidth="1"/>
    <col min="11524" max="11524" width="9.140625" style="685"/>
    <col min="11525" max="11525" width="16.85546875" style="685" customWidth="1"/>
    <col min="11526" max="11526" width="12.5703125" style="685" customWidth="1"/>
    <col min="11527" max="11527" width="11.7109375" style="685" customWidth="1"/>
    <col min="11528" max="11528" width="12.28515625" style="685" customWidth="1"/>
    <col min="11529" max="11772" width="9.140625" style="685"/>
    <col min="11773" max="11773" width="4.42578125" style="685" customWidth="1"/>
    <col min="11774" max="11774" width="20.85546875" style="685" customWidth="1"/>
    <col min="11775" max="11776" width="12" style="685" customWidth="1"/>
    <col min="11777" max="11777" width="14.5703125" style="685" customWidth="1"/>
    <col min="11778" max="11778" width="12.42578125" style="685" customWidth="1"/>
    <col min="11779" max="11779" width="19.7109375" style="685" customWidth="1"/>
    <col min="11780" max="11780" width="9.140625" style="685"/>
    <col min="11781" max="11781" width="16.85546875" style="685" customWidth="1"/>
    <col min="11782" max="11782" width="12.5703125" style="685" customWidth="1"/>
    <col min="11783" max="11783" width="11.7109375" style="685" customWidth="1"/>
    <col min="11784" max="11784" width="12.28515625" style="685" customWidth="1"/>
    <col min="11785" max="12028" width="9.140625" style="685"/>
    <col min="12029" max="12029" width="4.42578125" style="685" customWidth="1"/>
    <col min="12030" max="12030" width="20.85546875" style="685" customWidth="1"/>
    <col min="12031" max="12032" width="12" style="685" customWidth="1"/>
    <col min="12033" max="12033" width="14.5703125" style="685" customWidth="1"/>
    <col min="12034" max="12034" width="12.42578125" style="685" customWidth="1"/>
    <col min="12035" max="12035" width="19.7109375" style="685" customWidth="1"/>
    <col min="12036" max="12036" width="9.140625" style="685"/>
    <col min="12037" max="12037" width="16.85546875" style="685" customWidth="1"/>
    <col min="12038" max="12038" width="12.5703125" style="685" customWidth="1"/>
    <col min="12039" max="12039" width="11.7109375" style="685" customWidth="1"/>
    <col min="12040" max="12040" width="12.28515625" style="685" customWidth="1"/>
    <col min="12041" max="12284" width="9.140625" style="685"/>
    <col min="12285" max="12285" width="4.42578125" style="685" customWidth="1"/>
    <col min="12286" max="12286" width="20.85546875" style="685" customWidth="1"/>
    <col min="12287" max="12288" width="12" style="685" customWidth="1"/>
    <col min="12289" max="12289" width="14.5703125" style="685" customWidth="1"/>
    <col min="12290" max="12290" width="12.42578125" style="685" customWidth="1"/>
    <col min="12291" max="12291" width="19.7109375" style="685" customWidth="1"/>
    <col min="12292" max="12292" width="9.140625" style="685"/>
    <col min="12293" max="12293" width="16.85546875" style="685" customWidth="1"/>
    <col min="12294" max="12294" width="12.5703125" style="685" customWidth="1"/>
    <col min="12295" max="12295" width="11.7109375" style="685" customWidth="1"/>
    <col min="12296" max="12296" width="12.28515625" style="685" customWidth="1"/>
    <col min="12297" max="12540" width="9.140625" style="685"/>
    <col min="12541" max="12541" width="4.42578125" style="685" customWidth="1"/>
    <col min="12542" max="12542" width="20.85546875" style="685" customWidth="1"/>
    <col min="12543" max="12544" width="12" style="685" customWidth="1"/>
    <col min="12545" max="12545" width="14.5703125" style="685" customWidth="1"/>
    <col min="12546" max="12546" width="12.42578125" style="685" customWidth="1"/>
    <col min="12547" max="12547" width="19.7109375" style="685" customWidth="1"/>
    <col min="12548" max="12548" width="9.140625" style="685"/>
    <col min="12549" max="12549" width="16.85546875" style="685" customWidth="1"/>
    <col min="12550" max="12550" width="12.5703125" style="685" customWidth="1"/>
    <col min="12551" max="12551" width="11.7109375" style="685" customWidth="1"/>
    <col min="12552" max="12552" width="12.28515625" style="685" customWidth="1"/>
    <col min="12553" max="12796" width="9.140625" style="685"/>
    <col min="12797" max="12797" width="4.42578125" style="685" customWidth="1"/>
    <col min="12798" max="12798" width="20.85546875" style="685" customWidth="1"/>
    <col min="12799" max="12800" width="12" style="685" customWidth="1"/>
    <col min="12801" max="12801" width="14.5703125" style="685" customWidth="1"/>
    <col min="12802" max="12802" width="12.42578125" style="685" customWidth="1"/>
    <col min="12803" max="12803" width="19.7109375" style="685" customWidth="1"/>
    <col min="12804" max="12804" width="9.140625" style="685"/>
    <col min="12805" max="12805" width="16.85546875" style="685" customWidth="1"/>
    <col min="12806" max="12806" width="12.5703125" style="685" customWidth="1"/>
    <col min="12807" max="12807" width="11.7109375" style="685" customWidth="1"/>
    <col min="12808" max="12808" width="12.28515625" style="685" customWidth="1"/>
    <col min="12809" max="13052" width="9.140625" style="685"/>
    <col min="13053" max="13053" width="4.42578125" style="685" customWidth="1"/>
    <col min="13054" max="13054" width="20.85546875" style="685" customWidth="1"/>
    <col min="13055" max="13056" width="12" style="685" customWidth="1"/>
    <col min="13057" max="13057" width="14.5703125" style="685" customWidth="1"/>
    <col min="13058" max="13058" width="12.42578125" style="685" customWidth="1"/>
    <col min="13059" max="13059" width="19.7109375" style="685" customWidth="1"/>
    <col min="13060" max="13060" width="9.140625" style="685"/>
    <col min="13061" max="13061" width="16.85546875" style="685" customWidth="1"/>
    <col min="13062" max="13062" width="12.5703125" style="685" customWidth="1"/>
    <col min="13063" max="13063" width="11.7109375" style="685" customWidth="1"/>
    <col min="13064" max="13064" width="12.28515625" style="685" customWidth="1"/>
    <col min="13065" max="13308" width="9.140625" style="685"/>
    <col min="13309" max="13309" width="4.42578125" style="685" customWidth="1"/>
    <col min="13310" max="13310" width="20.85546875" style="685" customWidth="1"/>
    <col min="13311" max="13312" width="12" style="685" customWidth="1"/>
    <col min="13313" max="13313" width="14.5703125" style="685" customWidth="1"/>
    <col min="13314" max="13314" width="12.42578125" style="685" customWidth="1"/>
    <col min="13315" max="13315" width="19.7109375" style="685" customWidth="1"/>
    <col min="13316" max="13316" width="9.140625" style="685"/>
    <col min="13317" max="13317" width="16.85546875" style="685" customWidth="1"/>
    <col min="13318" max="13318" width="12.5703125" style="685" customWidth="1"/>
    <col min="13319" max="13319" width="11.7109375" style="685" customWidth="1"/>
    <col min="13320" max="13320" width="12.28515625" style="685" customWidth="1"/>
    <col min="13321" max="13564" width="9.140625" style="685"/>
    <col min="13565" max="13565" width="4.42578125" style="685" customWidth="1"/>
    <col min="13566" max="13566" width="20.85546875" style="685" customWidth="1"/>
    <col min="13567" max="13568" width="12" style="685" customWidth="1"/>
    <col min="13569" max="13569" width="14.5703125" style="685" customWidth="1"/>
    <col min="13570" max="13570" width="12.42578125" style="685" customWidth="1"/>
    <col min="13571" max="13571" width="19.7109375" style="685" customWidth="1"/>
    <col min="13572" max="13572" width="9.140625" style="685"/>
    <col min="13573" max="13573" width="16.85546875" style="685" customWidth="1"/>
    <col min="13574" max="13574" width="12.5703125" style="685" customWidth="1"/>
    <col min="13575" max="13575" width="11.7109375" style="685" customWidth="1"/>
    <col min="13576" max="13576" width="12.28515625" style="685" customWidth="1"/>
    <col min="13577" max="13820" width="9.140625" style="685"/>
    <col min="13821" max="13821" width="4.42578125" style="685" customWidth="1"/>
    <col min="13822" max="13822" width="20.85546875" style="685" customWidth="1"/>
    <col min="13823" max="13824" width="12" style="685" customWidth="1"/>
    <col min="13825" max="13825" width="14.5703125" style="685" customWidth="1"/>
    <col min="13826" max="13826" width="12.42578125" style="685" customWidth="1"/>
    <col min="13827" max="13827" width="19.7109375" style="685" customWidth="1"/>
    <col min="13828" max="13828" width="9.140625" style="685"/>
    <col min="13829" max="13829" width="16.85546875" style="685" customWidth="1"/>
    <col min="13830" max="13830" width="12.5703125" style="685" customWidth="1"/>
    <col min="13831" max="13831" width="11.7109375" style="685" customWidth="1"/>
    <col min="13832" max="13832" width="12.28515625" style="685" customWidth="1"/>
    <col min="13833" max="14076" width="9.140625" style="685"/>
    <col min="14077" max="14077" width="4.42578125" style="685" customWidth="1"/>
    <col min="14078" max="14078" width="20.85546875" style="685" customWidth="1"/>
    <col min="14079" max="14080" width="12" style="685" customWidth="1"/>
    <col min="14081" max="14081" width="14.5703125" style="685" customWidth="1"/>
    <col min="14082" max="14082" width="12.42578125" style="685" customWidth="1"/>
    <col min="14083" max="14083" width="19.7109375" style="685" customWidth="1"/>
    <col min="14084" max="14084" width="9.140625" style="685"/>
    <col min="14085" max="14085" width="16.85546875" style="685" customWidth="1"/>
    <col min="14086" max="14086" width="12.5703125" style="685" customWidth="1"/>
    <col min="14087" max="14087" width="11.7109375" style="685" customWidth="1"/>
    <col min="14088" max="14088" width="12.28515625" style="685" customWidth="1"/>
    <col min="14089" max="14332" width="9.140625" style="685"/>
    <col min="14333" max="14333" width="4.42578125" style="685" customWidth="1"/>
    <col min="14334" max="14334" width="20.85546875" style="685" customWidth="1"/>
    <col min="14335" max="14336" width="12" style="685" customWidth="1"/>
    <col min="14337" max="14337" width="14.5703125" style="685" customWidth="1"/>
    <col min="14338" max="14338" width="12.42578125" style="685" customWidth="1"/>
    <col min="14339" max="14339" width="19.7109375" style="685" customWidth="1"/>
    <col min="14340" max="14340" width="9.140625" style="685"/>
    <col min="14341" max="14341" width="16.85546875" style="685" customWidth="1"/>
    <col min="14342" max="14342" width="12.5703125" style="685" customWidth="1"/>
    <col min="14343" max="14343" width="11.7109375" style="685" customWidth="1"/>
    <col min="14344" max="14344" width="12.28515625" style="685" customWidth="1"/>
    <col min="14345" max="14588" width="9.140625" style="685"/>
    <col min="14589" max="14589" width="4.42578125" style="685" customWidth="1"/>
    <col min="14590" max="14590" width="20.85546875" style="685" customWidth="1"/>
    <col min="14591" max="14592" width="12" style="685" customWidth="1"/>
    <col min="14593" max="14593" width="14.5703125" style="685" customWidth="1"/>
    <col min="14594" max="14594" width="12.42578125" style="685" customWidth="1"/>
    <col min="14595" max="14595" width="19.7109375" style="685" customWidth="1"/>
    <col min="14596" max="14596" width="9.140625" style="685"/>
    <col min="14597" max="14597" width="16.85546875" style="685" customWidth="1"/>
    <col min="14598" max="14598" width="12.5703125" style="685" customWidth="1"/>
    <col min="14599" max="14599" width="11.7109375" style="685" customWidth="1"/>
    <col min="14600" max="14600" width="12.28515625" style="685" customWidth="1"/>
    <col min="14601" max="14844" width="9.140625" style="685"/>
    <col min="14845" max="14845" width="4.42578125" style="685" customWidth="1"/>
    <col min="14846" max="14846" width="20.85546875" style="685" customWidth="1"/>
    <col min="14847" max="14848" width="12" style="685" customWidth="1"/>
    <col min="14849" max="14849" width="14.5703125" style="685" customWidth="1"/>
    <col min="14850" max="14850" width="12.42578125" style="685" customWidth="1"/>
    <col min="14851" max="14851" width="19.7109375" style="685" customWidth="1"/>
    <col min="14852" max="14852" width="9.140625" style="685"/>
    <col min="14853" max="14853" width="16.85546875" style="685" customWidth="1"/>
    <col min="14854" max="14854" width="12.5703125" style="685" customWidth="1"/>
    <col min="14855" max="14855" width="11.7109375" style="685" customWidth="1"/>
    <col min="14856" max="14856" width="12.28515625" style="685" customWidth="1"/>
    <col min="14857" max="15100" width="9.140625" style="685"/>
    <col min="15101" max="15101" width="4.42578125" style="685" customWidth="1"/>
    <col min="15102" max="15102" width="20.85546875" style="685" customWidth="1"/>
    <col min="15103" max="15104" width="12" style="685" customWidth="1"/>
    <col min="15105" max="15105" width="14.5703125" style="685" customWidth="1"/>
    <col min="15106" max="15106" width="12.42578125" style="685" customWidth="1"/>
    <col min="15107" max="15107" width="19.7109375" style="685" customWidth="1"/>
    <col min="15108" max="15108" width="9.140625" style="685"/>
    <col min="15109" max="15109" width="16.85546875" style="685" customWidth="1"/>
    <col min="15110" max="15110" width="12.5703125" style="685" customWidth="1"/>
    <col min="15111" max="15111" width="11.7109375" style="685" customWidth="1"/>
    <col min="15112" max="15112" width="12.28515625" style="685" customWidth="1"/>
    <col min="15113" max="15356" width="9.140625" style="685"/>
    <col min="15357" max="15357" width="4.42578125" style="685" customWidth="1"/>
    <col min="15358" max="15358" width="20.85546875" style="685" customWidth="1"/>
    <col min="15359" max="15360" width="12" style="685" customWidth="1"/>
    <col min="15361" max="15361" width="14.5703125" style="685" customWidth="1"/>
    <col min="15362" max="15362" width="12.42578125" style="685" customWidth="1"/>
    <col min="15363" max="15363" width="19.7109375" style="685" customWidth="1"/>
    <col min="15364" max="15364" width="9.140625" style="685"/>
    <col min="15365" max="15365" width="16.85546875" style="685" customWidth="1"/>
    <col min="15366" max="15366" width="12.5703125" style="685" customWidth="1"/>
    <col min="15367" max="15367" width="11.7109375" style="685" customWidth="1"/>
    <col min="15368" max="15368" width="12.28515625" style="685" customWidth="1"/>
    <col min="15369" max="15612" width="9.140625" style="685"/>
    <col min="15613" max="15613" width="4.42578125" style="685" customWidth="1"/>
    <col min="15614" max="15614" width="20.85546875" style="685" customWidth="1"/>
    <col min="15615" max="15616" width="12" style="685" customWidth="1"/>
    <col min="15617" max="15617" width="14.5703125" style="685" customWidth="1"/>
    <col min="15618" max="15618" width="12.42578125" style="685" customWidth="1"/>
    <col min="15619" max="15619" width="19.7109375" style="685" customWidth="1"/>
    <col min="15620" max="15620" width="9.140625" style="685"/>
    <col min="15621" max="15621" width="16.85546875" style="685" customWidth="1"/>
    <col min="15622" max="15622" width="12.5703125" style="685" customWidth="1"/>
    <col min="15623" max="15623" width="11.7109375" style="685" customWidth="1"/>
    <col min="15624" max="15624" width="12.28515625" style="685" customWidth="1"/>
    <col min="15625" max="15868" width="9.140625" style="685"/>
    <col min="15869" max="15869" width="4.42578125" style="685" customWidth="1"/>
    <col min="15870" max="15870" width="20.85546875" style="685" customWidth="1"/>
    <col min="15871" max="15872" width="12" style="685" customWidth="1"/>
    <col min="15873" max="15873" width="14.5703125" style="685" customWidth="1"/>
    <col min="15874" max="15874" width="12.42578125" style="685" customWidth="1"/>
    <col min="15875" max="15875" width="19.7109375" style="685" customWidth="1"/>
    <col min="15876" max="15876" width="9.140625" style="685"/>
    <col min="15877" max="15877" width="16.85546875" style="685" customWidth="1"/>
    <col min="15878" max="15878" width="12.5703125" style="685" customWidth="1"/>
    <col min="15879" max="15879" width="11.7109375" style="685" customWidth="1"/>
    <col min="15880" max="15880" width="12.28515625" style="685" customWidth="1"/>
    <col min="15881" max="16124" width="9.140625" style="685"/>
    <col min="16125" max="16125" width="4.42578125" style="685" customWidth="1"/>
    <col min="16126" max="16126" width="20.85546875" style="685" customWidth="1"/>
    <col min="16127" max="16128" width="12" style="685" customWidth="1"/>
    <col min="16129" max="16129" width="14.5703125" style="685" customWidth="1"/>
    <col min="16130" max="16130" width="12.42578125" style="685" customWidth="1"/>
    <col min="16131" max="16131" width="19.7109375" style="685" customWidth="1"/>
    <col min="16132" max="16132" width="9.140625" style="685"/>
    <col min="16133" max="16133" width="16.85546875" style="685" customWidth="1"/>
    <col min="16134" max="16134" width="12.5703125" style="685" customWidth="1"/>
    <col min="16135" max="16135" width="11.7109375" style="685" customWidth="1"/>
    <col min="16136" max="16136" width="12.28515625" style="685" customWidth="1"/>
    <col min="16137" max="16384" width="9.140625" style="685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69" t="s">
        <v>390</v>
      </c>
      <c r="C5" s="1269"/>
      <c r="D5" s="1269"/>
      <c r="E5" s="1269"/>
      <c r="F5" s="1269"/>
      <c r="G5" s="1269"/>
      <c r="I5" s="672" t="s">
        <v>336</v>
      </c>
    </row>
    <row r="6" spans="2:11" ht="15.75" customHeight="1" thickBot="1">
      <c r="B6" s="1270" t="s">
        <v>172</v>
      </c>
      <c r="C6" s="1272" t="s">
        <v>391</v>
      </c>
      <c r="D6" s="1273"/>
      <c r="E6" s="1274"/>
      <c r="F6" s="1275" t="s">
        <v>392</v>
      </c>
      <c r="G6" s="1270" t="s">
        <v>393</v>
      </c>
    </row>
    <row r="7" spans="2:11" ht="31.5" customHeight="1" thickBot="1">
      <c r="B7" s="1271"/>
      <c r="C7" s="896" t="s">
        <v>316</v>
      </c>
      <c r="D7" s="896" t="s">
        <v>325</v>
      </c>
      <c r="E7" s="896" t="s">
        <v>326</v>
      </c>
      <c r="F7" s="1276"/>
      <c r="G7" s="1271"/>
    </row>
    <row r="8" spans="2:11" ht="17.25" customHeight="1" thickBot="1">
      <c r="B8" s="897" t="s">
        <v>173</v>
      </c>
      <c r="C8" s="768">
        <v>8375.0859999999993</v>
      </c>
      <c r="D8" s="768">
        <v>3691.7289999999998</v>
      </c>
      <c r="E8" s="948">
        <f>(D8/C8)*100</f>
        <v>44.07989362736096</v>
      </c>
      <c r="F8" s="768">
        <v>6230.4009999999998</v>
      </c>
      <c r="G8" s="948">
        <f>((C8-F8)/F8)*100</f>
        <v>34.42290472154199</v>
      </c>
      <c r="I8" s="706" t="s">
        <v>174</v>
      </c>
    </row>
    <row r="9" spans="2:11" ht="18" customHeight="1" thickBot="1">
      <c r="B9" s="898" t="s">
        <v>175</v>
      </c>
      <c r="C9" s="769">
        <v>30548</v>
      </c>
      <c r="D9" s="769">
        <v>7163</v>
      </c>
      <c r="E9" s="949">
        <f t="shared" ref="E9:E13" si="0">(D9/C9)*100</f>
        <v>23.448343590415085</v>
      </c>
      <c r="F9" s="769">
        <v>32336</v>
      </c>
      <c r="G9" s="949">
        <f t="shared" ref="G9:G13" si="1">((C9-F9)/F9)*100</f>
        <v>-5.5294408708560114</v>
      </c>
      <c r="I9" s="671">
        <f>C9-F9</f>
        <v>-1788</v>
      </c>
    </row>
    <row r="10" spans="2:11" ht="15" customHeight="1" thickBot="1">
      <c r="B10" s="899" t="s">
        <v>308</v>
      </c>
      <c r="C10" s="770">
        <v>13164</v>
      </c>
      <c r="D10" s="771">
        <v>0</v>
      </c>
      <c r="E10" s="949">
        <f t="shared" si="0"/>
        <v>0</v>
      </c>
      <c r="F10" s="772">
        <v>18512</v>
      </c>
      <c r="G10" s="949">
        <f t="shared" si="1"/>
        <v>-28.889369057908382</v>
      </c>
    </row>
    <row r="11" spans="2:11" ht="17.25" customHeight="1" thickBot="1">
      <c r="B11" s="900" t="s">
        <v>176</v>
      </c>
      <c r="C11" s="773">
        <v>155005.14000000001</v>
      </c>
      <c r="D11" s="774">
        <v>7684.3530000000001</v>
      </c>
      <c r="E11" s="950">
        <f t="shared" si="0"/>
        <v>4.9574827002511004</v>
      </c>
      <c r="F11" s="774">
        <v>188197.73699999999</v>
      </c>
      <c r="G11" s="950">
        <f t="shared" si="1"/>
        <v>-17.637086146259019</v>
      </c>
      <c r="K11" s="894"/>
    </row>
    <row r="12" spans="2:11" ht="15" customHeight="1" thickBot="1">
      <c r="B12" s="897" t="s">
        <v>177</v>
      </c>
      <c r="C12" s="768">
        <v>62056.385000000002</v>
      </c>
      <c r="D12" s="768">
        <v>11607.739</v>
      </c>
      <c r="E12" s="949">
        <f t="shared" si="0"/>
        <v>18.705148551595453</v>
      </c>
      <c r="F12" s="768">
        <v>52382.184000000001</v>
      </c>
      <c r="G12" s="949">
        <f t="shared" si="1"/>
        <v>18.468494937133588</v>
      </c>
    </row>
    <row r="13" spans="2:11" ht="15" customHeight="1" thickBot="1">
      <c r="B13" s="897" t="s">
        <v>178</v>
      </c>
      <c r="C13" s="768">
        <f t="shared" ref="C13:D13" si="2">C11+C12</f>
        <v>217061.52500000002</v>
      </c>
      <c r="D13" s="768">
        <f t="shared" si="2"/>
        <v>19292.092000000001</v>
      </c>
      <c r="E13" s="951">
        <f t="shared" si="0"/>
        <v>8.8878450476195621</v>
      </c>
      <c r="F13" s="768">
        <f t="shared" ref="F13" si="3">F11+F12</f>
        <v>240579.921</v>
      </c>
      <c r="G13" s="951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69" t="s">
        <v>394</v>
      </c>
      <c r="C18" s="1269"/>
      <c r="D18" s="1269"/>
      <c r="E18" s="1269"/>
      <c r="F18" s="1269"/>
      <c r="G18" s="1269"/>
      <c r="L18" s="122"/>
      <c r="M18" s="122"/>
    </row>
    <row r="19" spans="1:13" ht="24.75" customHeight="1" thickBot="1">
      <c r="B19" s="1265" t="s">
        <v>179</v>
      </c>
      <c r="C19" s="1278" t="s">
        <v>391</v>
      </c>
      <c r="D19" s="1279"/>
      <c r="E19" s="1280"/>
      <c r="F19" s="1281" t="s">
        <v>392</v>
      </c>
      <c r="G19" s="1265" t="s">
        <v>393</v>
      </c>
      <c r="K19" s="122"/>
      <c r="L19" s="122"/>
      <c r="M19" s="122"/>
    </row>
    <row r="20" spans="1:13" ht="21" customHeight="1" thickBot="1">
      <c r="B20" s="1277"/>
      <c r="C20" s="935" t="s">
        <v>316</v>
      </c>
      <c r="D20" s="935" t="s">
        <v>325</v>
      </c>
      <c r="E20" s="935" t="s">
        <v>326</v>
      </c>
      <c r="F20" s="1282"/>
      <c r="G20" s="1266"/>
      <c r="K20" s="122"/>
      <c r="L20" s="122"/>
      <c r="M20" s="952"/>
    </row>
    <row r="21" spans="1:13" ht="15.75" thickBot="1">
      <c r="B21" s="586" t="s">
        <v>173</v>
      </c>
      <c r="C21" s="768">
        <v>18678.724999999999</v>
      </c>
      <c r="D21" s="775">
        <v>0</v>
      </c>
      <c r="E21" s="948">
        <f>(D21/C21)*100</f>
        <v>0</v>
      </c>
      <c r="F21" s="768">
        <v>25435.987000000001</v>
      </c>
      <c r="G21" s="948">
        <f>((C21-F21)/F21)*100</f>
        <v>-26.565755046187128</v>
      </c>
      <c r="I21" s="706" t="s">
        <v>180</v>
      </c>
      <c r="K21" s="122"/>
      <c r="L21" s="122"/>
      <c r="M21" s="122"/>
    </row>
    <row r="22" spans="1:13" ht="15.75" thickBot="1">
      <c r="B22" s="586" t="s">
        <v>175</v>
      </c>
      <c r="C22" s="768">
        <v>88265</v>
      </c>
      <c r="D22" s="775">
        <v>0</v>
      </c>
      <c r="E22" s="949">
        <f t="shared" ref="E22:E26" si="4">(D22/C22)*100</f>
        <v>0</v>
      </c>
      <c r="F22" s="768">
        <v>115702</v>
      </c>
      <c r="G22" s="949">
        <f t="shared" ref="G22:G26" si="5">((C22-F22)/F22)*100</f>
        <v>-23.713505384522307</v>
      </c>
      <c r="I22" s="671">
        <f>C22-F22</f>
        <v>-27437</v>
      </c>
      <c r="L22" s="122"/>
      <c r="M22" s="122"/>
    </row>
    <row r="23" spans="1:13" ht="15.75" thickBot="1">
      <c r="B23" s="587" t="s">
        <v>308</v>
      </c>
      <c r="C23" s="772">
        <v>33487</v>
      </c>
      <c r="D23" s="776">
        <v>0</v>
      </c>
      <c r="E23" s="949">
        <f t="shared" si="4"/>
        <v>0</v>
      </c>
      <c r="F23" s="772">
        <v>38892</v>
      </c>
      <c r="G23" s="949">
        <f t="shared" si="5"/>
        <v>-13.897459631800885</v>
      </c>
    </row>
    <row r="24" spans="1:13" ht="15.75" thickBot="1">
      <c r="B24" s="586" t="s">
        <v>176</v>
      </c>
      <c r="C24" s="768">
        <v>8986.3960000000006</v>
      </c>
      <c r="D24" s="777">
        <v>23.623999999999999</v>
      </c>
      <c r="E24" s="950">
        <f t="shared" si="4"/>
        <v>0.26288625606973026</v>
      </c>
      <c r="F24" s="768">
        <v>9189.8889999999992</v>
      </c>
      <c r="G24" s="950">
        <f t="shared" si="5"/>
        <v>-2.214314014021264</v>
      </c>
    </row>
    <row r="25" spans="1:13" ht="15.75" thickBot="1">
      <c r="B25" s="586" t="s">
        <v>177</v>
      </c>
      <c r="C25" s="768">
        <v>2904.9290000000001</v>
      </c>
      <c r="D25" s="777">
        <v>16.91</v>
      </c>
      <c r="E25" s="949">
        <f t="shared" si="4"/>
        <v>0.58211405511115766</v>
      </c>
      <c r="F25" s="768">
        <v>2776.4380000000001</v>
      </c>
      <c r="G25" s="949">
        <f t="shared" si="5"/>
        <v>4.6279081326505391</v>
      </c>
    </row>
    <row r="26" spans="1:13" ht="15.75" thickBot="1">
      <c r="B26" s="586" t="s">
        <v>178</v>
      </c>
      <c r="C26" s="768">
        <f t="shared" ref="C26:D26" si="6">C24+C25</f>
        <v>11891.325000000001</v>
      </c>
      <c r="D26" s="778">
        <f t="shared" si="6"/>
        <v>40.533999999999999</v>
      </c>
      <c r="E26" s="951">
        <f t="shared" si="4"/>
        <v>0.34087034035315655</v>
      </c>
      <c r="F26" s="768">
        <f>F24+F25</f>
        <v>11966.326999999999</v>
      </c>
      <c r="G26" s="951">
        <f t="shared" si="5"/>
        <v>-0.62677545081292363</v>
      </c>
    </row>
    <row r="27" spans="1:13" ht="16.5" customHeight="1">
      <c r="B27" s="1267"/>
      <c r="C27" s="1267"/>
      <c r="D27" s="1267"/>
      <c r="E27" s="1267"/>
      <c r="F27" s="1267"/>
      <c r="G27" s="1267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2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68"/>
      <c r="E32" s="1268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2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68"/>
      <c r="D43" s="1268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5" customWidth="1"/>
    <col min="2" max="2" width="21.7109375" style="685" customWidth="1"/>
    <col min="3" max="3" width="11.140625" style="685" customWidth="1"/>
    <col min="4" max="4" width="12.140625" style="685" customWidth="1"/>
    <col min="5" max="5" width="12.28515625" style="685" customWidth="1"/>
    <col min="6" max="6" width="3" style="685" customWidth="1"/>
    <col min="7" max="7" width="20.28515625" style="685" customWidth="1"/>
    <col min="8" max="8" width="10.5703125" style="685" customWidth="1"/>
    <col min="9" max="9" width="9.85546875" style="894" bestFit="1" customWidth="1"/>
    <col min="10" max="10" width="11" style="685" customWidth="1"/>
    <col min="11" max="11" width="2.85546875" style="685" customWidth="1"/>
    <col min="12" max="12" width="19.85546875" style="685" customWidth="1"/>
    <col min="13" max="13" width="18.28515625" style="685" customWidth="1"/>
    <col min="14" max="14" width="14.140625" style="685" customWidth="1"/>
    <col min="15" max="15" width="10.140625" style="685" customWidth="1"/>
    <col min="16" max="16" width="4.42578125" style="685" customWidth="1"/>
    <col min="17" max="17" width="21.85546875" style="685" customWidth="1"/>
    <col min="18" max="18" width="12.42578125" style="685" customWidth="1"/>
    <col min="19" max="19" width="9.85546875" style="685" bestFit="1" customWidth="1"/>
    <col min="20" max="20" width="10.42578125" style="685" customWidth="1"/>
    <col min="21" max="253" width="9.140625" style="685"/>
    <col min="254" max="254" width="5" style="685" customWidth="1"/>
    <col min="255" max="255" width="17.7109375" style="685" customWidth="1"/>
    <col min="256" max="256" width="13.85546875" style="685" customWidth="1"/>
    <col min="257" max="257" width="13.140625" style="685" customWidth="1"/>
    <col min="258" max="258" width="12.28515625" style="685" customWidth="1"/>
    <col min="259" max="259" width="3" style="685" customWidth="1"/>
    <col min="260" max="260" width="20.28515625" style="685" customWidth="1"/>
    <col min="261" max="261" width="12.5703125" style="685" customWidth="1"/>
    <col min="262" max="262" width="11.7109375" style="685" customWidth="1"/>
    <col min="263" max="263" width="9.140625" style="685"/>
    <col min="264" max="264" width="2.85546875" style="685" customWidth="1"/>
    <col min="265" max="265" width="18.5703125" style="685" customWidth="1"/>
    <col min="266" max="266" width="14.42578125" style="685" customWidth="1"/>
    <col min="267" max="267" width="13.7109375" style="685" customWidth="1"/>
    <col min="268" max="268" width="10.140625" style="685" customWidth="1"/>
    <col min="269" max="269" width="4.42578125" style="685" customWidth="1"/>
    <col min="270" max="270" width="24" style="685" customWidth="1"/>
    <col min="271" max="271" width="13.140625" style="685" customWidth="1"/>
    <col min="272" max="272" width="13" style="685" customWidth="1"/>
    <col min="273" max="273" width="10.42578125" style="685" customWidth="1"/>
    <col min="274" max="509" width="9.140625" style="685"/>
    <col min="510" max="510" width="5" style="685" customWidth="1"/>
    <col min="511" max="511" width="17.7109375" style="685" customWidth="1"/>
    <col min="512" max="512" width="13.85546875" style="685" customWidth="1"/>
    <col min="513" max="513" width="13.140625" style="685" customWidth="1"/>
    <col min="514" max="514" width="12.28515625" style="685" customWidth="1"/>
    <col min="515" max="515" width="3" style="685" customWidth="1"/>
    <col min="516" max="516" width="20.28515625" style="685" customWidth="1"/>
    <col min="517" max="517" width="12.5703125" style="685" customWidth="1"/>
    <col min="518" max="518" width="11.7109375" style="685" customWidth="1"/>
    <col min="519" max="519" width="9.140625" style="685"/>
    <col min="520" max="520" width="2.85546875" style="685" customWidth="1"/>
    <col min="521" max="521" width="18.5703125" style="685" customWidth="1"/>
    <col min="522" max="522" width="14.42578125" style="685" customWidth="1"/>
    <col min="523" max="523" width="13.7109375" style="685" customWidth="1"/>
    <col min="524" max="524" width="10.140625" style="685" customWidth="1"/>
    <col min="525" max="525" width="4.42578125" style="685" customWidth="1"/>
    <col min="526" max="526" width="24" style="685" customWidth="1"/>
    <col min="527" max="527" width="13.140625" style="685" customWidth="1"/>
    <col min="528" max="528" width="13" style="685" customWidth="1"/>
    <col min="529" max="529" width="10.42578125" style="685" customWidth="1"/>
    <col min="530" max="765" width="9.140625" style="685"/>
    <col min="766" max="766" width="5" style="685" customWidth="1"/>
    <col min="767" max="767" width="17.7109375" style="685" customWidth="1"/>
    <col min="768" max="768" width="13.85546875" style="685" customWidth="1"/>
    <col min="769" max="769" width="13.140625" style="685" customWidth="1"/>
    <col min="770" max="770" width="12.28515625" style="685" customWidth="1"/>
    <col min="771" max="771" width="3" style="685" customWidth="1"/>
    <col min="772" max="772" width="20.28515625" style="685" customWidth="1"/>
    <col min="773" max="773" width="12.5703125" style="685" customWidth="1"/>
    <col min="774" max="774" width="11.7109375" style="685" customWidth="1"/>
    <col min="775" max="775" width="9.140625" style="685"/>
    <col min="776" max="776" width="2.85546875" style="685" customWidth="1"/>
    <col min="777" max="777" width="18.5703125" style="685" customWidth="1"/>
    <col min="778" max="778" width="14.42578125" style="685" customWidth="1"/>
    <col min="779" max="779" width="13.7109375" style="685" customWidth="1"/>
    <col min="780" max="780" width="10.140625" style="685" customWidth="1"/>
    <col min="781" max="781" width="4.42578125" style="685" customWidth="1"/>
    <col min="782" max="782" width="24" style="685" customWidth="1"/>
    <col min="783" max="783" width="13.140625" style="685" customWidth="1"/>
    <col min="784" max="784" width="13" style="685" customWidth="1"/>
    <col min="785" max="785" width="10.42578125" style="685" customWidth="1"/>
    <col min="786" max="1021" width="9.140625" style="685"/>
    <col min="1022" max="1022" width="5" style="685" customWidth="1"/>
    <col min="1023" max="1023" width="17.7109375" style="685" customWidth="1"/>
    <col min="1024" max="1024" width="13.85546875" style="685" customWidth="1"/>
    <col min="1025" max="1025" width="13.140625" style="685" customWidth="1"/>
    <col min="1026" max="1026" width="12.28515625" style="685" customWidth="1"/>
    <col min="1027" max="1027" width="3" style="685" customWidth="1"/>
    <col min="1028" max="1028" width="20.28515625" style="685" customWidth="1"/>
    <col min="1029" max="1029" width="12.5703125" style="685" customWidth="1"/>
    <col min="1030" max="1030" width="11.7109375" style="685" customWidth="1"/>
    <col min="1031" max="1031" width="9.140625" style="685"/>
    <col min="1032" max="1032" width="2.85546875" style="685" customWidth="1"/>
    <col min="1033" max="1033" width="18.5703125" style="685" customWidth="1"/>
    <col min="1034" max="1034" width="14.42578125" style="685" customWidth="1"/>
    <col min="1035" max="1035" width="13.7109375" style="685" customWidth="1"/>
    <col min="1036" max="1036" width="10.140625" style="685" customWidth="1"/>
    <col min="1037" max="1037" width="4.42578125" style="685" customWidth="1"/>
    <col min="1038" max="1038" width="24" style="685" customWidth="1"/>
    <col min="1039" max="1039" width="13.140625" style="685" customWidth="1"/>
    <col min="1040" max="1040" width="13" style="685" customWidth="1"/>
    <col min="1041" max="1041" width="10.42578125" style="685" customWidth="1"/>
    <col min="1042" max="1277" width="9.140625" style="685"/>
    <col min="1278" max="1278" width="5" style="685" customWidth="1"/>
    <col min="1279" max="1279" width="17.7109375" style="685" customWidth="1"/>
    <col min="1280" max="1280" width="13.85546875" style="685" customWidth="1"/>
    <col min="1281" max="1281" width="13.140625" style="685" customWidth="1"/>
    <col min="1282" max="1282" width="12.28515625" style="685" customWidth="1"/>
    <col min="1283" max="1283" width="3" style="685" customWidth="1"/>
    <col min="1284" max="1284" width="20.28515625" style="685" customWidth="1"/>
    <col min="1285" max="1285" width="12.5703125" style="685" customWidth="1"/>
    <col min="1286" max="1286" width="11.7109375" style="685" customWidth="1"/>
    <col min="1287" max="1287" width="9.140625" style="685"/>
    <col min="1288" max="1288" width="2.85546875" style="685" customWidth="1"/>
    <col min="1289" max="1289" width="18.5703125" style="685" customWidth="1"/>
    <col min="1290" max="1290" width="14.42578125" style="685" customWidth="1"/>
    <col min="1291" max="1291" width="13.7109375" style="685" customWidth="1"/>
    <col min="1292" max="1292" width="10.140625" style="685" customWidth="1"/>
    <col min="1293" max="1293" width="4.42578125" style="685" customWidth="1"/>
    <col min="1294" max="1294" width="24" style="685" customWidth="1"/>
    <col min="1295" max="1295" width="13.140625" style="685" customWidth="1"/>
    <col min="1296" max="1296" width="13" style="685" customWidth="1"/>
    <col min="1297" max="1297" width="10.42578125" style="685" customWidth="1"/>
    <col min="1298" max="1533" width="9.140625" style="685"/>
    <col min="1534" max="1534" width="5" style="685" customWidth="1"/>
    <col min="1535" max="1535" width="17.7109375" style="685" customWidth="1"/>
    <col min="1536" max="1536" width="13.85546875" style="685" customWidth="1"/>
    <col min="1537" max="1537" width="13.140625" style="685" customWidth="1"/>
    <col min="1538" max="1538" width="12.28515625" style="685" customWidth="1"/>
    <col min="1539" max="1539" width="3" style="685" customWidth="1"/>
    <col min="1540" max="1540" width="20.28515625" style="685" customWidth="1"/>
    <col min="1541" max="1541" width="12.5703125" style="685" customWidth="1"/>
    <col min="1542" max="1542" width="11.7109375" style="685" customWidth="1"/>
    <col min="1543" max="1543" width="9.140625" style="685"/>
    <col min="1544" max="1544" width="2.85546875" style="685" customWidth="1"/>
    <col min="1545" max="1545" width="18.5703125" style="685" customWidth="1"/>
    <col min="1546" max="1546" width="14.42578125" style="685" customWidth="1"/>
    <col min="1547" max="1547" width="13.7109375" style="685" customWidth="1"/>
    <col min="1548" max="1548" width="10.140625" style="685" customWidth="1"/>
    <col min="1549" max="1549" width="4.42578125" style="685" customWidth="1"/>
    <col min="1550" max="1550" width="24" style="685" customWidth="1"/>
    <col min="1551" max="1551" width="13.140625" style="685" customWidth="1"/>
    <col min="1552" max="1552" width="13" style="685" customWidth="1"/>
    <col min="1553" max="1553" width="10.42578125" style="685" customWidth="1"/>
    <col min="1554" max="1789" width="9.140625" style="685"/>
    <col min="1790" max="1790" width="5" style="685" customWidth="1"/>
    <col min="1791" max="1791" width="17.7109375" style="685" customWidth="1"/>
    <col min="1792" max="1792" width="13.85546875" style="685" customWidth="1"/>
    <col min="1793" max="1793" width="13.140625" style="685" customWidth="1"/>
    <col min="1794" max="1794" width="12.28515625" style="685" customWidth="1"/>
    <col min="1795" max="1795" width="3" style="685" customWidth="1"/>
    <col min="1796" max="1796" width="20.28515625" style="685" customWidth="1"/>
    <col min="1797" max="1797" width="12.5703125" style="685" customWidth="1"/>
    <col min="1798" max="1798" width="11.7109375" style="685" customWidth="1"/>
    <col min="1799" max="1799" width="9.140625" style="685"/>
    <col min="1800" max="1800" width="2.85546875" style="685" customWidth="1"/>
    <col min="1801" max="1801" width="18.5703125" style="685" customWidth="1"/>
    <col min="1802" max="1802" width="14.42578125" style="685" customWidth="1"/>
    <col min="1803" max="1803" width="13.7109375" style="685" customWidth="1"/>
    <col min="1804" max="1804" width="10.140625" style="685" customWidth="1"/>
    <col min="1805" max="1805" width="4.42578125" style="685" customWidth="1"/>
    <col min="1806" max="1806" width="24" style="685" customWidth="1"/>
    <col min="1807" max="1807" width="13.140625" style="685" customWidth="1"/>
    <col min="1808" max="1808" width="13" style="685" customWidth="1"/>
    <col min="1809" max="1809" width="10.42578125" style="685" customWidth="1"/>
    <col min="1810" max="2045" width="9.140625" style="685"/>
    <col min="2046" max="2046" width="5" style="685" customWidth="1"/>
    <col min="2047" max="2047" width="17.7109375" style="685" customWidth="1"/>
    <col min="2048" max="2048" width="13.85546875" style="685" customWidth="1"/>
    <col min="2049" max="2049" width="13.140625" style="685" customWidth="1"/>
    <col min="2050" max="2050" width="12.28515625" style="685" customWidth="1"/>
    <col min="2051" max="2051" width="3" style="685" customWidth="1"/>
    <col min="2052" max="2052" width="20.28515625" style="685" customWidth="1"/>
    <col min="2053" max="2053" width="12.5703125" style="685" customWidth="1"/>
    <col min="2054" max="2054" width="11.7109375" style="685" customWidth="1"/>
    <col min="2055" max="2055" width="9.140625" style="685"/>
    <col min="2056" max="2056" width="2.85546875" style="685" customWidth="1"/>
    <col min="2057" max="2057" width="18.5703125" style="685" customWidth="1"/>
    <col min="2058" max="2058" width="14.42578125" style="685" customWidth="1"/>
    <col min="2059" max="2059" width="13.7109375" style="685" customWidth="1"/>
    <col min="2060" max="2060" width="10.140625" style="685" customWidth="1"/>
    <col min="2061" max="2061" width="4.42578125" style="685" customWidth="1"/>
    <col min="2062" max="2062" width="24" style="685" customWidth="1"/>
    <col min="2063" max="2063" width="13.140625" style="685" customWidth="1"/>
    <col min="2064" max="2064" width="13" style="685" customWidth="1"/>
    <col min="2065" max="2065" width="10.42578125" style="685" customWidth="1"/>
    <col min="2066" max="2301" width="9.140625" style="685"/>
    <col min="2302" max="2302" width="5" style="685" customWidth="1"/>
    <col min="2303" max="2303" width="17.7109375" style="685" customWidth="1"/>
    <col min="2304" max="2304" width="13.85546875" style="685" customWidth="1"/>
    <col min="2305" max="2305" width="13.140625" style="685" customWidth="1"/>
    <col min="2306" max="2306" width="12.28515625" style="685" customWidth="1"/>
    <col min="2307" max="2307" width="3" style="685" customWidth="1"/>
    <col min="2308" max="2308" width="20.28515625" style="685" customWidth="1"/>
    <col min="2309" max="2309" width="12.5703125" style="685" customWidth="1"/>
    <col min="2310" max="2310" width="11.7109375" style="685" customWidth="1"/>
    <col min="2311" max="2311" width="9.140625" style="685"/>
    <col min="2312" max="2312" width="2.85546875" style="685" customWidth="1"/>
    <col min="2313" max="2313" width="18.5703125" style="685" customWidth="1"/>
    <col min="2314" max="2314" width="14.42578125" style="685" customWidth="1"/>
    <col min="2315" max="2315" width="13.7109375" style="685" customWidth="1"/>
    <col min="2316" max="2316" width="10.140625" style="685" customWidth="1"/>
    <col min="2317" max="2317" width="4.42578125" style="685" customWidth="1"/>
    <col min="2318" max="2318" width="24" style="685" customWidth="1"/>
    <col min="2319" max="2319" width="13.140625" style="685" customWidth="1"/>
    <col min="2320" max="2320" width="13" style="685" customWidth="1"/>
    <col min="2321" max="2321" width="10.42578125" style="685" customWidth="1"/>
    <col min="2322" max="2557" width="9.140625" style="685"/>
    <col min="2558" max="2558" width="5" style="685" customWidth="1"/>
    <col min="2559" max="2559" width="17.7109375" style="685" customWidth="1"/>
    <col min="2560" max="2560" width="13.85546875" style="685" customWidth="1"/>
    <col min="2561" max="2561" width="13.140625" style="685" customWidth="1"/>
    <col min="2562" max="2562" width="12.28515625" style="685" customWidth="1"/>
    <col min="2563" max="2563" width="3" style="685" customWidth="1"/>
    <col min="2564" max="2564" width="20.28515625" style="685" customWidth="1"/>
    <col min="2565" max="2565" width="12.5703125" style="685" customWidth="1"/>
    <col min="2566" max="2566" width="11.7109375" style="685" customWidth="1"/>
    <col min="2567" max="2567" width="9.140625" style="685"/>
    <col min="2568" max="2568" width="2.85546875" style="685" customWidth="1"/>
    <col min="2569" max="2569" width="18.5703125" style="685" customWidth="1"/>
    <col min="2570" max="2570" width="14.42578125" style="685" customWidth="1"/>
    <col min="2571" max="2571" width="13.7109375" style="685" customWidth="1"/>
    <col min="2572" max="2572" width="10.140625" style="685" customWidth="1"/>
    <col min="2573" max="2573" width="4.42578125" style="685" customWidth="1"/>
    <col min="2574" max="2574" width="24" style="685" customWidth="1"/>
    <col min="2575" max="2575" width="13.140625" style="685" customWidth="1"/>
    <col min="2576" max="2576" width="13" style="685" customWidth="1"/>
    <col min="2577" max="2577" width="10.42578125" style="685" customWidth="1"/>
    <col min="2578" max="2813" width="9.140625" style="685"/>
    <col min="2814" max="2814" width="5" style="685" customWidth="1"/>
    <col min="2815" max="2815" width="17.7109375" style="685" customWidth="1"/>
    <col min="2816" max="2816" width="13.85546875" style="685" customWidth="1"/>
    <col min="2817" max="2817" width="13.140625" style="685" customWidth="1"/>
    <col min="2818" max="2818" width="12.28515625" style="685" customWidth="1"/>
    <col min="2819" max="2819" width="3" style="685" customWidth="1"/>
    <col min="2820" max="2820" width="20.28515625" style="685" customWidth="1"/>
    <col min="2821" max="2821" width="12.5703125" style="685" customWidth="1"/>
    <col min="2822" max="2822" width="11.7109375" style="685" customWidth="1"/>
    <col min="2823" max="2823" width="9.140625" style="685"/>
    <col min="2824" max="2824" width="2.85546875" style="685" customWidth="1"/>
    <col min="2825" max="2825" width="18.5703125" style="685" customWidth="1"/>
    <col min="2826" max="2826" width="14.42578125" style="685" customWidth="1"/>
    <col min="2827" max="2827" width="13.7109375" style="685" customWidth="1"/>
    <col min="2828" max="2828" width="10.140625" style="685" customWidth="1"/>
    <col min="2829" max="2829" width="4.42578125" style="685" customWidth="1"/>
    <col min="2830" max="2830" width="24" style="685" customWidth="1"/>
    <col min="2831" max="2831" width="13.140625" style="685" customWidth="1"/>
    <col min="2832" max="2832" width="13" style="685" customWidth="1"/>
    <col min="2833" max="2833" width="10.42578125" style="685" customWidth="1"/>
    <col min="2834" max="3069" width="9.140625" style="685"/>
    <col min="3070" max="3070" width="5" style="685" customWidth="1"/>
    <col min="3071" max="3071" width="17.7109375" style="685" customWidth="1"/>
    <col min="3072" max="3072" width="13.85546875" style="685" customWidth="1"/>
    <col min="3073" max="3073" width="13.140625" style="685" customWidth="1"/>
    <col min="3074" max="3074" width="12.28515625" style="685" customWidth="1"/>
    <col min="3075" max="3075" width="3" style="685" customWidth="1"/>
    <col min="3076" max="3076" width="20.28515625" style="685" customWidth="1"/>
    <col min="3077" max="3077" width="12.5703125" style="685" customWidth="1"/>
    <col min="3078" max="3078" width="11.7109375" style="685" customWidth="1"/>
    <col min="3079" max="3079" width="9.140625" style="685"/>
    <col min="3080" max="3080" width="2.85546875" style="685" customWidth="1"/>
    <col min="3081" max="3081" width="18.5703125" style="685" customWidth="1"/>
    <col min="3082" max="3082" width="14.42578125" style="685" customWidth="1"/>
    <col min="3083" max="3083" width="13.7109375" style="685" customWidth="1"/>
    <col min="3084" max="3084" width="10.140625" style="685" customWidth="1"/>
    <col min="3085" max="3085" width="4.42578125" style="685" customWidth="1"/>
    <col min="3086" max="3086" width="24" style="685" customWidth="1"/>
    <col min="3087" max="3087" width="13.140625" style="685" customWidth="1"/>
    <col min="3088" max="3088" width="13" style="685" customWidth="1"/>
    <col min="3089" max="3089" width="10.42578125" style="685" customWidth="1"/>
    <col min="3090" max="3325" width="9.140625" style="685"/>
    <col min="3326" max="3326" width="5" style="685" customWidth="1"/>
    <col min="3327" max="3327" width="17.7109375" style="685" customWidth="1"/>
    <col min="3328" max="3328" width="13.85546875" style="685" customWidth="1"/>
    <col min="3329" max="3329" width="13.140625" style="685" customWidth="1"/>
    <col min="3330" max="3330" width="12.28515625" style="685" customWidth="1"/>
    <col min="3331" max="3331" width="3" style="685" customWidth="1"/>
    <col min="3332" max="3332" width="20.28515625" style="685" customWidth="1"/>
    <col min="3333" max="3333" width="12.5703125" style="685" customWidth="1"/>
    <col min="3334" max="3334" width="11.7109375" style="685" customWidth="1"/>
    <col min="3335" max="3335" width="9.140625" style="685"/>
    <col min="3336" max="3336" width="2.85546875" style="685" customWidth="1"/>
    <col min="3337" max="3337" width="18.5703125" style="685" customWidth="1"/>
    <col min="3338" max="3338" width="14.42578125" style="685" customWidth="1"/>
    <col min="3339" max="3339" width="13.7109375" style="685" customWidth="1"/>
    <col min="3340" max="3340" width="10.140625" style="685" customWidth="1"/>
    <col min="3341" max="3341" width="4.42578125" style="685" customWidth="1"/>
    <col min="3342" max="3342" width="24" style="685" customWidth="1"/>
    <col min="3343" max="3343" width="13.140625" style="685" customWidth="1"/>
    <col min="3344" max="3344" width="13" style="685" customWidth="1"/>
    <col min="3345" max="3345" width="10.42578125" style="685" customWidth="1"/>
    <col min="3346" max="3581" width="9.140625" style="685"/>
    <col min="3582" max="3582" width="5" style="685" customWidth="1"/>
    <col min="3583" max="3583" width="17.7109375" style="685" customWidth="1"/>
    <col min="3584" max="3584" width="13.85546875" style="685" customWidth="1"/>
    <col min="3585" max="3585" width="13.140625" style="685" customWidth="1"/>
    <col min="3586" max="3586" width="12.28515625" style="685" customWidth="1"/>
    <col min="3587" max="3587" width="3" style="685" customWidth="1"/>
    <col min="3588" max="3588" width="20.28515625" style="685" customWidth="1"/>
    <col min="3589" max="3589" width="12.5703125" style="685" customWidth="1"/>
    <col min="3590" max="3590" width="11.7109375" style="685" customWidth="1"/>
    <col min="3591" max="3591" width="9.140625" style="685"/>
    <col min="3592" max="3592" width="2.85546875" style="685" customWidth="1"/>
    <col min="3593" max="3593" width="18.5703125" style="685" customWidth="1"/>
    <col min="3594" max="3594" width="14.42578125" style="685" customWidth="1"/>
    <col min="3595" max="3595" width="13.7109375" style="685" customWidth="1"/>
    <col min="3596" max="3596" width="10.140625" style="685" customWidth="1"/>
    <col min="3597" max="3597" width="4.42578125" style="685" customWidth="1"/>
    <col min="3598" max="3598" width="24" style="685" customWidth="1"/>
    <col min="3599" max="3599" width="13.140625" style="685" customWidth="1"/>
    <col min="3600" max="3600" width="13" style="685" customWidth="1"/>
    <col min="3601" max="3601" width="10.42578125" style="685" customWidth="1"/>
    <col min="3602" max="3837" width="9.140625" style="685"/>
    <col min="3838" max="3838" width="5" style="685" customWidth="1"/>
    <col min="3839" max="3839" width="17.7109375" style="685" customWidth="1"/>
    <col min="3840" max="3840" width="13.85546875" style="685" customWidth="1"/>
    <col min="3841" max="3841" width="13.140625" style="685" customWidth="1"/>
    <col min="3842" max="3842" width="12.28515625" style="685" customWidth="1"/>
    <col min="3843" max="3843" width="3" style="685" customWidth="1"/>
    <col min="3844" max="3844" width="20.28515625" style="685" customWidth="1"/>
    <col min="3845" max="3845" width="12.5703125" style="685" customWidth="1"/>
    <col min="3846" max="3846" width="11.7109375" style="685" customWidth="1"/>
    <col min="3847" max="3847" width="9.140625" style="685"/>
    <col min="3848" max="3848" width="2.85546875" style="685" customWidth="1"/>
    <col min="3849" max="3849" width="18.5703125" style="685" customWidth="1"/>
    <col min="3850" max="3850" width="14.42578125" style="685" customWidth="1"/>
    <col min="3851" max="3851" width="13.7109375" style="685" customWidth="1"/>
    <col min="3852" max="3852" width="10.140625" style="685" customWidth="1"/>
    <col min="3853" max="3853" width="4.42578125" style="685" customWidth="1"/>
    <col min="3854" max="3854" width="24" style="685" customWidth="1"/>
    <col min="3855" max="3855" width="13.140625" style="685" customWidth="1"/>
    <col min="3856" max="3856" width="13" style="685" customWidth="1"/>
    <col min="3857" max="3857" width="10.42578125" style="685" customWidth="1"/>
    <col min="3858" max="4093" width="9.140625" style="685"/>
    <col min="4094" max="4094" width="5" style="685" customWidth="1"/>
    <col min="4095" max="4095" width="17.7109375" style="685" customWidth="1"/>
    <col min="4096" max="4096" width="13.85546875" style="685" customWidth="1"/>
    <col min="4097" max="4097" width="13.140625" style="685" customWidth="1"/>
    <col min="4098" max="4098" width="12.28515625" style="685" customWidth="1"/>
    <col min="4099" max="4099" width="3" style="685" customWidth="1"/>
    <col min="4100" max="4100" width="20.28515625" style="685" customWidth="1"/>
    <col min="4101" max="4101" width="12.5703125" style="685" customWidth="1"/>
    <col min="4102" max="4102" width="11.7109375" style="685" customWidth="1"/>
    <col min="4103" max="4103" width="9.140625" style="685"/>
    <col min="4104" max="4104" width="2.85546875" style="685" customWidth="1"/>
    <col min="4105" max="4105" width="18.5703125" style="685" customWidth="1"/>
    <col min="4106" max="4106" width="14.42578125" style="685" customWidth="1"/>
    <col min="4107" max="4107" width="13.7109375" style="685" customWidth="1"/>
    <col min="4108" max="4108" width="10.140625" style="685" customWidth="1"/>
    <col min="4109" max="4109" width="4.42578125" style="685" customWidth="1"/>
    <col min="4110" max="4110" width="24" style="685" customWidth="1"/>
    <col min="4111" max="4111" width="13.140625" style="685" customWidth="1"/>
    <col min="4112" max="4112" width="13" style="685" customWidth="1"/>
    <col min="4113" max="4113" width="10.42578125" style="685" customWidth="1"/>
    <col min="4114" max="4349" width="9.140625" style="685"/>
    <col min="4350" max="4350" width="5" style="685" customWidth="1"/>
    <col min="4351" max="4351" width="17.7109375" style="685" customWidth="1"/>
    <col min="4352" max="4352" width="13.85546875" style="685" customWidth="1"/>
    <col min="4353" max="4353" width="13.140625" style="685" customWidth="1"/>
    <col min="4354" max="4354" width="12.28515625" style="685" customWidth="1"/>
    <col min="4355" max="4355" width="3" style="685" customWidth="1"/>
    <col min="4356" max="4356" width="20.28515625" style="685" customWidth="1"/>
    <col min="4357" max="4357" width="12.5703125" style="685" customWidth="1"/>
    <col min="4358" max="4358" width="11.7109375" style="685" customWidth="1"/>
    <col min="4359" max="4359" width="9.140625" style="685"/>
    <col min="4360" max="4360" width="2.85546875" style="685" customWidth="1"/>
    <col min="4361" max="4361" width="18.5703125" style="685" customWidth="1"/>
    <col min="4362" max="4362" width="14.42578125" style="685" customWidth="1"/>
    <col min="4363" max="4363" width="13.7109375" style="685" customWidth="1"/>
    <col min="4364" max="4364" width="10.140625" style="685" customWidth="1"/>
    <col min="4365" max="4365" width="4.42578125" style="685" customWidth="1"/>
    <col min="4366" max="4366" width="24" style="685" customWidth="1"/>
    <col min="4367" max="4367" width="13.140625" style="685" customWidth="1"/>
    <col min="4368" max="4368" width="13" style="685" customWidth="1"/>
    <col min="4369" max="4369" width="10.42578125" style="685" customWidth="1"/>
    <col min="4370" max="4605" width="9.140625" style="685"/>
    <col min="4606" max="4606" width="5" style="685" customWidth="1"/>
    <col min="4607" max="4607" width="17.7109375" style="685" customWidth="1"/>
    <col min="4608" max="4608" width="13.85546875" style="685" customWidth="1"/>
    <col min="4609" max="4609" width="13.140625" style="685" customWidth="1"/>
    <col min="4610" max="4610" width="12.28515625" style="685" customWidth="1"/>
    <col min="4611" max="4611" width="3" style="685" customWidth="1"/>
    <col min="4612" max="4612" width="20.28515625" style="685" customWidth="1"/>
    <col min="4613" max="4613" width="12.5703125" style="685" customWidth="1"/>
    <col min="4614" max="4614" width="11.7109375" style="685" customWidth="1"/>
    <col min="4615" max="4615" width="9.140625" style="685"/>
    <col min="4616" max="4616" width="2.85546875" style="685" customWidth="1"/>
    <col min="4617" max="4617" width="18.5703125" style="685" customWidth="1"/>
    <col min="4618" max="4618" width="14.42578125" style="685" customWidth="1"/>
    <col min="4619" max="4619" width="13.7109375" style="685" customWidth="1"/>
    <col min="4620" max="4620" width="10.140625" style="685" customWidth="1"/>
    <col min="4621" max="4621" width="4.42578125" style="685" customWidth="1"/>
    <col min="4622" max="4622" width="24" style="685" customWidth="1"/>
    <col min="4623" max="4623" width="13.140625" style="685" customWidth="1"/>
    <col min="4624" max="4624" width="13" style="685" customWidth="1"/>
    <col min="4625" max="4625" width="10.42578125" style="685" customWidth="1"/>
    <col min="4626" max="4861" width="9.140625" style="685"/>
    <col min="4862" max="4862" width="5" style="685" customWidth="1"/>
    <col min="4863" max="4863" width="17.7109375" style="685" customWidth="1"/>
    <col min="4864" max="4864" width="13.85546875" style="685" customWidth="1"/>
    <col min="4865" max="4865" width="13.140625" style="685" customWidth="1"/>
    <col min="4866" max="4866" width="12.28515625" style="685" customWidth="1"/>
    <col min="4867" max="4867" width="3" style="685" customWidth="1"/>
    <col min="4868" max="4868" width="20.28515625" style="685" customWidth="1"/>
    <col min="4869" max="4869" width="12.5703125" style="685" customWidth="1"/>
    <col min="4870" max="4870" width="11.7109375" style="685" customWidth="1"/>
    <col min="4871" max="4871" width="9.140625" style="685"/>
    <col min="4872" max="4872" width="2.85546875" style="685" customWidth="1"/>
    <col min="4873" max="4873" width="18.5703125" style="685" customWidth="1"/>
    <col min="4874" max="4874" width="14.42578125" style="685" customWidth="1"/>
    <col min="4875" max="4875" width="13.7109375" style="685" customWidth="1"/>
    <col min="4876" max="4876" width="10.140625" style="685" customWidth="1"/>
    <col min="4877" max="4877" width="4.42578125" style="685" customWidth="1"/>
    <col min="4878" max="4878" width="24" style="685" customWidth="1"/>
    <col min="4879" max="4879" width="13.140625" style="685" customWidth="1"/>
    <col min="4880" max="4880" width="13" style="685" customWidth="1"/>
    <col min="4881" max="4881" width="10.42578125" style="685" customWidth="1"/>
    <col min="4882" max="5117" width="9.140625" style="685"/>
    <col min="5118" max="5118" width="5" style="685" customWidth="1"/>
    <col min="5119" max="5119" width="17.7109375" style="685" customWidth="1"/>
    <col min="5120" max="5120" width="13.85546875" style="685" customWidth="1"/>
    <col min="5121" max="5121" width="13.140625" style="685" customWidth="1"/>
    <col min="5122" max="5122" width="12.28515625" style="685" customWidth="1"/>
    <col min="5123" max="5123" width="3" style="685" customWidth="1"/>
    <col min="5124" max="5124" width="20.28515625" style="685" customWidth="1"/>
    <col min="5125" max="5125" width="12.5703125" style="685" customWidth="1"/>
    <col min="5126" max="5126" width="11.7109375" style="685" customWidth="1"/>
    <col min="5127" max="5127" width="9.140625" style="685"/>
    <col min="5128" max="5128" width="2.85546875" style="685" customWidth="1"/>
    <col min="5129" max="5129" width="18.5703125" style="685" customWidth="1"/>
    <col min="5130" max="5130" width="14.42578125" style="685" customWidth="1"/>
    <col min="5131" max="5131" width="13.7109375" style="685" customWidth="1"/>
    <col min="5132" max="5132" width="10.140625" style="685" customWidth="1"/>
    <col min="5133" max="5133" width="4.42578125" style="685" customWidth="1"/>
    <col min="5134" max="5134" width="24" style="685" customWidth="1"/>
    <col min="5135" max="5135" width="13.140625" style="685" customWidth="1"/>
    <col min="5136" max="5136" width="13" style="685" customWidth="1"/>
    <col min="5137" max="5137" width="10.42578125" style="685" customWidth="1"/>
    <col min="5138" max="5373" width="9.140625" style="685"/>
    <col min="5374" max="5374" width="5" style="685" customWidth="1"/>
    <col min="5375" max="5375" width="17.7109375" style="685" customWidth="1"/>
    <col min="5376" max="5376" width="13.85546875" style="685" customWidth="1"/>
    <col min="5377" max="5377" width="13.140625" style="685" customWidth="1"/>
    <col min="5378" max="5378" width="12.28515625" style="685" customWidth="1"/>
    <col min="5379" max="5379" width="3" style="685" customWidth="1"/>
    <col min="5380" max="5380" width="20.28515625" style="685" customWidth="1"/>
    <col min="5381" max="5381" width="12.5703125" style="685" customWidth="1"/>
    <col min="5382" max="5382" width="11.7109375" style="685" customWidth="1"/>
    <col min="5383" max="5383" width="9.140625" style="685"/>
    <col min="5384" max="5384" width="2.85546875" style="685" customWidth="1"/>
    <col min="5385" max="5385" width="18.5703125" style="685" customWidth="1"/>
    <col min="5386" max="5386" width="14.42578125" style="685" customWidth="1"/>
    <col min="5387" max="5387" width="13.7109375" style="685" customWidth="1"/>
    <col min="5388" max="5388" width="10.140625" style="685" customWidth="1"/>
    <col min="5389" max="5389" width="4.42578125" style="685" customWidth="1"/>
    <col min="5390" max="5390" width="24" style="685" customWidth="1"/>
    <col min="5391" max="5391" width="13.140625" style="685" customWidth="1"/>
    <col min="5392" max="5392" width="13" style="685" customWidth="1"/>
    <col min="5393" max="5393" width="10.42578125" style="685" customWidth="1"/>
    <col min="5394" max="5629" width="9.140625" style="685"/>
    <col min="5630" max="5630" width="5" style="685" customWidth="1"/>
    <col min="5631" max="5631" width="17.7109375" style="685" customWidth="1"/>
    <col min="5632" max="5632" width="13.85546875" style="685" customWidth="1"/>
    <col min="5633" max="5633" width="13.140625" style="685" customWidth="1"/>
    <col min="5634" max="5634" width="12.28515625" style="685" customWidth="1"/>
    <col min="5635" max="5635" width="3" style="685" customWidth="1"/>
    <col min="5636" max="5636" width="20.28515625" style="685" customWidth="1"/>
    <col min="5637" max="5637" width="12.5703125" style="685" customWidth="1"/>
    <col min="5638" max="5638" width="11.7109375" style="685" customWidth="1"/>
    <col min="5639" max="5639" width="9.140625" style="685"/>
    <col min="5640" max="5640" width="2.85546875" style="685" customWidth="1"/>
    <col min="5641" max="5641" width="18.5703125" style="685" customWidth="1"/>
    <col min="5642" max="5642" width="14.42578125" style="685" customWidth="1"/>
    <col min="5643" max="5643" width="13.7109375" style="685" customWidth="1"/>
    <col min="5644" max="5644" width="10.140625" style="685" customWidth="1"/>
    <col min="5645" max="5645" width="4.42578125" style="685" customWidth="1"/>
    <col min="5646" max="5646" width="24" style="685" customWidth="1"/>
    <col min="5647" max="5647" width="13.140625" style="685" customWidth="1"/>
    <col min="5648" max="5648" width="13" style="685" customWidth="1"/>
    <col min="5649" max="5649" width="10.42578125" style="685" customWidth="1"/>
    <col min="5650" max="5885" width="9.140625" style="685"/>
    <col min="5886" max="5886" width="5" style="685" customWidth="1"/>
    <col min="5887" max="5887" width="17.7109375" style="685" customWidth="1"/>
    <col min="5888" max="5888" width="13.85546875" style="685" customWidth="1"/>
    <col min="5889" max="5889" width="13.140625" style="685" customWidth="1"/>
    <col min="5890" max="5890" width="12.28515625" style="685" customWidth="1"/>
    <col min="5891" max="5891" width="3" style="685" customWidth="1"/>
    <col min="5892" max="5892" width="20.28515625" style="685" customWidth="1"/>
    <col min="5893" max="5893" width="12.5703125" style="685" customWidth="1"/>
    <col min="5894" max="5894" width="11.7109375" style="685" customWidth="1"/>
    <col min="5895" max="5895" width="9.140625" style="685"/>
    <col min="5896" max="5896" width="2.85546875" style="685" customWidth="1"/>
    <col min="5897" max="5897" width="18.5703125" style="685" customWidth="1"/>
    <col min="5898" max="5898" width="14.42578125" style="685" customWidth="1"/>
    <col min="5899" max="5899" width="13.7109375" style="685" customWidth="1"/>
    <col min="5900" max="5900" width="10.140625" style="685" customWidth="1"/>
    <col min="5901" max="5901" width="4.42578125" style="685" customWidth="1"/>
    <col min="5902" max="5902" width="24" style="685" customWidth="1"/>
    <col min="5903" max="5903" width="13.140625" style="685" customWidth="1"/>
    <col min="5904" max="5904" width="13" style="685" customWidth="1"/>
    <col min="5905" max="5905" width="10.42578125" style="685" customWidth="1"/>
    <col min="5906" max="6141" width="9.140625" style="685"/>
    <col min="6142" max="6142" width="5" style="685" customWidth="1"/>
    <col min="6143" max="6143" width="17.7109375" style="685" customWidth="1"/>
    <col min="6144" max="6144" width="13.85546875" style="685" customWidth="1"/>
    <col min="6145" max="6145" width="13.140625" style="685" customWidth="1"/>
    <col min="6146" max="6146" width="12.28515625" style="685" customWidth="1"/>
    <col min="6147" max="6147" width="3" style="685" customWidth="1"/>
    <col min="6148" max="6148" width="20.28515625" style="685" customWidth="1"/>
    <col min="6149" max="6149" width="12.5703125" style="685" customWidth="1"/>
    <col min="6150" max="6150" width="11.7109375" style="685" customWidth="1"/>
    <col min="6151" max="6151" width="9.140625" style="685"/>
    <col min="6152" max="6152" width="2.85546875" style="685" customWidth="1"/>
    <col min="6153" max="6153" width="18.5703125" style="685" customWidth="1"/>
    <col min="6154" max="6154" width="14.42578125" style="685" customWidth="1"/>
    <col min="6155" max="6155" width="13.7109375" style="685" customWidth="1"/>
    <col min="6156" max="6156" width="10.140625" style="685" customWidth="1"/>
    <col min="6157" max="6157" width="4.42578125" style="685" customWidth="1"/>
    <col min="6158" max="6158" width="24" style="685" customWidth="1"/>
    <col min="6159" max="6159" width="13.140625" style="685" customWidth="1"/>
    <col min="6160" max="6160" width="13" style="685" customWidth="1"/>
    <col min="6161" max="6161" width="10.42578125" style="685" customWidth="1"/>
    <col min="6162" max="6397" width="9.140625" style="685"/>
    <col min="6398" max="6398" width="5" style="685" customWidth="1"/>
    <col min="6399" max="6399" width="17.7109375" style="685" customWidth="1"/>
    <col min="6400" max="6400" width="13.85546875" style="685" customWidth="1"/>
    <col min="6401" max="6401" width="13.140625" style="685" customWidth="1"/>
    <col min="6402" max="6402" width="12.28515625" style="685" customWidth="1"/>
    <col min="6403" max="6403" width="3" style="685" customWidth="1"/>
    <col min="6404" max="6404" width="20.28515625" style="685" customWidth="1"/>
    <col min="6405" max="6405" width="12.5703125" style="685" customWidth="1"/>
    <col min="6406" max="6406" width="11.7109375" style="685" customWidth="1"/>
    <col min="6407" max="6407" width="9.140625" style="685"/>
    <col min="6408" max="6408" width="2.85546875" style="685" customWidth="1"/>
    <col min="6409" max="6409" width="18.5703125" style="685" customWidth="1"/>
    <col min="6410" max="6410" width="14.42578125" style="685" customWidth="1"/>
    <col min="6411" max="6411" width="13.7109375" style="685" customWidth="1"/>
    <col min="6412" max="6412" width="10.140625" style="685" customWidth="1"/>
    <col min="6413" max="6413" width="4.42578125" style="685" customWidth="1"/>
    <col min="6414" max="6414" width="24" style="685" customWidth="1"/>
    <col min="6415" max="6415" width="13.140625" style="685" customWidth="1"/>
    <col min="6416" max="6416" width="13" style="685" customWidth="1"/>
    <col min="6417" max="6417" width="10.42578125" style="685" customWidth="1"/>
    <col min="6418" max="6653" width="9.140625" style="685"/>
    <col min="6654" max="6654" width="5" style="685" customWidth="1"/>
    <col min="6655" max="6655" width="17.7109375" style="685" customWidth="1"/>
    <col min="6656" max="6656" width="13.85546875" style="685" customWidth="1"/>
    <col min="6657" max="6657" width="13.140625" style="685" customWidth="1"/>
    <col min="6658" max="6658" width="12.28515625" style="685" customWidth="1"/>
    <col min="6659" max="6659" width="3" style="685" customWidth="1"/>
    <col min="6660" max="6660" width="20.28515625" style="685" customWidth="1"/>
    <col min="6661" max="6661" width="12.5703125" style="685" customWidth="1"/>
    <col min="6662" max="6662" width="11.7109375" style="685" customWidth="1"/>
    <col min="6663" max="6663" width="9.140625" style="685"/>
    <col min="6664" max="6664" width="2.85546875" style="685" customWidth="1"/>
    <col min="6665" max="6665" width="18.5703125" style="685" customWidth="1"/>
    <col min="6666" max="6666" width="14.42578125" style="685" customWidth="1"/>
    <col min="6667" max="6667" width="13.7109375" style="685" customWidth="1"/>
    <col min="6668" max="6668" width="10.140625" style="685" customWidth="1"/>
    <col min="6669" max="6669" width="4.42578125" style="685" customWidth="1"/>
    <col min="6670" max="6670" width="24" style="685" customWidth="1"/>
    <col min="6671" max="6671" width="13.140625" style="685" customWidth="1"/>
    <col min="6672" max="6672" width="13" style="685" customWidth="1"/>
    <col min="6673" max="6673" width="10.42578125" style="685" customWidth="1"/>
    <col min="6674" max="6909" width="9.140625" style="685"/>
    <col min="6910" max="6910" width="5" style="685" customWidth="1"/>
    <col min="6911" max="6911" width="17.7109375" style="685" customWidth="1"/>
    <col min="6912" max="6912" width="13.85546875" style="685" customWidth="1"/>
    <col min="6913" max="6913" width="13.140625" style="685" customWidth="1"/>
    <col min="6914" max="6914" width="12.28515625" style="685" customWidth="1"/>
    <col min="6915" max="6915" width="3" style="685" customWidth="1"/>
    <col min="6916" max="6916" width="20.28515625" style="685" customWidth="1"/>
    <col min="6917" max="6917" width="12.5703125" style="685" customWidth="1"/>
    <col min="6918" max="6918" width="11.7109375" style="685" customWidth="1"/>
    <col min="6919" max="6919" width="9.140625" style="685"/>
    <col min="6920" max="6920" width="2.85546875" style="685" customWidth="1"/>
    <col min="6921" max="6921" width="18.5703125" style="685" customWidth="1"/>
    <col min="6922" max="6922" width="14.42578125" style="685" customWidth="1"/>
    <col min="6923" max="6923" width="13.7109375" style="685" customWidth="1"/>
    <col min="6924" max="6924" width="10.140625" style="685" customWidth="1"/>
    <col min="6925" max="6925" width="4.42578125" style="685" customWidth="1"/>
    <col min="6926" max="6926" width="24" style="685" customWidth="1"/>
    <col min="6927" max="6927" width="13.140625" style="685" customWidth="1"/>
    <col min="6928" max="6928" width="13" style="685" customWidth="1"/>
    <col min="6929" max="6929" width="10.42578125" style="685" customWidth="1"/>
    <col min="6930" max="7165" width="9.140625" style="685"/>
    <col min="7166" max="7166" width="5" style="685" customWidth="1"/>
    <col min="7167" max="7167" width="17.7109375" style="685" customWidth="1"/>
    <col min="7168" max="7168" width="13.85546875" style="685" customWidth="1"/>
    <col min="7169" max="7169" width="13.140625" style="685" customWidth="1"/>
    <col min="7170" max="7170" width="12.28515625" style="685" customWidth="1"/>
    <col min="7171" max="7171" width="3" style="685" customWidth="1"/>
    <col min="7172" max="7172" width="20.28515625" style="685" customWidth="1"/>
    <col min="7173" max="7173" width="12.5703125" style="685" customWidth="1"/>
    <col min="7174" max="7174" width="11.7109375" style="685" customWidth="1"/>
    <col min="7175" max="7175" width="9.140625" style="685"/>
    <col min="7176" max="7176" width="2.85546875" style="685" customWidth="1"/>
    <col min="7177" max="7177" width="18.5703125" style="685" customWidth="1"/>
    <col min="7178" max="7178" width="14.42578125" style="685" customWidth="1"/>
    <col min="7179" max="7179" width="13.7109375" style="685" customWidth="1"/>
    <col min="7180" max="7180" width="10.140625" style="685" customWidth="1"/>
    <col min="7181" max="7181" width="4.42578125" style="685" customWidth="1"/>
    <col min="7182" max="7182" width="24" style="685" customWidth="1"/>
    <col min="7183" max="7183" width="13.140625" style="685" customWidth="1"/>
    <col min="7184" max="7184" width="13" style="685" customWidth="1"/>
    <col min="7185" max="7185" width="10.42578125" style="685" customWidth="1"/>
    <col min="7186" max="7421" width="9.140625" style="685"/>
    <col min="7422" max="7422" width="5" style="685" customWidth="1"/>
    <col min="7423" max="7423" width="17.7109375" style="685" customWidth="1"/>
    <col min="7424" max="7424" width="13.85546875" style="685" customWidth="1"/>
    <col min="7425" max="7425" width="13.140625" style="685" customWidth="1"/>
    <col min="7426" max="7426" width="12.28515625" style="685" customWidth="1"/>
    <col min="7427" max="7427" width="3" style="685" customWidth="1"/>
    <col min="7428" max="7428" width="20.28515625" style="685" customWidth="1"/>
    <col min="7429" max="7429" width="12.5703125" style="685" customWidth="1"/>
    <col min="7430" max="7430" width="11.7109375" style="685" customWidth="1"/>
    <col min="7431" max="7431" width="9.140625" style="685"/>
    <col min="7432" max="7432" width="2.85546875" style="685" customWidth="1"/>
    <col min="7433" max="7433" width="18.5703125" style="685" customWidth="1"/>
    <col min="7434" max="7434" width="14.42578125" style="685" customWidth="1"/>
    <col min="7435" max="7435" width="13.7109375" style="685" customWidth="1"/>
    <col min="7436" max="7436" width="10.140625" style="685" customWidth="1"/>
    <col min="7437" max="7437" width="4.42578125" style="685" customWidth="1"/>
    <col min="7438" max="7438" width="24" style="685" customWidth="1"/>
    <col min="7439" max="7439" width="13.140625" style="685" customWidth="1"/>
    <col min="7440" max="7440" width="13" style="685" customWidth="1"/>
    <col min="7441" max="7441" width="10.42578125" style="685" customWidth="1"/>
    <col min="7442" max="7677" width="9.140625" style="685"/>
    <col min="7678" max="7678" width="5" style="685" customWidth="1"/>
    <col min="7679" max="7679" width="17.7109375" style="685" customWidth="1"/>
    <col min="7680" max="7680" width="13.85546875" style="685" customWidth="1"/>
    <col min="7681" max="7681" width="13.140625" style="685" customWidth="1"/>
    <col min="7682" max="7682" width="12.28515625" style="685" customWidth="1"/>
    <col min="7683" max="7683" width="3" style="685" customWidth="1"/>
    <col min="7684" max="7684" width="20.28515625" style="685" customWidth="1"/>
    <col min="7685" max="7685" width="12.5703125" style="685" customWidth="1"/>
    <col min="7686" max="7686" width="11.7109375" style="685" customWidth="1"/>
    <col min="7687" max="7687" width="9.140625" style="685"/>
    <col min="7688" max="7688" width="2.85546875" style="685" customWidth="1"/>
    <col min="7689" max="7689" width="18.5703125" style="685" customWidth="1"/>
    <col min="7690" max="7690" width="14.42578125" style="685" customWidth="1"/>
    <col min="7691" max="7691" width="13.7109375" style="685" customWidth="1"/>
    <col min="7692" max="7692" width="10.140625" style="685" customWidth="1"/>
    <col min="7693" max="7693" width="4.42578125" style="685" customWidth="1"/>
    <col min="7694" max="7694" width="24" style="685" customWidth="1"/>
    <col min="7695" max="7695" width="13.140625" style="685" customWidth="1"/>
    <col min="7696" max="7696" width="13" style="685" customWidth="1"/>
    <col min="7697" max="7697" width="10.42578125" style="685" customWidth="1"/>
    <col min="7698" max="7933" width="9.140625" style="685"/>
    <col min="7934" max="7934" width="5" style="685" customWidth="1"/>
    <col min="7935" max="7935" width="17.7109375" style="685" customWidth="1"/>
    <col min="7936" max="7936" width="13.85546875" style="685" customWidth="1"/>
    <col min="7937" max="7937" width="13.140625" style="685" customWidth="1"/>
    <col min="7938" max="7938" width="12.28515625" style="685" customWidth="1"/>
    <col min="7939" max="7939" width="3" style="685" customWidth="1"/>
    <col min="7940" max="7940" width="20.28515625" style="685" customWidth="1"/>
    <col min="7941" max="7941" width="12.5703125" style="685" customWidth="1"/>
    <col min="7942" max="7942" width="11.7109375" style="685" customWidth="1"/>
    <col min="7943" max="7943" width="9.140625" style="685"/>
    <col min="7944" max="7944" width="2.85546875" style="685" customWidth="1"/>
    <col min="7945" max="7945" width="18.5703125" style="685" customWidth="1"/>
    <col min="7946" max="7946" width="14.42578125" style="685" customWidth="1"/>
    <col min="7947" max="7947" width="13.7109375" style="685" customWidth="1"/>
    <col min="7948" max="7948" width="10.140625" style="685" customWidth="1"/>
    <col min="7949" max="7949" width="4.42578125" style="685" customWidth="1"/>
    <col min="7950" max="7950" width="24" style="685" customWidth="1"/>
    <col min="7951" max="7951" width="13.140625" style="685" customWidth="1"/>
    <col min="7952" max="7952" width="13" style="685" customWidth="1"/>
    <col min="7953" max="7953" width="10.42578125" style="685" customWidth="1"/>
    <col min="7954" max="8189" width="9.140625" style="685"/>
    <col min="8190" max="8190" width="5" style="685" customWidth="1"/>
    <col min="8191" max="8191" width="17.7109375" style="685" customWidth="1"/>
    <col min="8192" max="8192" width="13.85546875" style="685" customWidth="1"/>
    <col min="8193" max="8193" width="13.140625" style="685" customWidth="1"/>
    <col min="8194" max="8194" width="12.28515625" style="685" customWidth="1"/>
    <col min="8195" max="8195" width="3" style="685" customWidth="1"/>
    <col min="8196" max="8196" width="20.28515625" style="685" customWidth="1"/>
    <col min="8197" max="8197" width="12.5703125" style="685" customWidth="1"/>
    <col min="8198" max="8198" width="11.7109375" style="685" customWidth="1"/>
    <col min="8199" max="8199" width="9.140625" style="685"/>
    <col min="8200" max="8200" width="2.85546875" style="685" customWidth="1"/>
    <col min="8201" max="8201" width="18.5703125" style="685" customWidth="1"/>
    <col min="8202" max="8202" width="14.42578125" style="685" customWidth="1"/>
    <col min="8203" max="8203" width="13.7109375" style="685" customWidth="1"/>
    <col min="8204" max="8204" width="10.140625" style="685" customWidth="1"/>
    <col min="8205" max="8205" width="4.42578125" style="685" customWidth="1"/>
    <col min="8206" max="8206" width="24" style="685" customWidth="1"/>
    <col min="8207" max="8207" width="13.140625" style="685" customWidth="1"/>
    <col min="8208" max="8208" width="13" style="685" customWidth="1"/>
    <col min="8209" max="8209" width="10.42578125" style="685" customWidth="1"/>
    <col min="8210" max="8445" width="9.140625" style="685"/>
    <col min="8446" max="8446" width="5" style="685" customWidth="1"/>
    <col min="8447" max="8447" width="17.7109375" style="685" customWidth="1"/>
    <col min="8448" max="8448" width="13.85546875" style="685" customWidth="1"/>
    <col min="8449" max="8449" width="13.140625" style="685" customWidth="1"/>
    <col min="8450" max="8450" width="12.28515625" style="685" customWidth="1"/>
    <col min="8451" max="8451" width="3" style="685" customWidth="1"/>
    <col min="8452" max="8452" width="20.28515625" style="685" customWidth="1"/>
    <col min="8453" max="8453" width="12.5703125" style="685" customWidth="1"/>
    <col min="8454" max="8454" width="11.7109375" style="685" customWidth="1"/>
    <col min="8455" max="8455" width="9.140625" style="685"/>
    <col min="8456" max="8456" width="2.85546875" style="685" customWidth="1"/>
    <col min="8457" max="8457" width="18.5703125" style="685" customWidth="1"/>
    <col min="8458" max="8458" width="14.42578125" style="685" customWidth="1"/>
    <col min="8459" max="8459" width="13.7109375" style="685" customWidth="1"/>
    <col min="8460" max="8460" width="10.140625" style="685" customWidth="1"/>
    <col min="8461" max="8461" width="4.42578125" style="685" customWidth="1"/>
    <col min="8462" max="8462" width="24" style="685" customWidth="1"/>
    <col min="8463" max="8463" width="13.140625" style="685" customWidth="1"/>
    <col min="8464" max="8464" width="13" style="685" customWidth="1"/>
    <col min="8465" max="8465" width="10.42578125" style="685" customWidth="1"/>
    <col min="8466" max="8701" width="9.140625" style="685"/>
    <col min="8702" max="8702" width="5" style="685" customWidth="1"/>
    <col min="8703" max="8703" width="17.7109375" style="685" customWidth="1"/>
    <col min="8704" max="8704" width="13.85546875" style="685" customWidth="1"/>
    <col min="8705" max="8705" width="13.140625" style="685" customWidth="1"/>
    <col min="8706" max="8706" width="12.28515625" style="685" customWidth="1"/>
    <col min="8707" max="8707" width="3" style="685" customWidth="1"/>
    <col min="8708" max="8708" width="20.28515625" style="685" customWidth="1"/>
    <col min="8709" max="8709" width="12.5703125" style="685" customWidth="1"/>
    <col min="8710" max="8710" width="11.7109375" style="685" customWidth="1"/>
    <col min="8711" max="8711" width="9.140625" style="685"/>
    <col min="8712" max="8712" width="2.85546875" style="685" customWidth="1"/>
    <col min="8713" max="8713" width="18.5703125" style="685" customWidth="1"/>
    <col min="8714" max="8714" width="14.42578125" style="685" customWidth="1"/>
    <col min="8715" max="8715" width="13.7109375" style="685" customWidth="1"/>
    <col min="8716" max="8716" width="10.140625" style="685" customWidth="1"/>
    <col min="8717" max="8717" width="4.42578125" style="685" customWidth="1"/>
    <col min="8718" max="8718" width="24" style="685" customWidth="1"/>
    <col min="8719" max="8719" width="13.140625" style="685" customWidth="1"/>
    <col min="8720" max="8720" width="13" style="685" customWidth="1"/>
    <col min="8721" max="8721" width="10.42578125" style="685" customWidth="1"/>
    <col min="8722" max="8957" width="9.140625" style="685"/>
    <col min="8958" max="8958" width="5" style="685" customWidth="1"/>
    <col min="8959" max="8959" width="17.7109375" style="685" customWidth="1"/>
    <col min="8960" max="8960" width="13.85546875" style="685" customWidth="1"/>
    <col min="8961" max="8961" width="13.140625" style="685" customWidth="1"/>
    <col min="8962" max="8962" width="12.28515625" style="685" customWidth="1"/>
    <col min="8963" max="8963" width="3" style="685" customWidth="1"/>
    <col min="8964" max="8964" width="20.28515625" style="685" customWidth="1"/>
    <col min="8965" max="8965" width="12.5703125" style="685" customWidth="1"/>
    <col min="8966" max="8966" width="11.7109375" style="685" customWidth="1"/>
    <col min="8967" max="8967" width="9.140625" style="685"/>
    <col min="8968" max="8968" width="2.85546875" style="685" customWidth="1"/>
    <col min="8969" max="8969" width="18.5703125" style="685" customWidth="1"/>
    <col min="8970" max="8970" width="14.42578125" style="685" customWidth="1"/>
    <col min="8971" max="8971" width="13.7109375" style="685" customWidth="1"/>
    <col min="8972" max="8972" width="10.140625" style="685" customWidth="1"/>
    <col min="8973" max="8973" width="4.42578125" style="685" customWidth="1"/>
    <col min="8974" max="8974" width="24" style="685" customWidth="1"/>
    <col min="8975" max="8975" width="13.140625" style="685" customWidth="1"/>
    <col min="8976" max="8976" width="13" style="685" customWidth="1"/>
    <col min="8977" max="8977" width="10.42578125" style="685" customWidth="1"/>
    <col min="8978" max="9213" width="9.140625" style="685"/>
    <col min="9214" max="9214" width="5" style="685" customWidth="1"/>
    <col min="9215" max="9215" width="17.7109375" style="685" customWidth="1"/>
    <col min="9216" max="9216" width="13.85546875" style="685" customWidth="1"/>
    <col min="9217" max="9217" width="13.140625" style="685" customWidth="1"/>
    <col min="9218" max="9218" width="12.28515625" style="685" customWidth="1"/>
    <col min="9219" max="9219" width="3" style="685" customWidth="1"/>
    <col min="9220" max="9220" width="20.28515625" style="685" customWidth="1"/>
    <col min="9221" max="9221" width="12.5703125" style="685" customWidth="1"/>
    <col min="9222" max="9222" width="11.7109375" style="685" customWidth="1"/>
    <col min="9223" max="9223" width="9.140625" style="685"/>
    <col min="9224" max="9224" width="2.85546875" style="685" customWidth="1"/>
    <col min="9225" max="9225" width="18.5703125" style="685" customWidth="1"/>
    <col min="9226" max="9226" width="14.42578125" style="685" customWidth="1"/>
    <col min="9227" max="9227" width="13.7109375" style="685" customWidth="1"/>
    <col min="9228" max="9228" width="10.140625" style="685" customWidth="1"/>
    <col min="9229" max="9229" width="4.42578125" style="685" customWidth="1"/>
    <col min="9230" max="9230" width="24" style="685" customWidth="1"/>
    <col min="9231" max="9231" width="13.140625" style="685" customWidth="1"/>
    <col min="9232" max="9232" width="13" style="685" customWidth="1"/>
    <col min="9233" max="9233" width="10.42578125" style="685" customWidth="1"/>
    <col min="9234" max="9469" width="9.140625" style="685"/>
    <col min="9470" max="9470" width="5" style="685" customWidth="1"/>
    <col min="9471" max="9471" width="17.7109375" style="685" customWidth="1"/>
    <col min="9472" max="9472" width="13.85546875" style="685" customWidth="1"/>
    <col min="9473" max="9473" width="13.140625" style="685" customWidth="1"/>
    <col min="9474" max="9474" width="12.28515625" style="685" customWidth="1"/>
    <col min="9475" max="9475" width="3" style="685" customWidth="1"/>
    <col min="9476" max="9476" width="20.28515625" style="685" customWidth="1"/>
    <col min="9477" max="9477" width="12.5703125" style="685" customWidth="1"/>
    <col min="9478" max="9478" width="11.7109375" style="685" customWidth="1"/>
    <col min="9479" max="9479" width="9.140625" style="685"/>
    <col min="9480" max="9480" width="2.85546875" style="685" customWidth="1"/>
    <col min="9481" max="9481" width="18.5703125" style="685" customWidth="1"/>
    <col min="9482" max="9482" width="14.42578125" style="685" customWidth="1"/>
    <col min="9483" max="9483" width="13.7109375" style="685" customWidth="1"/>
    <col min="9484" max="9484" width="10.140625" style="685" customWidth="1"/>
    <col min="9485" max="9485" width="4.42578125" style="685" customWidth="1"/>
    <col min="9486" max="9486" width="24" style="685" customWidth="1"/>
    <col min="9487" max="9487" width="13.140625" style="685" customWidth="1"/>
    <col min="9488" max="9488" width="13" style="685" customWidth="1"/>
    <col min="9489" max="9489" width="10.42578125" style="685" customWidth="1"/>
    <col min="9490" max="9725" width="9.140625" style="685"/>
    <col min="9726" max="9726" width="5" style="685" customWidth="1"/>
    <col min="9727" max="9727" width="17.7109375" style="685" customWidth="1"/>
    <col min="9728" max="9728" width="13.85546875" style="685" customWidth="1"/>
    <col min="9729" max="9729" width="13.140625" style="685" customWidth="1"/>
    <col min="9730" max="9730" width="12.28515625" style="685" customWidth="1"/>
    <col min="9731" max="9731" width="3" style="685" customWidth="1"/>
    <col min="9732" max="9732" width="20.28515625" style="685" customWidth="1"/>
    <col min="9733" max="9733" width="12.5703125" style="685" customWidth="1"/>
    <col min="9734" max="9734" width="11.7109375" style="685" customWidth="1"/>
    <col min="9735" max="9735" width="9.140625" style="685"/>
    <col min="9736" max="9736" width="2.85546875" style="685" customWidth="1"/>
    <col min="9737" max="9737" width="18.5703125" style="685" customWidth="1"/>
    <col min="9738" max="9738" width="14.42578125" style="685" customWidth="1"/>
    <col min="9739" max="9739" width="13.7109375" style="685" customWidth="1"/>
    <col min="9740" max="9740" width="10.140625" style="685" customWidth="1"/>
    <col min="9741" max="9741" width="4.42578125" style="685" customWidth="1"/>
    <col min="9742" max="9742" width="24" style="685" customWidth="1"/>
    <col min="9743" max="9743" width="13.140625" style="685" customWidth="1"/>
    <col min="9744" max="9744" width="13" style="685" customWidth="1"/>
    <col min="9745" max="9745" width="10.42578125" style="685" customWidth="1"/>
    <col min="9746" max="9981" width="9.140625" style="685"/>
    <col min="9982" max="9982" width="5" style="685" customWidth="1"/>
    <col min="9983" max="9983" width="17.7109375" style="685" customWidth="1"/>
    <col min="9984" max="9984" width="13.85546875" style="685" customWidth="1"/>
    <col min="9985" max="9985" width="13.140625" style="685" customWidth="1"/>
    <col min="9986" max="9986" width="12.28515625" style="685" customWidth="1"/>
    <col min="9987" max="9987" width="3" style="685" customWidth="1"/>
    <col min="9988" max="9988" width="20.28515625" style="685" customWidth="1"/>
    <col min="9989" max="9989" width="12.5703125" style="685" customWidth="1"/>
    <col min="9990" max="9990" width="11.7109375" style="685" customWidth="1"/>
    <col min="9991" max="9991" width="9.140625" style="685"/>
    <col min="9992" max="9992" width="2.85546875" style="685" customWidth="1"/>
    <col min="9993" max="9993" width="18.5703125" style="685" customWidth="1"/>
    <col min="9994" max="9994" width="14.42578125" style="685" customWidth="1"/>
    <col min="9995" max="9995" width="13.7109375" style="685" customWidth="1"/>
    <col min="9996" max="9996" width="10.140625" style="685" customWidth="1"/>
    <col min="9997" max="9997" width="4.42578125" style="685" customWidth="1"/>
    <col min="9998" max="9998" width="24" style="685" customWidth="1"/>
    <col min="9999" max="9999" width="13.140625" style="685" customWidth="1"/>
    <col min="10000" max="10000" width="13" style="685" customWidth="1"/>
    <col min="10001" max="10001" width="10.42578125" style="685" customWidth="1"/>
    <col min="10002" max="10237" width="9.140625" style="685"/>
    <col min="10238" max="10238" width="5" style="685" customWidth="1"/>
    <col min="10239" max="10239" width="17.7109375" style="685" customWidth="1"/>
    <col min="10240" max="10240" width="13.85546875" style="685" customWidth="1"/>
    <col min="10241" max="10241" width="13.140625" style="685" customWidth="1"/>
    <col min="10242" max="10242" width="12.28515625" style="685" customWidth="1"/>
    <col min="10243" max="10243" width="3" style="685" customWidth="1"/>
    <col min="10244" max="10244" width="20.28515625" style="685" customWidth="1"/>
    <col min="10245" max="10245" width="12.5703125" style="685" customWidth="1"/>
    <col min="10246" max="10246" width="11.7109375" style="685" customWidth="1"/>
    <col min="10247" max="10247" width="9.140625" style="685"/>
    <col min="10248" max="10248" width="2.85546875" style="685" customWidth="1"/>
    <col min="10249" max="10249" width="18.5703125" style="685" customWidth="1"/>
    <col min="10250" max="10250" width="14.42578125" style="685" customWidth="1"/>
    <col min="10251" max="10251" width="13.7109375" style="685" customWidth="1"/>
    <col min="10252" max="10252" width="10.140625" style="685" customWidth="1"/>
    <col min="10253" max="10253" width="4.42578125" style="685" customWidth="1"/>
    <col min="10254" max="10254" width="24" style="685" customWidth="1"/>
    <col min="10255" max="10255" width="13.140625" style="685" customWidth="1"/>
    <col min="10256" max="10256" width="13" style="685" customWidth="1"/>
    <col min="10257" max="10257" width="10.42578125" style="685" customWidth="1"/>
    <col min="10258" max="10493" width="9.140625" style="685"/>
    <col min="10494" max="10494" width="5" style="685" customWidth="1"/>
    <col min="10495" max="10495" width="17.7109375" style="685" customWidth="1"/>
    <col min="10496" max="10496" width="13.85546875" style="685" customWidth="1"/>
    <col min="10497" max="10497" width="13.140625" style="685" customWidth="1"/>
    <col min="10498" max="10498" width="12.28515625" style="685" customWidth="1"/>
    <col min="10499" max="10499" width="3" style="685" customWidth="1"/>
    <col min="10500" max="10500" width="20.28515625" style="685" customWidth="1"/>
    <col min="10501" max="10501" width="12.5703125" style="685" customWidth="1"/>
    <col min="10502" max="10502" width="11.7109375" style="685" customWidth="1"/>
    <col min="10503" max="10503" width="9.140625" style="685"/>
    <col min="10504" max="10504" width="2.85546875" style="685" customWidth="1"/>
    <col min="10505" max="10505" width="18.5703125" style="685" customWidth="1"/>
    <col min="10506" max="10506" width="14.42578125" style="685" customWidth="1"/>
    <col min="10507" max="10507" width="13.7109375" style="685" customWidth="1"/>
    <col min="10508" max="10508" width="10.140625" style="685" customWidth="1"/>
    <col min="10509" max="10509" width="4.42578125" style="685" customWidth="1"/>
    <col min="10510" max="10510" width="24" style="685" customWidth="1"/>
    <col min="10511" max="10511" width="13.140625" style="685" customWidth="1"/>
    <col min="10512" max="10512" width="13" style="685" customWidth="1"/>
    <col min="10513" max="10513" width="10.42578125" style="685" customWidth="1"/>
    <col min="10514" max="10749" width="9.140625" style="685"/>
    <col min="10750" max="10750" width="5" style="685" customWidth="1"/>
    <col min="10751" max="10751" width="17.7109375" style="685" customWidth="1"/>
    <col min="10752" max="10752" width="13.85546875" style="685" customWidth="1"/>
    <col min="10753" max="10753" width="13.140625" style="685" customWidth="1"/>
    <col min="10754" max="10754" width="12.28515625" style="685" customWidth="1"/>
    <col min="10755" max="10755" width="3" style="685" customWidth="1"/>
    <col min="10756" max="10756" width="20.28515625" style="685" customWidth="1"/>
    <col min="10757" max="10757" width="12.5703125" style="685" customWidth="1"/>
    <col min="10758" max="10758" width="11.7109375" style="685" customWidth="1"/>
    <col min="10759" max="10759" width="9.140625" style="685"/>
    <col min="10760" max="10760" width="2.85546875" style="685" customWidth="1"/>
    <col min="10761" max="10761" width="18.5703125" style="685" customWidth="1"/>
    <col min="10762" max="10762" width="14.42578125" style="685" customWidth="1"/>
    <col min="10763" max="10763" width="13.7109375" style="685" customWidth="1"/>
    <col min="10764" max="10764" width="10.140625" style="685" customWidth="1"/>
    <col min="10765" max="10765" width="4.42578125" style="685" customWidth="1"/>
    <col min="10766" max="10766" width="24" style="685" customWidth="1"/>
    <col min="10767" max="10767" width="13.140625" style="685" customWidth="1"/>
    <col min="10768" max="10768" width="13" style="685" customWidth="1"/>
    <col min="10769" max="10769" width="10.42578125" style="685" customWidth="1"/>
    <col min="10770" max="11005" width="9.140625" style="685"/>
    <col min="11006" max="11006" width="5" style="685" customWidth="1"/>
    <col min="11007" max="11007" width="17.7109375" style="685" customWidth="1"/>
    <col min="11008" max="11008" width="13.85546875" style="685" customWidth="1"/>
    <col min="11009" max="11009" width="13.140625" style="685" customWidth="1"/>
    <col min="11010" max="11010" width="12.28515625" style="685" customWidth="1"/>
    <col min="11011" max="11011" width="3" style="685" customWidth="1"/>
    <col min="11012" max="11012" width="20.28515625" style="685" customWidth="1"/>
    <col min="11013" max="11013" width="12.5703125" style="685" customWidth="1"/>
    <col min="11014" max="11014" width="11.7109375" style="685" customWidth="1"/>
    <col min="11015" max="11015" width="9.140625" style="685"/>
    <col min="11016" max="11016" width="2.85546875" style="685" customWidth="1"/>
    <col min="11017" max="11017" width="18.5703125" style="685" customWidth="1"/>
    <col min="11018" max="11018" width="14.42578125" style="685" customWidth="1"/>
    <col min="11019" max="11019" width="13.7109375" style="685" customWidth="1"/>
    <col min="11020" max="11020" width="10.140625" style="685" customWidth="1"/>
    <col min="11021" max="11021" width="4.42578125" style="685" customWidth="1"/>
    <col min="11022" max="11022" width="24" style="685" customWidth="1"/>
    <col min="11023" max="11023" width="13.140625" style="685" customWidth="1"/>
    <col min="11024" max="11024" width="13" style="685" customWidth="1"/>
    <col min="11025" max="11025" width="10.42578125" style="685" customWidth="1"/>
    <col min="11026" max="11261" width="9.140625" style="685"/>
    <col min="11262" max="11262" width="5" style="685" customWidth="1"/>
    <col min="11263" max="11263" width="17.7109375" style="685" customWidth="1"/>
    <col min="11264" max="11264" width="13.85546875" style="685" customWidth="1"/>
    <col min="11265" max="11265" width="13.140625" style="685" customWidth="1"/>
    <col min="11266" max="11266" width="12.28515625" style="685" customWidth="1"/>
    <col min="11267" max="11267" width="3" style="685" customWidth="1"/>
    <col min="11268" max="11268" width="20.28515625" style="685" customWidth="1"/>
    <col min="11269" max="11269" width="12.5703125" style="685" customWidth="1"/>
    <col min="11270" max="11270" width="11.7109375" style="685" customWidth="1"/>
    <col min="11271" max="11271" width="9.140625" style="685"/>
    <col min="11272" max="11272" width="2.85546875" style="685" customWidth="1"/>
    <col min="11273" max="11273" width="18.5703125" style="685" customWidth="1"/>
    <col min="11274" max="11274" width="14.42578125" style="685" customWidth="1"/>
    <col min="11275" max="11275" width="13.7109375" style="685" customWidth="1"/>
    <col min="11276" max="11276" width="10.140625" style="685" customWidth="1"/>
    <col min="11277" max="11277" width="4.42578125" style="685" customWidth="1"/>
    <col min="11278" max="11278" width="24" style="685" customWidth="1"/>
    <col min="11279" max="11279" width="13.140625" style="685" customWidth="1"/>
    <col min="11280" max="11280" width="13" style="685" customWidth="1"/>
    <col min="11281" max="11281" width="10.42578125" style="685" customWidth="1"/>
    <col min="11282" max="11517" width="9.140625" style="685"/>
    <col min="11518" max="11518" width="5" style="685" customWidth="1"/>
    <col min="11519" max="11519" width="17.7109375" style="685" customWidth="1"/>
    <col min="11520" max="11520" width="13.85546875" style="685" customWidth="1"/>
    <col min="11521" max="11521" width="13.140625" style="685" customWidth="1"/>
    <col min="11522" max="11522" width="12.28515625" style="685" customWidth="1"/>
    <col min="11523" max="11523" width="3" style="685" customWidth="1"/>
    <col min="11524" max="11524" width="20.28515625" style="685" customWidth="1"/>
    <col min="11525" max="11525" width="12.5703125" style="685" customWidth="1"/>
    <col min="11526" max="11526" width="11.7109375" style="685" customWidth="1"/>
    <col min="11527" max="11527" width="9.140625" style="685"/>
    <col min="11528" max="11528" width="2.85546875" style="685" customWidth="1"/>
    <col min="11529" max="11529" width="18.5703125" style="685" customWidth="1"/>
    <col min="11530" max="11530" width="14.42578125" style="685" customWidth="1"/>
    <col min="11531" max="11531" width="13.7109375" style="685" customWidth="1"/>
    <col min="11532" max="11532" width="10.140625" style="685" customWidth="1"/>
    <col min="11533" max="11533" width="4.42578125" style="685" customWidth="1"/>
    <col min="11534" max="11534" width="24" style="685" customWidth="1"/>
    <col min="11535" max="11535" width="13.140625" style="685" customWidth="1"/>
    <col min="11536" max="11536" width="13" style="685" customWidth="1"/>
    <col min="11537" max="11537" width="10.42578125" style="685" customWidth="1"/>
    <col min="11538" max="11773" width="9.140625" style="685"/>
    <col min="11774" max="11774" width="5" style="685" customWidth="1"/>
    <col min="11775" max="11775" width="17.7109375" style="685" customWidth="1"/>
    <col min="11776" max="11776" width="13.85546875" style="685" customWidth="1"/>
    <col min="11777" max="11777" width="13.140625" style="685" customWidth="1"/>
    <col min="11778" max="11778" width="12.28515625" style="685" customWidth="1"/>
    <col min="11779" max="11779" width="3" style="685" customWidth="1"/>
    <col min="11780" max="11780" width="20.28515625" style="685" customWidth="1"/>
    <col min="11781" max="11781" width="12.5703125" style="685" customWidth="1"/>
    <col min="11782" max="11782" width="11.7109375" style="685" customWidth="1"/>
    <col min="11783" max="11783" width="9.140625" style="685"/>
    <col min="11784" max="11784" width="2.85546875" style="685" customWidth="1"/>
    <col min="11785" max="11785" width="18.5703125" style="685" customWidth="1"/>
    <col min="11786" max="11786" width="14.42578125" style="685" customWidth="1"/>
    <col min="11787" max="11787" width="13.7109375" style="685" customWidth="1"/>
    <col min="11788" max="11788" width="10.140625" style="685" customWidth="1"/>
    <col min="11789" max="11789" width="4.42578125" style="685" customWidth="1"/>
    <col min="11790" max="11790" width="24" style="685" customWidth="1"/>
    <col min="11791" max="11791" width="13.140625" style="685" customWidth="1"/>
    <col min="11792" max="11792" width="13" style="685" customWidth="1"/>
    <col min="11793" max="11793" width="10.42578125" style="685" customWidth="1"/>
    <col min="11794" max="12029" width="9.140625" style="685"/>
    <col min="12030" max="12030" width="5" style="685" customWidth="1"/>
    <col min="12031" max="12031" width="17.7109375" style="685" customWidth="1"/>
    <col min="12032" max="12032" width="13.85546875" style="685" customWidth="1"/>
    <col min="12033" max="12033" width="13.140625" style="685" customWidth="1"/>
    <col min="12034" max="12034" width="12.28515625" style="685" customWidth="1"/>
    <col min="12035" max="12035" width="3" style="685" customWidth="1"/>
    <col min="12036" max="12036" width="20.28515625" style="685" customWidth="1"/>
    <col min="12037" max="12037" width="12.5703125" style="685" customWidth="1"/>
    <col min="12038" max="12038" width="11.7109375" style="685" customWidth="1"/>
    <col min="12039" max="12039" width="9.140625" style="685"/>
    <col min="12040" max="12040" width="2.85546875" style="685" customWidth="1"/>
    <col min="12041" max="12041" width="18.5703125" style="685" customWidth="1"/>
    <col min="12042" max="12042" width="14.42578125" style="685" customWidth="1"/>
    <col min="12043" max="12043" width="13.7109375" style="685" customWidth="1"/>
    <col min="12044" max="12044" width="10.140625" style="685" customWidth="1"/>
    <col min="12045" max="12045" width="4.42578125" style="685" customWidth="1"/>
    <col min="12046" max="12046" width="24" style="685" customWidth="1"/>
    <col min="12047" max="12047" width="13.140625" style="685" customWidth="1"/>
    <col min="12048" max="12048" width="13" style="685" customWidth="1"/>
    <col min="12049" max="12049" width="10.42578125" style="685" customWidth="1"/>
    <col min="12050" max="12285" width="9.140625" style="685"/>
    <col min="12286" max="12286" width="5" style="685" customWidth="1"/>
    <col min="12287" max="12287" width="17.7109375" style="685" customWidth="1"/>
    <col min="12288" max="12288" width="13.85546875" style="685" customWidth="1"/>
    <col min="12289" max="12289" width="13.140625" style="685" customWidth="1"/>
    <col min="12290" max="12290" width="12.28515625" style="685" customWidth="1"/>
    <col min="12291" max="12291" width="3" style="685" customWidth="1"/>
    <col min="12292" max="12292" width="20.28515625" style="685" customWidth="1"/>
    <col min="12293" max="12293" width="12.5703125" style="685" customWidth="1"/>
    <col min="12294" max="12294" width="11.7109375" style="685" customWidth="1"/>
    <col min="12295" max="12295" width="9.140625" style="685"/>
    <col min="12296" max="12296" width="2.85546875" style="685" customWidth="1"/>
    <col min="12297" max="12297" width="18.5703125" style="685" customWidth="1"/>
    <col min="12298" max="12298" width="14.42578125" style="685" customWidth="1"/>
    <col min="12299" max="12299" width="13.7109375" style="685" customWidth="1"/>
    <col min="12300" max="12300" width="10.140625" style="685" customWidth="1"/>
    <col min="12301" max="12301" width="4.42578125" style="685" customWidth="1"/>
    <col min="12302" max="12302" width="24" style="685" customWidth="1"/>
    <col min="12303" max="12303" width="13.140625" style="685" customWidth="1"/>
    <col min="12304" max="12304" width="13" style="685" customWidth="1"/>
    <col min="12305" max="12305" width="10.42578125" style="685" customWidth="1"/>
    <col min="12306" max="12541" width="9.140625" style="685"/>
    <col min="12542" max="12542" width="5" style="685" customWidth="1"/>
    <col min="12543" max="12543" width="17.7109375" style="685" customWidth="1"/>
    <col min="12544" max="12544" width="13.85546875" style="685" customWidth="1"/>
    <col min="12545" max="12545" width="13.140625" style="685" customWidth="1"/>
    <col min="12546" max="12546" width="12.28515625" style="685" customWidth="1"/>
    <col min="12547" max="12547" width="3" style="685" customWidth="1"/>
    <col min="12548" max="12548" width="20.28515625" style="685" customWidth="1"/>
    <col min="12549" max="12549" width="12.5703125" style="685" customWidth="1"/>
    <col min="12550" max="12550" width="11.7109375" style="685" customWidth="1"/>
    <col min="12551" max="12551" width="9.140625" style="685"/>
    <col min="12552" max="12552" width="2.85546875" style="685" customWidth="1"/>
    <col min="12553" max="12553" width="18.5703125" style="685" customWidth="1"/>
    <col min="12554" max="12554" width="14.42578125" style="685" customWidth="1"/>
    <col min="12555" max="12555" width="13.7109375" style="685" customWidth="1"/>
    <col min="12556" max="12556" width="10.140625" style="685" customWidth="1"/>
    <col min="12557" max="12557" width="4.42578125" style="685" customWidth="1"/>
    <col min="12558" max="12558" width="24" style="685" customWidth="1"/>
    <col min="12559" max="12559" width="13.140625" style="685" customWidth="1"/>
    <col min="12560" max="12560" width="13" style="685" customWidth="1"/>
    <col min="12561" max="12561" width="10.42578125" style="685" customWidth="1"/>
    <col min="12562" max="12797" width="9.140625" style="685"/>
    <col min="12798" max="12798" width="5" style="685" customWidth="1"/>
    <col min="12799" max="12799" width="17.7109375" style="685" customWidth="1"/>
    <col min="12800" max="12800" width="13.85546875" style="685" customWidth="1"/>
    <col min="12801" max="12801" width="13.140625" style="685" customWidth="1"/>
    <col min="12802" max="12802" width="12.28515625" style="685" customWidth="1"/>
    <col min="12803" max="12803" width="3" style="685" customWidth="1"/>
    <col min="12804" max="12804" width="20.28515625" style="685" customWidth="1"/>
    <col min="12805" max="12805" width="12.5703125" style="685" customWidth="1"/>
    <col min="12806" max="12806" width="11.7109375" style="685" customWidth="1"/>
    <col min="12807" max="12807" width="9.140625" style="685"/>
    <col min="12808" max="12808" width="2.85546875" style="685" customWidth="1"/>
    <col min="12809" max="12809" width="18.5703125" style="685" customWidth="1"/>
    <col min="12810" max="12810" width="14.42578125" style="685" customWidth="1"/>
    <col min="12811" max="12811" width="13.7109375" style="685" customWidth="1"/>
    <col min="12812" max="12812" width="10.140625" style="685" customWidth="1"/>
    <col min="12813" max="12813" width="4.42578125" style="685" customWidth="1"/>
    <col min="12814" max="12814" width="24" style="685" customWidth="1"/>
    <col min="12815" max="12815" width="13.140625" style="685" customWidth="1"/>
    <col min="12816" max="12816" width="13" style="685" customWidth="1"/>
    <col min="12817" max="12817" width="10.42578125" style="685" customWidth="1"/>
    <col min="12818" max="13053" width="9.140625" style="685"/>
    <col min="13054" max="13054" width="5" style="685" customWidth="1"/>
    <col min="13055" max="13055" width="17.7109375" style="685" customWidth="1"/>
    <col min="13056" max="13056" width="13.85546875" style="685" customWidth="1"/>
    <col min="13057" max="13057" width="13.140625" style="685" customWidth="1"/>
    <col min="13058" max="13058" width="12.28515625" style="685" customWidth="1"/>
    <col min="13059" max="13059" width="3" style="685" customWidth="1"/>
    <col min="13060" max="13060" width="20.28515625" style="685" customWidth="1"/>
    <col min="13061" max="13061" width="12.5703125" style="685" customWidth="1"/>
    <col min="13062" max="13062" width="11.7109375" style="685" customWidth="1"/>
    <col min="13063" max="13063" width="9.140625" style="685"/>
    <col min="13064" max="13064" width="2.85546875" style="685" customWidth="1"/>
    <col min="13065" max="13065" width="18.5703125" style="685" customWidth="1"/>
    <col min="13066" max="13066" width="14.42578125" style="685" customWidth="1"/>
    <col min="13067" max="13067" width="13.7109375" style="685" customWidth="1"/>
    <col min="13068" max="13068" width="10.140625" style="685" customWidth="1"/>
    <col min="13069" max="13069" width="4.42578125" style="685" customWidth="1"/>
    <col min="13070" max="13070" width="24" style="685" customWidth="1"/>
    <col min="13071" max="13071" width="13.140625" style="685" customWidth="1"/>
    <col min="13072" max="13072" width="13" style="685" customWidth="1"/>
    <col min="13073" max="13073" width="10.42578125" style="685" customWidth="1"/>
    <col min="13074" max="13309" width="9.140625" style="685"/>
    <col min="13310" max="13310" width="5" style="685" customWidth="1"/>
    <col min="13311" max="13311" width="17.7109375" style="685" customWidth="1"/>
    <col min="13312" max="13312" width="13.85546875" style="685" customWidth="1"/>
    <col min="13313" max="13313" width="13.140625" style="685" customWidth="1"/>
    <col min="13314" max="13314" width="12.28515625" style="685" customWidth="1"/>
    <col min="13315" max="13315" width="3" style="685" customWidth="1"/>
    <col min="13316" max="13316" width="20.28515625" style="685" customWidth="1"/>
    <col min="13317" max="13317" width="12.5703125" style="685" customWidth="1"/>
    <col min="13318" max="13318" width="11.7109375" style="685" customWidth="1"/>
    <col min="13319" max="13319" width="9.140625" style="685"/>
    <col min="13320" max="13320" width="2.85546875" style="685" customWidth="1"/>
    <col min="13321" max="13321" width="18.5703125" style="685" customWidth="1"/>
    <col min="13322" max="13322" width="14.42578125" style="685" customWidth="1"/>
    <col min="13323" max="13323" width="13.7109375" style="685" customWidth="1"/>
    <col min="13324" max="13324" width="10.140625" style="685" customWidth="1"/>
    <col min="13325" max="13325" width="4.42578125" style="685" customWidth="1"/>
    <col min="13326" max="13326" width="24" style="685" customWidth="1"/>
    <col min="13327" max="13327" width="13.140625" style="685" customWidth="1"/>
    <col min="13328" max="13328" width="13" style="685" customWidth="1"/>
    <col min="13329" max="13329" width="10.42578125" style="685" customWidth="1"/>
    <col min="13330" max="13565" width="9.140625" style="685"/>
    <col min="13566" max="13566" width="5" style="685" customWidth="1"/>
    <col min="13567" max="13567" width="17.7109375" style="685" customWidth="1"/>
    <col min="13568" max="13568" width="13.85546875" style="685" customWidth="1"/>
    <col min="13569" max="13569" width="13.140625" style="685" customWidth="1"/>
    <col min="13570" max="13570" width="12.28515625" style="685" customWidth="1"/>
    <col min="13571" max="13571" width="3" style="685" customWidth="1"/>
    <col min="13572" max="13572" width="20.28515625" style="685" customWidth="1"/>
    <col min="13573" max="13573" width="12.5703125" style="685" customWidth="1"/>
    <col min="13574" max="13574" width="11.7109375" style="685" customWidth="1"/>
    <col min="13575" max="13575" width="9.140625" style="685"/>
    <col min="13576" max="13576" width="2.85546875" style="685" customWidth="1"/>
    <col min="13577" max="13577" width="18.5703125" style="685" customWidth="1"/>
    <col min="13578" max="13578" width="14.42578125" style="685" customWidth="1"/>
    <col min="13579" max="13579" width="13.7109375" style="685" customWidth="1"/>
    <col min="13580" max="13580" width="10.140625" style="685" customWidth="1"/>
    <col min="13581" max="13581" width="4.42578125" style="685" customWidth="1"/>
    <col min="13582" max="13582" width="24" style="685" customWidth="1"/>
    <col min="13583" max="13583" width="13.140625" style="685" customWidth="1"/>
    <col min="13584" max="13584" width="13" style="685" customWidth="1"/>
    <col min="13585" max="13585" width="10.42578125" style="685" customWidth="1"/>
    <col min="13586" max="13821" width="9.140625" style="685"/>
    <col min="13822" max="13822" width="5" style="685" customWidth="1"/>
    <col min="13823" max="13823" width="17.7109375" style="685" customWidth="1"/>
    <col min="13824" max="13824" width="13.85546875" style="685" customWidth="1"/>
    <col min="13825" max="13825" width="13.140625" style="685" customWidth="1"/>
    <col min="13826" max="13826" width="12.28515625" style="685" customWidth="1"/>
    <col min="13827" max="13827" width="3" style="685" customWidth="1"/>
    <col min="13828" max="13828" width="20.28515625" style="685" customWidth="1"/>
    <col min="13829" max="13829" width="12.5703125" style="685" customWidth="1"/>
    <col min="13830" max="13830" width="11.7109375" style="685" customWidth="1"/>
    <col min="13831" max="13831" width="9.140625" style="685"/>
    <col min="13832" max="13832" width="2.85546875" style="685" customWidth="1"/>
    <col min="13833" max="13833" width="18.5703125" style="685" customWidth="1"/>
    <col min="13834" max="13834" width="14.42578125" style="685" customWidth="1"/>
    <col min="13835" max="13835" width="13.7109375" style="685" customWidth="1"/>
    <col min="13836" max="13836" width="10.140625" style="685" customWidth="1"/>
    <col min="13837" max="13837" width="4.42578125" style="685" customWidth="1"/>
    <col min="13838" max="13838" width="24" style="685" customWidth="1"/>
    <col min="13839" max="13839" width="13.140625" style="685" customWidth="1"/>
    <col min="13840" max="13840" width="13" style="685" customWidth="1"/>
    <col min="13841" max="13841" width="10.42578125" style="685" customWidth="1"/>
    <col min="13842" max="14077" width="9.140625" style="685"/>
    <col min="14078" max="14078" width="5" style="685" customWidth="1"/>
    <col min="14079" max="14079" width="17.7109375" style="685" customWidth="1"/>
    <col min="14080" max="14080" width="13.85546875" style="685" customWidth="1"/>
    <col min="14081" max="14081" width="13.140625" style="685" customWidth="1"/>
    <col min="14082" max="14082" width="12.28515625" style="685" customWidth="1"/>
    <col min="14083" max="14083" width="3" style="685" customWidth="1"/>
    <col min="14084" max="14084" width="20.28515625" style="685" customWidth="1"/>
    <col min="14085" max="14085" width="12.5703125" style="685" customWidth="1"/>
    <col min="14086" max="14086" width="11.7109375" style="685" customWidth="1"/>
    <col min="14087" max="14087" width="9.140625" style="685"/>
    <col min="14088" max="14088" width="2.85546875" style="685" customWidth="1"/>
    <col min="14089" max="14089" width="18.5703125" style="685" customWidth="1"/>
    <col min="14090" max="14090" width="14.42578125" style="685" customWidth="1"/>
    <col min="14091" max="14091" width="13.7109375" style="685" customWidth="1"/>
    <col min="14092" max="14092" width="10.140625" style="685" customWidth="1"/>
    <col min="14093" max="14093" width="4.42578125" style="685" customWidth="1"/>
    <col min="14094" max="14094" width="24" style="685" customWidth="1"/>
    <col min="14095" max="14095" width="13.140625" style="685" customWidth="1"/>
    <col min="14096" max="14096" width="13" style="685" customWidth="1"/>
    <col min="14097" max="14097" width="10.42578125" style="685" customWidth="1"/>
    <col min="14098" max="14333" width="9.140625" style="685"/>
    <col min="14334" max="14334" width="5" style="685" customWidth="1"/>
    <col min="14335" max="14335" width="17.7109375" style="685" customWidth="1"/>
    <col min="14336" max="14336" width="13.85546875" style="685" customWidth="1"/>
    <col min="14337" max="14337" width="13.140625" style="685" customWidth="1"/>
    <col min="14338" max="14338" width="12.28515625" style="685" customWidth="1"/>
    <col min="14339" max="14339" width="3" style="685" customWidth="1"/>
    <col min="14340" max="14340" width="20.28515625" style="685" customWidth="1"/>
    <col min="14341" max="14341" width="12.5703125" style="685" customWidth="1"/>
    <col min="14342" max="14342" width="11.7109375" style="685" customWidth="1"/>
    <col min="14343" max="14343" width="9.140625" style="685"/>
    <col min="14344" max="14344" width="2.85546875" style="685" customWidth="1"/>
    <col min="14345" max="14345" width="18.5703125" style="685" customWidth="1"/>
    <col min="14346" max="14346" width="14.42578125" style="685" customWidth="1"/>
    <col min="14347" max="14347" width="13.7109375" style="685" customWidth="1"/>
    <col min="14348" max="14348" width="10.140625" style="685" customWidth="1"/>
    <col min="14349" max="14349" width="4.42578125" style="685" customWidth="1"/>
    <col min="14350" max="14350" width="24" style="685" customWidth="1"/>
    <col min="14351" max="14351" width="13.140625" style="685" customWidth="1"/>
    <col min="14352" max="14352" width="13" style="685" customWidth="1"/>
    <col min="14353" max="14353" width="10.42578125" style="685" customWidth="1"/>
    <col min="14354" max="14589" width="9.140625" style="685"/>
    <col min="14590" max="14590" width="5" style="685" customWidth="1"/>
    <col min="14591" max="14591" width="17.7109375" style="685" customWidth="1"/>
    <col min="14592" max="14592" width="13.85546875" style="685" customWidth="1"/>
    <col min="14593" max="14593" width="13.140625" style="685" customWidth="1"/>
    <col min="14594" max="14594" width="12.28515625" style="685" customWidth="1"/>
    <col min="14595" max="14595" width="3" style="685" customWidth="1"/>
    <col min="14596" max="14596" width="20.28515625" style="685" customWidth="1"/>
    <col min="14597" max="14597" width="12.5703125" style="685" customWidth="1"/>
    <col min="14598" max="14598" width="11.7109375" style="685" customWidth="1"/>
    <col min="14599" max="14599" width="9.140625" style="685"/>
    <col min="14600" max="14600" width="2.85546875" style="685" customWidth="1"/>
    <col min="14601" max="14601" width="18.5703125" style="685" customWidth="1"/>
    <col min="14602" max="14602" width="14.42578125" style="685" customWidth="1"/>
    <col min="14603" max="14603" width="13.7109375" style="685" customWidth="1"/>
    <col min="14604" max="14604" width="10.140625" style="685" customWidth="1"/>
    <col min="14605" max="14605" width="4.42578125" style="685" customWidth="1"/>
    <col min="14606" max="14606" width="24" style="685" customWidth="1"/>
    <col min="14607" max="14607" width="13.140625" style="685" customWidth="1"/>
    <col min="14608" max="14608" width="13" style="685" customWidth="1"/>
    <col min="14609" max="14609" width="10.42578125" style="685" customWidth="1"/>
    <col min="14610" max="14845" width="9.140625" style="685"/>
    <col min="14846" max="14846" width="5" style="685" customWidth="1"/>
    <col min="14847" max="14847" width="17.7109375" style="685" customWidth="1"/>
    <col min="14848" max="14848" width="13.85546875" style="685" customWidth="1"/>
    <col min="14849" max="14849" width="13.140625" style="685" customWidth="1"/>
    <col min="14850" max="14850" width="12.28515625" style="685" customWidth="1"/>
    <col min="14851" max="14851" width="3" style="685" customWidth="1"/>
    <col min="14852" max="14852" width="20.28515625" style="685" customWidth="1"/>
    <col min="14853" max="14853" width="12.5703125" style="685" customWidth="1"/>
    <col min="14854" max="14854" width="11.7109375" style="685" customWidth="1"/>
    <col min="14855" max="14855" width="9.140625" style="685"/>
    <col min="14856" max="14856" width="2.85546875" style="685" customWidth="1"/>
    <col min="14857" max="14857" width="18.5703125" style="685" customWidth="1"/>
    <col min="14858" max="14858" width="14.42578125" style="685" customWidth="1"/>
    <col min="14859" max="14859" width="13.7109375" style="685" customWidth="1"/>
    <col min="14860" max="14860" width="10.140625" style="685" customWidth="1"/>
    <col min="14861" max="14861" width="4.42578125" style="685" customWidth="1"/>
    <col min="14862" max="14862" width="24" style="685" customWidth="1"/>
    <col min="14863" max="14863" width="13.140625" style="685" customWidth="1"/>
    <col min="14864" max="14864" width="13" style="685" customWidth="1"/>
    <col min="14865" max="14865" width="10.42578125" style="685" customWidth="1"/>
    <col min="14866" max="15101" width="9.140625" style="685"/>
    <col min="15102" max="15102" width="5" style="685" customWidth="1"/>
    <col min="15103" max="15103" width="17.7109375" style="685" customWidth="1"/>
    <col min="15104" max="15104" width="13.85546875" style="685" customWidth="1"/>
    <col min="15105" max="15105" width="13.140625" style="685" customWidth="1"/>
    <col min="15106" max="15106" width="12.28515625" style="685" customWidth="1"/>
    <col min="15107" max="15107" width="3" style="685" customWidth="1"/>
    <col min="15108" max="15108" width="20.28515625" style="685" customWidth="1"/>
    <col min="15109" max="15109" width="12.5703125" style="685" customWidth="1"/>
    <col min="15110" max="15110" width="11.7109375" style="685" customWidth="1"/>
    <col min="15111" max="15111" width="9.140625" style="685"/>
    <col min="15112" max="15112" width="2.85546875" style="685" customWidth="1"/>
    <col min="15113" max="15113" width="18.5703125" style="685" customWidth="1"/>
    <col min="15114" max="15114" width="14.42578125" style="685" customWidth="1"/>
    <col min="15115" max="15115" width="13.7109375" style="685" customWidth="1"/>
    <col min="15116" max="15116" width="10.140625" style="685" customWidth="1"/>
    <col min="15117" max="15117" width="4.42578125" style="685" customWidth="1"/>
    <col min="15118" max="15118" width="24" style="685" customWidth="1"/>
    <col min="15119" max="15119" width="13.140625" style="685" customWidth="1"/>
    <col min="15120" max="15120" width="13" style="685" customWidth="1"/>
    <col min="15121" max="15121" width="10.42578125" style="685" customWidth="1"/>
    <col min="15122" max="15357" width="9.140625" style="685"/>
    <col min="15358" max="15358" width="5" style="685" customWidth="1"/>
    <col min="15359" max="15359" width="17.7109375" style="685" customWidth="1"/>
    <col min="15360" max="15360" width="13.85546875" style="685" customWidth="1"/>
    <col min="15361" max="15361" width="13.140625" style="685" customWidth="1"/>
    <col min="15362" max="15362" width="12.28515625" style="685" customWidth="1"/>
    <col min="15363" max="15363" width="3" style="685" customWidth="1"/>
    <col min="15364" max="15364" width="20.28515625" style="685" customWidth="1"/>
    <col min="15365" max="15365" width="12.5703125" style="685" customWidth="1"/>
    <col min="15366" max="15366" width="11.7109375" style="685" customWidth="1"/>
    <col min="15367" max="15367" width="9.140625" style="685"/>
    <col min="15368" max="15368" width="2.85546875" style="685" customWidth="1"/>
    <col min="15369" max="15369" width="18.5703125" style="685" customWidth="1"/>
    <col min="15370" max="15370" width="14.42578125" style="685" customWidth="1"/>
    <col min="15371" max="15371" width="13.7109375" style="685" customWidth="1"/>
    <col min="15372" max="15372" width="10.140625" style="685" customWidth="1"/>
    <col min="15373" max="15373" width="4.42578125" style="685" customWidth="1"/>
    <col min="15374" max="15374" width="24" style="685" customWidth="1"/>
    <col min="15375" max="15375" width="13.140625" style="685" customWidth="1"/>
    <col min="15376" max="15376" width="13" style="685" customWidth="1"/>
    <col min="15377" max="15377" width="10.42578125" style="685" customWidth="1"/>
    <col min="15378" max="15613" width="9.140625" style="685"/>
    <col min="15614" max="15614" width="5" style="685" customWidth="1"/>
    <col min="15615" max="15615" width="17.7109375" style="685" customWidth="1"/>
    <col min="15616" max="15616" width="13.85546875" style="685" customWidth="1"/>
    <col min="15617" max="15617" width="13.140625" style="685" customWidth="1"/>
    <col min="15618" max="15618" width="12.28515625" style="685" customWidth="1"/>
    <col min="15619" max="15619" width="3" style="685" customWidth="1"/>
    <col min="15620" max="15620" width="20.28515625" style="685" customWidth="1"/>
    <col min="15621" max="15621" width="12.5703125" style="685" customWidth="1"/>
    <col min="15622" max="15622" width="11.7109375" style="685" customWidth="1"/>
    <col min="15623" max="15623" width="9.140625" style="685"/>
    <col min="15624" max="15624" width="2.85546875" style="685" customWidth="1"/>
    <col min="15625" max="15625" width="18.5703125" style="685" customWidth="1"/>
    <col min="15626" max="15626" width="14.42578125" style="685" customWidth="1"/>
    <col min="15627" max="15627" width="13.7109375" style="685" customWidth="1"/>
    <col min="15628" max="15628" width="10.140625" style="685" customWidth="1"/>
    <col min="15629" max="15629" width="4.42578125" style="685" customWidth="1"/>
    <col min="15630" max="15630" width="24" style="685" customWidth="1"/>
    <col min="15631" max="15631" width="13.140625" style="685" customWidth="1"/>
    <col min="15632" max="15632" width="13" style="685" customWidth="1"/>
    <col min="15633" max="15633" width="10.42578125" style="685" customWidth="1"/>
    <col min="15634" max="15869" width="9.140625" style="685"/>
    <col min="15870" max="15870" width="5" style="685" customWidth="1"/>
    <col min="15871" max="15871" width="17.7109375" style="685" customWidth="1"/>
    <col min="15872" max="15872" width="13.85546875" style="685" customWidth="1"/>
    <col min="15873" max="15873" width="13.140625" style="685" customWidth="1"/>
    <col min="15874" max="15874" width="12.28515625" style="685" customWidth="1"/>
    <col min="15875" max="15875" width="3" style="685" customWidth="1"/>
    <col min="15876" max="15876" width="20.28515625" style="685" customWidth="1"/>
    <col min="15877" max="15877" width="12.5703125" style="685" customWidth="1"/>
    <col min="15878" max="15878" width="11.7109375" style="685" customWidth="1"/>
    <col min="15879" max="15879" width="9.140625" style="685"/>
    <col min="15880" max="15880" width="2.85546875" style="685" customWidth="1"/>
    <col min="15881" max="15881" width="18.5703125" style="685" customWidth="1"/>
    <col min="15882" max="15882" width="14.42578125" style="685" customWidth="1"/>
    <col min="15883" max="15883" width="13.7109375" style="685" customWidth="1"/>
    <col min="15884" max="15884" width="10.140625" style="685" customWidth="1"/>
    <col min="15885" max="15885" width="4.42578125" style="685" customWidth="1"/>
    <col min="15886" max="15886" width="24" style="685" customWidth="1"/>
    <col min="15887" max="15887" width="13.140625" style="685" customWidth="1"/>
    <col min="15888" max="15888" width="13" style="685" customWidth="1"/>
    <col min="15889" max="15889" width="10.42578125" style="685" customWidth="1"/>
    <col min="15890" max="16125" width="9.140625" style="685"/>
    <col min="16126" max="16126" width="5" style="685" customWidth="1"/>
    <col min="16127" max="16127" width="17.7109375" style="685" customWidth="1"/>
    <col min="16128" max="16128" width="13.85546875" style="685" customWidth="1"/>
    <col min="16129" max="16129" width="13.140625" style="685" customWidth="1"/>
    <col min="16130" max="16130" width="12.28515625" style="685" customWidth="1"/>
    <col min="16131" max="16131" width="3" style="685" customWidth="1"/>
    <col min="16132" max="16132" width="20.28515625" style="685" customWidth="1"/>
    <col min="16133" max="16133" width="12.5703125" style="685" customWidth="1"/>
    <col min="16134" max="16134" width="11.7109375" style="685" customWidth="1"/>
    <col min="16135" max="16135" width="9.140625" style="685"/>
    <col min="16136" max="16136" width="2.85546875" style="685" customWidth="1"/>
    <col min="16137" max="16137" width="18.5703125" style="685" customWidth="1"/>
    <col min="16138" max="16138" width="14.42578125" style="685" customWidth="1"/>
    <col min="16139" max="16139" width="13.7109375" style="685" customWidth="1"/>
    <col min="16140" max="16140" width="10.140625" style="685" customWidth="1"/>
    <col min="16141" max="16141" width="4.42578125" style="685" customWidth="1"/>
    <col min="16142" max="16142" width="24" style="685" customWidth="1"/>
    <col min="16143" max="16143" width="13.140625" style="685" customWidth="1"/>
    <col min="16144" max="16144" width="13" style="685" customWidth="1"/>
    <col min="16145" max="16145" width="10.42578125" style="685" customWidth="1"/>
    <col min="16146" max="16384" width="9.140625" style="685"/>
  </cols>
  <sheetData>
    <row r="1" spans="2:25" ht="18.75">
      <c r="B1" s="605" t="s">
        <v>306</v>
      </c>
    </row>
    <row r="2" spans="2:25" ht="28.5" customHeight="1">
      <c r="B2" s="1283" t="s">
        <v>395</v>
      </c>
      <c r="C2" s="1283"/>
      <c r="D2" s="1283"/>
      <c r="E2" s="1283"/>
      <c r="F2" s="1283"/>
      <c r="G2" s="1283"/>
      <c r="H2" s="1283"/>
      <c r="I2" s="1283"/>
      <c r="J2" s="1283"/>
      <c r="K2" s="1283"/>
      <c r="L2" s="1283"/>
      <c r="M2" s="1283"/>
      <c r="N2" s="1283"/>
      <c r="O2" s="1283"/>
      <c r="P2" s="1283"/>
      <c r="Q2" s="1283"/>
      <c r="R2" s="1283"/>
      <c r="S2" s="1283"/>
      <c r="T2" s="1283"/>
      <c r="U2" s="1283"/>
      <c r="V2" s="1283"/>
      <c r="W2" s="1283"/>
      <c r="X2" s="1283"/>
      <c r="Y2" s="1283"/>
    </row>
    <row r="3" spans="2:25" ht="15.75" customHeight="1">
      <c r="B3" s="1284" t="s">
        <v>396</v>
      </c>
      <c r="C3" s="1284"/>
      <c r="D3" s="1284"/>
      <c r="E3" s="1284"/>
      <c r="F3" s="1284"/>
      <c r="G3" s="1284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85" t="s">
        <v>182</v>
      </c>
      <c r="D5" s="1285"/>
      <c r="E5" s="610"/>
      <c r="F5" s="610"/>
      <c r="G5" s="609" t="s">
        <v>183</v>
      </c>
      <c r="H5" s="611" t="s">
        <v>184</v>
      </c>
      <c r="I5" s="1003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6" t="s">
        <v>192</v>
      </c>
      <c r="G6" s="614" t="s">
        <v>189</v>
      </c>
      <c r="H6" s="615" t="s">
        <v>190</v>
      </c>
      <c r="I6" s="1004" t="s">
        <v>191</v>
      </c>
      <c r="J6" s="649" t="s">
        <v>192</v>
      </c>
      <c r="L6" s="614" t="s">
        <v>189</v>
      </c>
      <c r="M6" s="615" t="s">
        <v>190</v>
      </c>
      <c r="N6" s="616" t="s">
        <v>193</v>
      </c>
      <c r="O6" s="649" t="s">
        <v>192</v>
      </c>
      <c r="Q6" s="618" t="s">
        <v>189</v>
      </c>
      <c r="R6" s="619" t="s">
        <v>190</v>
      </c>
      <c r="S6" s="620" t="s">
        <v>193</v>
      </c>
      <c r="T6" s="676" t="s">
        <v>192</v>
      </c>
    </row>
    <row r="7" spans="2:25" ht="15.75">
      <c r="B7" s="779" t="s">
        <v>206</v>
      </c>
      <c r="C7" s="621">
        <v>7355.0649999999996</v>
      </c>
      <c r="D7" s="621">
        <v>4837</v>
      </c>
      <c r="E7" s="923">
        <v>2.3367765667384477</v>
      </c>
      <c r="G7" s="624" t="s">
        <v>194</v>
      </c>
      <c r="H7" s="625">
        <v>1334.951</v>
      </c>
      <c r="I7" s="625">
        <v>5991</v>
      </c>
      <c r="J7" s="901">
        <v>3.3969342497334516</v>
      </c>
      <c r="L7" s="779" t="s">
        <v>194</v>
      </c>
      <c r="M7" s="621">
        <v>176341.223</v>
      </c>
      <c r="N7" s="621">
        <v>46600.048000000003</v>
      </c>
      <c r="O7" s="764">
        <v>3.784142518479809</v>
      </c>
      <c r="Q7" s="622" t="s">
        <v>195</v>
      </c>
      <c r="R7" s="623">
        <v>36025.42</v>
      </c>
      <c r="S7" s="623">
        <v>9698.9240000000009</v>
      </c>
      <c r="T7" s="675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1">
        <v>2.6736414328834401</v>
      </c>
      <c r="G8" s="624" t="s">
        <v>196</v>
      </c>
      <c r="H8" s="625">
        <v>893.90800000000002</v>
      </c>
      <c r="I8" s="625">
        <v>4303</v>
      </c>
      <c r="J8" s="901">
        <v>2.9046280621147482</v>
      </c>
      <c r="L8" s="624" t="s">
        <v>197</v>
      </c>
      <c r="M8" s="625">
        <v>88803.323000000004</v>
      </c>
      <c r="N8" s="625">
        <v>25458.293000000001</v>
      </c>
      <c r="O8" s="673">
        <v>3.4881884264589145</v>
      </c>
      <c r="Q8" s="624" t="s">
        <v>197</v>
      </c>
      <c r="R8" s="625">
        <v>29710.469000000001</v>
      </c>
      <c r="S8" s="625">
        <v>8126.8239999999996</v>
      </c>
      <c r="T8" s="675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1">
        <v>2.3708353678090348</v>
      </c>
      <c r="G9" s="1131" t="s">
        <v>310</v>
      </c>
      <c r="H9" s="1005">
        <v>585.69100000000003</v>
      </c>
      <c r="I9" s="1005">
        <v>2870</v>
      </c>
      <c r="J9" s="1155">
        <v>3.0973700771578012</v>
      </c>
      <c r="L9" s="624" t="s">
        <v>310</v>
      </c>
      <c r="M9" s="625">
        <v>54508.334000000003</v>
      </c>
      <c r="N9" s="625">
        <v>17460.806</v>
      </c>
      <c r="O9" s="673">
        <v>3.1217536006069824</v>
      </c>
      <c r="Q9" s="624" t="s">
        <v>201</v>
      </c>
      <c r="R9" s="625">
        <v>25857.712</v>
      </c>
      <c r="S9" s="625">
        <v>4698.5</v>
      </c>
      <c r="T9" s="675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1">
        <v>2.9450805096099972</v>
      </c>
      <c r="G10" s="1006" t="s">
        <v>327</v>
      </c>
      <c r="H10" s="628">
        <v>2814.55</v>
      </c>
      <c r="I10" s="628">
        <v>13164</v>
      </c>
      <c r="J10" s="1007">
        <v>3.1630092388122271</v>
      </c>
      <c r="L10" s="624" t="s">
        <v>196</v>
      </c>
      <c r="M10" s="625">
        <v>50431.946000000004</v>
      </c>
      <c r="N10" s="625">
        <v>12706.869000000001</v>
      </c>
      <c r="O10" s="673">
        <v>3.9688727411921851</v>
      </c>
      <c r="Q10" s="624" t="s">
        <v>196</v>
      </c>
      <c r="R10" s="625">
        <v>18942.065999999999</v>
      </c>
      <c r="S10" s="625">
        <v>5386.77</v>
      </c>
      <c r="T10" s="675">
        <v>3.5164051927221687</v>
      </c>
    </row>
    <row r="11" spans="2:25" ht="15.75">
      <c r="B11" s="624" t="s">
        <v>397</v>
      </c>
      <c r="C11" s="625">
        <v>976.60799999999995</v>
      </c>
      <c r="D11" s="625">
        <v>458</v>
      </c>
      <c r="E11" s="901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3">
        <v>4.4098172321706546</v>
      </c>
      <c r="Q11" s="624" t="s">
        <v>198</v>
      </c>
      <c r="R11" s="625">
        <v>14920.637000000001</v>
      </c>
      <c r="S11" s="625">
        <v>3532.973</v>
      </c>
      <c r="T11" s="675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1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3">
        <v>6.4020476684802254</v>
      </c>
      <c r="Q12" s="624" t="s">
        <v>310</v>
      </c>
      <c r="R12" s="625">
        <v>12710.619000000001</v>
      </c>
      <c r="S12" s="625">
        <v>5074.424</v>
      </c>
      <c r="T12" s="675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1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3">
        <v>3.3732710898526879</v>
      </c>
      <c r="Q13" s="624" t="s">
        <v>203</v>
      </c>
      <c r="R13" s="625">
        <v>8058.43</v>
      </c>
      <c r="S13" s="625">
        <v>2207.2429999999999</v>
      </c>
      <c r="T13" s="675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1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3">
        <v>4.4012642461557165</v>
      </c>
      <c r="Q14" s="624" t="s">
        <v>194</v>
      </c>
      <c r="R14" s="625">
        <v>7617.7629999999999</v>
      </c>
      <c r="S14" s="625">
        <v>2324.127</v>
      </c>
      <c r="T14" s="675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1">
        <v>3.0973700771578012</v>
      </c>
      <c r="F15" s="871"/>
      <c r="L15" s="624" t="s">
        <v>366</v>
      </c>
      <c r="M15" s="625">
        <v>16601.29</v>
      </c>
      <c r="N15" s="625">
        <v>2948.5540000000001</v>
      </c>
      <c r="O15" s="673">
        <v>5.6303157412073848</v>
      </c>
      <c r="Q15" s="624" t="s">
        <v>347</v>
      </c>
      <c r="R15" s="625">
        <v>6146.7510000000002</v>
      </c>
      <c r="S15" s="625">
        <v>1491.491</v>
      </c>
      <c r="T15" s="675">
        <v>4.1212122634330344</v>
      </c>
    </row>
    <row r="16" spans="2:25" ht="16.5" thickBot="1">
      <c r="B16" s="1006" t="s">
        <v>327</v>
      </c>
      <c r="C16" s="628">
        <v>21592.469000000001</v>
      </c>
      <c r="D16" s="628">
        <v>30548</v>
      </c>
      <c r="E16" s="1007">
        <v>2.5781787792985056</v>
      </c>
      <c r="F16" s="686"/>
      <c r="L16" s="624" t="s">
        <v>199</v>
      </c>
      <c r="M16" s="625">
        <v>15504.93</v>
      </c>
      <c r="N16" s="625">
        <v>4038.473</v>
      </c>
      <c r="O16" s="673">
        <v>3.8393051036864678</v>
      </c>
      <c r="Q16" s="624" t="s">
        <v>204</v>
      </c>
      <c r="R16" s="625">
        <v>5801.4229999999998</v>
      </c>
      <c r="S16" s="625">
        <v>1621.316</v>
      </c>
      <c r="T16" s="675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3">
        <v>3.0048905599588145</v>
      </c>
      <c r="Q17" s="624" t="s">
        <v>210</v>
      </c>
      <c r="R17" s="625">
        <v>5067.2420000000002</v>
      </c>
      <c r="S17" s="625">
        <v>1736.396</v>
      </c>
      <c r="T17" s="675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3">
        <v>3.8460889229925042</v>
      </c>
      <c r="Q18" s="624" t="s">
        <v>215</v>
      </c>
      <c r="R18" s="625">
        <v>4509.8440000000001</v>
      </c>
      <c r="S18" s="625">
        <v>1721.7059999999999</v>
      </c>
      <c r="T18" s="675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3">
        <v>3.9058048900130586</v>
      </c>
      <c r="Q19" s="624" t="s">
        <v>214</v>
      </c>
      <c r="R19" s="625">
        <v>4476.4889999999996</v>
      </c>
      <c r="S19" s="625">
        <v>1177.672</v>
      </c>
      <c r="T19" s="675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3">
        <v>2.7233454861897735</v>
      </c>
      <c r="Q20" s="624" t="s">
        <v>205</v>
      </c>
      <c r="R20" s="625">
        <v>3663.6179999999999</v>
      </c>
      <c r="S20" s="625">
        <v>1807.59</v>
      </c>
      <c r="T20" s="675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3">
        <v>3.0945635613911073</v>
      </c>
      <c r="Q21" s="624" t="s">
        <v>211</v>
      </c>
      <c r="R21" s="625">
        <v>3270.8679999999999</v>
      </c>
      <c r="S21" s="625">
        <v>1211.078</v>
      </c>
      <c r="T21" s="675">
        <v>2.7007905353742698</v>
      </c>
    </row>
    <row r="22" spans="2:20" ht="15.75">
      <c r="F22" s="122"/>
      <c r="G22" s="122"/>
      <c r="H22" s="122"/>
      <c r="I22" s="1008"/>
      <c r="L22" s="624" t="s">
        <v>198</v>
      </c>
      <c r="M22" s="625">
        <v>5938.3990000000003</v>
      </c>
      <c r="N22" s="625">
        <v>1307.1369999999999</v>
      </c>
      <c r="O22" s="673">
        <v>4.5430578432100086</v>
      </c>
      <c r="Q22" s="624" t="s">
        <v>364</v>
      </c>
      <c r="R22" s="625">
        <v>3154.9749999999999</v>
      </c>
      <c r="S22" s="625">
        <v>938.11599999999999</v>
      </c>
      <c r="T22" s="675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3">
        <v>3.7807666429461984</v>
      </c>
      <c r="Q23" s="624" t="s">
        <v>212</v>
      </c>
      <c r="R23" s="625">
        <v>2735.7130000000002</v>
      </c>
      <c r="S23" s="625">
        <v>718.09900000000005</v>
      </c>
      <c r="T23" s="675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3">
        <v>2.493053233606243</v>
      </c>
      <c r="Q24" s="624" t="s">
        <v>208</v>
      </c>
      <c r="R24" s="625">
        <v>2649.5279999999998</v>
      </c>
      <c r="S24" s="625">
        <v>711.09900000000005</v>
      </c>
      <c r="T24" s="675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31" t="s">
        <v>200</v>
      </c>
      <c r="M25" s="625">
        <v>3738.355</v>
      </c>
      <c r="N25" s="625">
        <v>1590.193</v>
      </c>
      <c r="O25" s="673">
        <v>2.3508813081179456</v>
      </c>
      <c r="Q25" s="624" t="s">
        <v>213</v>
      </c>
      <c r="R25" s="625">
        <v>2396.2800000000002</v>
      </c>
      <c r="S25" s="625">
        <v>789.82100000000003</v>
      </c>
      <c r="T25" s="675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06" t="s">
        <v>327</v>
      </c>
      <c r="M26" s="1163">
        <v>579562.14099999995</v>
      </c>
      <c r="N26" s="628">
        <v>155005.14000000001</v>
      </c>
      <c r="O26" s="763">
        <v>3.7389865974767025</v>
      </c>
      <c r="Q26" s="624" t="s">
        <v>366</v>
      </c>
      <c r="R26" s="625">
        <v>2319.4250000000002</v>
      </c>
      <c r="S26" s="625">
        <v>575.58000000000004</v>
      </c>
      <c r="T26" s="675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06" t="s">
        <v>327</v>
      </c>
      <c r="R27" s="628">
        <v>218695.024</v>
      </c>
      <c r="S27" s="628">
        <v>62056.385000000002</v>
      </c>
      <c r="T27" s="763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5" customWidth="1"/>
    <col min="2" max="2" width="16.85546875" style="685" customWidth="1"/>
    <col min="3" max="3" width="12.28515625" style="685" bestFit="1" customWidth="1"/>
    <col min="4" max="4" width="10.140625" style="685" customWidth="1"/>
    <col min="5" max="5" width="9.140625" style="685"/>
    <col min="6" max="6" width="6" style="685" customWidth="1"/>
    <col min="7" max="7" width="16.7109375" style="685" customWidth="1"/>
    <col min="8" max="8" width="11.28515625" style="685" customWidth="1"/>
    <col min="9" max="9" width="10.42578125" style="685" customWidth="1"/>
    <col min="10" max="10" width="9.140625" style="685"/>
    <col min="11" max="11" width="3.5703125" style="685" customWidth="1"/>
    <col min="12" max="12" width="18" style="685" customWidth="1"/>
    <col min="13" max="13" width="11.7109375" style="685" customWidth="1"/>
    <col min="14" max="14" width="12.28515625" style="685" customWidth="1"/>
    <col min="15" max="15" width="10.42578125" style="685" customWidth="1"/>
    <col min="16" max="16" width="3.85546875" style="685" customWidth="1"/>
    <col min="17" max="17" width="22.5703125" style="685" customWidth="1"/>
    <col min="18" max="18" width="11.28515625" style="685" customWidth="1"/>
    <col min="19" max="19" width="10.28515625" style="685" customWidth="1"/>
    <col min="20" max="20" width="10" style="685" customWidth="1"/>
    <col min="21" max="256" width="9.140625" style="685"/>
    <col min="257" max="257" width="4" style="685" customWidth="1"/>
    <col min="258" max="258" width="15.140625" style="685" customWidth="1"/>
    <col min="259" max="259" width="13.85546875" style="685" customWidth="1"/>
    <col min="260" max="260" width="10.140625" style="685" customWidth="1"/>
    <col min="261" max="261" width="9.140625" style="685"/>
    <col min="262" max="262" width="3.42578125" style="685" customWidth="1"/>
    <col min="263" max="263" width="19.5703125" style="685" customWidth="1"/>
    <col min="264" max="264" width="12.28515625" style="685" customWidth="1"/>
    <col min="265" max="265" width="10.42578125" style="685" customWidth="1"/>
    <col min="266" max="266" width="9.140625" style="685"/>
    <col min="267" max="267" width="3.5703125" style="685" customWidth="1"/>
    <col min="268" max="268" width="16.42578125" style="685" customWidth="1"/>
    <col min="269" max="269" width="11.7109375" style="685" customWidth="1"/>
    <col min="270" max="270" width="10.140625" style="685" customWidth="1"/>
    <col min="271" max="271" width="15.85546875" style="685" customWidth="1"/>
    <col min="272" max="272" width="3.85546875" style="685" customWidth="1"/>
    <col min="273" max="273" width="16.42578125" style="685" customWidth="1"/>
    <col min="274" max="274" width="11.28515625" style="685" customWidth="1"/>
    <col min="275" max="275" width="10.28515625" style="685" customWidth="1"/>
    <col min="276" max="276" width="10" style="685" customWidth="1"/>
    <col min="277" max="512" width="9.140625" style="685"/>
    <col min="513" max="513" width="4" style="685" customWidth="1"/>
    <col min="514" max="514" width="15.140625" style="685" customWidth="1"/>
    <col min="515" max="515" width="13.85546875" style="685" customWidth="1"/>
    <col min="516" max="516" width="10.140625" style="685" customWidth="1"/>
    <col min="517" max="517" width="9.140625" style="685"/>
    <col min="518" max="518" width="3.42578125" style="685" customWidth="1"/>
    <col min="519" max="519" width="19.5703125" style="685" customWidth="1"/>
    <col min="520" max="520" width="12.28515625" style="685" customWidth="1"/>
    <col min="521" max="521" width="10.42578125" style="685" customWidth="1"/>
    <col min="522" max="522" width="9.140625" style="685"/>
    <col min="523" max="523" width="3.5703125" style="685" customWidth="1"/>
    <col min="524" max="524" width="16.42578125" style="685" customWidth="1"/>
    <col min="525" max="525" width="11.7109375" style="685" customWidth="1"/>
    <col min="526" max="526" width="10.140625" style="685" customWidth="1"/>
    <col min="527" max="527" width="15.85546875" style="685" customWidth="1"/>
    <col min="528" max="528" width="3.85546875" style="685" customWidth="1"/>
    <col min="529" max="529" width="16.42578125" style="685" customWidth="1"/>
    <col min="530" max="530" width="11.28515625" style="685" customWidth="1"/>
    <col min="531" max="531" width="10.28515625" style="685" customWidth="1"/>
    <col min="532" max="532" width="10" style="685" customWidth="1"/>
    <col min="533" max="768" width="9.140625" style="685"/>
    <col min="769" max="769" width="4" style="685" customWidth="1"/>
    <col min="770" max="770" width="15.140625" style="685" customWidth="1"/>
    <col min="771" max="771" width="13.85546875" style="685" customWidth="1"/>
    <col min="772" max="772" width="10.140625" style="685" customWidth="1"/>
    <col min="773" max="773" width="9.140625" style="685"/>
    <col min="774" max="774" width="3.42578125" style="685" customWidth="1"/>
    <col min="775" max="775" width="19.5703125" style="685" customWidth="1"/>
    <col min="776" max="776" width="12.28515625" style="685" customWidth="1"/>
    <col min="777" max="777" width="10.42578125" style="685" customWidth="1"/>
    <col min="778" max="778" width="9.140625" style="685"/>
    <col min="779" max="779" width="3.5703125" style="685" customWidth="1"/>
    <col min="780" max="780" width="16.42578125" style="685" customWidth="1"/>
    <col min="781" max="781" width="11.7109375" style="685" customWidth="1"/>
    <col min="782" max="782" width="10.140625" style="685" customWidth="1"/>
    <col min="783" max="783" width="15.85546875" style="685" customWidth="1"/>
    <col min="784" max="784" width="3.85546875" style="685" customWidth="1"/>
    <col min="785" max="785" width="16.42578125" style="685" customWidth="1"/>
    <col min="786" max="786" width="11.28515625" style="685" customWidth="1"/>
    <col min="787" max="787" width="10.28515625" style="685" customWidth="1"/>
    <col min="788" max="788" width="10" style="685" customWidth="1"/>
    <col min="789" max="1024" width="9.140625" style="685"/>
    <col min="1025" max="1025" width="4" style="685" customWidth="1"/>
    <col min="1026" max="1026" width="15.140625" style="685" customWidth="1"/>
    <col min="1027" max="1027" width="13.85546875" style="685" customWidth="1"/>
    <col min="1028" max="1028" width="10.140625" style="685" customWidth="1"/>
    <col min="1029" max="1029" width="9.140625" style="685"/>
    <col min="1030" max="1030" width="3.42578125" style="685" customWidth="1"/>
    <col min="1031" max="1031" width="19.5703125" style="685" customWidth="1"/>
    <col min="1032" max="1032" width="12.28515625" style="685" customWidth="1"/>
    <col min="1033" max="1033" width="10.42578125" style="685" customWidth="1"/>
    <col min="1034" max="1034" width="9.140625" style="685"/>
    <col min="1035" max="1035" width="3.5703125" style="685" customWidth="1"/>
    <col min="1036" max="1036" width="16.42578125" style="685" customWidth="1"/>
    <col min="1037" max="1037" width="11.7109375" style="685" customWidth="1"/>
    <col min="1038" max="1038" width="10.140625" style="685" customWidth="1"/>
    <col min="1039" max="1039" width="15.85546875" style="685" customWidth="1"/>
    <col min="1040" max="1040" width="3.85546875" style="685" customWidth="1"/>
    <col min="1041" max="1041" width="16.42578125" style="685" customWidth="1"/>
    <col min="1042" max="1042" width="11.28515625" style="685" customWidth="1"/>
    <col min="1043" max="1043" width="10.28515625" style="685" customWidth="1"/>
    <col min="1044" max="1044" width="10" style="685" customWidth="1"/>
    <col min="1045" max="1280" width="9.140625" style="685"/>
    <col min="1281" max="1281" width="4" style="685" customWidth="1"/>
    <col min="1282" max="1282" width="15.140625" style="685" customWidth="1"/>
    <col min="1283" max="1283" width="13.85546875" style="685" customWidth="1"/>
    <col min="1284" max="1284" width="10.140625" style="685" customWidth="1"/>
    <col min="1285" max="1285" width="9.140625" style="685"/>
    <col min="1286" max="1286" width="3.42578125" style="685" customWidth="1"/>
    <col min="1287" max="1287" width="19.5703125" style="685" customWidth="1"/>
    <col min="1288" max="1288" width="12.28515625" style="685" customWidth="1"/>
    <col min="1289" max="1289" width="10.42578125" style="685" customWidth="1"/>
    <col min="1290" max="1290" width="9.140625" style="685"/>
    <col min="1291" max="1291" width="3.5703125" style="685" customWidth="1"/>
    <col min="1292" max="1292" width="16.42578125" style="685" customWidth="1"/>
    <col min="1293" max="1293" width="11.7109375" style="685" customWidth="1"/>
    <col min="1294" max="1294" width="10.140625" style="685" customWidth="1"/>
    <col min="1295" max="1295" width="15.85546875" style="685" customWidth="1"/>
    <col min="1296" max="1296" width="3.85546875" style="685" customWidth="1"/>
    <col min="1297" max="1297" width="16.42578125" style="685" customWidth="1"/>
    <col min="1298" max="1298" width="11.28515625" style="685" customWidth="1"/>
    <col min="1299" max="1299" width="10.28515625" style="685" customWidth="1"/>
    <col min="1300" max="1300" width="10" style="685" customWidth="1"/>
    <col min="1301" max="1536" width="9.140625" style="685"/>
    <col min="1537" max="1537" width="4" style="685" customWidth="1"/>
    <col min="1538" max="1538" width="15.140625" style="685" customWidth="1"/>
    <col min="1539" max="1539" width="13.85546875" style="685" customWidth="1"/>
    <col min="1540" max="1540" width="10.140625" style="685" customWidth="1"/>
    <col min="1541" max="1541" width="9.140625" style="685"/>
    <col min="1542" max="1542" width="3.42578125" style="685" customWidth="1"/>
    <col min="1543" max="1543" width="19.5703125" style="685" customWidth="1"/>
    <col min="1544" max="1544" width="12.28515625" style="685" customWidth="1"/>
    <col min="1545" max="1545" width="10.42578125" style="685" customWidth="1"/>
    <col min="1546" max="1546" width="9.140625" style="685"/>
    <col min="1547" max="1547" width="3.5703125" style="685" customWidth="1"/>
    <col min="1548" max="1548" width="16.42578125" style="685" customWidth="1"/>
    <col min="1549" max="1549" width="11.7109375" style="685" customWidth="1"/>
    <col min="1550" max="1550" width="10.140625" style="685" customWidth="1"/>
    <col min="1551" max="1551" width="15.85546875" style="685" customWidth="1"/>
    <col min="1552" max="1552" width="3.85546875" style="685" customWidth="1"/>
    <col min="1553" max="1553" width="16.42578125" style="685" customWidth="1"/>
    <col min="1554" max="1554" width="11.28515625" style="685" customWidth="1"/>
    <col min="1555" max="1555" width="10.28515625" style="685" customWidth="1"/>
    <col min="1556" max="1556" width="10" style="685" customWidth="1"/>
    <col min="1557" max="1792" width="9.140625" style="685"/>
    <col min="1793" max="1793" width="4" style="685" customWidth="1"/>
    <col min="1794" max="1794" width="15.140625" style="685" customWidth="1"/>
    <col min="1795" max="1795" width="13.85546875" style="685" customWidth="1"/>
    <col min="1796" max="1796" width="10.140625" style="685" customWidth="1"/>
    <col min="1797" max="1797" width="9.140625" style="685"/>
    <col min="1798" max="1798" width="3.42578125" style="685" customWidth="1"/>
    <col min="1799" max="1799" width="19.5703125" style="685" customWidth="1"/>
    <col min="1800" max="1800" width="12.28515625" style="685" customWidth="1"/>
    <col min="1801" max="1801" width="10.42578125" style="685" customWidth="1"/>
    <col min="1802" max="1802" width="9.140625" style="685"/>
    <col min="1803" max="1803" width="3.5703125" style="685" customWidth="1"/>
    <col min="1804" max="1804" width="16.42578125" style="685" customWidth="1"/>
    <col min="1805" max="1805" width="11.7109375" style="685" customWidth="1"/>
    <col min="1806" max="1806" width="10.140625" style="685" customWidth="1"/>
    <col min="1807" max="1807" width="15.85546875" style="685" customWidth="1"/>
    <col min="1808" max="1808" width="3.85546875" style="685" customWidth="1"/>
    <col min="1809" max="1809" width="16.42578125" style="685" customWidth="1"/>
    <col min="1810" max="1810" width="11.28515625" style="685" customWidth="1"/>
    <col min="1811" max="1811" width="10.28515625" style="685" customWidth="1"/>
    <col min="1812" max="1812" width="10" style="685" customWidth="1"/>
    <col min="1813" max="2048" width="9.140625" style="685"/>
    <col min="2049" max="2049" width="4" style="685" customWidth="1"/>
    <col min="2050" max="2050" width="15.140625" style="685" customWidth="1"/>
    <col min="2051" max="2051" width="13.85546875" style="685" customWidth="1"/>
    <col min="2052" max="2052" width="10.140625" style="685" customWidth="1"/>
    <col min="2053" max="2053" width="9.140625" style="685"/>
    <col min="2054" max="2054" width="3.42578125" style="685" customWidth="1"/>
    <col min="2055" max="2055" width="19.5703125" style="685" customWidth="1"/>
    <col min="2056" max="2056" width="12.28515625" style="685" customWidth="1"/>
    <col min="2057" max="2057" width="10.42578125" style="685" customWidth="1"/>
    <col min="2058" max="2058" width="9.140625" style="685"/>
    <col min="2059" max="2059" width="3.5703125" style="685" customWidth="1"/>
    <col min="2060" max="2060" width="16.42578125" style="685" customWidth="1"/>
    <col min="2061" max="2061" width="11.7109375" style="685" customWidth="1"/>
    <col min="2062" max="2062" width="10.140625" style="685" customWidth="1"/>
    <col min="2063" max="2063" width="15.85546875" style="685" customWidth="1"/>
    <col min="2064" max="2064" width="3.85546875" style="685" customWidth="1"/>
    <col min="2065" max="2065" width="16.42578125" style="685" customWidth="1"/>
    <col min="2066" max="2066" width="11.28515625" style="685" customWidth="1"/>
    <col min="2067" max="2067" width="10.28515625" style="685" customWidth="1"/>
    <col min="2068" max="2068" width="10" style="685" customWidth="1"/>
    <col min="2069" max="2304" width="9.140625" style="685"/>
    <col min="2305" max="2305" width="4" style="685" customWidth="1"/>
    <col min="2306" max="2306" width="15.140625" style="685" customWidth="1"/>
    <col min="2307" max="2307" width="13.85546875" style="685" customWidth="1"/>
    <col min="2308" max="2308" width="10.140625" style="685" customWidth="1"/>
    <col min="2309" max="2309" width="9.140625" style="685"/>
    <col min="2310" max="2310" width="3.42578125" style="685" customWidth="1"/>
    <col min="2311" max="2311" width="19.5703125" style="685" customWidth="1"/>
    <col min="2312" max="2312" width="12.28515625" style="685" customWidth="1"/>
    <col min="2313" max="2313" width="10.42578125" style="685" customWidth="1"/>
    <col min="2314" max="2314" width="9.140625" style="685"/>
    <col min="2315" max="2315" width="3.5703125" style="685" customWidth="1"/>
    <col min="2316" max="2316" width="16.42578125" style="685" customWidth="1"/>
    <col min="2317" max="2317" width="11.7109375" style="685" customWidth="1"/>
    <col min="2318" max="2318" width="10.140625" style="685" customWidth="1"/>
    <col min="2319" max="2319" width="15.85546875" style="685" customWidth="1"/>
    <col min="2320" max="2320" width="3.85546875" style="685" customWidth="1"/>
    <col min="2321" max="2321" width="16.42578125" style="685" customWidth="1"/>
    <col min="2322" max="2322" width="11.28515625" style="685" customWidth="1"/>
    <col min="2323" max="2323" width="10.28515625" style="685" customWidth="1"/>
    <col min="2324" max="2324" width="10" style="685" customWidth="1"/>
    <col min="2325" max="2560" width="9.140625" style="685"/>
    <col min="2561" max="2561" width="4" style="685" customWidth="1"/>
    <col min="2562" max="2562" width="15.140625" style="685" customWidth="1"/>
    <col min="2563" max="2563" width="13.85546875" style="685" customWidth="1"/>
    <col min="2564" max="2564" width="10.140625" style="685" customWidth="1"/>
    <col min="2565" max="2565" width="9.140625" style="685"/>
    <col min="2566" max="2566" width="3.42578125" style="685" customWidth="1"/>
    <col min="2567" max="2567" width="19.5703125" style="685" customWidth="1"/>
    <col min="2568" max="2568" width="12.28515625" style="685" customWidth="1"/>
    <col min="2569" max="2569" width="10.42578125" style="685" customWidth="1"/>
    <col min="2570" max="2570" width="9.140625" style="685"/>
    <col min="2571" max="2571" width="3.5703125" style="685" customWidth="1"/>
    <col min="2572" max="2572" width="16.42578125" style="685" customWidth="1"/>
    <col min="2573" max="2573" width="11.7109375" style="685" customWidth="1"/>
    <col min="2574" max="2574" width="10.140625" style="685" customWidth="1"/>
    <col min="2575" max="2575" width="15.85546875" style="685" customWidth="1"/>
    <col min="2576" max="2576" width="3.85546875" style="685" customWidth="1"/>
    <col min="2577" max="2577" width="16.42578125" style="685" customWidth="1"/>
    <col min="2578" max="2578" width="11.28515625" style="685" customWidth="1"/>
    <col min="2579" max="2579" width="10.28515625" style="685" customWidth="1"/>
    <col min="2580" max="2580" width="10" style="685" customWidth="1"/>
    <col min="2581" max="2816" width="9.140625" style="685"/>
    <col min="2817" max="2817" width="4" style="685" customWidth="1"/>
    <col min="2818" max="2818" width="15.140625" style="685" customWidth="1"/>
    <col min="2819" max="2819" width="13.85546875" style="685" customWidth="1"/>
    <col min="2820" max="2820" width="10.140625" style="685" customWidth="1"/>
    <col min="2821" max="2821" width="9.140625" style="685"/>
    <col min="2822" max="2822" width="3.42578125" style="685" customWidth="1"/>
    <col min="2823" max="2823" width="19.5703125" style="685" customWidth="1"/>
    <col min="2824" max="2824" width="12.28515625" style="685" customWidth="1"/>
    <col min="2825" max="2825" width="10.42578125" style="685" customWidth="1"/>
    <col min="2826" max="2826" width="9.140625" style="685"/>
    <col min="2827" max="2827" width="3.5703125" style="685" customWidth="1"/>
    <col min="2828" max="2828" width="16.42578125" style="685" customWidth="1"/>
    <col min="2829" max="2829" width="11.7109375" style="685" customWidth="1"/>
    <col min="2830" max="2830" width="10.140625" style="685" customWidth="1"/>
    <col min="2831" max="2831" width="15.85546875" style="685" customWidth="1"/>
    <col min="2832" max="2832" width="3.85546875" style="685" customWidth="1"/>
    <col min="2833" max="2833" width="16.42578125" style="685" customWidth="1"/>
    <col min="2834" max="2834" width="11.28515625" style="685" customWidth="1"/>
    <col min="2835" max="2835" width="10.28515625" style="685" customWidth="1"/>
    <col min="2836" max="2836" width="10" style="685" customWidth="1"/>
    <col min="2837" max="3072" width="9.140625" style="685"/>
    <col min="3073" max="3073" width="4" style="685" customWidth="1"/>
    <col min="3074" max="3074" width="15.140625" style="685" customWidth="1"/>
    <col min="3075" max="3075" width="13.85546875" style="685" customWidth="1"/>
    <col min="3076" max="3076" width="10.140625" style="685" customWidth="1"/>
    <col min="3077" max="3077" width="9.140625" style="685"/>
    <col min="3078" max="3078" width="3.42578125" style="685" customWidth="1"/>
    <col min="3079" max="3079" width="19.5703125" style="685" customWidth="1"/>
    <col min="3080" max="3080" width="12.28515625" style="685" customWidth="1"/>
    <col min="3081" max="3081" width="10.42578125" style="685" customWidth="1"/>
    <col min="3082" max="3082" width="9.140625" style="685"/>
    <col min="3083" max="3083" width="3.5703125" style="685" customWidth="1"/>
    <col min="3084" max="3084" width="16.42578125" style="685" customWidth="1"/>
    <col min="3085" max="3085" width="11.7109375" style="685" customWidth="1"/>
    <col min="3086" max="3086" width="10.140625" style="685" customWidth="1"/>
    <col min="3087" max="3087" width="15.85546875" style="685" customWidth="1"/>
    <col min="3088" max="3088" width="3.85546875" style="685" customWidth="1"/>
    <col min="3089" max="3089" width="16.42578125" style="685" customWidth="1"/>
    <col min="3090" max="3090" width="11.28515625" style="685" customWidth="1"/>
    <col min="3091" max="3091" width="10.28515625" style="685" customWidth="1"/>
    <col min="3092" max="3092" width="10" style="685" customWidth="1"/>
    <col min="3093" max="3328" width="9.140625" style="685"/>
    <col min="3329" max="3329" width="4" style="685" customWidth="1"/>
    <col min="3330" max="3330" width="15.140625" style="685" customWidth="1"/>
    <col min="3331" max="3331" width="13.85546875" style="685" customWidth="1"/>
    <col min="3332" max="3332" width="10.140625" style="685" customWidth="1"/>
    <col min="3333" max="3333" width="9.140625" style="685"/>
    <col min="3334" max="3334" width="3.42578125" style="685" customWidth="1"/>
    <col min="3335" max="3335" width="19.5703125" style="685" customWidth="1"/>
    <col min="3336" max="3336" width="12.28515625" style="685" customWidth="1"/>
    <col min="3337" max="3337" width="10.42578125" style="685" customWidth="1"/>
    <col min="3338" max="3338" width="9.140625" style="685"/>
    <col min="3339" max="3339" width="3.5703125" style="685" customWidth="1"/>
    <col min="3340" max="3340" width="16.42578125" style="685" customWidth="1"/>
    <col min="3341" max="3341" width="11.7109375" style="685" customWidth="1"/>
    <col min="3342" max="3342" width="10.140625" style="685" customWidth="1"/>
    <col min="3343" max="3343" width="15.85546875" style="685" customWidth="1"/>
    <col min="3344" max="3344" width="3.85546875" style="685" customWidth="1"/>
    <col min="3345" max="3345" width="16.42578125" style="685" customWidth="1"/>
    <col min="3346" max="3346" width="11.28515625" style="685" customWidth="1"/>
    <col min="3347" max="3347" width="10.28515625" style="685" customWidth="1"/>
    <col min="3348" max="3348" width="10" style="685" customWidth="1"/>
    <col min="3349" max="3584" width="9.140625" style="685"/>
    <col min="3585" max="3585" width="4" style="685" customWidth="1"/>
    <col min="3586" max="3586" width="15.140625" style="685" customWidth="1"/>
    <col min="3587" max="3587" width="13.85546875" style="685" customWidth="1"/>
    <col min="3588" max="3588" width="10.140625" style="685" customWidth="1"/>
    <col min="3589" max="3589" width="9.140625" style="685"/>
    <col min="3590" max="3590" width="3.42578125" style="685" customWidth="1"/>
    <col min="3591" max="3591" width="19.5703125" style="685" customWidth="1"/>
    <col min="3592" max="3592" width="12.28515625" style="685" customWidth="1"/>
    <col min="3593" max="3593" width="10.42578125" style="685" customWidth="1"/>
    <col min="3594" max="3594" width="9.140625" style="685"/>
    <col min="3595" max="3595" width="3.5703125" style="685" customWidth="1"/>
    <col min="3596" max="3596" width="16.42578125" style="685" customWidth="1"/>
    <col min="3597" max="3597" width="11.7109375" style="685" customWidth="1"/>
    <col min="3598" max="3598" width="10.140625" style="685" customWidth="1"/>
    <col min="3599" max="3599" width="15.85546875" style="685" customWidth="1"/>
    <col min="3600" max="3600" width="3.85546875" style="685" customWidth="1"/>
    <col min="3601" max="3601" width="16.42578125" style="685" customWidth="1"/>
    <col min="3602" max="3602" width="11.28515625" style="685" customWidth="1"/>
    <col min="3603" max="3603" width="10.28515625" style="685" customWidth="1"/>
    <col min="3604" max="3604" width="10" style="685" customWidth="1"/>
    <col min="3605" max="3840" width="9.140625" style="685"/>
    <col min="3841" max="3841" width="4" style="685" customWidth="1"/>
    <col min="3842" max="3842" width="15.140625" style="685" customWidth="1"/>
    <col min="3843" max="3843" width="13.85546875" style="685" customWidth="1"/>
    <col min="3844" max="3844" width="10.140625" style="685" customWidth="1"/>
    <col min="3845" max="3845" width="9.140625" style="685"/>
    <col min="3846" max="3846" width="3.42578125" style="685" customWidth="1"/>
    <col min="3847" max="3847" width="19.5703125" style="685" customWidth="1"/>
    <col min="3848" max="3848" width="12.28515625" style="685" customWidth="1"/>
    <col min="3849" max="3849" width="10.42578125" style="685" customWidth="1"/>
    <col min="3850" max="3850" width="9.140625" style="685"/>
    <col min="3851" max="3851" width="3.5703125" style="685" customWidth="1"/>
    <col min="3852" max="3852" width="16.42578125" style="685" customWidth="1"/>
    <col min="3853" max="3853" width="11.7109375" style="685" customWidth="1"/>
    <col min="3854" max="3854" width="10.140625" style="685" customWidth="1"/>
    <col min="3855" max="3855" width="15.85546875" style="685" customWidth="1"/>
    <col min="3856" max="3856" width="3.85546875" style="685" customWidth="1"/>
    <col min="3857" max="3857" width="16.42578125" style="685" customWidth="1"/>
    <col min="3858" max="3858" width="11.28515625" style="685" customWidth="1"/>
    <col min="3859" max="3859" width="10.28515625" style="685" customWidth="1"/>
    <col min="3860" max="3860" width="10" style="685" customWidth="1"/>
    <col min="3861" max="4096" width="9.140625" style="685"/>
    <col min="4097" max="4097" width="4" style="685" customWidth="1"/>
    <col min="4098" max="4098" width="15.140625" style="685" customWidth="1"/>
    <col min="4099" max="4099" width="13.85546875" style="685" customWidth="1"/>
    <col min="4100" max="4100" width="10.140625" style="685" customWidth="1"/>
    <col min="4101" max="4101" width="9.140625" style="685"/>
    <col min="4102" max="4102" width="3.42578125" style="685" customWidth="1"/>
    <col min="4103" max="4103" width="19.5703125" style="685" customWidth="1"/>
    <col min="4104" max="4104" width="12.28515625" style="685" customWidth="1"/>
    <col min="4105" max="4105" width="10.42578125" style="685" customWidth="1"/>
    <col min="4106" max="4106" width="9.140625" style="685"/>
    <col min="4107" max="4107" width="3.5703125" style="685" customWidth="1"/>
    <col min="4108" max="4108" width="16.42578125" style="685" customWidth="1"/>
    <col min="4109" max="4109" width="11.7109375" style="685" customWidth="1"/>
    <col min="4110" max="4110" width="10.140625" style="685" customWidth="1"/>
    <col min="4111" max="4111" width="15.85546875" style="685" customWidth="1"/>
    <col min="4112" max="4112" width="3.85546875" style="685" customWidth="1"/>
    <col min="4113" max="4113" width="16.42578125" style="685" customWidth="1"/>
    <col min="4114" max="4114" width="11.28515625" style="685" customWidth="1"/>
    <col min="4115" max="4115" width="10.28515625" style="685" customWidth="1"/>
    <col min="4116" max="4116" width="10" style="685" customWidth="1"/>
    <col min="4117" max="4352" width="9.140625" style="685"/>
    <col min="4353" max="4353" width="4" style="685" customWidth="1"/>
    <col min="4354" max="4354" width="15.140625" style="685" customWidth="1"/>
    <col min="4355" max="4355" width="13.85546875" style="685" customWidth="1"/>
    <col min="4356" max="4356" width="10.140625" style="685" customWidth="1"/>
    <col min="4357" max="4357" width="9.140625" style="685"/>
    <col min="4358" max="4358" width="3.42578125" style="685" customWidth="1"/>
    <col min="4359" max="4359" width="19.5703125" style="685" customWidth="1"/>
    <col min="4360" max="4360" width="12.28515625" style="685" customWidth="1"/>
    <col min="4361" max="4361" width="10.42578125" style="685" customWidth="1"/>
    <col min="4362" max="4362" width="9.140625" style="685"/>
    <col min="4363" max="4363" width="3.5703125" style="685" customWidth="1"/>
    <col min="4364" max="4364" width="16.42578125" style="685" customWidth="1"/>
    <col min="4365" max="4365" width="11.7109375" style="685" customWidth="1"/>
    <col min="4366" max="4366" width="10.140625" style="685" customWidth="1"/>
    <col min="4367" max="4367" width="15.85546875" style="685" customWidth="1"/>
    <col min="4368" max="4368" width="3.85546875" style="685" customWidth="1"/>
    <col min="4369" max="4369" width="16.42578125" style="685" customWidth="1"/>
    <col min="4370" max="4370" width="11.28515625" style="685" customWidth="1"/>
    <col min="4371" max="4371" width="10.28515625" style="685" customWidth="1"/>
    <col min="4372" max="4372" width="10" style="685" customWidth="1"/>
    <col min="4373" max="4608" width="9.140625" style="685"/>
    <col min="4609" max="4609" width="4" style="685" customWidth="1"/>
    <col min="4610" max="4610" width="15.140625" style="685" customWidth="1"/>
    <col min="4611" max="4611" width="13.85546875" style="685" customWidth="1"/>
    <col min="4612" max="4612" width="10.140625" style="685" customWidth="1"/>
    <col min="4613" max="4613" width="9.140625" style="685"/>
    <col min="4614" max="4614" width="3.42578125" style="685" customWidth="1"/>
    <col min="4615" max="4615" width="19.5703125" style="685" customWidth="1"/>
    <col min="4616" max="4616" width="12.28515625" style="685" customWidth="1"/>
    <col min="4617" max="4617" width="10.42578125" style="685" customWidth="1"/>
    <col min="4618" max="4618" width="9.140625" style="685"/>
    <col min="4619" max="4619" width="3.5703125" style="685" customWidth="1"/>
    <col min="4620" max="4620" width="16.42578125" style="685" customWidth="1"/>
    <col min="4621" max="4621" width="11.7109375" style="685" customWidth="1"/>
    <col min="4622" max="4622" width="10.140625" style="685" customWidth="1"/>
    <col min="4623" max="4623" width="15.85546875" style="685" customWidth="1"/>
    <col min="4624" max="4624" width="3.85546875" style="685" customWidth="1"/>
    <col min="4625" max="4625" width="16.42578125" style="685" customWidth="1"/>
    <col min="4626" max="4626" width="11.28515625" style="685" customWidth="1"/>
    <col min="4627" max="4627" width="10.28515625" style="685" customWidth="1"/>
    <col min="4628" max="4628" width="10" style="685" customWidth="1"/>
    <col min="4629" max="4864" width="9.140625" style="685"/>
    <col min="4865" max="4865" width="4" style="685" customWidth="1"/>
    <col min="4866" max="4866" width="15.140625" style="685" customWidth="1"/>
    <col min="4867" max="4867" width="13.85546875" style="685" customWidth="1"/>
    <col min="4868" max="4868" width="10.140625" style="685" customWidth="1"/>
    <col min="4869" max="4869" width="9.140625" style="685"/>
    <col min="4870" max="4870" width="3.42578125" style="685" customWidth="1"/>
    <col min="4871" max="4871" width="19.5703125" style="685" customWidth="1"/>
    <col min="4872" max="4872" width="12.28515625" style="685" customWidth="1"/>
    <col min="4873" max="4873" width="10.42578125" style="685" customWidth="1"/>
    <col min="4874" max="4874" width="9.140625" style="685"/>
    <col min="4875" max="4875" width="3.5703125" style="685" customWidth="1"/>
    <col min="4876" max="4876" width="16.42578125" style="685" customWidth="1"/>
    <col min="4877" max="4877" width="11.7109375" style="685" customWidth="1"/>
    <col min="4878" max="4878" width="10.140625" style="685" customWidth="1"/>
    <col min="4879" max="4879" width="15.85546875" style="685" customWidth="1"/>
    <col min="4880" max="4880" width="3.85546875" style="685" customWidth="1"/>
    <col min="4881" max="4881" width="16.42578125" style="685" customWidth="1"/>
    <col min="4882" max="4882" width="11.28515625" style="685" customWidth="1"/>
    <col min="4883" max="4883" width="10.28515625" style="685" customWidth="1"/>
    <col min="4884" max="4884" width="10" style="685" customWidth="1"/>
    <col min="4885" max="5120" width="9.140625" style="685"/>
    <col min="5121" max="5121" width="4" style="685" customWidth="1"/>
    <col min="5122" max="5122" width="15.140625" style="685" customWidth="1"/>
    <col min="5123" max="5123" width="13.85546875" style="685" customWidth="1"/>
    <col min="5124" max="5124" width="10.140625" style="685" customWidth="1"/>
    <col min="5125" max="5125" width="9.140625" style="685"/>
    <col min="5126" max="5126" width="3.42578125" style="685" customWidth="1"/>
    <col min="5127" max="5127" width="19.5703125" style="685" customWidth="1"/>
    <col min="5128" max="5128" width="12.28515625" style="685" customWidth="1"/>
    <col min="5129" max="5129" width="10.42578125" style="685" customWidth="1"/>
    <col min="5130" max="5130" width="9.140625" style="685"/>
    <col min="5131" max="5131" width="3.5703125" style="685" customWidth="1"/>
    <col min="5132" max="5132" width="16.42578125" style="685" customWidth="1"/>
    <col min="5133" max="5133" width="11.7109375" style="685" customWidth="1"/>
    <col min="5134" max="5134" width="10.140625" style="685" customWidth="1"/>
    <col min="5135" max="5135" width="15.85546875" style="685" customWidth="1"/>
    <col min="5136" max="5136" width="3.85546875" style="685" customWidth="1"/>
    <col min="5137" max="5137" width="16.42578125" style="685" customWidth="1"/>
    <col min="5138" max="5138" width="11.28515625" style="685" customWidth="1"/>
    <col min="5139" max="5139" width="10.28515625" style="685" customWidth="1"/>
    <col min="5140" max="5140" width="10" style="685" customWidth="1"/>
    <col min="5141" max="5376" width="9.140625" style="685"/>
    <col min="5377" max="5377" width="4" style="685" customWidth="1"/>
    <col min="5378" max="5378" width="15.140625" style="685" customWidth="1"/>
    <col min="5379" max="5379" width="13.85546875" style="685" customWidth="1"/>
    <col min="5380" max="5380" width="10.140625" style="685" customWidth="1"/>
    <col min="5381" max="5381" width="9.140625" style="685"/>
    <col min="5382" max="5382" width="3.42578125" style="685" customWidth="1"/>
    <col min="5383" max="5383" width="19.5703125" style="685" customWidth="1"/>
    <col min="5384" max="5384" width="12.28515625" style="685" customWidth="1"/>
    <col min="5385" max="5385" width="10.42578125" style="685" customWidth="1"/>
    <col min="5386" max="5386" width="9.140625" style="685"/>
    <col min="5387" max="5387" width="3.5703125" style="685" customWidth="1"/>
    <col min="5388" max="5388" width="16.42578125" style="685" customWidth="1"/>
    <col min="5389" max="5389" width="11.7109375" style="685" customWidth="1"/>
    <col min="5390" max="5390" width="10.140625" style="685" customWidth="1"/>
    <col min="5391" max="5391" width="15.85546875" style="685" customWidth="1"/>
    <col min="5392" max="5392" width="3.85546875" style="685" customWidth="1"/>
    <col min="5393" max="5393" width="16.42578125" style="685" customWidth="1"/>
    <col min="5394" max="5394" width="11.28515625" style="685" customWidth="1"/>
    <col min="5395" max="5395" width="10.28515625" style="685" customWidth="1"/>
    <col min="5396" max="5396" width="10" style="685" customWidth="1"/>
    <col min="5397" max="5632" width="9.140625" style="685"/>
    <col min="5633" max="5633" width="4" style="685" customWidth="1"/>
    <col min="5634" max="5634" width="15.140625" style="685" customWidth="1"/>
    <col min="5635" max="5635" width="13.85546875" style="685" customWidth="1"/>
    <col min="5636" max="5636" width="10.140625" style="685" customWidth="1"/>
    <col min="5637" max="5637" width="9.140625" style="685"/>
    <col min="5638" max="5638" width="3.42578125" style="685" customWidth="1"/>
    <col min="5639" max="5639" width="19.5703125" style="685" customWidth="1"/>
    <col min="5640" max="5640" width="12.28515625" style="685" customWidth="1"/>
    <col min="5641" max="5641" width="10.42578125" style="685" customWidth="1"/>
    <col min="5642" max="5642" width="9.140625" style="685"/>
    <col min="5643" max="5643" width="3.5703125" style="685" customWidth="1"/>
    <col min="5644" max="5644" width="16.42578125" style="685" customWidth="1"/>
    <col min="5645" max="5645" width="11.7109375" style="685" customWidth="1"/>
    <col min="5646" max="5646" width="10.140625" style="685" customWidth="1"/>
    <col min="5647" max="5647" width="15.85546875" style="685" customWidth="1"/>
    <col min="5648" max="5648" width="3.85546875" style="685" customWidth="1"/>
    <col min="5649" max="5649" width="16.42578125" style="685" customWidth="1"/>
    <col min="5650" max="5650" width="11.28515625" style="685" customWidth="1"/>
    <col min="5651" max="5651" width="10.28515625" style="685" customWidth="1"/>
    <col min="5652" max="5652" width="10" style="685" customWidth="1"/>
    <col min="5653" max="5888" width="9.140625" style="685"/>
    <col min="5889" max="5889" width="4" style="685" customWidth="1"/>
    <col min="5890" max="5890" width="15.140625" style="685" customWidth="1"/>
    <col min="5891" max="5891" width="13.85546875" style="685" customWidth="1"/>
    <col min="5892" max="5892" width="10.140625" style="685" customWidth="1"/>
    <col min="5893" max="5893" width="9.140625" style="685"/>
    <col min="5894" max="5894" width="3.42578125" style="685" customWidth="1"/>
    <col min="5895" max="5895" width="19.5703125" style="685" customWidth="1"/>
    <col min="5896" max="5896" width="12.28515625" style="685" customWidth="1"/>
    <col min="5897" max="5897" width="10.42578125" style="685" customWidth="1"/>
    <col min="5898" max="5898" width="9.140625" style="685"/>
    <col min="5899" max="5899" width="3.5703125" style="685" customWidth="1"/>
    <col min="5900" max="5900" width="16.42578125" style="685" customWidth="1"/>
    <col min="5901" max="5901" width="11.7109375" style="685" customWidth="1"/>
    <col min="5902" max="5902" width="10.140625" style="685" customWidth="1"/>
    <col min="5903" max="5903" width="15.85546875" style="685" customWidth="1"/>
    <col min="5904" max="5904" width="3.85546875" style="685" customWidth="1"/>
    <col min="5905" max="5905" width="16.42578125" style="685" customWidth="1"/>
    <col min="5906" max="5906" width="11.28515625" style="685" customWidth="1"/>
    <col min="5907" max="5907" width="10.28515625" style="685" customWidth="1"/>
    <col min="5908" max="5908" width="10" style="685" customWidth="1"/>
    <col min="5909" max="6144" width="9.140625" style="685"/>
    <col min="6145" max="6145" width="4" style="685" customWidth="1"/>
    <col min="6146" max="6146" width="15.140625" style="685" customWidth="1"/>
    <col min="6147" max="6147" width="13.85546875" style="685" customWidth="1"/>
    <col min="6148" max="6148" width="10.140625" style="685" customWidth="1"/>
    <col min="6149" max="6149" width="9.140625" style="685"/>
    <col min="6150" max="6150" width="3.42578125" style="685" customWidth="1"/>
    <col min="6151" max="6151" width="19.5703125" style="685" customWidth="1"/>
    <col min="6152" max="6152" width="12.28515625" style="685" customWidth="1"/>
    <col min="6153" max="6153" width="10.42578125" style="685" customWidth="1"/>
    <col min="6154" max="6154" width="9.140625" style="685"/>
    <col min="6155" max="6155" width="3.5703125" style="685" customWidth="1"/>
    <col min="6156" max="6156" width="16.42578125" style="685" customWidth="1"/>
    <col min="6157" max="6157" width="11.7109375" style="685" customWidth="1"/>
    <col min="6158" max="6158" width="10.140625" style="685" customWidth="1"/>
    <col min="6159" max="6159" width="15.85546875" style="685" customWidth="1"/>
    <col min="6160" max="6160" width="3.85546875" style="685" customWidth="1"/>
    <col min="6161" max="6161" width="16.42578125" style="685" customWidth="1"/>
    <col min="6162" max="6162" width="11.28515625" style="685" customWidth="1"/>
    <col min="6163" max="6163" width="10.28515625" style="685" customWidth="1"/>
    <col min="6164" max="6164" width="10" style="685" customWidth="1"/>
    <col min="6165" max="6400" width="9.140625" style="685"/>
    <col min="6401" max="6401" width="4" style="685" customWidth="1"/>
    <col min="6402" max="6402" width="15.140625" style="685" customWidth="1"/>
    <col min="6403" max="6403" width="13.85546875" style="685" customWidth="1"/>
    <col min="6404" max="6404" width="10.140625" style="685" customWidth="1"/>
    <col min="6405" max="6405" width="9.140625" style="685"/>
    <col min="6406" max="6406" width="3.42578125" style="685" customWidth="1"/>
    <col min="6407" max="6407" width="19.5703125" style="685" customWidth="1"/>
    <col min="6408" max="6408" width="12.28515625" style="685" customWidth="1"/>
    <col min="6409" max="6409" width="10.42578125" style="685" customWidth="1"/>
    <col min="6410" max="6410" width="9.140625" style="685"/>
    <col min="6411" max="6411" width="3.5703125" style="685" customWidth="1"/>
    <col min="6412" max="6412" width="16.42578125" style="685" customWidth="1"/>
    <col min="6413" max="6413" width="11.7109375" style="685" customWidth="1"/>
    <col min="6414" max="6414" width="10.140625" style="685" customWidth="1"/>
    <col min="6415" max="6415" width="15.85546875" style="685" customWidth="1"/>
    <col min="6416" max="6416" width="3.85546875" style="685" customWidth="1"/>
    <col min="6417" max="6417" width="16.42578125" style="685" customWidth="1"/>
    <col min="6418" max="6418" width="11.28515625" style="685" customWidth="1"/>
    <col min="6419" max="6419" width="10.28515625" style="685" customWidth="1"/>
    <col min="6420" max="6420" width="10" style="685" customWidth="1"/>
    <col min="6421" max="6656" width="9.140625" style="685"/>
    <col min="6657" max="6657" width="4" style="685" customWidth="1"/>
    <col min="6658" max="6658" width="15.140625" style="685" customWidth="1"/>
    <col min="6659" max="6659" width="13.85546875" style="685" customWidth="1"/>
    <col min="6660" max="6660" width="10.140625" style="685" customWidth="1"/>
    <col min="6661" max="6661" width="9.140625" style="685"/>
    <col min="6662" max="6662" width="3.42578125" style="685" customWidth="1"/>
    <col min="6663" max="6663" width="19.5703125" style="685" customWidth="1"/>
    <col min="6664" max="6664" width="12.28515625" style="685" customWidth="1"/>
    <col min="6665" max="6665" width="10.42578125" style="685" customWidth="1"/>
    <col min="6666" max="6666" width="9.140625" style="685"/>
    <col min="6667" max="6667" width="3.5703125" style="685" customWidth="1"/>
    <col min="6668" max="6668" width="16.42578125" style="685" customWidth="1"/>
    <col min="6669" max="6669" width="11.7109375" style="685" customWidth="1"/>
    <col min="6670" max="6670" width="10.140625" style="685" customWidth="1"/>
    <col min="6671" max="6671" width="15.85546875" style="685" customWidth="1"/>
    <col min="6672" max="6672" width="3.85546875" style="685" customWidth="1"/>
    <col min="6673" max="6673" width="16.42578125" style="685" customWidth="1"/>
    <col min="6674" max="6674" width="11.28515625" style="685" customWidth="1"/>
    <col min="6675" max="6675" width="10.28515625" style="685" customWidth="1"/>
    <col min="6676" max="6676" width="10" style="685" customWidth="1"/>
    <col min="6677" max="6912" width="9.140625" style="685"/>
    <col min="6913" max="6913" width="4" style="685" customWidth="1"/>
    <col min="6914" max="6914" width="15.140625" style="685" customWidth="1"/>
    <col min="6915" max="6915" width="13.85546875" style="685" customWidth="1"/>
    <col min="6916" max="6916" width="10.140625" style="685" customWidth="1"/>
    <col min="6917" max="6917" width="9.140625" style="685"/>
    <col min="6918" max="6918" width="3.42578125" style="685" customWidth="1"/>
    <col min="6919" max="6919" width="19.5703125" style="685" customWidth="1"/>
    <col min="6920" max="6920" width="12.28515625" style="685" customWidth="1"/>
    <col min="6921" max="6921" width="10.42578125" style="685" customWidth="1"/>
    <col min="6922" max="6922" width="9.140625" style="685"/>
    <col min="6923" max="6923" width="3.5703125" style="685" customWidth="1"/>
    <col min="6924" max="6924" width="16.42578125" style="685" customWidth="1"/>
    <col min="6925" max="6925" width="11.7109375" style="685" customWidth="1"/>
    <col min="6926" max="6926" width="10.140625" style="685" customWidth="1"/>
    <col min="6927" max="6927" width="15.85546875" style="685" customWidth="1"/>
    <col min="6928" max="6928" width="3.85546875" style="685" customWidth="1"/>
    <col min="6929" max="6929" width="16.42578125" style="685" customWidth="1"/>
    <col min="6930" max="6930" width="11.28515625" style="685" customWidth="1"/>
    <col min="6931" max="6931" width="10.28515625" style="685" customWidth="1"/>
    <col min="6932" max="6932" width="10" style="685" customWidth="1"/>
    <col min="6933" max="7168" width="9.140625" style="685"/>
    <col min="7169" max="7169" width="4" style="685" customWidth="1"/>
    <col min="7170" max="7170" width="15.140625" style="685" customWidth="1"/>
    <col min="7171" max="7171" width="13.85546875" style="685" customWidth="1"/>
    <col min="7172" max="7172" width="10.140625" style="685" customWidth="1"/>
    <col min="7173" max="7173" width="9.140625" style="685"/>
    <col min="7174" max="7174" width="3.42578125" style="685" customWidth="1"/>
    <col min="7175" max="7175" width="19.5703125" style="685" customWidth="1"/>
    <col min="7176" max="7176" width="12.28515625" style="685" customWidth="1"/>
    <col min="7177" max="7177" width="10.42578125" style="685" customWidth="1"/>
    <col min="7178" max="7178" width="9.140625" style="685"/>
    <col min="7179" max="7179" width="3.5703125" style="685" customWidth="1"/>
    <col min="7180" max="7180" width="16.42578125" style="685" customWidth="1"/>
    <col min="7181" max="7181" width="11.7109375" style="685" customWidth="1"/>
    <col min="7182" max="7182" width="10.140625" style="685" customWidth="1"/>
    <col min="7183" max="7183" width="15.85546875" style="685" customWidth="1"/>
    <col min="7184" max="7184" width="3.85546875" style="685" customWidth="1"/>
    <col min="7185" max="7185" width="16.42578125" style="685" customWidth="1"/>
    <col min="7186" max="7186" width="11.28515625" style="685" customWidth="1"/>
    <col min="7187" max="7187" width="10.28515625" style="685" customWidth="1"/>
    <col min="7188" max="7188" width="10" style="685" customWidth="1"/>
    <col min="7189" max="7424" width="9.140625" style="685"/>
    <col min="7425" max="7425" width="4" style="685" customWidth="1"/>
    <col min="7426" max="7426" width="15.140625" style="685" customWidth="1"/>
    <col min="7427" max="7427" width="13.85546875" style="685" customWidth="1"/>
    <col min="7428" max="7428" width="10.140625" style="685" customWidth="1"/>
    <col min="7429" max="7429" width="9.140625" style="685"/>
    <col min="7430" max="7430" width="3.42578125" style="685" customWidth="1"/>
    <col min="7431" max="7431" width="19.5703125" style="685" customWidth="1"/>
    <col min="7432" max="7432" width="12.28515625" style="685" customWidth="1"/>
    <col min="7433" max="7433" width="10.42578125" style="685" customWidth="1"/>
    <col min="7434" max="7434" width="9.140625" style="685"/>
    <col min="7435" max="7435" width="3.5703125" style="685" customWidth="1"/>
    <col min="7436" max="7436" width="16.42578125" style="685" customWidth="1"/>
    <col min="7437" max="7437" width="11.7109375" style="685" customWidth="1"/>
    <col min="7438" max="7438" width="10.140625" style="685" customWidth="1"/>
    <col min="7439" max="7439" width="15.85546875" style="685" customWidth="1"/>
    <col min="7440" max="7440" width="3.85546875" style="685" customWidth="1"/>
    <col min="7441" max="7441" width="16.42578125" style="685" customWidth="1"/>
    <col min="7442" max="7442" width="11.28515625" style="685" customWidth="1"/>
    <col min="7443" max="7443" width="10.28515625" style="685" customWidth="1"/>
    <col min="7444" max="7444" width="10" style="685" customWidth="1"/>
    <col min="7445" max="7680" width="9.140625" style="685"/>
    <col min="7681" max="7681" width="4" style="685" customWidth="1"/>
    <col min="7682" max="7682" width="15.140625" style="685" customWidth="1"/>
    <col min="7683" max="7683" width="13.85546875" style="685" customWidth="1"/>
    <col min="7684" max="7684" width="10.140625" style="685" customWidth="1"/>
    <col min="7685" max="7685" width="9.140625" style="685"/>
    <col min="7686" max="7686" width="3.42578125" style="685" customWidth="1"/>
    <col min="7687" max="7687" width="19.5703125" style="685" customWidth="1"/>
    <col min="7688" max="7688" width="12.28515625" style="685" customWidth="1"/>
    <col min="7689" max="7689" width="10.42578125" style="685" customWidth="1"/>
    <col min="7690" max="7690" width="9.140625" style="685"/>
    <col min="7691" max="7691" width="3.5703125" style="685" customWidth="1"/>
    <col min="7692" max="7692" width="16.42578125" style="685" customWidth="1"/>
    <col min="7693" max="7693" width="11.7109375" style="685" customWidth="1"/>
    <col min="7694" max="7694" width="10.140625" style="685" customWidth="1"/>
    <col min="7695" max="7695" width="15.85546875" style="685" customWidth="1"/>
    <col min="7696" max="7696" width="3.85546875" style="685" customWidth="1"/>
    <col min="7697" max="7697" width="16.42578125" style="685" customWidth="1"/>
    <col min="7698" max="7698" width="11.28515625" style="685" customWidth="1"/>
    <col min="7699" max="7699" width="10.28515625" style="685" customWidth="1"/>
    <col min="7700" max="7700" width="10" style="685" customWidth="1"/>
    <col min="7701" max="7936" width="9.140625" style="685"/>
    <col min="7937" max="7937" width="4" style="685" customWidth="1"/>
    <col min="7938" max="7938" width="15.140625" style="685" customWidth="1"/>
    <col min="7939" max="7939" width="13.85546875" style="685" customWidth="1"/>
    <col min="7940" max="7940" width="10.140625" style="685" customWidth="1"/>
    <col min="7941" max="7941" width="9.140625" style="685"/>
    <col min="7942" max="7942" width="3.42578125" style="685" customWidth="1"/>
    <col min="7943" max="7943" width="19.5703125" style="685" customWidth="1"/>
    <col min="7944" max="7944" width="12.28515625" style="685" customWidth="1"/>
    <col min="7945" max="7945" width="10.42578125" style="685" customWidth="1"/>
    <col min="7946" max="7946" width="9.140625" style="685"/>
    <col min="7947" max="7947" width="3.5703125" style="685" customWidth="1"/>
    <col min="7948" max="7948" width="16.42578125" style="685" customWidth="1"/>
    <col min="7949" max="7949" width="11.7109375" style="685" customWidth="1"/>
    <col min="7950" max="7950" width="10.140625" style="685" customWidth="1"/>
    <col min="7951" max="7951" width="15.85546875" style="685" customWidth="1"/>
    <col min="7952" max="7952" width="3.85546875" style="685" customWidth="1"/>
    <col min="7953" max="7953" width="16.42578125" style="685" customWidth="1"/>
    <col min="7954" max="7954" width="11.28515625" style="685" customWidth="1"/>
    <col min="7955" max="7955" width="10.28515625" style="685" customWidth="1"/>
    <col min="7956" max="7956" width="10" style="685" customWidth="1"/>
    <col min="7957" max="8192" width="9.140625" style="685"/>
    <col min="8193" max="8193" width="4" style="685" customWidth="1"/>
    <col min="8194" max="8194" width="15.140625" style="685" customWidth="1"/>
    <col min="8195" max="8195" width="13.85546875" style="685" customWidth="1"/>
    <col min="8196" max="8196" width="10.140625" style="685" customWidth="1"/>
    <col min="8197" max="8197" width="9.140625" style="685"/>
    <col min="8198" max="8198" width="3.42578125" style="685" customWidth="1"/>
    <col min="8199" max="8199" width="19.5703125" style="685" customWidth="1"/>
    <col min="8200" max="8200" width="12.28515625" style="685" customWidth="1"/>
    <col min="8201" max="8201" width="10.42578125" style="685" customWidth="1"/>
    <col min="8202" max="8202" width="9.140625" style="685"/>
    <col min="8203" max="8203" width="3.5703125" style="685" customWidth="1"/>
    <col min="8204" max="8204" width="16.42578125" style="685" customWidth="1"/>
    <col min="8205" max="8205" width="11.7109375" style="685" customWidth="1"/>
    <col min="8206" max="8206" width="10.140625" style="685" customWidth="1"/>
    <col min="8207" max="8207" width="15.85546875" style="685" customWidth="1"/>
    <col min="8208" max="8208" width="3.85546875" style="685" customWidth="1"/>
    <col min="8209" max="8209" width="16.42578125" style="685" customWidth="1"/>
    <col min="8210" max="8210" width="11.28515625" style="685" customWidth="1"/>
    <col min="8211" max="8211" width="10.28515625" style="685" customWidth="1"/>
    <col min="8212" max="8212" width="10" style="685" customWidth="1"/>
    <col min="8213" max="8448" width="9.140625" style="685"/>
    <col min="8449" max="8449" width="4" style="685" customWidth="1"/>
    <col min="8450" max="8450" width="15.140625" style="685" customWidth="1"/>
    <col min="8451" max="8451" width="13.85546875" style="685" customWidth="1"/>
    <col min="8452" max="8452" width="10.140625" style="685" customWidth="1"/>
    <col min="8453" max="8453" width="9.140625" style="685"/>
    <col min="8454" max="8454" width="3.42578125" style="685" customWidth="1"/>
    <col min="8455" max="8455" width="19.5703125" style="685" customWidth="1"/>
    <col min="8456" max="8456" width="12.28515625" style="685" customWidth="1"/>
    <col min="8457" max="8457" width="10.42578125" style="685" customWidth="1"/>
    <col min="8458" max="8458" width="9.140625" style="685"/>
    <col min="8459" max="8459" width="3.5703125" style="685" customWidth="1"/>
    <col min="8460" max="8460" width="16.42578125" style="685" customWidth="1"/>
    <col min="8461" max="8461" width="11.7109375" style="685" customWidth="1"/>
    <col min="8462" max="8462" width="10.140625" style="685" customWidth="1"/>
    <col min="8463" max="8463" width="15.85546875" style="685" customWidth="1"/>
    <col min="8464" max="8464" width="3.85546875" style="685" customWidth="1"/>
    <col min="8465" max="8465" width="16.42578125" style="685" customWidth="1"/>
    <col min="8466" max="8466" width="11.28515625" style="685" customWidth="1"/>
    <col min="8467" max="8467" width="10.28515625" style="685" customWidth="1"/>
    <col min="8468" max="8468" width="10" style="685" customWidth="1"/>
    <col min="8469" max="8704" width="9.140625" style="685"/>
    <col min="8705" max="8705" width="4" style="685" customWidth="1"/>
    <col min="8706" max="8706" width="15.140625" style="685" customWidth="1"/>
    <col min="8707" max="8707" width="13.85546875" style="685" customWidth="1"/>
    <col min="8708" max="8708" width="10.140625" style="685" customWidth="1"/>
    <col min="8709" max="8709" width="9.140625" style="685"/>
    <col min="8710" max="8710" width="3.42578125" style="685" customWidth="1"/>
    <col min="8711" max="8711" width="19.5703125" style="685" customWidth="1"/>
    <col min="8712" max="8712" width="12.28515625" style="685" customWidth="1"/>
    <col min="8713" max="8713" width="10.42578125" style="685" customWidth="1"/>
    <col min="8714" max="8714" width="9.140625" style="685"/>
    <col min="8715" max="8715" width="3.5703125" style="685" customWidth="1"/>
    <col min="8716" max="8716" width="16.42578125" style="685" customWidth="1"/>
    <col min="8717" max="8717" width="11.7109375" style="685" customWidth="1"/>
    <col min="8718" max="8718" width="10.140625" style="685" customWidth="1"/>
    <col min="8719" max="8719" width="15.85546875" style="685" customWidth="1"/>
    <col min="8720" max="8720" width="3.85546875" style="685" customWidth="1"/>
    <col min="8721" max="8721" width="16.42578125" style="685" customWidth="1"/>
    <col min="8722" max="8722" width="11.28515625" style="685" customWidth="1"/>
    <col min="8723" max="8723" width="10.28515625" style="685" customWidth="1"/>
    <col min="8724" max="8724" width="10" style="685" customWidth="1"/>
    <col min="8725" max="8960" width="9.140625" style="685"/>
    <col min="8961" max="8961" width="4" style="685" customWidth="1"/>
    <col min="8962" max="8962" width="15.140625" style="685" customWidth="1"/>
    <col min="8963" max="8963" width="13.85546875" style="685" customWidth="1"/>
    <col min="8964" max="8964" width="10.140625" style="685" customWidth="1"/>
    <col min="8965" max="8965" width="9.140625" style="685"/>
    <col min="8966" max="8966" width="3.42578125" style="685" customWidth="1"/>
    <col min="8967" max="8967" width="19.5703125" style="685" customWidth="1"/>
    <col min="8968" max="8968" width="12.28515625" style="685" customWidth="1"/>
    <col min="8969" max="8969" width="10.42578125" style="685" customWidth="1"/>
    <col min="8970" max="8970" width="9.140625" style="685"/>
    <col min="8971" max="8971" width="3.5703125" style="685" customWidth="1"/>
    <col min="8972" max="8972" width="16.42578125" style="685" customWidth="1"/>
    <col min="8973" max="8973" width="11.7109375" style="685" customWidth="1"/>
    <col min="8974" max="8974" width="10.140625" style="685" customWidth="1"/>
    <col min="8975" max="8975" width="15.85546875" style="685" customWidth="1"/>
    <col min="8976" max="8976" width="3.85546875" style="685" customWidth="1"/>
    <col min="8977" max="8977" width="16.42578125" style="685" customWidth="1"/>
    <col min="8978" max="8978" width="11.28515625" style="685" customWidth="1"/>
    <col min="8979" max="8979" width="10.28515625" style="685" customWidth="1"/>
    <col min="8980" max="8980" width="10" style="685" customWidth="1"/>
    <col min="8981" max="9216" width="9.140625" style="685"/>
    <col min="9217" max="9217" width="4" style="685" customWidth="1"/>
    <col min="9218" max="9218" width="15.140625" style="685" customWidth="1"/>
    <col min="9219" max="9219" width="13.85546875" style="685" customWidth="1"/>
    <col min="9220" max="9220" width="10.140625" style="685" customWidth="1"/>
    <col min="9221" max="9221" width="9.140625" style="685"/>
    <col min="9222" max="9222" width="3.42578125" style="685" customWidth="1"/>
    <col min="9223" max="9223" width="19.5703125" style="685" customWidth="1"/>
    <col min="9224" max="9224" width="12.28515625" style="685" customWidth="1"/>
    <col min="9225" max="9225" width="10.42578125" style="685" customWidth="1"/>
    <col min="9226" max="9226" width="9.140625" style="685"/>
    <col min="9227" max="9227" width="3.5703125" style="685" customWidth="1"/>
    <col min="9228" max="9228" width="16.42578125" style="685" customWidth="1"/>
    <col min="9229" max="9229" width="11.7109375" style="685" customWidth="1"/>
    <col min="9230" max="9230" width="10.140625" style="685" customWidth="1"/>
    <col min="9231" max="9231" width="15.85546875" style="685" customWidth="1"/>
    <col min="9232" max="9232" width="3.85546875" style="685" customWidth="1"/>
    <col min="9233" max="9233" width="16.42578125" style="685" customWidth="1"/>
    <col min="9234" max="9234" width="11.28515625" style="685" customWidth="1"/>
    <col min="9235" max="9235" width="10.28515625" style="685" customWidth="1"/>
    <col min="9236" max="9236" width="10" style="685" customWidth="1"/>
    <col min="9237" max="9472" width="9.140625" style="685"/>
    <col min="9473" max="9473" width="4" style="685" customWidth="1"/>
    <col min="9474" max="9474" width="15.140625" style="685" customWidth="1"/>
    <col min="9475" max="9475" width="13.85546875" style="685" customWidth="1"/>
    <col min="9476" max="9476" width="10.140625" style="685" customWidth="1"/>
    <col min="9477" max="9477" width="9.140625" style="685"/>
    <col min="9478" max="9478" width="3.42578125" style="685" customWidth="1"/>
    <col min="9479" max="9479" width="19.5703125" style="685" customWidth="1"/>
    <col min="9480" max="9480" width="12.28515625" style="685" customWidth="1"/>
    <col min="9481" max="9481" width="10.42578125" style="685" customWidth="1"/>
    <col min="9482" max="9482" width="9.140625" style="685"/>
    <col min="9483" max="9483" width="3.5703125" style="685" customWidth="1"/>
    <col min="9484" max="9484" width="16.42578125" style="685" customWidth="1"/>
    <col min="9485" max="9485" width="11.7109375" style="685" customWidth="1"/>
    <col min="9486" max="9486" width="10.140625" style="685" customWidth="1"/>
    <col min="9487" max="9487" width="15.85546875" style="685" customWidth="1"/>
    <col min="9488" max="9488" width="3.85546875" style="685" customWidth="1"/>
    <col min="9489" max="9489" width="16.42578125" style="685" customWidth="1"/>
    <col min="9490" max="9490" width="11.28515625" style="685" customWidth="1"/>
    <col min="9491" max="9491" width="10.28515625" style="685" customWidth="1"/>
    <col min="9492" max="9492" width="10" style="685" customWidth="1"/>
    <col min="9493" max="9728" width="9.140625" style="685"/>
    <col min="9729" max="9729" width="4" style="685" customWidth="1"/>
    <col min="9730" max="9730" width="15.140625" style="685" customWidth="1"/>
    <col min="9731" max="9731" width="13.85546875" style="685" customWidth="1"/>
    <col min="9732" max="9732" width="10.140625" style="685" customWidth="1"/>
    <col min="9733" max="9733" width="9.140625" style="685"/>
    <col min="9734" max="9734" width="3.42578125" style="685" customWidth="1"/>
    <col min="9735" max="9735" width="19.5703125" style="685" customWidth="1"/>
    <col min="9736" max="9736" width="12.28515625" style="685" customWidth="1"/>
    <col min="9737" max="9737" width="10.42578125" style="685" customWidth="1"/>
    <col min="9738" max="9738" width="9.140625" style="685"/>
    <col min="9739" max="9739" width="3.5703125" style="685" customWidth="1"/>
    <col min="9740" max="9740" width="16.42578125" style="685" customWidth="1"/>
    <col min="9741" max="9741" width="11.7109375" style="685" customWidth="1"/>
    <col min="9742" max="9742" width="10.140625" style="685" customWidth="1"/>
    <col min="9743" max="9743" width="15.85546875" style="685" customWidth="1"/>
    <col min="9744" max="9744" width="3.85546875" style="685" customWidth="1"/>
    <col min="9745" max="9745" width="16.42578125" style="685" customWidth="1"/>
    <col min="9746" max="9746" width="11.28515625" style="685" customWidth="1"/>
    <col min="9747" max="9747" width="10.28515625" style="685" customWidth="1"/>
    <col min="9748" max="9748" width="10" style="685" customWidth="1"/>
    <col min="9749" max="9984" width="9.140625" style="685"/>
    <col min="9985" max="9985" width="4" style="685" customWidth="1"/>
    <col min="9986" max="9986" width="15.140625" style="685" customWidth="1"/>
    <col min="9987" max="9987" width="13.85546875" style="685" customWidth="1"/>
    <col min="9988" max="9988" width="10.140625" style="685" customWidth="1"/>
    <col min="9989" max="9989" width="9.140625" style="685"/>
    <col min="9990" max="9990" width="3.42578125" style="685" customWidth="1"/>
    <col min="9991" max="9991" width="19.5703125" style="685" customWidth="1"/>
    <col min="9992" max="9992" width="12.28515625" style="685" customWidth="1"/>
    <col min="9993" max="9993" width="10.42578125" style="685" customWidth="1"/>
    <col min="9994" max="9994" width="9.140625" style="685"/>
    <col min="9995" max="9995" width="3.5703125" style="685" customWidth="1"/>
    <col min="9996" max="9996" width="16.42578125" style="685" customWidth="1"/>
    <col min="9997" max="9997" width="11.7109375" style="685" customWidth="1"/>
    <col min="9998" max="9998" width="10.140625" style="685" customWidth="1"/>
    <col min="9999" max="9999" width="15.85546875" style="685" customWidth="1"/>
    <col min="10000" max="10000" width="3.85546875" style="685" customWidth="1"/>
    <col min="10001" max="10001" width="16.42578125" style="685" customWidth="1"/>
    <col min="10002" max="10002" width="11.28515625" style="685" customWidth="1"/>
    <col min="10003" max="10003" width="10.28515625" style="685" customWidth="1"/>
    <col min="10004" max="10004" width="10" style="685" customWidth="1"/>
    <col min="10005" max="10240" width="9.140625" style="685"/>
    <col min="10241" max="10241" width="4" style="685" customWidth="1"/>
    <col min="10242" max="10242" width="15.140625" style="685" customWidth="1"/>
    <col min="10243" max="10243" width="13.85546875" style="685" customWidth="1"/>
    <col min="10244" max="10244" width="10.140625" style="685" customWidth="1"/>
    <col min="10245" max="10245" width="9.140625" style="685"/>
    <col min="10246" max="10246" width="3.42578125" style="685" customWidth="1"/>
    <col min="10247" max="10247" width="19.5703125" style="685" customWidth="1"/>
    <col min="10248" max="10248" width="12.28515625" style="685" customWidth="1"/>
    <col min="10249" max="10249" width="10.42578125" style="685" customWidth="1"/>
    <col min="10250" max="10250" width="9.140625" style="685"/>
    <col min="10251" max="10251" width="3.5703125" style="685" customWidth="1"/>
    <col min="10252" max="10252" width="16.42578125" style="685" customWidth="1"/>
    <col min="10253" max="10253" width="11.7109375" style="685" customWidth="1"/>
    <col min="10254" max="10254" width="10.140625" style="685" customWidth="1"/>
    <col min="10255" max="10255" width="15.85546875" style="685" customWidth="1"/>
    <col min="10256" max="10256" width="3.85546875" style="685" customWidth="1"/>
    <col min="10257" max="10257" width="16.42578125" style="685" customWidth="1"/>
    <col min="10258" max="10258" width="11.28515625" style="685" customWidth="1"/>
    <col min="10259" max="10259" width="10.28515625" style="685" customWidth="1"/>
    <col min="10260" max="10260" width="10" style="685" customWidth="1"/>
    <col min="10261" max="10496" width="9.140625" style="685"/>
    <col min="10497" max="10497" width="4" style="685" customWidth="1"/>
    <col min="10498" max="10498" width="15.140625" style="685" customWidth="1"/>
    <col min="10499" max="10499" width="13.85546875" style="685" customWidth="1"/>
    <col min="10500" max="10500" width="10.140625" style="685" customWidth="1"/>
    <col min="10501" max="10501" width="9.140625" style="685"/>
    <col min="10502" max="10502" width="3.42578125" style="685" customWidth="1"/>
    <col min="10503" max="10503" width="19.5703125" style="685" customWidth="1"/>
    <col min="10504" max="10504" width="12.28515625" style="685" customWidth="1"/>
    <col min="10505" max="10505" width="10.42578125" style="685" customWidth="1"/>
    <col min="10506" max="10506" width="9.140625" style="685"/>
    <col min="10507" max="10507" width="3.5703125" style="685" customWidth="1"/>
    <col min="10508" max="10508" width="16.42578125" style="685" customWidth="1"/>
    <col min="10509" max="10509" width="11.7109375" style="685" customWidth="1"/>
    <col min="10510" max="10510" width="10.140625" style="685" customWidth="1"/>
    <col min="10511" max="10511" width="15.85546875" style="685" customWidth="1"/>
    <col min="10512" max="10512" width="3.85546875" style="685" customWidth="1"/>
    <col min="10513" max="10513" width="16.42578125" style="685" customWidth="1"/>
    <col min="10514" max="10514" width="11.28515625" style="685" customWidth="1"/>
    <col min="10515" max="10515" width="10.28515625" style="685" customWidth="1"/>
    <col min="10516" max="10516" width="10" style="685" customWidth="1"/>
    <col min="10517" max="10752" width="9.140625" style="685"/>
    <col min="10753" max="10753" width="4" style="685" customWidth="1"/>
    <col min="10754" max="10754" width="15.140625" style="685" customWidth="1"/>
    <col min="10755" max="10755" width="13.85546875" style="685" customWidth="1"/>
    <col min="10756" max="10756" width="10.140625" style="685" customWidth="1"/>
    <col min="10757" max="10757" width="9.140625" style="685"/>
    <col min="10758" max="10758" width="3.42578125" style="685" customWidth="1"/>
    <col min="10759" max="10759" width="19.5703125" style="685" customWidth="1"/>
    <col min="10760" max="10760" width="12.28515625" style="685" customWidth="1"/>
    <col min="10761" max="10761" width="10.42578125" style="685" customWidth="1"/>
    <col min="10762" max="10762" width="9.140625" style="685"/>
    <col min="10763" max="10763" width="3.5703125" style="685" customWidth="1"/>
    <col min="10764" max="10764" width="16.42578125" style="685" customWidth="1"/>
    <col min="10765" max="10765" width="11.7109375" style="685" customWidth="1"/>
    <col min="10766" max="10766" width="10.140625" style="685" customWidth="1"/>
    <col min="10767" max="10767" width="15.85546875" style="685" customWidth="1"/>
    <col min="10768" max="10768" width="3.85546875" style="685" customWidth="1"/>
    <col min="10769" max="10769" width="16.42578125" style="685" customWidth="1"/>
    <col min="10770" max="10770" width="11.28515625" style="685" customWidth="1"/>
    <col min="10771" max="10771" width="10.28515625" style="685" customWidth="1"/>
    <col min="10772" max="10772" width="10" style="685" customWidth="1"/>
    <col min="10773" max="11008" width="9.140625" style="685"/>
    <col min="11009" max="11009" width="4" style="685" customWidth="1"/>
    <col min="11010" max="11010" width="15.140625" style="685" customWidth="1"/>
    <col min="11011" max="11011" width="13.85546875" style="685" customWidth="1"/>
    <col min="11012" max="11012" width="10.140625" style="685" customWidth="1"/>
    <col min="11013" max="11013" width="9.140625" style="685"/>
    <col min="11014" max="11014" width="3.42578125" style="685" customWidth="1"/>
    <col min="11015" max="11015" width="19.5703125" style="685" customWidth="1"/>
    <col min="11016" max="11016" width="12.28515625" style="685" customWidth="1"/>
    <col min="11017" max="11017" width="10.42578125" style="685" customWidth="1"/>
    <col min="11018" max="11018" width="9.140625" style="685"/>
    <col min="11019" max="11019" width="3.5703125" style="685" customWidth="1"/>
    <col min="11020" max="11020" width="16.42578125" style="685" customWidth="1"/>
    <col min="11021" max="11021" width="11.7109375" style="685" customWidth="1"/>
    <col min="11022" max="11022" width="10.140625" style="685" customWidth="1"/>
    <col min="11023" max="11023" width="15.85546875" style="685" customWidth="1"/>
    <col min="11024" max="11024" width="3.85546875" style="685" customWidth="1"/>
    <col min="11025" max="11025" width="16.42578125" style="685" customWidth="1"/>
    <col min="11026" max="11026" width="11.28515625" style="685" customWidth="1"/>
    <col min="11027" max="11027" width="10.28515625" style="685" customWidth="1"/>
    <col min="11028" max="11028" width="10" style="685" customWidth="1"/>
    <col min="11029" max="11264" width="9.140625" style="685"/>
    <col min="11265" max="11265" width="4" style="685" customWidth="1"/>
    <col min="11266" max="11266" width="15.140625" style="685" customWidth="1"/>
    <col min="11267" max="11267" width="13.85546875" style="685" customWidth="1"/>
    <col min="11268" max="11268" width="10.140625" style="685" customWidth="1"/>
    <col min="11269" max="11269" width="9.140625" style="685"/>
    <col min="11270" max="11270" width="3.42578125" style="685" customWidth="1"/>
    <col min="11271" max="11271" width="19.5703125" style="685" customWidth="1"/>
    <col min="11272" max="11272" width="12.28515625" style="685" customWidth="1"/>
    <col min="11273" max="11273" width="10.42578125" style="685" customWidth="1"/>
    <col min="11274" max="11274" width="9.140625" style="685"/>
    <col min="11275" max="11275" width="3.5703125" style="685" customWidth="1"/>
    <col min="11276" max="11276" width="16.42578125" style="685" customWidth="1"/>
    <col min="11277" max="11277" width="11.7109375" style="685" customWidth="1"/>
    <col min="11278" max="11278" width="10.140625" style="685" customWidth="1"/>
    <col min="11279" max="11279" width="15.85546875" style="685" customWidth="1"/>
    <col min="11280" max="11280" width="3.85546875" style="685" customWidth="1"/>
    <col min="11281" max="11281" width="16.42578125" style="685" customWidth="1"/>
    <col min="11282" max="11282" width="11.28515625" style="685" customWidth="1"/>
    <col min="11283" max="11283" width="10.28515625" style="685" customWidth="1"/>
    <col min="11284" max="11284" width="10" style="685" customWidth="1"/>
    <col min="11285" max="11520" width="9.140625" style="685"/>
    <col min="11521" max="11521" width="4" style="685" customWidth="1"/>
    <col min="11522" max="11522" width="15.140625" style="685" customWidth="1"/>
    <col min="11523" max="11523" width="13.85546875" style="685" customWidth="1"/>
    <col min="11524" max="11524" width="10.140625" style="685" customWidth="1"/>
    <col min="11525" max="11525" width="9.140625" style="685"/>
    <col min="11526" max="11526" width="3.42578125" style="685" customWidth="1"/>
    <col min="11527" max="11527" width="19.5703125" style="685" customWidth="1"/>
    <col min="11528" max="11528" width="12.28515625" style="685" customWidth="1"/>
    <col min="11529" max="11529" width="10.42578125" style="685" customWidth="1"/>
    <col min="11530" max="11530" width="9.140625" style="685"/>
    <col min="11531" max="11531" width="3.5703125" style="685" customWidth="1"/>
    <col min="11532" max="11532" width="16.42578125" style="685" customWidth="1"/>
    <col min="11533" max="11533" width="11.7109375" style="685" customWidth="1"/>
    <col min="11534" max="11534" width="10.140625" style="685" customWidth="1"/>
    <col min="11535" max="11535" width="15.85546875" style="685" customWidth="1"/>
    <col min="11536" max="11536" width="3.85546875" style="685" customWidth="1"/>
    <col min="11537" max="11537" width="16.42578125" style="685" customWidth="1"/>
    <col min="11538" max="11538" width="11.28515625" style="685" customWidth="1"/>
    <col min="11539" max="11539" width="10.28515625" style="685" customWidth="1"/>
    <col min="11540" max="11540" width="10" style="685" customWidth="1"/>
    <col min="11541" max="11776" width="9.140625" style="685"/>
    <col min="11777" max="11777" width="4" style="685" customWidth="1"/>
    <col min="11778" max="11778" width="15.140625" style="685" customWidth="1"/>
    <col min="11779" max="11779" width="13.85546875" style="685" customWidth="1"/>
    <col min="11780" max="11780" width="10.140625" style="685" customWidth="1"/>
    <col min="11781" max="11781" width="9.140625" style="685"/>
    <col min="11782" max="11782" width="3.42578125" style="685" customWidth="1"/>
    <col min="11783" max="11783" width="19.5703125" style="685" customWidth="1"/>
    <col min="11784" max="11784" width="12.28515625" style="685" customWidth="1"/>
    <col min="11785" max="11785" width="10.42578125" style="685" customWidth="1"/>
    <col min="11786" max="11786" width="9.140625" style="685"/>
    <col min="11787" max="11787" width="3.5703125" style="685" customWidth="1"/>
    <col min="11788" max="11788" width="16.42578125" style="685" customWidth="1"/>
    <col min="11789" max="11789" width="11.7109375" style="685" customWidth="1"/>
    <col min="11790" max="11790" width="10.140625" style="685" customWidth="1"/>
    <col min="11791" max="11791" width="15.85546875" style="685" customWidth="1"/>
    <col min="11792" max="11792" width="3.85546875" style="685" customWidth="1"/>
    <col min="11793" max="11793" width="16.42578125" style="685" customWidth="1"/>
    <col min="11794" max="11794" width="11.28515625" style="685" customWidth="1"/>
    <col min="11795" max="11795" width="10.28515625" style="685" customWidth="1"/>
    <col min="11796" max="11796" width="10" style="685" customWidth="1"/>
    <col min="11797" max="12032" width="9.140625" style="685"/>
    <col min="12033" max="12033" width="4" style="685" customWidth="1"/>
    <col min="12034" max="12034" width="15.140625" style="685" customWidth="1"/>
    <col min="12035" max="12035" width="13.85546875" style="685" customWidth="1"/>
    <col min="12036" max="12036" width="10.140625" style="685" customWidth="1"/>
    <col min="12037" max="12037" width="9.140625" style="685"/>
    <col min="12038" max="12038" width="3.42578125" style="685" customWidth="1"/>
    <col min="12039" max="12039" width="19.5703125" style="685" customWidth="1"/>
    <col min="12040" max="12040" width="12.28515625" style="685" customWidth="1"/>
    <col min="12041" max="12041" width="10.42578125" style="685" customWidth="1"/>
    <col min="12042" max="12042" width="9.140625" style="685"/>
    <col min="12043" max="12043" width="3.5703125" style="685" customWidth="1"/>
    <col min="12044" max="12044" width="16.42578125" style="685" customWidth="1"/>
    <col min="12045" max="12045" width="11.7109375" style="685" customWidth="1"/>
    <col min="12046" max="12046" width="10.140625" style="685" customWidth="1"/>
    <col min="12047" max="12047" width="15.85546875" style="685" customWidth="1"/>
    <col min="12048" max="12048" width="3.85546875" style="685" customWidth="1"/>
    <col min="12049" max="12049" width="16.42578125" style="685" customWidth="1"/>
    <col min="12050" max="12050" width="11.28515625" style="685" customWidth="1"/>
    <col min="12051" max="12051" width="10.28515625" style="685" customWidth="1"/>
    <col min="12052" max="12052" width="10" style="685" customWidth="1"/>
    <col min="12053" max="12288" width="9.140625" style="685"/>
    <col min="12289" max="12289" width="4" style="685" customWidth="1"/>
    <col min="12290" max="12290" width="15.140625" style="685" customWidth="1"/>
    <col min="12291" max="12291" width="13.85546875" style="685" customWidth="1"/>
    <col min="12292" max="12292" width="10.140625" style="685" customWidth="1"/>
    <col min="12293" max="12293" width="9.140625" style="685"/>
    <col min="12294" max="12294" width="3.42578125" style="685" customWidth="1"/>
    <col min="12295" max="12295" width="19.5703125" style="685" customWidth="1"/>
    <col min="12296" max="12296" width="12.28515625" style="685" customWidth="1"/>
    <col min="12297" max="12297" width="10.42578125" style="685" customWidth="1"/>
    <col min="12298" max="12298" width="9.140625" style="685"/>
    <col min="12299" max="12299" width="3.5703125" style="685" customWidth="1"/>
    <col min="12300" max="12300" width="16.42578125" style="685" customWidth="1"/>
    <col min="12301" max="12301" width="11.7109375" style="685" customWidth="1"/>
    <col min="12302" max="12302" width="10.140625" style="685" customWidth="1"/>
    <col min="12303" max="12303" width="15.85546875" style="685" customWidth="1"/>
    <col min="12304" max="12304" width="3.85546875" style="685" customWidth="1"/>
    <col min="12305" max="12305" width="16.42578125" style="685" customWidth="1"/>
    <col min="12306" max="12306" width="11.28515625" style="685" customWidth="1"/>
    <col min="12307" max="12307" width="10.28515625" style="685" customWidth="1"/>
    <col min="12308" max="12308" width="10" style="685" customWidth="1"/>
    <col min="12309" max="12544" width="9.140625" style="685"/>
    <col min="12545" max="12545" width="4" style="685" customWidth="1"/>
    <col min="12546" max="12546" width="15.140625" style="685" customWidth="1"/>
    <col min="12547" max="12547" width="13.85546875" style="685" customWidth="1"/>
    <col min="12548" max="12548" width="10.140625" style="685" customWidth="1"/>
    <col min="12549" max="12549" width="9.140625" style="685"/>
    <col min="12550" max="12550" width="3.42578125" style="685" customWidth="1"/>
    <col min="12551" max="12551" width="19.5703125" style="685" customWidth="1"/>
    <col min="12552" max="12552" width="12.28515625" style="685" customWidth="1"/>
    <col min="12553" max="12553" width="10.42578125" style="685" customWidth="1"/>
    <col min="12554" max="12554" width="9.140625" style="685"/>
    <col min="12555" max="12555" width="3.5703125" style="685" customWidth="1"/>
    <col min="12556" max="12556" width="16.42578125" style="685" customWidth="1"/>
    <col min="12557" max="12557" width="11.7109375" style="685" customWidth="1"/>
    <col min="12558" max="12558" width="10.140625" style="685" customWidth="1"/>
    <col min="12559" max="12559" width="15.85546875" style="685" customWidth="1"/>
    <col min="12560" max="12560" width="3.85546875" style="685" customWidth="1"/>
    <col min="12561" max="12561" width="16.42578125" style="685" customWidth="1"/>
    <col min="12562" max="12562" width="11.28515625" style="685" customWidth="1"/>
    <col min="12563" max="12563" width="10.28515625" style="685" customWidth="1"/>
    <col min="12564" max="12564" width="10" style="685" customWidth="1"/>
    <col min="12565" max="12800" width="9.140625" style="685"/>
    <col min="12801" max="12801" width="4" style="685" customWidth="1"/>
    <col min="12802" max="12802" width="15.140625" style="685" customWidth="1"/>
    <col min="12803" max="12803" width="13.85546875" style="685" customWidth="1"/>
    <col min="12804" max="12804" width="10.140625" style="685" customWidth="1"/>
    <col min="12805" max="12805" width="9.140625" style="685"/>
    <col min="12806" max="12806" width="3.42578125" style="685" customWidth="1"/>
    <col min="12807" max="12807" width="19.5703125" style="685" customWidth="1"/>
    <col min="12808" max="12808" width="12.28515625" style="685" customWidth="1"/>
    <col min="12809" max="12809" width="10.42578125" style="685" customWidth="1"/>
    <col min="12810" max="12810" width="9.140625" style="685"/>
    <col min="12811" max="12811" width="3.5703125" style="685" customWidth="1"/>
    <col min="12812" max="12812" width="16.42578125" style="685" customWidth="1"/>
    <col min="12813" max="12813" width="11.7109375" style="685" customWidth="1"/>
    <col min="12814" max="12814" width="10.140625" style="685" customWidth="1"/>
    <col min="12815" max="12815" width="15.85546875" style="685" customWidth="1"/>
    <col min="12816" max="12816" width="3.85546875" style="685" customWidth="1"/>
    <col min="12817" max="12817" width="16.42578125" style="685" customWidth="1"/>
    <col min="12818" max="12818" width="11.28515625" style="685" customWidth="1"/>
    <col min="12819" max="12819" width="10.28515625" style="685" customWidth="1"/>
    <col min="12820" max="12820" width="10" style="685" customWidth="1"/>
    <col min="12821" max="13056" width="9.140625" style="685"/>
    <col min="13057" max="13057" width="4" style="685" customWidth="1"/>
    <col min="13058" max="13058" width="15.140625" style="685" customWidth="1"/>
    <col min="13059" max="13059" width="13.85546875" style="685" customWidth="1"/>
    <col min="13060" max="13060" width="10.140625" style="685" customWidth="1"/>
    <col min="13061" max="13061" width="9.140625" style="685"/>
    <col min="13062" max="13062" width="3.42578125" style="685" customWidth="1"/>
    <col min="13063" max="13063" width="19.5703125" style="685" customWidth="1"/>
    <col min="13064" max="13064" width="12.28515625" style="685" customWidth="1"/>
    <col min="13065" max="13065" width="10.42578125" style="685" customWidth="1"/>
    <col min="13066" max="13066" width="9.140625" style="685"/>
    <col min="13067" max="13067" width="3.5703125" style="685" customWidth="1"/>
    <col min="13068" max="13068" width="16.42578125" style="685" customWidth="1"/>
    <col min="13069" max="13069" width="11.7109375" style="685" customWidth="1"/>
    <col min="13070" max="13070" width="10.140625" style="685" customWidth="1"/>
    <col min="13071" max="13071" width="15.85546875" style="685" customWidth="1"/>
    <col min="13072" max="13072" width="3.85546875" style="685" customWidth="1"/>
    <col min="13073" max="13073" width="16.42578125" style="685" customWidth="1"/>
    <col min="13074" max="13074" width="11.28515625" style="685" customWidth="1"/>
    <col min="13075" max="13075" width="10.28515625" style="685" customWidth="1"/>
    <col min="13076" max="13076" width="10" style="685" customWidth="1"/>
    <col min="13077" max="13312" width="9.140625" style="685"/>
    <col min="13313" max="13313" width="4" style="685" customWidth="1"/>
    <col min="13314" max="13314" width="15.140625" style="685" customWidth="1"/>
    <col min="13315" max="13315" width="13.85546875" style="685" customWidth="1"/>
    <col min="13316" max="13316" width="10.140625" style="685" customWidth="1"/>
    <col min="13317" max="13317" width="9.140625" style="685"/>
    <col min="13318" max="13318" width="3.42578125" style="685" customWidth="1"/>
    <col min="13319" max="13319" width="19.5703125" style="685" customWidth="1"/>
    <col min="13320" max="13320" width="12.28515625" style="685" customWidth="1"/>
    <col min="13321" max="13321" width="10.42578125" style="685" customWidth="1"/>
    <col min="13322" max="13322" width="9.140625" style="685"/>
    <col min="13323" max="13323" width="3.5703125" style="685" customWidth="1"/>
    <col min="13324" max="13324" width="16.42578125" style="685" customWidth="1"/>
    <col min="13325" max="13325" width="11.7109375" style="685" customWidth="1"/>
    <col min="13326" max="13326" width="10.140625" style="685" customWidth="1"/>
    <col min="13327" max="13327" width="15.85546875" style="685" customWidth="1"/>
    <col min="13328" max="13328" width="3.85546875" style="685" customWidth="1"/>
    <col min="13329" max="13329" width="16.42578125" style="685" customWidth="1"/>
    <col min="13330" max="13330" width="11.28515625" style="685" customWidth="1"/>
    <col min="13331" max="13331" width="10.28515625" style="685" customWidth="1"/>
    <col min="13332" max="13332" width="10" style="685" customWidth="1"/>
    <col min="13333" max="13568" width="9.140625" style="685"/>
    <col min="13569" max="13569" width="4" style="685" customWidth="1"/>
    <col min="13570" max="13570" width="15.140625" style="685" customWidth="1"/>
    <col min="13571" max="13571" width="13.85546875" style="685" customWidth="1"/>
    <col min="13572" max="13572" width="10.140625" style="685" customWidth="1"/>
    <col min="13573" max="13573" width="9.140625" style="685"/>
    <col min="13574" max="13574" width="3.42578125" style="685" customWidth="1"/>
    <col min="13575" max="13575" width="19.5703125" style="685" customWidth="1"/>
    <col min="13576" max="13576" width="12.28515625" style="685" customWidth="1"/>
    <col min="13577" max="13577" width="10.42578125" style="685" customWidth="1"/>
    <col min="13578" max="13578" width="9.140625" style="685"/>
    <col min="13579" max="13579" width="3.5703125" style="685" customWidth="1"/>
    <col min="13580" max="13580" width="16.42578125" style="685" customWidth="1"/>
    <col min="13581" max="13581" width="11.7109375" style="685" customWidth="1"/>
    <col min="13582" max="13582" width="10.140625" style="685" customWidth="1"/>
    <col min="13583" max="13583" width="15.85546875" style="685" customWidth="1"/>
    <col min="13584" max="13584" width="3.85546875" style="685" customWidth="1"/>
    <col min="13585" max="13585" width="16.42578125" style="685" customWidth="1"/>
    <col min="13586" max="13586" width="11.28515625" style="685" customWidth="1"/>
    <col min="13587" max="13587" width="10.28515625" style="685" customWidth="1"/>
    <col min="13588" max="13588" width="10" style="685" customWidth="1"/>
    <col min="13589" max="13824" width="9.140625" style="685"/>
    <col min="13825" max="13825" width="4" style="685" customWidth="1"/>
    <col min="13826" max="13826" width="15.140625" style="685" customWidth="1"/>
    <col min="13827" max="13827" width="13.85546875" style="685" customWidth="1"/>
    <col min="13828" max="13828" width="10.140625" style="685" customWidth="1"/>
    <col min="13829" max="13829" width="9.140625" style="685"/>
    <col min="13830" max="13830" width="3.42578125" style="685" customWidth="1"/>
    <col min="13831" max="13831" width="19.5703125" style="685" customWidth="1"/>
    <col min="13832" max="13832" width="12.28515625" style="685" customWidth="1"/>
    <col min="13833" max="13833" width="10.42578125" style="685" customWidth="1"/>
    <col min="13834" max="13834" width="9.140625" style="685"/>
    <col min="13835" max="13835" width="3.5703125" style="685" customWidth="1"/>
    <col min="13836" max="13836" width="16.42578125" style="685" customWidth="1"/>
    <col min="13837" max="13837" width="11.7109375" style="685" customWidth="1"/>
    <col min="13838" max="13838" width="10.140625" style="685" customWidth="1"/>
    <col min="13839" max="13839" width="15.85546875" style="685" customWidth="1"/>
    <col min="13840" max="13840" width="3.85546875" style="685" customWidth="1"/>
    <col min="13841" max="13841" width="16.42578125" style="685" customWidth="1"/>
    <col min="13842" max="13842" width="11.28515625" style="685" customWidth="1"/>
    <col min="13843" max="13843" width="10.28515625" style="685" customWidth="1"/>
    <col min="13844" max="13844" width="10" style="685" customWidth="1"/>
    <col min="13845" max="14080" width="9.140625" style="685"/>
    <col min="14081" max="14081" width="4" style="685" customWidth="1"/>
    <col min="14082" max="14082" width="15.140625" style="685" customWidth="1"/>
    <col min="14083" max="14083" width="13.85546875" style="685" customWidth="1"/>
    <col min="14084" max="14084" width="10.140625" style="685" customWidth="1"/>
    <col min="14085" max="14085" width="9.140625" style="685"/>
    <col min="14086" max="14086" width="3.42578125" style="685" customWidth="1"/>
    <col min="14087" max="14087" width="19.5703125" style="685" customWidth="1"/>
    <col min="14088" max="14088" width="12.28515625" style="685" customWidth="1"/>
    <col min="14089" max="14089" width="10.42578125" style="685" customWidth="1"/>
    <col min="14090" max="14090" width="9.140625" style="685"/>
    <col min="14091" max="14091" width="3.5703125" style="685" customWidth="1"/>
    <col min="14092" max="14092" width="16.42578125" style="685" customWidth="1"/>
    <col min="14093" max="14093" width="11.7109375" style="685" customWidth="1"/>
    <col min="14094" max="14094" width="10.140625" style="685" customWidth="1"/>
    <col min="14095" max="14095" width="15.85546875" style="685" customWidth="1"/>
    <col min="14096" max="14096" width="3.85546875" style="685" customWidth="1"/>
    <col min="14097" max="14097" width="16.42578125" style="685" customWidth="1"/>
    <col min="14098" max="14098" width="11.28515625" style="685" customWidth="1"/>
    <col min="14099" max="14099" width="10.28515625" style="685" customWidth="1"/>
    <col min="14100" max="14100" width="10" style="685" customWidth="1"/>
    <col min="14101" max="14336" width="9.140625" style="685"/>
    <col min="14337" max="14337" width="4" style="685" customWidth="1"/>
    <col min="14338" max="14338" width="15.140625" style="685" customWidth="1"/>
    <col min="14339" max="14339" width="13.85546875" style="685" customWidth="1"/>
    <col min="14340" max="14340" width="10.140625" style="685" customWidth="1"/>
    <col min="14341" max="14341" width="9.140625" style="685"/>
    <col min="14342" max="14342" width="3.42578125" style="685" customWidth="1"/>
    <col min="14343" max="14343" width="19.5703125" style="685" customWidth="1"/>
    <col min="14344" max="14344" width="12.28515625" style="685" customWidth="1"/>
    <col min="14345" max="14345" width="10.42578125" style="685" customWidth="1"/>
    <col min="14346" max="14346" width="9.140625" style="685"/>
    <col min="14347" max="14347" width="3.5703125" style="685" customWidth="1"/>
    <col min="14348" max="14348" width="16.42578125" style="685" customWidth="1"/>
    <col min="14349" max="14349" width="11.7109375" style="685" customWidth="1"/>
    <col min="14350" max="14350" width="10.140625" style="685" customWidth="1"/>
    <col min="14351" max="14351" width="15.85546875" style="685" customWidth="1"/>
    <col min="14352" max="14352" width="3.85546875" style="685" customWidth="1"/>
    <col min="14353" max="14353" width="16.42578125" style="685" customWidth="1"/>
    <col min="14354" max="14354" width="11.28515625" style="685" customWidth="1"/>
    <col min="14355" max="14355" width="10.28515625" style="685" customWidth="1"/>
    <col min="14356" max="14356" width="10" style="685" customWidth="1"/>
    <col min="14357" max="14592" width="9.140625" style="685"/>
    <col min="14593" max="14593" width="4" style="685" customWidth="1"/>
    <col min="14594" max="14594" width="15.140625" style="685" customWidth="1"/>
    <col min="14595" max="14595" width="13.85546875" style="685" customWidth="1"/>
    <col min="14596" max="14596" width="10.140625" style="685" customWidth="1"/>
    <col min="14597" max="14597" width="9.140625" style="685"/>
    <col min="14598" max="14598" width="3.42578125" style="685" customWidth="1"/>
    <col min="14599" max="14599" width="19.5703125" style="685" customWidth="1"/>
    <col min="14600" max="14600" width="12.28515625" style="685" customWidth="1"/>
    <col min="14601" max="14601" width="10.42578125" style="685" customWidth="1"/>
    <col min="14602" max="14602" width="9.140625" style="685"/>
    <col min="14603" max="14603" width="3.5703125" style="685" customWidth="1"/>
    <col min="14604" max="14604" width="16.42578125" style="685" customWidth="1"/>
    <col min="14605" max="14605" width="11.7109375" style="685" customWidth="1"/>
    <col min="14606" max="14606" width="10.140625" style="685" customWidth="1"/>
    <col min="14607" max="14607" width="15.85546875" style="685" customWidth="1"/>
    <col min="14608" max="14608" width="3.85546875" style="685" customWidth="1"/>
    <col min="14609" max="14609" width="16.42578125" style="685" customWidth="1"/>
    <col min="14610" max="14610" width="11.28515625" style="685" customWidth="1"/>
    <col min="14611" max="14611" width="10.28515625" style="685" customWidth="1"/>
    <col min="14612" max="14612" width="10" style="685" customWidth="1"/>
    <col min="14613" max="14848" width="9.140625" style="685"/>
    <col min="14849" max="14849" width="4" style="685" customWidth="1"/>
    <col min="14850" max="14850" width="15.140625" style="685" customWidth="1"/>
    <col min="14851" max="14851" width="13.85546875" style="685" customWidth="1"/>
    <col min="14852" max="14852" width="10.140625" style="685" customWidth="1"/>
    <col min="14853" max="14853" width="9.140625" style="685"/>
    <col min="14854" max="14854" width="3.42578125" style="685" customWidth="1"/>
    <col min="14855" max="14855" width="19.5703125" style="685" customWidth="1"/>
    <col min="14856" max="14856" width="12.28515625" style="685" customWidth="1"/>
    <col min="14857" max="14857" width="10.42578125" style="685" customWidth="1"/>
    <col min="14858" max="14858" width="9.140625" style="685"/>
    <col min="14859" max="14859" width="3.5703125" style="685" customWidth="1"/>
    <col min="14860" max="14860" width="16.42578125" style="685" customWidth="1"/>
    <col min="14861" max="14861" width="11.7109375" style="685" customWidth="1"/>
    <col min="14862" max="14862" width="10.140625" style="685" customWidth="1"/>
    <col min="14863" max="14863" width="15.85546875" style="685" customWidth="1"/>
    <col min="14864" max="14864" width="3.85546875" style="685" customWidth="1"/>
    <col min="14865" max="14865" width="16.42578125" style="685" customWidth="1"/>
    <col min="14866" max="14866" width="11.28515625" style="685" customWidth="1"/>
    <col min="14867" max="14867" width="10.28515625" style="685" customWidth="1"/>
    <col min="14868" max="14868" width="10" style="685" customWidth="1"/>
    <col min="14869" max="15104" width="9.140625" style="685"/>
    <col min="15105" max="15105" width="4" style="685" customWidth="1"/>
    <col min="15106" max="15106" width="15.140625" style="685" customWidth="1"/>
    <col min="15107" max="15107" width="13.85546875" style="685" customWidth="1"/>
    <col min="15108" max="15108" width="10.140625" style="685" customWidth="1"/>
    <col min="15109" max="15109" width="9.140625" style="685"/>
    <col min="15110" max="15110" width="3.42578125" style="685" customWidth="1"/>
    <col min="15111" max="15111" width="19.5703125" style="685" customWidth="1"/>
    <col min="15112" max="15112" width="12.28515625" style="685" customWidth="1"/>
    <col min="15113" max="15113" width="10.42578125" style="685" customWidth="1"/>
    <col min="15114" max="15114" width="9.140625" style="685"/>
    <col min="15115" max="15115" width="3.5703125" style="685" customWidth="1"/>
    <col min="15116" max="15116" width="16.42578125" style="685" customWidth="1"/>
    <col min="15117" max="15117" width="11.7109375" style="685" customWidth="1"/>
    <col min="15118" max="15118" width="10.140625" style="685" customWidth="1"/>
    <col min="15119" max="15119" width="15.85546875" style="685" customWidth="1"/>
    <col min="15120" max="15120" width="3.85546875" style="685" customWidth="1"/>
    <col min="15121" max="15121" width="16.42578125" style="685" customWidth="1"/>
    <col min="15122" max="15122" width="11.28515625" style="685" customWidth="1"/>
    <col min="15123" max="15123" width="10.28515625" style="685" customWidth="1"/>
    <col min="15124" max="15124" width="10" style="685" customWidth="1"/>
    <col min="15125" max="15360" width="9.140625" style="685"/>
    <col min="15361" max="15361" width="4" style="685" customWidth="1"/>
    <col min="15362" max="15362" width="15.140625" style="685" customWidth="1"/>
    <col min="15363" max="15363" width="13.85546875" style="685" customWidth="1"/>
    <col min="15364" max="15364" width="10.140625" style="685" customWidth="1"/>
    <col min="15365" max="15365" width="9.140625" style="685"/>
    <col min="15366" max="15366" width="3.42578125" style="685" customWidth="1"/>
    <col min="15367" max="15367" width="19.5703125" style="685" customWidth="1"/>
    <col min="15368" max="15368" width="12.28515625" style="685" customWidth="1"/>
    <col min="15369" max="15369" width="10.42578125" style="685" customWidth="1"/>
    <col min="15370" max="15370" width="9.140625" style="685"/>
    <col min="15371" max="15371" width="3.5703125" style="685" customWidth="1"/>
    <col min="15372" max="15372" width="16.42578125" style="685" customWidth="1"/>
    <col min="15373" max="15373" width="11.7109375" style="685" customWidth="1"/>
    <col min="15374" max="15374" width="10.140625" style="685" customWidth="1"/>
    <col min="15375" max="15375" width="15.85546875" style="685" customWidth="1"/>
    <col min="15376" max="15376" width="3.85546875" style="685" customWidth="1"/>
    <col min="15377" max="15377" width="16.42578125" style="685" customWidth="1"/>
    <col min="15378" max="15378" width="11.28515625" style="685" customWidth="1"/>
    <col min="15379" max="15379" width="10.28515625" style="685" customWidth="1"/>
    <col min="15380" max="15380" width="10" style="685" customWidth="1"/>
    <col min="15381" max="15616" width="9.140625" style="685"/>
    <col min="15617" max="15617" width="4" style="685" customWidth="1"/>
    <col min="15618" max="15618" width="15.140625" style="685" customWidth="1"/>
    <col min="15619" max="15619" width="13.85546875" style="685" customWidth="1"/>
    <col min="15620" max="15620" width="10.140625" style="685" customWidth="1"/>
    <col min="15621" max="15621" width="9.140625" style="685"/>
    <col min="15622" max="15622" width="3.42578125" style="685" customWidth="1"/>
    <col min="15623" max="15623" width="19.5703125" style="685" customWidth="1"/>
    <col min="15624" max="15624" width="12.28515625" style="685" customWidth="1"/>
    <col min="15625" max="15625" width="10.42578125" style="685" customWidth="1"/>
    <col min="15626" max="15626" width="9.140625" style="685"/>
    <col min="15627" max="15627" width="3.5703125" style="685" customWidth="1"/>
    <col min="15628" max="15628" width="16.42578125" style="685" customWidth="1"/>
    <col min="15629" max="15629" width="11.7109375" style="685" customWidth="1"/>
    <col min="15630" max="15630" width="10.140625" style="685" customWidth="1"/>
    <col min="15631" max="15631" width="15.85546875" style="685" customWidth="1"/>
    <col min="15632" max="15632" width="3.85546875" style="685" customWidth="1"/>
    <col min="15633" max="15633" width="16.42578125" style="685" customWidth="1"/>
    <col min="15634" max="15634" width="11.28515625" style="685" customWidth="1"/>
    <col min="15635" max="15635" width="10.28515625" style="685" customWidth="1"/>
    <col min="15636" max="15636" width="10" style="685" customWidth="1"/>
    <col min="15637" max="15872" width="9.140625" style="685"/>
    <col min="15873" max="15873" width="4" style="685" customWidth="1"/>
    <col min="15874" max="15874" width="15.140625" style="685" customWidth="1"/>
    <col min="15875" max="15875" width="13.85546875" style="685" customWidth="1"/>
    <col min="15876" max="15876" width="10.140625" style="685" customWidth="1"/>
    <col min="15877" max="15877" width="9.140625" style="685"/>
    <col min="15878" max="15878" width="3.42578125" style="685" customWidth="1"/>
    <col min="15879" max="15879" width="19.5703125" style="685" customWidth="1"/>
    <col min="15880" max="15880" width="12.28515625" style="685" customWidth="1"/>
    <col min="15881" max="15881" width="10.42578125" style="685" customWidth="1"/>
    <col min="15882" max="15882" width="9.140625" style="685"/>
    <col min="15883" max="15883" width="3.5703125" style="685" customWidth="1"/>
    <col min="15884" max="15884" width="16.42578125" style="685" customWidth="1"/>
    <col min="15885" max="15885" width="11.7109375" style="685" customWidth="1"/>
    <col min="15886" max="15886" width="10.140625" style="685" customWidth="1"/>
    <col min="15887" max="15887" width="15.85546875" style="685" customWidth="1"/>
    <col min="15888" max="15888" width="3.85546875" style="685" customWidth="1"/>
    <col min="15889" max="15889" width="16.42578125" style="685" customWidth="1"/>
    <col min="15890" max="15890" width="11.28515625" style="685" customWidth="1"/>
    <col min="15891" max="15891" width="10.28515625" style="685" customWidth="1"/>
    <col min="15892" max="15892" width="10" style="685" customWidth="1"/>
    <col min="15893" max="16128" width="9.140625" style="685"/>
    <col min="16129" max="16129" width="4" style="685" customWidth="1"/>
    <col min="16130" max="16130" width="15.140625" style="685" customWidth="1"/>
    <col min="16131" max="16131" width="13.85546875" style="685" customWidth="1"/>
    <col min="16132" max="16132" width="10.140625" style="685" customWidth="1"/>
    <col min="16133" max="16133" width="9.140625" style="685"/>
    <col min="16134" max="16134" width="3.42578125" style="685" customWidth="1"/>
    <col min="16135" max="16135" width="19.5703125" style="685" customWidth="1"/>
    <col min="16136" max="16136" width="12.28515625" style="685" customWidth="1"/>
    <col min="16137" max="16137" width="10.42578125" style="685" customWidth="1"/>
    <col min="16138" max="16138" width="9.140625" style="685"/>
    <col min="16139" max="16139" width="3.5703125" style="685" customWidth="1"/>
    <col min="16140" max="16140" width="16.42578125" style="685" customWidth="1"/>
    <col min="16141" max="16141" width="11.7109375" style="685" customWidth="1"/>
    <col min="16142" max="16142" width="10.140625" style="685" customWidth="1"/>
    <col min="16143" max="16143" width="15.85546875" style="685" customWidth="1"/>
    <col min="16144" max="16144" width="3.85546875" style="685" customWidth="1"/>
    <col min="16145" max="16145" width="16.42578125" style="685" customWidth="1"/>
    <col min="16146" max="16146" width="11.28515625" style="685" customWidth="1"/>
    <col min="16147" max="16147" width="10.28515625" style="685" customWidth="1"/>
    <col min="16148" max="16148" width="10" style="685" customWidth="1"/>
    <col min="16149" max="16384" width="9.140625" style="685"/>
  </cols>
  <sheetData>
    <row r="1" spans="2:28" ht="18.75">
      <c r="B1" s="605" t="s">
        <v>306</v>
      </c>
    </row>
    <row r="2" spans="2:28" ht="18" customHeight="1">
      <c r="B2" s="1283" t="s">
        <v>398</v>
      </c>
      <c r="C2" s="1283"/>
      <c r="D2" s="1283"/>
      <c r="E2" s="1283"/>
      <c r="F2" s="1283"/>
      <c r="G2" s="1283"/>
      <c r="H2" s="1283"/>
      <c r="I2" s="1283"/>
      <c r="J2" s="1283"/>
      <c r="K2" s="1283"/>
      <c r="L2" s="1283"/>
      <c r="M2" s="1283"/>
      <c r="N2" s="1283"/>
      <c r="O2" s="1283"/>
      <c r="P2" s="1283"/>
      <c r="Q2" s="1283"/>
      <c r="R2" s="1283"/>
      <c r="S2" s="1283"/>
      <c r="T2" s="1283"/>
      <c r="U2" s="1283"/>
      <c r="V2" s="1283"/>
      <c r="W2" s="1283"/>
      <c r="X2" s="1283"/>
      <c r="Y2" s="1283"/>
      <c r="Z2" s="1283"/>
      <c r="AA2" s="1283"/>
      <c r="AB2" s="1283"/>
    </row>
    <row r="3" spans="2:28" ht="18" customHeight="1">
      <c r="B3" s="1286" t="s">
        <v>399</v>
      </c>
      <c r="C3" s="1286"/>
      <c r="D3" s="1286"/>
      <c r="E3" s="1286"/>
      <c r="F3" s="1286"/>
      <c r="G3" s="1286"/>
      <c r="H3" s="1286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7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2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3" t="s">
        <v>209</v>
      </c>
      <c r="C8" s="621">
        <v>9170.4770000000008</v>
      </c>
      <c r="D8" s="621">
        <v>14453</v>
      </c>
      <c r="E8" s="764">
        <v>2.2606073544060941</v>
      </c>
      <c r="F8" s="874"/>
      <c r="G8" s="873" t="s">
        <v>212</v>
      </c>
      <c r="H8" s="621">
        <v>4427.0730000000003</v>
      </c>
      <c r="I8" s="953">
        <v>19448</v>
      </c>
      <c r="J8" s="954">
        <v>3.0657869496719239</v>
      </c>
      <c r="K8" s="686"/>
      <c r="L8" s="779" t="s">
        <v>203</v>
      </c>
      <c r="M8" s="621">
        <v>5901.634</v>
      </c>
      <c r="N8" s="621">
        <v>1990.2550000000001</v>
      </c>
      <c r="O8" s="764">
        <v>2.9652652549547671</v>
      </c>
      <c r="P8" s="686"/>
      <c r="Q8" s="779" t="s">
        <v>310</v>
      </c>
      <c r="R8" s="621">
        <v>3370.35</v>
      </c>
      <c r="S8" s="621">
        <v>725.24300000000005</v>
      </c>
      <c r="T8" s="764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4">
        <v>2.3101877426321016</v>
      </c>
      <c r="F9" s="875"/>
      <c r="G9" s="626" t="s">
        <v>310</v>
      </c>
      <c r="H9" s="625">
        <v>756.548</v>
      </c>
      <c r="I9" s="627">
        <v>4863</v>
      </c>
      <c r="J9" s="674">
        <v>2.3100279078856572</v>
      </c>
      <c r="K9" s="686"/>
      <c r="L9" s="624" t="s">
        <v>197</v>
      </c>
      <c r="M9" s="625">
        <v>5037.1580000000004</v>
      </c>
      <c r="N9" s="625">
        <v>1321.0609999999999</v>
      </c>
      <c r="O9" s="673">
        <v>3.8129639736545102</v>
      </c>
      <c r="P9" s="686"/>
      <c r="Q9" s="624" t="s">
        <v>199</v>
      </c>
      <c r="R9" s="625">
        <v>2280.4580000000001</v>
      </c>
      <c r="S9" s="625">
        <v>694.68600000000004</v>
      </c>
      <c r="T9" s="673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3">
        <v>2.9725735216213351</v>
      </c>
      <c r="F10" s="874"/>
      <c r="G10" s="1012" t="s">
        <v>214</v>
      </c>
      <c r="H10" s="1005">
        <v>698.68200000000002</v>
      </c>
      <c r="I10" s="1013">
        <v>3073</v>
      </c>
      <c r="J10" s="1014">
        <v>3.7525820814557407</v>
      </c>
      <c r="K10" s="686"/>
      <c r="L10" s="624" t="s">
        <v>199</v>
      </c>
      <c r="M10" s="625">
        <v>3865.65</v>
      </c>
      <c r="N10" s="625">
        <v>1035.42</v>
      </c>
      <c r="O10" s="673">
        <v>3.7334125282494059</v>
      </c>
      <c r="P10" s="686"/>
      <c r="Q10" s="624" t="s">
        <v>197</v>
      </c>
      <c r="R10" s="625">
        <v>1856.018</v>
      </c>
      <c r="S10" s="625">
        <v>505.322</v>
      </c>
      <c r="T10" s="673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3">
        <v>1.9126965422700903</v>
      </c>
      <c r="F11" s="875"/>
      <c r="G11" s="626" t="s">
        <v>216</v>
      </c>
      <c r="H11" s="625">
        <v>565.91200000000003</v>
      </c>
      <c r="I11" s="627">
        <v>3849</v>
      </c>
      <c r="J11" s="674">
        <v>2.2523771049667465</v>
      </c>
      <c r="K11" s="686"/>
      <c r="L11" s="624" t="s">
        <v>214</v>
      </c>
      <c r="M11" s="625">
        <v>3436.2089999999998</v>
      </c>
      <c r="N11" s="625">
        <v>767.56600000000003</v>
      </c>
      <c r="O11" s="673">
        <v>4.476760304651326</v>
      </c>
      <c r="P11" s="686"/>
      <c r="Q11" s="624" t="s">
        <v>214</v>
      </c>
      <c r="R11" s="625">
        <v>1263.088</v>
      </c>
      <c r="S11" s="625">
        <v>235.60599999999999</v>
      </c>
      <c r="T11" s="673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4">
        <v>1.6091495165860812</v>
      </c>
      <c r="F12" s="875"/>
      <c r="G12" s="626" t="s">
        <v>209</v>
      </c>
      <c r="H12" s="625">
        <v>339.875</v>
      </c>
      <c r="I12" s="627">
        <v>2022</v>
      </c>
      <c r="J12" s="674">
        <v>3.0474683260555739</v>
      </c>
      <c r="K12" s="686"/>
      <c r="L12" s="624" t="s">
        <v>310</v>
      </c>
      <c r="M12" s="625">
        <v>3194.0309999999999</v>
      </c>
      <c r="N12" s="625">
        <v>574.53499999999997</v>
      </c>
      <c r="O12" s="673">
        <v>5.5593323296230865</v>
      </c>
      <c r="P12" s="686"/>
      <c r="Q12" s="624" t="s">
        <v>208</v>
      </c>
      <c r="R12" s="625">
        <v>971.58699999999999</v>
      </c>
      <c r="S12" s="625">
        <v>332.63200000000001</v>
      </c>
      <c r="T12" s="673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3">
        <v>3.0700308108658758</v>
      </c>
      <c r="F13" s="875"/>
      <c r="G13" s="1120" t="s">
        <v>327</v>
      </c>
      <c r="H13" s="628">
        <v>6833.1440000000002</v>
      </c>
      <c r="I13" s="1121">
        <v>33487</v>
      </c>
      <c r="J13" s="1122">
        <v>2.9279122321850175</v>
      </c>
      <c r="K13" s="686"/>
      <c r="L13" s="624" t="s">
        <v>215</v>
      </c>
      <c r="M13" s="625">
        <v>2775.7530000000002</v>
      </c>
      <c r="N13" s="625">
        <v>1071.9559999999999</v>
      </c>
      <c r="O13" s="673">
        <v>2.5894281108552968</v>
      </c>
      <c r="P13" s="686"/>
      <c r="Q13" s="624" t="s">
        <v>196</v>
      </c>
      <c r="R13" s="625">
        <v>521.25699999999995</v>
      </c>
      <c r="S13" s="625">
        <v>81.614000000000004</v>
      </c>
      <c r="T13" s="673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3">
        <v>2.8683062826865164</v>
      </c>
      <c r="F14" s="875"/>
      <c r="G14" s="122"/>
      <c r="H14" s="122"/>
      <c r="I14" s="122"/>
      <c r="J14" s="122"/>
      <c r="K14" s="686"/>
      <c r="L14" s="624" t="s">
        <v>194</v>
      </c>
      <c r="M14" s="625">
        <v>2114.904</v>
      </c>
      <c r="N14" s="625">
        <v>797.58</v>
      </c>
      <c r="O14" s="673">
        <v>2.6516512450161738</v>
      </c>
      <c r="P14" s="686"/>
      <c r="Q14" s="624" t="s">
        <v>365</v>
      </c>
      <c r="R14" s="625">
        <v>412.17099999999999</v>
      </c>
      <c r="S14" s="625">
        <v>74.162000000000006</v>
      </c>
      <c r="T14" s="673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3">
        <v>2.3384677865197423</v>
      </c>
      <c r="F15" s="875"/>
      <c r="G15" s="122"/>
      <c r="H15" s="122"/>
      <c r="I15" s="122"/>
      <c r="J15" s="122"/>
      <c r="K15" s="686"/>
      <c r="L15" s="624" t="s">
        <v>207</v>
      </c>
      <c r="M15" s="625">
        <v>1361.778</v>
      </c>
      <c r="N15" s="625">
        <v>544.08500000000004</v>
      </c>
      <c r="O15" s="673">
        <v>2.5028773077736015</v>
      </c>
      <c r="P15" s="686"/>
      <c r="Q15" s="624" t="s">
        <v>203</v>
      </c>
      <c r="R15" s="625">
        <v>373.49799999999999</v>
      </c>
      <c r="S15" s="625">
        <v>109.25700000000001</v>
      </c>
      <c r="T15" s="673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4">
        <v>1.8958889523140423</v>
      </c>
      <c r="F16" s="875"/>
      <c r="K16" s="686"/>
      <c r="L16" s="624" t="s">
        <v>208</v>
      </c>
      <c r="M16" s="625">
        <v>895.21</v>
      </c>
      <c r="N16" s="625">
        <v>197.23599999999999</v>
      </c>
      <c r="O16" s="673">
        <v>4.5387758826988991</v>
      </c>
      <c r="P16" s="686"/>
      <c r="Q16" s="624" t="s">
        <v>195</v>
      </c>
      <c r="R16" s="625">
        <v>346.56900000000002</v>
      </c>
      <c r="S16" s="625">
        <v>65.552999999999997</v>
      </c>
      <c r="T16" s="673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3">
        <v>3.078220234403874</v>
      </c>
      <c r="F17" s="874"/>
      <c r="K17" s="686"/>
      <c r="L17" s="624" t="s">
        <v>216</v>
      </c>
      <c r="M17" s="625">
        <v>619.22299999999996</v>
      </c>
      <c r="N17" s="625">
        <v>245.54300000000001</v>
      </c>
      <c r="O17" s="673">
        <v>2.521851569786147</v>
      </c>
      <c r="P17" s="686"/>
      <c r="Q17" s="624" t="s">
        <v>194</v>
      </c>
      <c r="R17" s="625">
        <v>212.398</v>
      </c>
      <c r="S17" s="625">
        <v>14.782</v>
      </c>
      <c r="T17" s="673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4">
        <v>2.8136195809727464</v>
      </c>
      <c r="F18" s="876"/>
      <c r="H18" s="122"/>
      <c r="I18" s="122"/>
      <c r="J18" s="122"/>
      <c r="K18" s="122"/>
      <c r="L18" s="1131" t="s">
        <v>211</v>
      </c>
      <c r="M18" s="1005">
        <v>428.01400000000001</v>
      </c>
      <c r="N18" s="1005">
        <v>111.36499999999999</v>
      </c>
      <c r="O18" s="1132">
        <v>3.8433439590535627</v>
      </c>
      <c r="P18" s="686"/>
      <c r="Q18" s="1131" t="s">
        <v>211</v>
      </c>
      <c r="R18" s="1005">
        <v>155.19800000000001</v>
      </c>
      <c r="S18" s="1005">
        <v>39.252000000000002</v>
      </c>
      <c r="T18" s="1132">
        <v>3.9538876999898096</v>
      </c>
      <c r="U18" s="122"/>
    </row>
    <row r="19" spans="2:21" ht="16.5" thickBot="1">
      <c r="B19" s="1120" t="s">
        <v>327</v>
      </c>
      <c r="C19" s="628">
        <v>43567.961000000003</v>
      </c>
      <c r="D19" s="1121">
        <v>88265</v>
      </c>
      <c r="E19" s="1122">
        <v>2.3324911630745677</v>
      </c>
      <c r="F19" s="877"/>
      <c r="K19" s="686"/>
      <c r="L19" s="1006" t="s">
        <v>327</v>
      </c>
      <c r="M19" s="628">
        <v>31256.879000000001</v>
      </c>
      <c r="N19" s="628">
        <v>8986.3960000000006</v>
      </c>
      <c r="O19" s="763">
        <v>3.4782441147708156</v>
      </c>
      <c r="P19" s="686"/>
      <c r="Q19" s="1006" t="s">
        <v>327</v>
      </c>
      <c r="R19" s="628">
        <v>11952.37</v>
      </c>
      <c r="S19" s="628">
        <v>2904.9290000000001</v>
      </c>
      <c r="T19" s="763">
        <v>4.1145136421578634</v>
      </c>
      <c r="U19" s="122"/>
    </row>
    <row r="20" spans="2:21" ht="15" customHeight="1">
      <c r="B20" s="122"/>
      <c r="C20" s="122"/>
      <c r="D20" s="122"/>
      <c r="E20" s="122"/>
      <c r="F20" s="877"/>
      <c r="K20" s="686"/>
      <c r="L20" s="122"/>
      <c r="M20" s="122"/>
      <c r="N20" s="122"/>
      <c r="O20" s="122"/>
      <c r="P20" s="686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78"/>
      <c r="K21" s="686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69" zoomScale="80" zoomScaleNormal="80" workbookViewId="0">
      <selection activeCell="T604" sqref="T604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52" t="s">
        <v>260</v>
      </c>
      <c r="C5" s="1352"/>
      <c r="D5" s="1352"/>
      <c r="E5" s="1352"/>
      <c r="F5" s="1352"/>
      <c r="G5" s="1352"/>
      <c r="H5" s="1352"/>
      <c r="I5" s="1352"/>
      <c r="J5" s="1352"/>
      <c r="K5" s="1352"/>
      <c r="L5" s="1352"/>
    </row>
    <row r="6" spans="2:13" ht="18">
      <c r="B6" s="692"/>
      <c r="C6" s="692"/>
      <c r="D6" s="692"/>
      <c r="E6" s="692"/>
      <c r="F6" s="457" t="s">
        <v>261</v>
      </c>
      <c r="G6" s="692"/>
      <c r="H6" s="692"/>
      <c r="I6" s="692"/>
      <c r="J6" s="692"/>
      <c r="K6" s="692"/>
      <c r="L6" s="692"/>
    </row>
    <row r="7" spans="2:13" s="458" customFormat="1" ht="15">
      <c r="B7" s="1353" t="s">
        <v>262</v>
      </c>
      <c r="C7" s="1345" t="s">
        <v>22</v>
      </c>
      <c r="D7" s="1345" t="s">
        <v>263</v>
      </c>
      <c r="E7" s="1356" t="s">
        <v>264</v>
      </c>
      <c r="F7" s="1357"/>
      <c r="G7" s="1358"/>
      <c r="H7" s="1359" t="s">
        <v>265</v>
      </c>
      <c r="I7" s="1361" t="s">
        <v>266</v>
      </c>
      <c r="J7" s="1362"/>
      <c r="K7" s="1362"/>
      <c r="L7" s="1353"/>
    </row>
    <row r="8" spans="2:13">
      <c r="B8" s="1354"/>
      <c r="C8" s="1355"/>
      <c r="D8" s="1355"/>
      <c r="E8" s="1347" t="s">
        <v>267</v>
      </c>
      <c r="F8" s="1345" t="s">
        <v>268</v>
      </c>
      <c r="G8" s="1345" t="s">
        <v>269</v>
      </c>
      <c r="H8" s="1360"/>
      <c r="I8" s="1347" t="s">
        <v>270</v>
      </c>
      <c r="J8" s="1347" t="s">
        <v>24</v>
      </c>
      <c r="K8" s="1345" t="s">
        <v>271</v>
      </c>
      <c r="L8" s="1347" t="s">
        <v>272</v>
      </c>
    </row>
    <row r="9" spans="2:13">
      <c r="B9" s="1354"/>
      <c r="C9" s="1355"/>
      <c r="D9" s="1355"/>
      <c r="E9" s="1348"/>
      <c r="F9" s="1355"/>
      <c r="G9" s="1355"/>
      <c r="H9" s="1360"/>
      <c r="I9" s="1348"/>
      <c r="J9" s="1348"/>
      <c r="K9" s="1346"/>
      <c r="L9" s="1348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2"/>
      <c r="D29" s="477"/>
      <c r="E29" s="692"/>
      <c r="F29" s="692"/>
      <c r="H29" s="692"/>
      <c r="I29" s="692"/>
      <c r="J29" s="692"/>
      <c r="K29" s="692"/>
      <c r="L29" s="692"/>
    </row>
    <row r="30" spans="2:13" s="458" customFormat="1" ht="18.75" customHeight="1">
      <c r="B30" s="692"/>
      <c r="C30" s="692"/>
      <c r="D30" s="692"/>
      <c r="E30" s="692"/>
      <c r="F30" s="457" t="s">
        <v>261</v>
      </c>
      <c r="G30" s="692"/>
      <c r="H30" s="692"/>
      <c r="I30" s="692"/>
      <c r="J30" s="692"/>
      <c r="K30" s="692"/>
      <c r="L30" s="692"/>
    </row>
    <row r="31" spans="2:13" ht="30">
      <c r="B31" s="693" t="s">
        <v>262</v>
      </c>
      <c r="C31" s="695" t="s">
        <v>22</v>
      </c>
      <c r="D31" s="695" t="s">
        <v>263</v>
      </c>
      <c r="E31" s="697" t="s">
        <v>264</v>
      </c>
      <c r="F31" s="698"/>
      <c r="G31" s="699"/>
      <c r="H31" s="700" t="s">
        <v>265</v>
      </c>
      <c r="I31" s="697" t="s">
        <v>266</v>
      </c>
      <c r="J31" s="698"/>
      <c r="K31" s="698"/>
      <c r="L31" s="698"/>
      <c r="M31" s="463"/>
    </row>
    <row r="32" spans="2:13" ht="15">
      <c r="B32" s="694"/>
      <c r="C32" s="696"/>
      <c r="D32" s="696"/>
      <c r="E32" s="703" t="s">
        <v>267</v>
      </c>
      <c r="F32" s="695" t="s">
        <v>268</v>
      </c>
      <c r="G32" s="695" t="s">
        <v>269</v>
      </c>
      <c r="H32" s="701"/>
      <c r="I32" s="703" t="s">
        <v>270</v>
      </c>
      <c r="J32" s="703" t="s">
        <v>24</v>
      </c>
      <c r="K32" s="695" t="s">
        <v>271</v>
      </c>
      <c r="L32" s="702" t="s">
        <v>272</v>
      </c>
      <c r="M32" s="463"/>
    </row>
    <row r="33" spans="2:13" ht="15">
      <c r="B33" s="694"/>
      <c r="C33" s="696"/>
      <c r="D33" s="696"/>
      <c r="E33" s="704"/>
      <c r="F33" s="696"/>
      <c r="G33" s="696"/>
      <c r="H33" s="701"/>
      <c r="I33" s="704"/>
      <c r="J33" s="704"/>
      <c r="K33" s="705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1"/>
      <c r="E36" s="691"/>
      <c r="G36" s="691" t="s">
        <v>273</v>
      </c>
      <c r="H36" s="691"/>
      <c r="I36" s="691"/>
      <c r="J36" s="691"/>
      <c r="K36" s="691"/>
      <c r="L36" s="691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2"/>
      <c r="D53" s="477"/>
      <c r="E53" s="692"/>
      <c r="F53" s="692"/>
      <c r="H53" s="692"/>
      <c r="I53" s="692"/>
      <c r="J53" s="692"/>
      <c r="K53" s="692"/>
      <c r="L53" s="692"/>
    </row>
    <row r="54" spans="2:13" ht="18">
      <c r="B54" s="692"/>
      <c r="C54" s="692"/>
      <c r="D54" s="692"/>
      <c r="E54" s="692"/>
      <c r="F54" s="457" t="s">
        <v>261</v>
      </c>
      <c r="G54" s="692"/>
      <c r="H54" s="692"/>
      <c r="I54" s="692"/>
      <c r="J54" s="692"/>
      <c r="K54" s="692"/>
      <c r="L54" s="692"/>
    </row>
    <row r="55" spans="2:13" ht="30">
      <c r="B55" s="693" t="s">
        <v>262</v>
      </c>
      <c r="C55" s="695" t="s">
        <v>22</v>
      </c>
      <c r="D55" s="695" t="s">
        <v>263</v>
      </c>
      <c r="E55" s="697" t="s">
        <v>264</v>
      </c>
      <c r="F55" s="698"/>
      <c r="G55" s="699"/>
      <c r="H55" s="700" t="s">
        <v>265</v>
      </c>
      <c r="I55" s="697" t="s">
        <v>266</v>
      </c>
      <c r="J55" s="698"/>
      <c r="K55" s="698"/>
      <c r="L55" s="698"/>
      <c r="M55" s="463"/>
    </row>
    <row r="56" spans="2:13" ht="15" customHeight="1">
      <c r="B56" s="694"/>
      <c r="C56" s="696"/>
      <c r="D56" s="696"/>
      <c r="E56" s="703" t="s">
        <v>267</v>
      </c>
      <c r="F56" s="695" t="s">
        <v>268</v>
      </c>
      <c r="G56" s="695" t="s">
        <v>269</v>
      </c>
      <c r="H56" s="701"/>
      <c r="I56" s="703" t="s">
        <v>270</v>
      </c>
      <c r="J56" s="703" t="s">
        <v>24</v>
      </c>
      <c r="K56" s="695" t="s">
        <v>271</v>
      </c>
      <c r="L56" s="702" t="s">
        <v>272</v>
      </c>
      <c r="M56" s="463"/>
    </row>
    <row r="57" spans="2:13" ht="15">
      <c r="B57" s="694"/>
      <c r="C57" s="696"/>
      <c r="D57" s="696"/>
      <c r="E57" s="704"/>
      <c r="F57" s="696"/>
      <c r="G57" s="696"/>
      <c r="H57" s="701"/>
      <c r="I57" s="704"/>
      <c r="J57" s="704"/>
      <c r="K57" s="705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1"/>
      <c r="E60" s="691"/>
      <c r="G60" s="691" t="s">
        <v>273</v>
      </c>
      <c r="H60" s="691"/>
      <c r="I60" s="691"/>
      <c r="J60" s="691"/>
      <c r="K60" s="691"/>
      <c r="L60" s="691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2"/>
      <c r="D78" s="477"/>
      <c r="E78" s="692"/>
      <c r="F78" s="692"/>
      <c r="H78" s="692"/>
      <c r="I78" s="692"/>
      <c r="J78" s="692"/>
      <c r="K78" s="692"/>
      <c r="L78" s="692"/>
    </row>
    <row r="79" spans="2:13" ht="18">
      <c r="B79" s="692"/>
      <c r="C79" s="692"/>
      <c r="D79" s="692"/>
      <c r="E79" s="692"/>
      <c r="F79" s="457" t="s">
        <v>261</v>
      </c>
      <c r="G79" s="692"/>
      <c r="H79" s="692"/>
      <c r="I79" s="692"/>
      <c r="J79" s="692"/>
      <c r="K79" s="692"/>
      <c r="L79" s="692"/>
    </row>
    <row r="80" spans="2:13" ht="30">
      <c r="B80" s="693" t="s">
        <v>262</v>
      </c>
      <c r="C80" s="695" t="s">
        <v>22</v>
      </c>
      <c r="D80" s="695" t="s">
        <v>263</v>
      </c>
      <c r="E80" s="697" t="s">
        <v>264</v>
      </c>
      <c r="F80" s="698"/>
      <c r="G80" s="699"/>
      <c r="H80" s="700" t="s">
        <v>265</v>
      </c>
      <c r="I80" s="697" t="s">
        <v>266</v>
      </c>
      <c r="J80" s="698"/>
      <c r="K80" s="698"/>
      <c r="L80" s="698"/>
      <c r="M80" s="463"/>
    </row>
    <row r="81" spans="2:13" ht="15">
      <c r="B81" s="694"/>
      <c r="C81" s="696"/>
      <c r="D81" s="696"/>
      <c r="E81" s="703" t="s">
        <v>267</v>
      </c>
      <c r="F81" s="695" t="s">
        <v>268</v>
      </c>
      <c r="G81" s="695" t="s">
        <v>269</v>
      </c>
      <c r="H81" s="701"/>
      <c r="I81" s="703" t="s">
        <v>270</v>
      </c>
      <c r="J81" s="703" t="s">
        <v>24</v>
      </c>
      <c r="K81" s="695" t="s">
        <v>271</v>
      </c>
      <c r="L81" s="702" t="s">
        <v>272</v>
      </c>
      <c r="M81" s="463"/>
    </row>
    <row r="82" spans="2:13" ht="15">
      <c r="B82" s="694"/>
      <c r="C82" s="696"/>
      <c r="D82" s="696"/>
      <c r="E82" s="704"/>
      <c r="F82" s="696"/>
      <c r="G82" s="696"/>
      <c r="H82" s="701"/>
      <c r="I82" s="704"/>
      <c r="J82" s="704"/>
      <c r="K82" s="705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1"/>
      <c r="E85" s="691"/>
      <c r="G85" s="691" t="s">
        <v>273</v>
      </c>
      <c r="H85" s="691"/>
      <c r="I85" s="691"/>
      <c r="J85" s="691"/>
      <c r="K85" s="691"/>
      <c r="L85" s="691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2"/>
      <c r="D103" s="477"/>
      <c r="E103" s="692"/>
      <c r="F103" s="692"/>
      <c r="H103" s="692"/>
      <c r="I103" s="692"/>
      <c r="J103" s="692"/>
      <c r="K103" s="692"/>
      <c r="L103" s="692"/>
    </row>
    <row r="104" spans="2:15" ht="18">
      <c r="B104" s="692"/>
      <c r="C104" s="692"/>
      <c r="D104" s="692"/>
      <c r="E104" s="692"/>
      <c r="F104" s="457" t="s">
        <v>261</v>
      </c>
      <c r="G104" s="692"/>
      <c r="H104" s="692"/>
      <c r="I104" s="692"/>
      <c r="J104" s="692"/>
      <c r="K104" s="692"/>
      <c r="L104" s="692"/>
    </row>
    <row r="105" spans="2:15" ht="30">
      <c r="B105" s="693" t="s">
        <v>262</v>
      </c>
      <c r="C105" s="695" t="s">
        <v>22</v>
      </c>
      <c r="D105" s="695" t="s">
        <v>263</v>
      </c>
      <c r="E105" s="697" t="s">
        <v>264</v>
      </c>
      <c r="F105" s="698"/>
      <c r="G105" s="699"/>
      <c r="H105" s="700" t="s">
        <v>265</v>
      </c>
      <c r="I105" s="697" t="s">
        <v>266</v>
      </c>
      <c r="J105" s="698"/>
      <c r="K105" s="698"/>
      <c r="L105" s="698"/>
      <c r="N105" s="1351"/>
      <c r="O105" s="1351"/>
    </row>
    <row r="106" spans="2:15" ht="15">
      <c r="B106" s="694"/>
      <c r="C106" s="696"/>
      <c r="D106" s="696"/>
      <c r="E106" s="703" t="s">
        <v>267</v>
      </c>
      <c r="F106" s="695" t="s">
        <v>268</v>
      </c>
      <c r="G106" s="695" t="s">
        <v>269</v>
      </c>
      <c r="H106" s="701"/>
      <c r="I106" s="703" t="s">
        <v>270</v>
      </c>
      <c r="J106" s="703" t="s">
        <v>24</v>
      </c>
      <c r="K106" s="695" t="s">
        <v>271</v>
      </c>
      <c r="L106" s="702" t="s">
        <v>272</v>
      </c>
    </row>
    <row r="107" spans="2:15" ht="15">
      <c r="B107" s="694"/>
      <c r="C107" s="696"/>
      <c r="D107" s="696"/>
      <c r="E107" s="704"/>
      <c r="F107" s="696"/>
      <c r="G107" s="696"/>
      <c r="H107" s="701"/>
      <c r="I107" s="704"/>
      <c r="J107" s="704"/>
      <c r="K107" s="705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1"/>
      <c r="E110" s="691"/>
      <c r="G110" s="691" t="s">
        <v>273</v>
      </c>
      <c r="H110" s="691"/>
      <c r="I110" s="691"/>
      <c r="J110" s="691"/>
      <c r="K110" s="691"/>
      <c r="L110" s="691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51"/>
      <c r="O121" s="1351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2"/>
      <c r="D128" s="477"/>
      <c r="E128" s="692"/>
      <c r="F128" s="692"/>
      <c r="H128" s="692"/>
      <c r="I128" s="692"/>
      <c r="J128" s="692"/>
      <c r="K128" s="692"/>
      <c r="L128" s="692"/>
    </row>
    <row r="129" spans="2:12" ht="18">
      <c r="B129" s="692"/>
      <c r="C129" s="692"/>
      <c r="D129" s="692"/>
      <c r="E129" s="692"/>
      <c r="F129" s="457" t="s">
        <v>261</v>
      </c>
      <c r="G129" s="692"/>
      <c r="H129" s="692"/>
      <c r="I129" s="692"/>
      <c r="J129" s="692"/>
      <c r="K129" s="692"/>
      <c r="L129" s="692"/>
    </row>
    <row r="130" spans="2:12" ht="30">
      <c r="B130" s="693" t="s">
        <v>262</v>
      </c>
      <c r="C130" s="695" t="s">
        <v>22</v>
      </c>
      <c r="D130" s="695" t="s">
        <v>263</v>
      </c>
      <c r="E130" s="697" t="s">
        <v>264</v>
      </c>
      <c r="F130" s="698"/>
      <c r="G130" s="699"/>
      <c r="H130" s="700" t="s">
        <v>265</v>
      </c>
      <c r="I130" s="697" t="s">
        <v>266</v>
      </c>
      <c r="J130" s="698"/>
      <c r="K130" s="698"/>
      <c r="L130" s="698"/>
    </row>
    <row r="131" spans="2:12" ht="15">
      <c r="B131" s="694"/>
      <c r="C131" s="696"/>
      <c r="D131" s="696"/>
      <c r="E131" s="703" t="s">
        <v>267</v>
      </c>
      <c r="F131" s="695" t="s">
        <v>268</v>
      </c>
      <c r="G131" s="695" t="s">
        <v>269</v>
      </c>
      <c r="H131" s="701"/>
      <c r="I131" s="703" t="s">
        <v>270</v>
      </c>
      <c r="J131" s="703" t="s">
        <v>24</v>
      </c>
      <c r="K131" s="695" t="s">
        <v>271</v>
      </c>
      <c r="L131" s="702" t="s">
        <v>272</v>
      </c>
    </row>
    <row r="132" spans="2:12" ht="15">
      <c r="B132" s="694"/>
      <c r="C132" s="696"/>
      <c r="D132" s="696"/>
      <c r="E132" s="704"/>
      <c r="F132" s="696"/>
      <c r="G132" s="696"/>
      <c r="H132" s="701"/>
      <c r="I132" s="704"/>
      <c r="J132" s="704"/>
      <c r="K132" s="705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1"/>
      <c r="E135" s="691"/>
      <c r="G135" s="691" t="s">
        <v>273</v>
      </c>
      <c r="H135" s="691"/>
      <c r="I135" s="691"/>
      <c r="J135" s="691"/>
      <c r="K135" s="691"/>
      <c r="L135" s="691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51"/>
      <c r="O145" s="1351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2"/>
      <c r="D154" s="692"/>
      <c r="E154" s="692"/>
      <c r="F154" s="457" t="s">
        <v>261</v>
      </c>
      <c r="G154" s="692"/>
      <c r="H154" s="692"/>
      <c r="I154" s="692"/>
      <c r="J154" s="692"/>
      <c r="K154" s="692"/>
      <c r="L154" s="505"/>
    </row>
    <row r="155" spans="2:15" ht="30">
      <c r="B155" s="506" t="s">
        <v>262</v>
      </c>
      <c r="C155" s="695" t="s">
        <v>22</v>
      </c>
      <c r="D155" s="695" t="s">
        <v>263</v>
      </c>
      <c r="E155" s="697" t="s">
        <v>264</v>
      </c>
      <c r="F155" s="698"/>
      <c r="G155" s="699"/>
      <c r="H155" s="700" t="s">
        <v>265</v>
      </c>
      <c r="I155" s="697" t="s">
        <v>266</v>
      </c>
      <c r="J155" s="698"/>
      <c r="K155" s="698"/>
      <c r="L155" s="507"/>
    </row>
    <row r="156" spans="2:15" ht="15">
      <c r="B156" s="508"/>
      <c r="C156" s="696"/>
      <c r="D156" s="696"/>
      <c r="E156" s="703" t="s">
        <v>267</v>
      </c>
      <c r="F156" s="695" t="s">
        <v>268</v>
      </c>
      <c r="G156" s="695" t="s">
        <v>269</v>
      </c>
      <c r="H156" s="701"/>
      <c r="I156" s="703" t="s">
        <v>270</v>
      </c>
      <c r="J156" s="703" t="s">
        <v>24</v>
      </c>
      <c r="K156" s="695" t="s">
        <v>271</v>
      </c>
      <c r="L156" s="509" t="s">
        <v>272</v>
      </c>
    </row>
    <row r="157" spans="2:15" ht="15">
      <c r="B157" s="508"/>
      <c r="C157" s="696"/>
      <c r="D157" s="696"/>
      <c r="E157" s="704"/>
      <c r="F157" s="696"/>
      <c r="G157" s="696"/>
      <c r="H157" s="701"/>
      <c r="I157" s="704"/>
      <c r="J157" s="704"/>
      <c r="K157" s="705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1"/>
      <c r="E160" s="691"/>
      <c r="F160" s="516"/>
      <c r="G160" s="691" t="s">
        <v>273</v>
      </c>
      <c r="H160" s="691"/>
      <c r="I160" s="691"/>
      <c r="J160" s="691"/>
      <c r="K160" s="691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51"/>
      <c r="O171" s="1351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14" t="s">
        <v>298</v>
      </c>
      <c r="D177" s="1314"/>
      <c r="E177" s="1314"/>
      <c r="F177" s="1314"/>
      <c r="G177" s="1314"/>
      <c r="H177" s="1314"/>
      <c r="I177" s="1314"/>
      <c r="J177" s="1314"/>
      <c r="K177" s="1314"/>
      <c r="L177" s="1343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63" t="s">
        <v>262</v>
      </c>
      <c r="C194" s="1318" t="s">
        <v>22</v>
      </c>
      <c r="D194" s="1318" t="s">
        <v>263</v>
      </c>
      <c r="E194" s="1320" t="s">
        <v>264</v>
      </c>
      <c r="F194" s="1321"/>
      <c r="G194" s="1322"/>
      <c r="H194" s="1323" t="s">
        <v>265</v>
      </c>
      <c r="I194" s="1325" t="s">
        <v>266</v>
      </c>
      <c r="J194" s="1326"/>
      <c r="K194" s="1326"/>
      <c r="L194" s="1365"/>
    </row>
    <row r="195" spans="2:12" ht="12.75" customHeight="1">
      <c r="B195" s="1364"/>
      <c r="C195" s="1319"/>
      <c r="D195" s="1319"/>
      <c r="E195" s="1333" t="s">
        <v>267</v>
      </c>
      <c r="F195" s="1318" t="s">
        <v>268</v>
      </c>
      <c r="G195" s="1318" t="s">
        <v>269</v>
      </c>
      <c r="H195" s="1324"/>
      <c r="I195" s="1333" t="s">
        <v>270</v>
      </c>
      <c r="J195" s="1333" t="s">
        <v>24</v>
      </c>
      <c r="K195" s="1318" t="s">
        <v>271</v>
      </c>
      <c r="L195" s="1349" t="s">
        <v>272</v>
      </c>
    </row>
    <row r="196" spans="2:12" ht="12.75" customHeight="1">
      <c r="B196" s="1364"/>
      <c r="C196" s="1319"/>
      <c r="D196" s="1319"/>
      <c r="E196" s="1340"/>
      <c r="F196" s="1319"/>
      <c r="G196" s="1319"/>
      <c r="H196" s="1324"/>
      <c r="I196" s="1334"/>
      <c r="J196" s="1334"/>
      <c r="K196" s="1335"/>
      <c r="L196" s="1350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14" t="s">
        <v>299</v>
      </c>
      <c r="D199" s="1314"/>
      <c r="E199" s="1314"/>
      <c r="F199" s="1314"/>
      <c r="G199" s="1314"/>
      <c r="H199" s="1314"/>
      <c r="I199" s="1314"/>
      <c r="J199" s="1314"/>
      <c r="K199" s="1314"/>
      <c r="L199" s="1343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2"/>
      <c r="D232" s="477"/>
      <c r="E232" s="692"/>
      <c r="F232" s="692"/>
      <c r="H232" s="692"/>
      <c r="I232" s="692"/>
      <c r="J232" s="692"/>
      <c r="K232" s="692"/>
      <c r="L232" s="692"/>
    </row>
    <row r="233" spans="2:12" ht="18">
      <c r="B233" s="692"/>
      <c r="C233" s="692"/>
      <c r="D233" s="692"/>
      <c r="E233" s="692"/>
      <c r="F233" s="457" t="s">
        <v>261</v>
      </c>
      <c r="G233" s="692"/>
      <c r="H233" s="692"/>
      <c r="I233" s="692"/>
      <c r="J233" s="692"/>
      <c r="K233" s="692"/>
      <c r="L233" s="692"/>
    </row>
    <row r="234" spans="2:12" ht="12.75">
      <c r="B234" s="1327" t="s">
        <v>262</v>
      </c>
      <c r="C234" s="1318" t="s">
        <v>22</v>
      </c>
      <c r="D234" s="1318" t="s">
        <v>263</v>
      </c>
      <c r="E234" s="1320" t="s">
        <v>264</v>
      </c>
      <c r="F234" s="1321"/>
      <c r="G234" s="1322"/>
      <c r="H234" s="1323" t="s">
        <v>265</v>
      </c>
      <c r="I234" s="1320" t="s">
        <v>266</v>
      </c>
      <c r="J234" s="1321"/>
      <c r="K234" s="1321"/>
      <c r="L234" s="1321"/>
    </row>
    <row r="235" spans="2:12">
      <c r="B235" s="1344"/>
      <c r="C235" s="1319"/>
      <c r="D235" s="1319"/>
      <c r="E235" s="1333" t="s">
        <v>267</v>
      </c>
      <c r="F235" s="1318" t="s">
        <v>268</v>
      </c>
      <c r="G235" s="1318" t="s">
        <v>269</v>
      </c>
      <c r="H235" s="1324"/>
      <c r="I235" s="1333" t="s">
        <v>270</v>
      </c>
      <c r="J235" s="1333" t="s">
        <v>24</v>
      </c>
      <c r="K235" s="1318" t="s">
        <v>271</v>
      </c>
      <c r="L235" s="1325" t="s">
        <v>272</v>
      </c>
    </row>
    <row r="236" spans="2:12">
      <c r="B236" s="1344"/>
      <c r="C236" s="1319"/>
      <c r="D236" s="1319"/>
      <c r="E236" s="1340"/>
      <c r="F236" s="1319"/>
      <c r="G236" s="1319"/>
      <c r="H236" s="1324"/>
      <c r="I236" s="1340"/>
      <c r="J236" s="1340"/>
      <c r="K236" s="1319"/>
      <c r="L236" s="1339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37" t="s">
        <v>273</v>
      </c>
      <c r="D239" s="1337"/>
      <c r="E239" s="1337"/>
      <c r="F239" s="1337"/>
      <c r="G239" s="1337"/>
      <c r="H239" s="1337"/>
      <c r="I239" s="1337"/>
      <c r="J239" s="1337"/>
      <c r="K239" s="1337"/>
      <c r="L239" s="1337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14" t="s">
        <v>298</v>
      </c>
      <c r="D256" s="1314"/>
      <c r="E256" s="1314"/>
      <c r="F256" s="1314"/>
      <c r="G256" s="1314"/>
      <c r="H256" s="1314"/>
      <c r="I256" s="1314"/>
      <c r="J256" s="1314"/>
      <c r="K256" s="1314"/>
      <c r="L256" s="1314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41" t="s">
        <v>262</v>
      </c>
      <c r="C273" s="1318" t="s">
        <v>22</v>
      </c>
      <c r="D273" s="1318" t="s">
        <v>263</v>
      </c>
      <c r="E273" s="1320" t="s">
        <v>264</v>
      </c>
      <c r="F273" s="1321"/>
      <c r="G273" s="1322"/>
      <c r="H273" s="1323" t="s">
        <v>265</v>
      </c>
      <c r="I273" s="1325" t="s">
        <v>266</v>
      </c>
      <c r="J273" s="1326"/>
      <c r="K273" s="1326"/>
      <c r="L273" s="1326"/>
    </row>
    <row r="274" spans="2:12" ht="11.25" customHeight="1">
      <c r="B274" s="1342"/>
      <c r="C274" s="1319"/>
      <c r="D274" s="1319"/>
      <c r="E274" s="1333" t="s">
        <v>267</v>
      </c>
      <c r="F274" s="1318" t="s">
        <v>268</v>
      </c>
      <c r="G274" s="1318" t="s">
        <v>269</v>
      </c>
      <c r="H274" s="1324"/>
      <c r="I274" s="1333" t="s">
        <v>270</v>
      </c>
      <c r="J274" s="1333" t="s">
        <v>24</v>
      </c>
      <c r="K274" s="1318" t="s">
        <v>271</v>
      </c>
      <c r="L274" s="1325" t="s">
        <v>272</v>
      </c>
    </row>
    <row r="275" spans="2:12" ht="11.25" customHeight="1">
      <c r="B275" s="1342"/>
      <c r="C275" s="1319"/>
      <c r="D275" s="1319"/>
      <c r="E275" s="1340"/>
      <c r="F275" s="1319"/>
      <c r="G275" s="1319"/>
      <c r="H275" s="1324"/>
      <c r="I275" s="1334"/>
      <c r="J275" s="1334"/>
      <c r="K275" s="1335"/>
      <c r="L275" s="1339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14" t="s">
        <v>299</v>
      </c>
      <c r="D278" s="1314"/>
      <c r="E278" s="1314"/>
      <c r="F278" s="1314"/>
      <c r="G278" s="1314"/>
      <c r="H278" s="1314"/>
      <c r="I278" s="1314"/>
      <c r="J278" s="1314"/>
      <c r="K278" s="1314"/>
      <c r="L278" s="1314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2"/>
      <c r="D311" s="477"/>
      <c r="E311" s="692"/>
      <c r="F311" s="692"/>
      <c r="H311" s="692"/>
      <c r="I311" s="692"/>
      <c r="J311" s="692"/>
      <c r="K311" s="692"/>
      <c r="L311" s="692"/>
    </row>
    <row r="312" spans="2:12" ht="18">
      <c r="B312" s="692"/>
      <c r="C312" s="692"/>
      <c r="D312" s="692"/>
      <c r="E312" s="692"/>
      <c r="F312" s="457" t="s">
        <v>261</v>
      </c>
      <c r="G312" s="692"/>
      <c r="H312" s="692"/>
      <c r="I312" s="692"/>
      <c r="J312" s="692"/>
      <c r="K312" s="692"/>
      <c r="L312" s="692"/>
    </row>
    <row r="313" spans="2:12" ht="12.75" customHeight="1">
      <c r="B313" s="1333" t="s">
        <v>262</v>
      </c>
      <c r="C313" s="1318" t="s">
        <v>22</v>
      </c>
      <c r="D313" s="1318" t="s">
        <v>263</v>
      </c>
      <c r="E313" s="1320" t="s">
        <v>264</v>
      </c>
      <c r="F313" s="1321"/>
      <c r="G313" s="1322"/>
      <c r="H313" s="1318" t="s">
        <v>265</v>
      </c>
      <c r="I313" s="1320" t="s">
        <v>266</v>
      </c>
      <c r="J313" s="1321"/>
      <c r="K313" s="1321"/>
      <c r="L313" s="1322"/>
    </row>
    <row r="314" spans="2:12" ht="11.25" customHeight="1">
      <c r="B314" s="1340"/>
      <c r="C314" s="1319"/>
      <c r="D314" s="1319"/>
      <c r="E314" s="1328" t="s">
        <v>303</v>
      </c>
      <c r="F314" s="1331" t="s">
        <v>304</v>
      </c>
      <c r="G314" s="1331" t="s">
        <v>305</v>
      </c>
      <c r="H314" s="1319"/>
      <c r="I314" s="1333" t="s">
        <v>270</v>
      </c>
      <c r="J314" s="1333" t="s">
        <v>24</v>
      </c>
      <c r="K314" s="1318" t="s">
        <v>271</v>
      </c>
      <c r="L314" s="1333" t="s">
        <v>272</v>
      </c>
    </row>
    <row r="315" spans="2:12" ht="11.25" customHeight="1">
      <c r="B315" s="1334"/>
      <c r="C315" s="1335"/>
      <c r="D315" s="1335"/>
      <c r="E315" s="1330"/>
      <c r="F315" s="1332"/>
      <c r="G315" s="1332"/>
      <c r="H315" s="1335"/>
      <c r="I315" s="1334"/>
      <c r="J315" s="1334"/>
      <c r="K315" s="1335"/>
      <c r="L315" s="1334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4"/>
      <c r="C317" s="464"/>
      <c r="D317" s="464"/>
      <c r="E317" s="464"/>
      <c r="F317" s="464"/>
      <c r="G317" s="464"/>
      <c r="H317" s="464"/>
      <c r="I317" s="464"/>
      <c r="J317" s="464"/>
      <c r="K317" s="464"/>
      <c r="L317" s="739"/>
    </row>
    <row r="318" spans="2:12" ht="14.25">
      <c r="B318" s="745"/>
      <c r="C318" s="1337" t="s">
        <v>273</v>
      </c>
      <c r="D318" s="1337"/>
      <c r="E318" s="1337"/>
      <c r="F318" s="1337"/>
      <c r="G318" s="1337"/>
      <c r="H318" s="1337"/>
      <c r="I318" s="1337"/>
      <c r="J318" s="1337"/>
      <c r="K318" s="1337"/>
      <c r="L318" s="1338"/>
    </row>
    <row r="319" spans="2:12" ht="12.75">
      <c r="B319" s="744"/>
      <c r="C319" s="464"/>
      <c r="D319" s="464"/>
      <c r="E319" s="464"/>
      <c r="F319" s="464"/>
      <c r="G319" s="464"/>
      <c r="H319" s="464"/>
      <c r="I319" s="464"/>
      <c r="J319" s="464"/>
      <c r="K319" s="464"/>
      <c r="L319" s="739"/>
    </row>
    <row r="320" spans="2:12" ht="15">
      <c r="B320" s="746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6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6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6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6" t="s">
        <v>278</v>
      </c>
      <c r="C324" s="519">
        <v>139590</v>
      </c>
      <c r="D324" s="740">
        <v>4908</v>
      </c>
      <c r="E324" s="578">
        <v>2031</v>
      </c>
      <c r="F324" s="579">
        <v>2587</v>
      </c>
      <c r="G324" s="579">
        <v>290</v>
      </c>
      <c r="H324" s="740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6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6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6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6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47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47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47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48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49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5"/>
      <c r="C334" s="532"/>
      <c r="D334" s="532"/>
      <c r="E334" s="532"/>
      <c r="F334" s="532"/>
      <c r="G334" s="532"/>
      <c r="H334" s="532"/>
      <c r="I334" s="532"/>
      <c r="J334" s="532"/>
      <c r="K334" s="532"/>
      <c r="L334" s="741"/>
    </row>
    <row r="335" spans="2:12" ht="12.75">
      <c r="B335" s="745"/>
      <c r="C335" s="1314" t="s">
        <v>298</v>
      </c>
      <c r="D335" s="1314"/>
      <c r="E335" s="1314"/>
      <c r="F335" s="1314"/>
      <c r="G335" s="1314"/>
      <c r="H335" s="1314"/>
      <c r="I335" s="1314"/>
      <c r="J335" s="1314"/>
      <c r="K335" s="1314"/>
      <c r="L335" s="1315"/>
    </row>
    <row r="336" spans="2:12" ht="12.75">
      <c r="B336" s="744"/>
      <c r="C336" s="532"/>
      <c r="D336" s="532"/>
      <c r="E336" s="532"/>
      <c r="F336" s="532"/>
      <c r="G336" s="532"/>
      <c r="H336" s="532"/>
      <c r="I336" s="532"/>
      <c r="J336" s="532"/>
      <c r="K336" s="532"/>
      <c r="L336" s="741"/>
    </row>
    <row r="337" spans="2:12" ht="12.75">
      <c r="B337" s="750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0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0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0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0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0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0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0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0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0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0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0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5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49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1"/>
      <c r="C351" s="537"/>
      <c r="D351" s="537"/>
      <c r="E351" s="537"/>
      <c r="F351" s="537"/>
      <c r="G351" s="537"/>
      <c r="H351" s="537"/>
      <c r="I351" s="537"/>
      <c r="J351" s="537"/>
      <c r="K351" s="537"/>
      <c r="L351" s="742"/>
    </row>
    <row r="352" spans="2:12" ht="12.75" customHeight="1">
      <c r="B352" s="1316" t="s">
        <v>262</v>
      </c>
      <c r="C352" s="1318" t="s">
        <v>22</v>
      </c>
      <c r="D352" s="1318" t="s">
        <v>263</v>
      </c>
      <c r="E352" s="1320" t="s">
        <v>264</v>
      </c>
      <c r="F352" s="1321"/>
      <c r="G352" s="1322"/>
      <c r="H352" s="1323" t="s">
        <v>265</v>
      </c>
      <c r="I352" s="1325" t="s">
        <v>266</v>
      </c>
      <c r="J352" s="1326"/>
      <c r="K352" s="1326"/>
      <c r="L352" s="1327"/>
    </row>
    <row r="353" spans="2:12" ht="11.25" customHeight="1">
      <c r="B353" s="1317"/>
      <c r="C353" s="1319"/>
      <c r="D353" s="1319"/>
      <c r="E353" s="1328" t="s">
        <v>303</v>
      </c>
      <c r="F353" s="1331" t="s">
        <v>304</v>
      </c>
      <c r="G353" s="1331" t="s">
        <v>305</v>
      </c>
      <c r="H353" s="1324"/>
      <c r="I353" s="1333" t="s">
        <v>270</v>
      </c>
      <c r="J353" s="1333" t="s">
        <v>24</v>
      </c>
      <c r="K353" s="1318" t="s">
        <v>271</v>
      </c>
      <c r="L353" s="1333" t="s">
        <v>272</v>
      </c>
    </row>
    <row r="354" spans="2:12" ht="11.25" customHeight="1">
      <c r="B354" s="1317"/>
      <c r="C354" s="1319"/>
      <c r="D354" s="1319"/>
      <c r="E354" s="1329"/>
      <c r="F354" s="1336"/>
      <c r="G354" s="1336"/>
      <c r="H354" s="1324"/>
      <c r="I354" s="1334"/>
      <c r="J354" s="1334"/>
      <c r="K354" s="1335"/>
      <c r="L354" s="1334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4"/>
      <c r="C356" s="532"/>
      <c r="D356" s="532"/>
      <c r="E356" s="532"/>
      <c r="F356" s="532"/>
      <c r="G356" s="532"/>
      <c r="H356" s="532"/>
      <c r="I356" s="532"/>
      <c r="J356" s="532"/>
      <c r="K356" s="532"/>
      <c r="L356" s="741"/>
    </row>
    <row r="357" spans="2:12" ht="12.75">
      <c r="B357" s="745"/>
      <c r="C357" s="1314" t="s">
        <v>299</v>
      </c>
      <c r="D357" s="1314"/>
      <c r="E357" s="1314"/>
      <c r="F357" s="1314"/>
      <c r="G357" s="1314"/>
      <c r="H357" s="1314"/>
      <c r="I357" s="1314"/>
      <c r="J357" s="1314"/>
      <c r="K357" s="1314"/>
      <c r="L357" s="1315"/>
    </row>
    <row r="358" spans="2:12" ht="12.75">
      <c r="B358" s="745"/>
      <c r="C358" s="542"/>
      <c r="D358" s="542"/>
      <c r="E358" s="542"/>
      <c r="F358" s="542"/>
      <c r="G358" s="542"/>
      <c r="H358" s="542"/>
      <c r="I358" s="542"/>
      <c r="J358" s="542"/>
      <c r="K358" s="542"/>
      <c r="L358" s="743"/>
    </row>
    <row r="359" spans="2:12" ht="12.75">
      <c r="B359" s="750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0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0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0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0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0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0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0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0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0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0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0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5"/>
    </row>
    <row r="371" spans="2:16" ht="12.75">
      <c r="B371" s="750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49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300" t="s">
        <v>262</v>
      </c>
      <c r="C393" s="1288" t="s">
        <v>22</v>
      </c>
      <c r="D393" s="1288" t="s">
        <v>263</v>
      </c>
      <c r="E393" s="1293" t="s">
        <v>264</v>
      </c>
      <c r="F393" s="1294"/>
      <c r="G393" s="1295"/>
      <c r="H393" s="1296" t="s">
        <v>265</v>
      </c>
      <c r="I393" s="1293" t="s">
        <v>266</v>
      </c>
      <c r="J393" s="1294"/>
      <c r="K393" s="1294"/>
      <c r="L393" s="1295"/>
    </row>
    <row r="394" spans="2:12" ht="11.25" customHeight="1">
      <c r="B394" s="1301"/>
      <c r="C394" s="1289"/>
      <c r="D394" s="1289"/>
      <c r="E394" s="1310" t="s">
        <v>303</v>
      </c>
      <c r="F394" s="1312" t="s">
        <v>304</v>
      </c>
      <c r="G394" s="1312" t="s">
        <v>305</v>
      </c>
      <c r="H394" s="1297"/>
      <c r="I394" s="1300" t="s">
        <v>270</v>
      </c>
      <c r="J394" s="1300" t="s">
        <v>24</v>
      </c>
      <c r="K394" s="1288" t="s">
        <v>271</v>
      </c>
      <c r="L394" s="1300" t="s">
        <v>272</v>
      </c>
    </row>
    <row r="395" spans="2:12" ht="11.25" customHeight="1">
      <c r="B395" s="1301"/>
      <c r="C395" s="1289"/>
      <c r="D395" s="1289"/>
      <c r="E395" s="1311"/>
      <c r="F395" s="1313"/>
      <c r="G395" s="1313"/>
      <c r="H395" s="1297"/>
      <c r="I395" s="1301"/>
      <c r="J395" s="1301"/>
      <c r="K395" s="1289"/>
      <c r="L395" s="1302"/>
    </row>
    <row r="396" spans="2:12" ht="12.75">
      <c r="B396" s="709">
        <v>0</v>
      </c>
      <c r="C396" s="708">
        <v>1</v>
      </c>
      <c r="D396" s="708">
        <v>2</v>
      </c>
      <c r="E396" s="709">
        <v>3</v>
      </c>
      <c r="F396" s="709">
        <v>4</v>
      </c>
      <c r="G396" s="708">
        <v>5</v>
      </c>
      <c r="H396" s="708">
        <v>6</v>
      </c>
      <c r="I396" s="708">
        <v>7</v>
      </c>
      <c r="J396" s="708">
        <v>8</v>
      </c>
      <c r="K396" s="710">
        <v>9</v>
      </c>
      <c r="L396" s="708">
        <v>10</v>
      </c>
    </row>
    <row r="397" spans="2:12" ht="12.75">
      <c r="B397" s="731"/>
      <c r="C397" s="711"/>
      <c r="D397" s="711"/>
      <c r="E397" s="711"/>
      <c r="F397" s="711"/>
      <c r="G397" s="711"/>
      <c r="H397" s="711"/>
      <c r="I397" s="711"/>
      <c r="J397" s="711"/>
      <c r="K397" s="711"/>
      <c r="L397" s="736"/>
    </row>
    <row r="398" spans="2:12" ht="14.25">
      <c r="B398" s="732"/>
      <c r="C398" s="1290" t="s">
        <v>273</v>
      </c>
      <c r="D398" s="1290"/>
      <c r="E398" s="1290"/>
      <c r="F398" s="1290"/>
      <c r="G398" s="1290"/>
      <c r="H398" s="1290"/>
      <c r="I398" s="1290"/>
      <c r="J398" s="1290"/>
      <c r="K398" s="1290"/>
      <c r="L398" s="1307"/>
    </row>
    <row r="399" spans="2:12" ht="12.75">
      <c r="B399" s="731"/>
      <c r="C399" s="711"/>
      <c r="D399" s="711"/>
      <c r="E399" s="711"/>
      <c r="F399" s="711"/>
      <c r="G399" s="711"/>
      <c r="H399" s="711"/>
      <c r="I399" s="711"/>
      <c r="J399" s="711"/>
      <c r="K399" s="711"/>
      <c r="L399" s="736"/>
    </row>
    <row r="400" spans="2:12" ht="12.75">
      <c r="B400" s="733" t="s">
        <v>274</v>
      </c>
      <c r="C400" s="712">
        <f>SUM(D400+H400)</f>
        <v>142019</v>
      </c>
      <c r="D400" s="712">
        <v>5112</v>
      </c>
      <c r="E400" s="712">
        <v>2410</v>
      </c>
      <c r="F400" s="712">
        <v>2274</v>
      </c>
      <c r="G400" s="712">
        <v>428</v>
      </c>
      <c r="H400" s="712">
        <v>136907</v>
      </c>
      <c r="I400" s="712">
        <v>21885</v>
      </c>
      <c r="J400" s="712">
        <v>43909</v>
      </c>
      <c r="K400" s="712">
        <v>71113</v>
      </c>
      <c r="L400" s="715">
        <v>0</v>
      </c>
    </row>
    <row r="401" spans="2:15" ht="12.75">
      <c r="B401" s="733" t="s">
        <v>275</v>
      </c>
      <c r="C401" s="712">
        <f t="shared" ref="C401:C405" si="10">SUM(D401+H401)</f>
        <v>137800</v>
      </c>
      <c r="D401" s="712">
        <v>4709</v>
      </c>
      <c r="E401" s="712">
        <v>2035</v>
      </c>
      <c r="F401" s="712">
        <v>2318</v>
      </c>
      <c r="G401" s="712">
        <v>356</v>
      </c>
      <c r="H401" s="712">
        <v>133091</v>
      </c>
      <c r="I401" s="712">
        <v>22712</v>
      </c>
      <c r="J401" s="712">
        <v>41741</v>
      </c>
      <c r="K401" s="712">
        <v>68638</v>
      </c>
      <c r="L401" s="715">
        <v>0</v>
      </c>
    </row>
    <row r="402" spans="2:15" ht="12.75">
      <c r="B402" s="733" t="s">
        <v>276</v>
      </c>
      <c r="C402" s="712">
        <f t="shared" si="10"/>
        <v>169805</v>
      </c>
      <c r="D402" s="713">
        <v>5406</v>
      </c>
      <c r="E402" s="713">
        <v>2609</v>
      </c>
      <c r="F402" s="713">
        <v>2592</v>
      </c>
      <c r="G402" s="714">
        <v>205</v>
      </c>
      <c r="H402" s="712">
        <v>164399</v>
      </c>
      <c r="I402" s="713">
        <v>28402</v>
      </c>
      <c r="J402" s="713">
        <v>50847</v>
      </c>
      <c r="K402" s="713">
        <v>85150</v>
      </c>
      <c r="L402" s="714">
        <v>0</v>
      </c>
      <c r="N402" s="712"/>
      <c r="O402" s="712"/>
    </row>
    <row r="403" spans="2:15" ht="12.75">
      <c r="B403" s="733" t="s">
        <v>277</v>
      </c>
      <c r="C403" s="712">
        <f>SUM(D403+H403)</f>
        <v>143826</v>
      </c>
      <c r="D403" s="712">
        <v>5957</v>
      </c>
      <c r="E403" s="715">
        <v>3079</v>
      </c>
      <c r="F403" s="715">
        <v>2627</v>
      </c>
      <c r="G403" s="712">
        <v>251</v>
      </c>
      <c r="H403" s="712">
        <v>137869</v>
      </c>
      <c r="I403" s="712">
        <v>21774</v>
      </c>
      <c r="J403" s="712">
        <v>43335</v>
      </c>
      <c r="K403" s="712">
        <v>72760</v>
      </c>
      <c r="L403" s="715">
        <v>0</v>
      </c>
      <c r="N403" s="712"/>
      <c r="O403" s="712"/>
    </row>
    <row r="404" spans="2:15" ht="12.75">
      <c r="B404" s="733" t="s">
        <v>278</v>
      </c>
      <c r="C404" s="712">
        <f>SUM(D404+H404)</f>
        <v>157519</v>
      </c>
      <c r="D404" s="737">
        <v>4757</v>
      </c>
      <c r="E404" s="687">
        <v>2322</v>
      </c>
      <c r="F404" s="689">
        <v>2142</v>
      </c>
      <c r="G404" s="689">
        <v>293</v>
      </c>
      <c r="H404" s="737">
        <v>152762</v>
      </c>
      <c r="I404" s="687">
        <v>24428</v>
      </c>
      <c r="J404" s="687">
        <v>42846</v>
      </c>
      <c r="K404" s="689">
        <v>85488</v>
      </c>
      <c r="L404" s="715">
        <v>0</v>
      </c>
      <c r="N404" s="765"/>
      <c r="O404" s="765"/>
    </row>
    <row r="405" spans="2:15" ht="12.75">
      <c r="B405" s="733" t="s">
        <v>279</v>
      </c>
      <c r="C405" s="712">
        <f t="shared" si="10"/>
        <v>167380</v>
      </c>
      <c r="D405" s="712">
        <v>5640</v>
      </c>
      <c r="E405" s="715">
        <v>2230</v>
      </c>
      <c r="F405" s="715">
        <v>3183</v>
      </c>
      <c r="G405" s="712">
        <v>227</v>
      </c>
      <c r="H405" s="712">
        <v>161740</v>
      </c>
      <c r="I405" s="712">
        <v>29820</v>
      </c>
      <c r="J405" s="712">
        <v>51196</v>
      </c>
      <c r="K405" s="712">
        <v>80724</v>
      </c>
      <c r="L405" s="715">
        <v>0</v>
      </c>
    </row>
    <row r="406" spans="2:15" ht="12.75">
      <c r="B406" s="733" t="s">
        <v>280</v>
      </c>
      <c r="C406" s="712">
        <f>SUM(D406+H406)</f>
        <v>171735</v>
      </c>
      <c r="D406" s="738">
        <v>5424</v>
      </c>
      <c r="E406" s="713">
        <v>2254</v>
      </c>
      <c r="F406" s="714">
        <v>2901</v>
      </c>
      <c r="G406" s="714">
        <v>269</v>
      </c>
      <c r="H406" s="712">
        <v>166311</v>
      </c>
      <c r="I406" s="713">
        <v>29103</v>
      </c>
      <c r="J406" s="713">
        <v>53333</v>
      </c>
      <c r="K406" s="713">
        <v>83875</v>
      </c>
      <c r="L406" s="714">
        <v>0</v>
      </c>
    </row>
    <row r="407" spans="2:15" ht="12.75">
      <c r="B407" s="733" t="s">
        <v>281</v>
      </c>
      <c r="C407" s="712">
        <v>169404</v>
      </c>
      <c r="D407" s="738">
        <v>5064</v>
      </c>
      <c r="E407" s="713">
        <v>2316</v>
      </c>
      <c r="F407" s="713">
        <v>2611</v>
      </c>
      <c r="G407" s="714">
        <v>137</v>
      </c>
      <c r="H407" s="712">
        <v>164340</v>
      </c>
      <c r="I407" s="713">
        <v>25228</v>
      </c>
      <c r="J407" s="713">
        <v>52498</v>
      </c>
      <c r="K407" s="713">
        <v>86614</v>
      </c>
      <c r="L407" s="714">
        <v>0</v>
      </c>
    </row>
    <row r="408" spans="2:15" ht="12.75">
      <c r="B408" s="733" t="s">
        <v>282</v>
      </c>
      <c r="C408" s="712">
        <v>172982</v>
      </c>
      <c r="D408" s="712">
        <v>6274</v>
      </c>
      <c r="E408" s="715">
        <v>2518</v>
      </c>
      <c r="F408" s="715">
        <v>3121</v>
      </c>
      <c r="G408" s="712">
        <v>635</v>
      </c>
      <c r="H408" s="712">
        <v>166708</v>
      </c>
      <c r="I408" s="712">
        <v>26444</v>
      </c>
      <c r="J408" s="712">
        <v>56017</v>
      </c>
      <c r="K408" s="712">
        <v>84247</v>
      </c>
      <c r="L408" s="715">
        <v>0</v>
      </c>
    </row>
    <row r="409" spans="2:15" ht="12.75">
      <c r="B409" s="733" t="s">
        <v>283</v>
      </c>
      <c r="C409" s="712">
        <v>178724</v>
      </c>
      <c r="D409" s="738">
        <v>5649</v>
      </c>
      <c r="E409" s="713">
        <v>2339</v>
      </c>
      <c r="F409" s="713">
        <v>2939</v>
      </c>
      <c r="G409" s="713">
        <v>371</v>
      </c>
      <c r="H409" s="715">
        <v>173075</v>
      </c>
      <c r="I409" s="713">
        <v>27983</v>
      </c>
      <c r="J409" s="713">
        <v>60272</v>
      </c>
      <c r="K409" s="713">
        <v>84820</v>
      </c>
      <c r="L409" s="714">
        <v>0</v>
      </c>
    </row>
    <row r="410" spans="2:15" ht="12.75">
      <c r="B410" s="733" t="s">
        <v>284</v>
      </c>
      <c r="C410" s="712">
        <f>SUM(D410+H410)</f>
        <v>169376</v>
      </c>
      <c r="D410" s="713">
        <v>4663</v>
      </c>
      <c r="E410" s="713">
        <v>2074</v>
      </c>
      <c r="F410" s="713">
        <v>2336</v>
      </c>
      <c r="G410" s="713">
        <v>253</v>
      </c>
      <c r="H410" s="713">
        <v>164713</v>
      </c>
      <c r="I410" s="713">
        <v>26084</v>
      </c>
      <c r="J410" s="713">
        <v>57837</v>
      </c>
      <c r="K410" s="713">
        <v>80792</v>
      </c>
      <c r="L410" s="713">
        <v>0</v>
      </c>
    </row>
    <row r="411" spans="2:15" ht="12.75">
      <c r="B411" s="733" t="s">
        <v>285</v>
      </c>
      <c r="C411" s="712">
        <f t="shared" ref="C411" si="11">SUM(D411+H411)</f>
        <v>152498</v>
      </c>
      <c r="D411" s="713">
        <v>5089</v>
      </c>
      <c r="E411" s="713">
        <v>2321</v>
      </c>
      <c r="F411" s="713">
        <v>2452</v>
      </c>
      <c r="G411" s="713">
        <v>316</v>
      </c>
      <c r="H411" s="713">
        <v>147409</v>
      </c>
      <c r="I411" s="713">
        <v>22785</v>
      </c>
      <c r="J411" s="713">
        <v>48292</v>
      </c>
      <c r="K411" s="713">
        <v>76332</v>
      </c>
      <c r="L411" s="713">
        <v>0</v>
      </c>
    </row>
    <row r="412" spans="2:15" ht="15">
      <c r="B412" s="735"/>
      <c r="C412" s="715"/>
      <c r="D412" s="715"/>
      <c r="E412" s="715"/>
      <c r="F412" s="715"/>
      <c r="G412" s="715"/>
      <c r="H412" s="715"/>
      <c r="I412" s="715"/>
      <c r="J412" s="715"/>
      <c r="K412" s="715"/>
      <c r="L412" s="728"/>
    </row>
    <row r="413" spans="2:15" ht="12.75">
      <c r="B413" s="734">
        <v>2017</v>
      </c>
      <c r="C413" s="716">
        <f t="shared" ref="C413:K413" si="12">SUM(C400:C411)</f>
        <v>1933068</v>
      </c>
      <c r="D413" s="716">
        <f>SUM(D400:D411)</f>
        <v>63744</v>
      </c>
      <c r="E413" s="716">
        <f t="shared" si="12"/>
        <v>28507</v>
      </c>
      <c r="F413" s="716">
        <f t="shared" si="12"/>
        <v>31496</v>
      </c>
      <c r="G413" s="716">
        <f>SUM(G400:G411)</f>
        <v>3741</v>
      </c>
      <c r="H413" s="716">
        <f t="shared" si="12"/>
        <v>1869324</v>
      </c>
      <c r="I413" s="716">
        <f t="shared" si="12"/>
        <v>306648</v>
      </c>
      <c r="J413" s="716">
        <f t="shared" si="12"/>
        <v>602123</v>
      </c>
      <c r="K413" s="716">
        <f t="shared" si="12"/>
        <v>960553</v>
      </c>
      <c r="L413" s="716">
        <f>SUM(L400:L411)</f>
        <v>0</v>
      </c>
    </row>
    <row r="414" spans="2:15" ht="12.75">
      <c r="B414" s="732"/>
      <c r="C414" s="717"/>
      <c r="D414" s="717"/>
      <c r="E414" s="717"/>
      <c r="F414" s="717"/>
      <c r="G414" s="717"/>
      <c r="H414" s="717"/>
      <c r="I414" s="717"/>
      <c r="J414" s="717"/>
      <c r="K414" s="717"/>
      <c r="L414" s="729"/>
    </row>
    <row r="415" spans="2:15" ht="12.75">
      <c r="B415" s="732"/>
      <c r="C415" s="1287" t="s">
        <v>298</v>
      </c>
      <c r="D415" s="1287"/>
      <c r="E415" s="1287"/>
      <c r="F415" s="1287"/>
      <c r="G415" s="1287"/>
      <c r="H415" s="1287"/>
      <c r="I415" s="1287"/>
      <c r="J415" s="1287"/>
      <c r="K415" s="1287"/>
      <c r="L415" s="1306"/>
    </row>
    <row r="416" spans="2:15" ht="12.75">
      <c r="B416" s="731"/>
      <c r="C416" s="717"/>
      <c r="D416" s="717"/>
      <c r="E416" s="717"/>
      <c r="F416" s="717"/>
      <c r="G416" s="717"/>
      <c r="H416" s="717"/>
      <c r="I416" s="717"/>
      <c r="J416" s="717"/>
      <c r="K416" s="717"/>
      <c r="L416" s="729"/>
    </row>
    <row r="417" spans="2:12" ht="12.75">
      <c r="B417" s="733" t="s">
        <v>274</v>
      </c>
      <c r="C417" s="712">
        <f t="shared" ref="C417:C423" si="13">SUM(D417+H417)</f>
        <v>41284749</v>
      </c>
      <c r="D417" s="712">
        <v>258614</v>
      </c>
      <c r="E417" s="712">
        <v>82064</v>
      </c>
      <c r="F417" s="712">
        <v>124018</v>
      </c>
      <c r="G417" s="712">
        <v>52532</v>
      </c>
      <c r="H417" s="712">
        <v>41026135</v>
      </c>
      <c r="I417" s="712">
        <v>5754367</v>
      </c>
      <c r="J417" s="712">
        <v>11777688</v>
      </c>
      <c r="K417" s="712">
        <v>23494080</v>
      </c>
      <c r="L417" s="712">
        <v>0</v>
      </c>
    </row>
    <row r="418" spans="2:12" ht="12.75">
      <c r="B418" s="733" t="s">
        <v>275</v>
      </c>
      <c r="C418" s="712">
        <f t="shared" si="13"/>
        <v>39885929</v>
      </c>
      <c r="D418" s="712">
        <v>248053</v>
      </c>
      <c r="E418" s="712">
        <v>69467</v>
      </c>
      <c r="F418" s="712">
        <v>130095</v>
      </c>
      <c r="G418" s="712">
        <v>48491</v>
      </c>
      <c r="H418" s="712">
        <v>39637876</v>
      </c>
      <c r="I418" s="712">
        <v>5869144</v>
      </c>
      <c r="J418" s="712">
        <v>11348293</v>
      </c>
      <c r="K418" s="712">
        <v>22420439</v>
      </c>
      <c r="L418" s="712">
        <v>0</v>
      </c>
    </row>
    <row r="419" spans="2:12" ht="12.75">
      <c r="B419" s="733" t="s">
        <v>276</v>
      </c>
      <c r="C419" s="712">
        <f t="shared" si="13"/>
        <v>49565417</v>
      </c>
      <c r="D419" s="713">
        <v>279950</v>
      </c>
      <c r="E419" s="713">
        <v>90328</v>
      </c>
      <c r="F419" s="713">
        <v>159641</v>
      </c>
      <c r="G419" s="714">
        <v>29981</v>
      </c>
      <c r="H419" s="712">
        <v>49285467</v>
      </c>
      <c r="I419" s="713">
        <v>7544830</v>
      </c>
      <c r="J419" s="713">
        <v>13676720</v>
      </c>
      <c r="K419" s="713">
        <v>28063917</v>
      </c>
      <c r="L419" s="714">
        <v>0</v>
      </c>
    </row>
    <row r="420" spans="2:12" ht="12.75">
      <c r="B420" s="733" t="s">
        <v>277</v>
      </c>
      <c r="C420" s="712">
        <f t="shared" si="13"/>
        <v>41822512</v>
      </c>
      <c r="D420" s="712">
        <v>297950</v>
      </c>
      <c r="E420" s="715">
        <v>106177</v>
      </c>
      <c r="F420" s="715">
        <v>154822</v>
      </c>
      <c r="G420" s="712">
        <v>36951</v>
      </c>
      <c r="H420" s="712">
        <v>41524562</v>
      </c>
      <c r="I420" s="712">
        <v>5781070</v>
      </c>
      <c r="J420" s="712">
        <v>11588848</v>
      </c>
      <c r="K420" s="712">
        <v>24154644</v>
      </c>
      <c r="L420" s="712">
        <v>0</v>
      </c>
    </row>
    <row r="421" spans="2:12" ht="12.75">
      <c r="B421" s="733" t="s">
        <v>278</v>
      </c>
      <c r="C421" s="712">
        <f t="shared" si="13"/>
        <v>47073682</v>
      </c>
      <c r="D421" s="687">
        <v>258829</v>
      </c>
      <c r="E421" s="687">
        <v>84615</v>
      </c>
      <c r="F421" s="687">
        <v>129240</v>
      </c>
      <c r="G421" s="687">
        <v>44974</v>
      </c>
      <c r="H421" s="687">
        <v>46814853</v>
      </c>
      <c r="I421" s="687">
        <v>6502594</v>
      </c>
      <c r="J421" s="687">
        <v>11727296</v>
      </c>
      <c r="K421" s="687">
        <v>28584963</v>
      </c>
      <c r="L421" s="712">
        <v>0</v>
      </c>
    </row>
    <row r="422" spans="2:12" ht="12.75">
      <c r="B422" s="733" t="s">
        <v>279</v>
      </c>
      <c r="C422" s="712">
        <f t="shared" si="13"/>
        <v>48420690</v>
      </c>
      <c r="D422" s="712">
        <v>290566</v>
      </c>
      <c r="E422" s="715">
        <v>79673</v>
      </c>
      <c r="F422" s="715">
        <v>178876</v>
      </c>
      <c r="G422" s="712">
        <v>32017</v>
      </c>
      <c r="H422" s="712">
        <v>48130124</v>
      </c>
      <c r="I422" s="712">
        <v>7982252</v>
      </c>
      <c r="J422" s="712">
        <v>13825867</v>
      </c>
      <c r="K422" s="712">
        <v>26322005</v>
      </c>
      <c r="L422" s="712">
        <v>0</v>
      </c>
    </row>
    <row r="423" spans="2:12" ht="12.75">
      <c r="B423" s="733" t="s">
        <v>280</v>
      </c>
      <c r="C423" s="712">
        <f t="shared" si="13"/>
        <v>49583982</v>
      </c>
      <c r="D423" s="713">
        <v>288103</v>
      </c>
      <c r="E423" s="713">
        <v>81207</v>
      </c>
      <c r="F423" s="713">
        <v>167580</v>
      </c>
      <c r="G423" s="714">
        <v>39316</v>
      </c>
      <c r="H423" s="712">
        <v>49295879</v>
      </c>
      <c r="I423" s="713">
        <v>7692900</v>
      </c>
      <c r="J423" s="713">
        <v>14162171</v>
      </c>
      <c r="K423" s="713">
        <v>27440808</v>
      </c>
      <c r="L423" s="714">
        <v>0</v>
      </c>
    </row>
    <row r="424" spans="2:12" ht="12.75">
      <c r="B424" s="733" t="s">
        <v>281</v>
      </c>
      <c r="C424" s="712">
        <v>49308554</v>
      </c>
      <c r="D424" s="713">
        <v>248689</v>
      </c>
      <c r="E424" s="713">
        <v>84427</v>
      </c>
      <c r="F424" s="713">
        <v>146773</v>
      </c>
      <c r="G424" s="714">
        <v>17489</v>
      </c>
      <c r="H424" s="712">
        <v>49059865</v>
      </c>
      <c r="I424" s="713">
        <v>6595512</v>
      </c>
      <c r="J424" s="713">
        <v>13787237</v>
      </c>
      <c r="K424" s="713">
        <v>28677116</v>
      </c>
      <c r="L424" s="714">
        <v>0</v>
      </c>
    </row>
    <row r="425" spans="2:12" ht="12.75">
      <c r="B425" s="733" t="s">
        <v>282</v>
      </c>
      <c r="C425" s="712">
        <v>49438456</v>
      </c>
      <c r="D425" s="713">
        <v>345800</v>
      </c>
      <c r="E425" s="713">
        <v>89061</v>
      </c>
      <c r="F425" s="713">
        <v>167893</v>
      </c>
      <c r="G425" s="714">
        <v>88846</v>
      </c>
      <c r="H425" s="712">
        <v>49092656</v>
      </c>
      <c r="I425" s="713">
        <v>6815830</v>
      </c>
      <c r="J425" s="713">
        <v>14849864</v>
      </c>
      <c r="K425" s="713">
        <v>27426962</v>
      </c>
      <c r="L425" s="714">
        <v>0</v>
      </c>
    </row>
    <row r="426" spans="2:12" ht="12.75">
      <c r="B426" s="733" t="s">
        <v>283</v>
      </c>
      <c r="C426" s="712">
        <v>50346027</v>
      </c>
      <c r="D426" s="713">
        <v>295352</v>
      </c>
      <c r="E426" s="713">
        <v>84726</v>
      </c>
      <c r="F426" s="713">
        <v>167445</v>
      </c>
      <c r="G426" s="713">
        <v>43181</v>
      </c>
      <c r="H426" s="715">
        <v>50050675</v>
      </c>
      <c r="I426" s="713">
        <v>7132124</v>
      </c>
      <c r="J426" s="713">
        <v>15718038</v>
      </c>
      <c r="K426" s="713">
        <v>27200513</v>
      </c>
      <c r="L426" s="714">
        <v>0</v>
      </c>
    </row>
    <row r="427" spans="2:12" ht="12.75">
      <c r="B427" s="733" t="s">
        <v>284</v>
      </c>
      <c r="C427" s="712">
        <f t="shared" ref="C427:C428" si="14">SUM(D427+H427)</f>
        <v>48798626</v>
      </c>
      <c r="D427" s="713">
        <v>261198</v>
      </c>
      <c r="E427" s="713">
        <v>70669</v>
      </c>
      <c r="F427" s="713">
        <v>148982</v>
      </c>
      <c r="G427" s="713">
        <v>41547</v>
      </c>
      <c r="H427" s="713">
        <v>48537428</v>
      </c>
      <c r="I427" s="713">
        <v>6751971</v>
      </c>
      <c r="J427" s="713">
        <v>15640889</v>
      </c>
      <c r="K427" s="713">
        <v>26144568</v>
      </c>
      <c r="L427" s="713">
        <v>0</v>
      </c>
    </row>
    <row r="428" spans="2:12" ht="12.75">
      <c r="B428" s="733" t="s">
        <v>285</v>
      </c>
      <c r="C428" s="712">
        <f t="shared" si="14"/>
        <v>43494618</v>
      </c>
      <c r="D428" s="713">
        <v>256297</v>
      </c>
      <c r="E428" s="713">
        <v>77163</v>
      </c>
      <c r="F428" s="713">
        <v>143113</v>
      </c>
      <c r="G428" s="713">
        <v>36021</v>
      </c>
      <c r="H428" s="713">
        <v>43238321</v>
      </c>
      <c r="I428" s="713">
        <v>5912817</v>
      </c>
      <c r="J428" s="713">
        <v>12978598</v>
      </c>
      <c r="K428" s="713">
        <v>24346906</v>
      </c>
      <c r="L428" s="713">
        <v>0</v>
      </c>
    </row>
    <row r="429" spans="2:12" ht="12.75">
      <c r="B429" s="732"/>
      <c r="C429" s="715"/>
      <c r="D429" s="715"/>
      <c r="E429" s="715"/>
      <c r="F429" s="715"/>
      <c r="G429" s="715"/>
      <c r="H429" s="715"/>
      <c r="I429" s="715"/>
      <c r="J429" s="715"/>
      <c r="K429" s="715"/>
      <c r="L429" s="712"/>
    </row>
    <row r="430" spans="2:12" ht="12.75">
      <c r="B430" s="734">
        <v>2017</v>
      </c>
      <c r="C430" s="716">
        <f t="shared" ref="C430:L430" si="15">SUM(C417:C428)</f>
        <v>559023242</v>
      </c>
      <c r="D430" s="716">
        <f t="shared" si="15"/>
        <v>3329401</v>
      </c>
      <c r="E430" s="716">
        <f t="shared" si="15"/>
        <v>999577</v>
      </c>
      <c r="F430" s="716">
        <f t="shared" si="15"/>
        <v>1818478</v>
      </c>
      <c r="G430" s="716">
        <f t="shared" si="15"/>
        <v>511346</v>
      </c>
      <c r="H430" s="716">
        <f t="shared" si="15"/>
        <v>555693841</v>
      </c>
      <c r="I430" s="716">
        <f t="shared" si="15"/>
        <v>80335411</v>
      </c>
      <c r="J430" s="716">
        <f t="shared" si="15"/>
        <v>161081509</v>
      </c>
      <c r="K430" s="716">
        <f t="shared" si="15"/>
        <v>314276921</v>
      </c>
      <c r="L430" s="716">
        <f t="shared" si="15"/>
        <v>0</v>
      </c>
    </row>
    <row r="431" spans="2:12" ht="12.75">
      <c r="B431" s="718"/>
      <c r="C431" s="719"/>
      <c r="D431" s="719"/>
      <c r="E431" s="719"/>
      <c r="F431" s="719"/>
      <c r="G431" s="719"/>
      <c r="H431" s="719"/>
      <c r="I431" s="719"/>
      <c r="J431" s="719"/>
      <c r="K431" s="719"/>
      <c r="L431" s="719"/>
    </row>
    <row r="432" spans="2:12" ht="12.75" customHeight="1">
      <c r="B432" s="1308" t="s">
        <v>262</v>
      </c>
      <c r="C432" s="1288" t="s">
        <v>22</v>
      </c>
      <c r="D432" s="1288" t="s">
        <v>263</v>
      </c>
      <c r="E432" s="1293" t="s">
        <v>264</v>
      </c>
      <c r="F432" s="1294"/>
      <c r="G432" s="1295"/>
      <c r="H432" s="1296" t="s">
        <v>265</v>
      </c>
      <c r="I432" s="1298" t="s">
        <v>266</v>
      </c>
      <c r="J432" s="1299"/>
      <c r="K432" s="1299"/>
      <c r="L432" s="1304"/>
    </row>
    <row r="433" spans="2:12" ht="11.25" customHeight="1">
      <c r="B433" s="1309"/>
      <c r="C433" s="1289"/>
      <c r="D433" s="1289"/>
      <c r="E433" s="1310" t="s">
        <v>303</v>
      </c>
      <c r="F433" s="1312" t="s">
        <v>304</v>
      </c>
      <c r="G433" s="1312" t="s">
        <v>305</v>
      </c>
      <c r="H433" s="1297"/>
      <c r="I433" s="1300" t="s">
        <v>270</v>
      </c>
      <c r="J433" s="1300" t="s">
        <v>24</v>
      </c>
      <c r="K433" s="1288" t="s">
        <v>271</v>
      </c>
      <c r="L433" s="1300" t="s">
        <v>272</v>
      </c>
    </row>
    <row r="434" spans="2:12" ht="11.25" customHeight="1">
      <c r="B434" s="1309"/>
      <c r="C434" s="1289"/>
      <c r="D434" s="1289"/>
      <c r="E434" s="1311"/>
      <c r="F434" s="1313"/>
      <c r="G434" s="1313"/>
      <c r="H434" s="1297"/>
      <c r="I434" s="1302"/>
      <c r="J434" s="1302"/>
      <c r="K434" s="1303"/>
      <c r="L434" s="1302"/>
    </row>
    <row r="435" spans="2:12" ht="12.75">
      <c r="B435" s="709">
        <v>0</v>
      </c>
      <c r="C435" s="720">
        <v>1</v>
      </c>
      <c r="D435" s="720">
        <v>2</v>
      </c>
      <c r="E435" s="721">
        <v>3</v>
      </c>
      <c r="F435" s="721">
        <v>4</v>
      </c>
      <c r="G435" s="720">
        <v>5</v>
      </c>
      <c r="H435" s="720">
        <v>6</v>
      </c>
      <c r="I435" s="720">
        <v>7</v>
      </c>
      <c r="J435" s="720">
        <v>8</v>
      </c>
      <c r="K435" s="720">
        <v>9</v>
      </c>
      <c r="L435" s="720">
        <v>10</v>
      </c>
    </row>
    <row r="436" spans="2:12" ht="12.75">
      <c r="B436" s="731"/>
      <c r="C436" s="717"/>
      <c r="D436" s="717"/>
      <c r="E436" s="717"/>
      <c r="F436" s="717"/>
      <c r="G436" s="717"/>
      <c r="H436" s="717"/>
      <c r="I436" s="717"/>
      <c r="J436" s="717"/>
      <c r="K436" s="717"/>
      <c r="L436" s="729"/>
    </row>
    <row r="437" spans="2:12" ht="12.75">
      <c r="B437" s="732"/>
      <c r="C437" s="1287" t="s">
        <v>299</v>
      </c>
      <c r="D437" s="1287"/>
      <c r="E437" s="1287"/>
      <c r="F437" s="1287"/>
      <c r="G437" s="1287"/>
      <c r="H437" s="1287"/>
      <c r="I437" s="1287"/>
      <c r="J437" s="1287"/>
      <c r="K437" s="1287"/>
      <c r="L437" s="1306"/>
    </row>
    <row r="438" spans="2:12" ht="12.75">
      <c r="B438" s="732"/>
      <c r="C438" s="722"/>
      <c r="D438" s="722"/>
      <c r="E438" s="722"/>
      <c r="F438" s="722"/>
      <c r="G438" s="722"/>
      <c r="H438" s="722"/>
      <c r="I438" s="722"/>
      <c r="J438" s="722"/>
      <c r="K438" s="722"/>
      <c r="L438" s="730"/>
    </row>
    <row r="439" spans="2:12" ht="12.75">
      <c r="B439" s="733" t="s">
        <v>274</v>
      </c>
      <c r="C439" s="712">
        <f>SUM(D439+H439)</f>
        <v>82047763</v>
      </c>
      <c r="D439" s="712">
        <v>445114</v>
      </c>
      <c r="E439" s="712">
        <v>144107</v>
      </c>
      <c r="F439" s="712">
        <v>212420</v>
      </c>
      <c r="G439" s="712">
        <v>88587</v>
      </c>
      <c r="H439" s="712">
        <v>81602649</v>
      </c>
      <c r="I439" s="712">
        <v>11433324</v>
      </c>
      <c r="J439" s="712">
        <v>24279425</v>
      </c>
      <c r="K439" s="712">
        <v>45889900</v>
      </c>
      <c r="L439" s="712">
        <v>0</v>
      </c>
    </row>
    <row r="440" spans="2:12" ht="12.75">
      <c r="B440" s="733" t="s">
        <v>275</v>
      </c>
      <c r="C440" s="712">
        <f t="shared" ref="C440:C444" si="16">SUM(D440+H440)</f>
        <v>79287813</v>
      </c>
      <c r="D440" s="712">
        <v>431200</v>
      </c>
      <c r="E440" s="712">
        <v>121487</v>
      </c>
      <c r="F440" s="712">
        <v>225727</v>
      </c>
      <c r="G440" s="712">
        <v>83986</v>
      </c>
      <c r="H440" s="712">
        <v>78856613</v>
      </c>
      <c r="I440" s="712">
        <v>11712359</v>
      </c>
      <c r="J440" s="712">
        <v>23159515</v>
      </c>
      <c r="K440" s="712">
        <v>43984739</v>
      </c>
      <c r="L440" s="712">
        <v>0</v>
      </c>
    </row>
    <row r="441" spans="2:12" ht="12.75">
      <c r="B441" s="733" t="s">
        <v>276</v>
      </c>
      <c r="C441" s="712">
        <f t="shared" si="16"/>
        <v>98808454</v>
      </c>
      <c r="D441" s="713">
        <v>475895</v>
      </c>
      <c r="E441" s="713">
        <v>153902</v>
      </c>
      <c r="F441" s="713">
        <v>271849</v>
      </c>
      <c r="G441" s="714">
        <v>50144</v>
      </c>
      <c r="H441" s="712">
        <v>98332559</v>
      </c>
      <c r="I441" s="713">
        <v>15012576</v>
      </c>
      <c r="J441" s="713">
        <v>28202934</v>
      </c>
      <c r="K441" s="713">
        <v>55117049</v>
      </c>
      <c r="L441" s="714">
        <v>0</v>
      </c>
    </row>
    <row r="442" spans="2:12" ht="12.75">
      <c r="B442" s="733" t="s">
        <v>277</v>
      </c>
      <c r="C442" s="712">
        <f t="shared" si="16"/>
        <v>83378440</v>
      </c>
      <c r="D442" s="712">
        <v>506953</v>
      </c>
      <c r="E442" s="715">
        <v>180973</v>
      </c>
      <c r="F442" s="715">
        <v>263009</v>
      </c>
      <c r="G442" s="715">
        <v>62971</v>
      </c>
      <c r="H442" s="712">
        <v>82871487</v>
      </c>
      <c r="I442" s="715">
        <v>11495417</v>
      </c>
      <c r="J442" s="715">
        <v>23956645</v>
      </c>
      <c r="K442" s="715">
        <v>47419425</v>
      </c>
      <c r="L442" s="715">
        <v>0</v>
      </c>
    </row>
    <row r="443" spans="2:12" ht="12.75">
      <c r="B443" s="733" t="s">
        <v>278</v>
      </c>
      <c r="C443" s="712">
        <f t="shared" si="16"/>
        <v>93901078</v>
      </c>
      <c r="D443" s="687">
        <v>444824</v>
      </c>
      <c r="E443" s="687">
        <v>145798</v>
      </c>
      <c r="F443" s="687">
        <v>221921</v>
      </c>
      <c r="G443" s="687">
        <v>77105</v>
      </c>
      <c r="H443" s="687">
        <v>93456254</v>
      </c>
      <c r="I443" s="688">
        <v>12989301</v>
      </c>
      <c r="J443" s="687">
        <v>24252314</v>
      </c>
      <c r="K443" s="687">
        <v>56214639</v>
      </c>
      <c r="L443" s="689">
        <v>0</v>
      </c>
    </row>
    <row r="444" spans="2:12" ht="12.75">
      <c r="B444" s="733" t="s">
        <v>279</v>
      </c>
      <c r="C444" s="712">
        <f t="shared" si="16"/>
        <v>97715871</v>
      </c>
      <c r="D444" s="712">
        <v>501090</v>
      </c>
      <c r="E444" s="715">
        <v>136122</v>
      </c>
      <c r="F444" s="715">
        <v>308716</v>
      </c>
      <c r="G444" s="715">
        <v>56252</v>
      </c>
      <c r="H444" s="712">
        <v>97214781</v>
      </c>
      <c r="I444" s="715">
        <v>15895397</v>
      </c>
      <c r="J444" s="715">
        <v>28478797</v>
      </c>
      <c r="K444" s="715">
        <v>52840587</v>
      </c>
      <c r="L444" s="715">
        <v>0</v>
      </c>
    </row>
    <row r="445" spans="2:12" ht="12.75">
      <c r="B445" s="733" t="s">
        <v>280</v>
      </c>
      <c r="C445" s="712">
        <f>SUM(D445+H445)</f>
        <v>99467079</v>
      </c>
      <c r="D445" s="713">
        <v>496753</v>
      </c>
      <c r="E445" s="713">
        <v>139368</v>
      </c>
      <c r="F445" s="713">
        <v>288296</v>
      </c>
      <c r="G445" s="714">
        <v>69089</v>
      </c>
      <c r="H445" s="712">
        <v>98970326</v>
      </c>
      <c r="I445" s="713">
        <v>15406513</v>
      </c>
      <c r="J445" s="713">
        <v>29584265</v>
      </c>
      <c r="K445" s="713">
        <v>53979548</v>
      </c>
      <c r="L445" s="714">
        <v>0</v>
      </c>
    </row>
    <row r="446" spans="2:12" ht="12.75">
      <c r="B446" s="733" t="s">
        <v>281</v>
      </c>
      <c r="C446" s="712">
        <v>98783442</v>
      </c>
      <c r="D446" s="713">
        <v>431889</v>
      </c>
      <c r="E446" s="713">
        <v>146917</v>
      </c>
      <c r="F446" s="713">
        <v>253926</v>
      </c>
      <c r="G446" s="714">
        <v>31046</v>
      </c>
      <c r="H446" s="712">
        <v>98351553</v>
      </c>
      <c r="I446" s="713">
        <v>13211629</v>
      </c>
      <c r="J446" s="713">
        <v>28906546</v>
      </c>
      <c r="K446" s="713">
        <v>56233378</v>
      </c>
      <c r="L446" s="714">
        <v>0</v>
      </c>
    </row>
    <row r="447" spans="2:12" ht="12.75">
      <c r="B447" s="733" t="s">
        <v>282</v>
      </c>
      <c r="C447" s="712">
        <v>99441068</v>
      </c>
      <c r="D447" s="712">
        <v>604779</v>
      </c>
      <c r="E447" s="715">
        <v>156559</v>
      </c>
      <c r="F447" s="715">
        <v>296235</v>
      </c>
      <c r="G447" s="715">
        <v>151985</v>
      </c>
      <c r="H447" s="712">
        <v>98836289</v>
      </c>
      <c r="I447" s="715">
        <v>13738070</v>
      </c>
      <c r="J447" s="715">
        <v>31047650</v>
      </c>
      <c r="K447" s="715">
        <v>54050569</v>
      </c>
      <c r="L447" s="715">
        <v>0</v>
      </c>
    </row>
    <row r="448" spans="2:12" ht="12.75">
      <c r="B448" s="733" t="s">
        <v>283</v>
      </c>
      <c r="C448" s="712">
        <v>100815036</v>
      </c>
      <c r="D448" s="713">
        <v>512334</v>
      </c>
      <c r="E448" s="713">
        <v>145829</v>
      </c>
      <c r="F448" s="713">
        <v>290888</v>
      </c>
      <c r="G448" s="713">
        <v>75617</v>
      </c>
      <c r="H448" s="715">
        <v>100302702</v>
      </c>
      <c r="I448" s="713">
        <v>14244388</v>
      </c>
      <c r="J448" s="713">
        <v>32756234</v>
      </c>
      <c r="K448" s="713">
        <v>53302080</v>
      </c>
      <c r="L448" s="714">
        <v>0</v>
      </c>
    </row>
    <row r="449" spans="2:12" ht="12.75">
      <c r="B449" s="733" t="s">
        <v>284</v>
      </c>
      <c r="C449" s="712">
        <f t="shared" ref="C449:C450" si="17">SUM(D449+H449)</f>
        <v>97522278</v>
      </c>
      <c r="D449" s="713">
        <v>455737</v>
      </c>
      <c r="E449" s="713">
        <v>125370</v>
      </c>
      <c r="F449" s="713">
        <v>259194</v>
      </c>
      <c r="G449" s="714">
        <v>71173</v>
      </c>
      <c r="H449" s="723">
        <v>97066541</v>
      </c>
      <c r="I449" s="713">
        <v>13496180</v>
      </c>
      <c r="J449" s="713">
        <v>32357917</v>
      </c>
      <c r="K449" s="713">
        <v>51212444</v>
      </c>
      <c r="L449" s="713">
        <v>0</v>
      </c>
    </row>
    <row r="450" spans="2:12" ht="12.75">
      <c r="B450" s="733" t="s">
        <v>285</v>
      </c>
      <c r="C450" s="712">
        <f t="shared" si="17"/>
        <v>87972319</v>
      </c>
      <c r="D450" s="713">
        <v>449241</v>
      </c>
      <c r="E450" s="713">
        <v>137836</v>
      </c>
      <c r="F450" s="713">
        <v>249036</v>
      </c>
      <c r="G450" s="714">
        <v>62369</v>
      </c>
      <c r="H450" s="723">
        <v>87523078</v>
      </c>
      <c r="I450" s="713">
        <v>11823830</v>
      </c>
      <c r="J450" s="713">
        <v>26806394</v>
      </c>
      <c r="K450" s="713">
        <v>48892854</v>
      </c>
      <c r="L450" s="713">
        <v>0</v>
      </c>
    </row>
    <row r="451" spans="2:12" ht="12.75">
      <c r="B451" s="733"/>
      <c r="C451" s="724"/>
      <c r="D451" s="725"/>
      <c r="E451" s="726"/>
      <c r="F451" s="726"/>
      <c r="G451" s="726"/>
      <c r="H451" s="725"/>
      <c r="I451" s="726"/>
      <c r="J451" s="726"/>
      <c r="K451" s="726"/>
      <c r="L451" s="726"/>
    </row>
    <row r="452" spans="2:12" ht="12.75">
      <c r="B452" s="734">
        <v>2017</v>
      </c>
      <c r="C452" s="727">
        <f t="shared" ref="C452:K452" si="18">SUM(C439:C450)</f>
        <v>1119140641</v>
      </c>
      <c r="D452" s="727">
        <f t="shared" si="18"/>
        <v>5755809</v>
      </c>
      <c r="E452" s="727">
        <f t="shared" si="18"/>
        <v>1734268</v>
      </c>
      <c r="F452" s="727">
        <f t="shared" si="18"/>
        <v>3141217</v>
      </c>
      <c r="G452" s="727">
        <f t="shared" si="18"/>
        <v>880324</v>
      </c>
      <c r="H452" s="727">
        <f t="shared" si="18"/>
        <v>1113384832</v>
      </c>
      <c r="I452" s="727">
        <f t="shared" si="18"/>
        <v>160458984</v>
      </c>
      <c r="J452" s="727">
        <f t="shared" si="18"/>
        <v>333788636</v>
      </c>
      <c r="K452" s="727">
        <f t="shared" si="18"/>
        <v>619137212</v>
      </c>
      <c r="L452" s="727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58"/>
      <c r="C474" s="858"/>
      <c r="D474" s="858"/>
      <c r="E474" s="858"/>
      <c r="F474" s="859" t="s">
        <v>261</v>
      </c>
      <c r="G474" s="858"/>
      <c r="H474" s="858"/>
      <c r="I474" s="858"/>
      <c r="J474" s="858"/>
      <c r="K474" s="858"/>
      <c r="L474" s="858"/>
    </row>
    <row r="475" spans="2:12" ht="12.75" customHeight="1">
      <c r="B475" s="1300" t="s">
        <v>262</v>
      </c>
      <c r="C475" s="1288" t="s">
        <v>22</v>
      </c>
      <c r="D475" s="1288" t="s">
        <v>263</v>
      </c>
      <c r="E475" s="1293" t="s">
        <v>264</v>
      </c>
      <c r="F475" s="1294"/>
      <c r="G475" s="1295"/>
      <c r="H475" s="1296" t="s">
        <v>265</v>
      </c>
      <c r="I475" s="1293" t="s">
        <v>266</v>
      </c>
      <c r="J475" s="1294"/>
      <c r="K475" s="1294"/>
      <c r="L475" s="1295"/>
    </row>
    <row r="476" spans="2:12" ht="11.25" customHeight="1">
      <c r="B476" s="1301"/>
      <c r="C476" s="1289"/>
      <c r="D476" s="1289"/>
      <c r="E476" s="1310" t="s">
        <v>303</v>
      </c>
      <c r="F476" s="1312" t="s">
        <v>304</v>
      </c>
      <c r="G476" s="1312" t="s">
        <v>305</v>
      </c>
      <c r="H476" s="1297"/>
      <c r="I476" s="1300" t="s">
        <v>270</v>
      </c>
      <c r="J476" s="1300" t="s">
        <v>24</v>
      </c>
      <c r="K476" s="1288" t="s">
        <v>271</v>
      </c>
      <c r="L476" s="1300" t="s">
        <v>272</v>
      </c>
    </row>
    <row r="477" spans="2:12" ht="11.25" customHeight="1">
      <c r="B477" s="1301"/>
      <c r="C477" s="1289"/>
      <c r="D477" s="1289"/>
      <c r="E477" s="1311"/>
      <c r="F477" s="1313"/>
      <c r="G477" s="1313"/>
      <c r="H477" s="1297"/>
      <c r="I477" s="1301"/>
      <c r="J477" s="1301"/>
      <c r="K477" s="1289"/>
      <c r="L477" s="1302"/>
    </row>
    <row r="478" spans="2:12" ht="12.75">
      <c r="B478" s="709">
        <v>0</v>
      </c>
      <c r="C478" s="708">
        <v>1</v>
      </c>
      <c r="D478" s="708">
        <v>2</v>
      </c>
      <c r="E478" s="709">
        <v>3</v>
      </c>
      <c r="F478" s="709">
        <v>4</v>
      </c>
      <c r="G478" s="708">
        <v>5</v>
      </c>
      <c r="H478" s="708">
        <v>6</v>
      </c>
      <c r="I478" s="708">
        <v>7</v>
      </c>
      <c r="J478" s="708">
        <v>8</v>
      </c>
      <c r="K478" s="710">
        <v>9</v>
      </c>
      <c r="L478" s="708">
        <v>10</v>
      </c>
    </row>
    <row r="479" spans="2:12" ht="12.75">
      <c r="B479" s="731"/>
      <c r="C479" s="711"/>
      <c r="D479" s="711"/>
      <c r="E479" s="711"/>
      <c r="F479" s="711"/>
      <c r="G479" s="711"/>
      <c r="H479" s="711"/>
      <c r="I479" s="711"/>
      <c r="J479" s="711"/>
      <c r="K479" s="711"/>
      <c r="L479" s="736"/>
    </row>
    <row r="480" spans="2:12" ht="14.25">
      <c r="B480" s="732"/>
      <c r="C480" s="1290" t="s">
        <v>273</v>
      </c>
      <c r="D480" s="1290"/>
      <c r="E480" s="1290"/>
      <c r="F480" s="1290"/>
      <c r="G480" s="1290"/>
      <c r="H480" s="1290"/>
      <c r="I480" s="1290"/>
      <c r="J480" s="1290"/>
      <c r="K480" s="1290"/>
      <c r="L480" s="1307"/>
    </row>
    <row r="481" spans="2:12" ht="12.75">
      <c r="B481" s="731"/>
      <c r="C481" s="711"/>
      <c r="D481" s="711"/>
      <c r="E481" s="711"/>
      <c r="F481" s="711"/>
      <c r="G481" s="711"/>
      <c r="H481" s="711"/>
      <c r="I481" s="711"/>
      <c r="J481" s="711"/>
      <c r="K481" s="711"/>
      <c r="L481" s="736"/>
    </row>
    <row r="482" spans="2:12" ht="15">
      <c r="B482" s="860" t="s">
        <v>274</v>
      </c>
      <c r="C482" s="712">
        <f>SUM(D482+H482)</f>
        <v>153311</v>
      </c>
      <c r="D482" s="712">
        <v>4907</v>
      </c>
      <c r="E482" s="712">
        <v>2376</v>
      </c>
      <c r="F482" s="712">
        <v>2183</v>
      </c>
      <c r="G482" s="712">
        <v>348</v>
      </c>
      <c r="H482" s="712">
        <v>148404</v>
      </c>
      <c r="I482" s="712">
        <v>23209</v>
      </c>
      <c r="J482" s="712">
        <v>48538</v>
      </c>
      <c r="K482" s="712">
        <v>76657</v>
      </c>
      <c r="L482" s="712">
        <v>0</v>
      </c>
    </row>
    <row r="483" spans="2:12" ht="15">
      <c r="B483" s="860" t="s">
        <v>275</v>
      </c>
      <c r="C483" s="712">
        <f t="shared" ref="C483:C487" si="21">SUM(D483+H483)</f>
        <v>149700</v>
      </c>
      <c r="D483" s="712">
        <v>4276</v>
      </c>
      <c r="E483" s="712">
        <v>1971</v>
      </c>
      <c r="F483" s="712">
        <v>2099</v>
      </c>
      <c r="G483" s="712">
        <v>206</v>
      </c>
      <c r="H483" s="712">
        <v>145424</v>
      </c>
      <c r="I483" s="712">
        <v>23853</v>
      </c>
      <c r="J483" s="712">
        <v>43685</v>
      </c>
      <c r="K483" s="712">
        <v>77886</v>
      </c>
      <c r="L483" s="712">
        <v>0</v>
      </c>
    </row>
    <row r="484" spans="2:12" ht="15">
      <c r="B484" s="860" t="s">
        <v>276</v>
      </c>
      <c r="C484" s="712">
        <f t="shared" si="21"/>
        <v>176360</v>
      </c>
      <c r="D484" s="713">
        <v>5618</v>
      </c>
      <c r="E484" s="713">
        <v>2663</v>
      </c>
      <c r="F484" s="713">
        <v>2694</v>
      </c>
      <c r="G484" s="714">
        <v>261</v>
      </c>
      <c r="H484" s="712">
        <v>170742</v>
      </c>
      <c r="I484" s="713">
        <v>27174</v>
      </c>
      <c r="J484" s="713">
        <v>52139</v>
      </c>
      <c r="K484" s="713">
        <v>91429</v>
      </c>
      <c r="L484" s="714">
        <v>0</v>
      </c>
    </row>
    <row r="485" spans="2:12" ht="15">
      <c r="B485" s="860" t="s">
        <v>277</v>
      </c>
      <c r="C485" s="712">
        <f>SUM(D485+H485)</f>
        <v>152257</v>
      </c>
      <c r="D485" s="712">
        <v>4644</v>
      </c>
      <c r="E485" s="715">
        <v>2428</v>
      </c>
      <c r="F485" s="715">
        <v>2008</v>
      </c>
      <c r="G485" s="712">
        <v>208</v>
      </c>
      <c r="H485" s="712">
        <v>147613</v>
      </c>
      <c r="I485" s="712">
        <v>23760</v>
      </c>
      <c r="J485" s="712">
        <v>44089</v>
      </c>
      <c r="K485" s="712">
        <v>79764</v>
      </c>
      <c r="L485" s="712">
        <v>0</v>
      </c>
    </row>
    <row r="486" spans="2:12" ht="15">
      <c r="B486" s="860" t="s">
        <v>278</v>
      </c>
      <c r="C486" s="712">
        <f>SUM(D486+H486)</f>
        <v>162957</v>
      </c>
      <c r="D486" s="737">
        <v>4436</v>
      </c>
      <c r="E486" s="687">
        <v>1879</v>
      </c>
      <c r="F486" s="689">
        <v>2351</v>
      </c>
      <c r="G486" s="689">
        <v>206</v>
      </c>
      <c r="H486" s="737">
        <v>158521</v>
      </c>
      <c r="I486" s="687">
        <v>25665</v>
      </c>
      <c r="J486" s="687">
        <v>43148</v>
      </c>
      <c r="K486" s="689">
        <v>89708</v>
      </c>
      <c r="L486" s="712">
        <v>0</v>
      </c>
    </row>
    <row r="487" spans="2:12" ht="15">
      <c r="B487" s="860" t="s">
        <v>279</v>
      </c>
      <c r="C487" s="712">
        <f t="shared" si="21"/>
        <v>181713</v>
      </c>
      <c r="D487" s="712">
        <v>5439</v>
      </c>
      <c r="E487" s="715">
        <v>2129</v>
      </c>
      <c r="F487" s="715">
        <v>3088</v>
      </c>
      <c r="G487" s="712">
        <v>222</v>
      </c>
      <c r="H487" s="712">
        <v>176274</v>
      </c>
      <c r="I487" s="712">
        <v>31296</v>
      </c>
      <c r="J487" s="712">
        <v>51302</v>
      </c>
      <c r="K487" s="712">
        <v>93676</v>
      </c>
      <c r="L487" s="712">
        <v>0</v>
      </c>
    </row>
    <row r="488" spans="2:12" ht="15">
      <c r="B488" s="860" t="s">
        <v>280</v>
      </c>
      <c r="C488" s="712">
        <f>SUM(D488+H488)</f>
        <v>167840</v>
      </c>
      <c r="D488" s="738">
        <v>5002</v>
      </c>
      <c r="E488" s="713">
        <v>2060</v>
      </c>
      <c r="F488" s="714">
        <v>2632</v>
      </c>
      <c r="G488" s="714">
        <v>310</v>
      </c>
      <c r="H488" s="712">
        <v>162838</v>
      </c>
      <c r="I488" s="713">
        <v>28780</v>
      </c>
      <c r="J488" s="713">
        <v>54814</v>
      </c>
      <c r="K488" s="713">
        <v>79244</v>
      </c>
      <c r="L488" s="714">
        <v>0</v>
      </c>
    </row>
    <row r="489" spans="2:12" ht="15">
      <c r="B489" s="860" t="s">
        <v>281</v>
      </c>
      <c r="C489" s="712">
        <v>172228</v>
      </c>
      <c r="D489" s="738">
        <v>4825</v>
      </c>
      <c r="E489" s="713">
        <v>1907</v>
      </c>
      <c r="F489" s="713">
        <v>2589</v>
      </c>
      <c r="G489" s="714">
        <v>329</v>
      </c>
      <c r="H489" s="712">
        <v>167403</v>
      </c>
      <c r="I489" s="713">
        <v>26432</v>
      </c>
      <c r="J489" s="713">
        <v>56705</v>
      </c>
      <c r="K489" s="713">
        <v>84266</v>
      </c>
      <c r="L489" s="714">
        <v>0</v>
      </c>
    </row>
    <row r="490" spans="2:12" ht="15">
      <c r="B490" s="860" t="s">
        <v>282</v>
      </c>
      <c r="C490" s="712">
        <v>160101</v>
      </c>
      <c r="D490" s="712">
        <v>5229</v>
      </c>
      <c r="E490" s="715">
        <v>1936</v>
      </c>
      <c r="F490" s="715">
        <v>2930</v>
      </c>
      <c r="G490" s="712">
        <v>363</v>
      </c>
      <c r="H490" s="712">
        <v>154872</v>
      </c>
      <c r="I490" s="712">
        <v>25855</v>
      </c>
      <c r="J490" s="712">
        <v>53933</v>
      </c>
      <c r="K490" s="712">
        <v>75084</v>
      </c>
      <c r="L490" s="712">
        <v>0</v>
      </c>
    </row>
    <row r="491" spans="2:12" ht="15">
      <c r="B491" s="861" t="s">
        <v>283</v>
      </c>
      <c r="C491" s="956">
        <v>176881</v>
      </c>
      <c r="D491" s="958">
        <v>4941</v>
      </c>
      <c r="E491" s="959">
        <v>1899</v>
      </c>
      <c r="F491" s="959">
        <v>2767</v>
      </c>
      <c r="G491" s="959">
        <v>275</v>
      </c>
      <c r="H491" s="957">
        <v>171940</v>
      </c>
      <c r="I491" s="959">
        <v>28983</v>
      </c>
      <c r="J491" s="959">
        <v>60425</v>
      </c>
      <c r="K491" s="959">
        <v>82532</v>
      </c>
      <c r="L491" s="714"/>
    </row>
    <row r="492" spans="2:12" ht="15">
      <c r="B492" s="861" t="s">
        <v>284</v>
      </c>
      <c r="C492" s="956">
        <v>157650</v>
      </c>
      <c r="D492" s="959">
        <v>4336</v>
      </c>
      <c r="E492" s="959">
        <v>1814</v>
      </c>
      <c r="F492" s="959">
        <v>2017</v>
      </c>
      <c r="G492" s="959">
        <v>505</v>
      </c>
      <c r="H492" s="959">
        <v>153314</v>
      </c>
      <c r="I492" s="959">
        <v>26176</v>
      </c>
      <c r="J492" s="959">
        <v>53316</v>
      </c>
      <c r="K492" s="959">
        <v>73822</v>
      </c>
      <c r="L492" s="714"/>
    </row>
    <row r="493" spans="2:12" ht="15">
      <c r="B493" s="861" t="s">
        <v>285</v>
      </c>
      <c r="C493" s="712">
        <v>133310</v>
      </c>
      <c r="D493" s="713">
        <v>4231</v>
      </c>
      <c r="E493" s="713">
        <v>2037</v>
      </c>
      <c r="F493" s="713">
        <v>1869</v>
      </c>
      <c r="G493" s="713">
        <v>325</v>
      </c>
      <c r="H493" s="713">
        <v>129079</v>
      </c>
      <c r="I493" s="713">
        <v>21017</v>
      </c>
      <c r="J493" s="713">
        <v>43426</v>
      </c>
      <c r="K493" s="713">
        <v>64636</v>
      </c>
      <c r="L493" s="714"/>
    </row>
    <row r="494" spans="2:12" ht="15">
      <c r="B494" s="735"/>
      <c r="C494" s="715"/>
      <c r="D494" s="715"/>
      <c r="E494" s="715"/>
      <c r="F494" s="715"/>
      <c r="G494" s="715"/>
      <c r="H494" s="715"/>
      <c r="I494" s="715"/>
      <c r="J494" s="715"/>
      <c r="K494" s="715"/>
      <c r="L494" s="712"/>
    </row>
    <row r="495" spans="2:12" ht="12.75">
      <c r="B495" s="734">
        <v>2018</v>
      </c>
      <c r="C495" s="716">
        <f t="shared" ref="C495:K495" si="22">SUM(C482:C493)</f>
        <v>1944308</v>
      </c>
      <c r="D495" s="716">
        <f>SUM(D482:D493)</f>
        <v>57884</v>
      </c>
      <c r="E495" s="716">
        <f t="shared" si="22"/>
        <v>25099</v>
      </c>
      <c r="F495" s="716">
        <f t="shared" si="22"/>
        <v>29227</v>
      </c>
      <c r="G495" s="716">
        <f>SUM(G482:G493)</f>
        <v>3558</v>
      </c>
      <c r="H495" s="716">
        <f t="shared" si="22"/>
        <v>1886424</v>
      </c>
      <c r="I495" s="716">
        <f t="shared" si="22"/>
        <v>312200</v>
      </c>
      <c r="J495" s="716">
        <f t="shared" si="22"/>
        <v>605520</v>
      </c>
      <c r="K495" s="716">
        <f t="shared" si="22"/>
        <v>968704</v>
      </c>
      <c r="L495" s="716">
        <f>SUM(L482:L493)</f>
        <v>0</v>
      </c>
    </row>
    <row r="496" spans="2:12" ht="12.75">
      <c r="B496" s="732"/>
      <c r="C496" s="717"/>
      <c r="D496" s="717"/>
      <c r="E496" s="717"/>
      <c r="F496" s="717"/>
      <c r="G496" s="717"/>
      <c r="H496" s="717"/>
      <c r="I496" s="717"/>
      <c r="J496" s="717"/>
      <c r="K496" s="717"/>
      <c r="L496" s="729"/>
    </row>
    <row r="497" spans="2:12" ht="12.75">
      <c r="B497" s="732"/>
      <c r="C497" s="1287" t="s">
        <v>298</v>
      </c>
      <c r="D497" s="1287"/>
      <c r="E497" s="1287"/>
      <c r="F497" s="1287"/>
      <c r="G497" s="1287"/>
      <c r="H497" s="1287"/>
      <c r="I497" s="1287"/>
      <c r="J497" s="1287"/>
      <c r="K497" s="1287"/>
      <c r="L497" s="1306"/>
    </row>
    <row r="498" spans="2:12" ht="12.75">
      <c r="B498" s="731"/>
      <c r="C498" s="717"/>
      <c r="D498" s="717"/>
      <c r="E498" s="717"/>
      <c r="F498" s="717"/>
      <c r="G498" s="717"/>
      <c r="H498" s="717"/>
      <c r="I498" s="717"/>
      <c r="J498" s="717"/>
      <c r="K498" s="717"/>
      <c r="L498" s="729"/>
    </row>
    <row r="499" spans="2:12" ht="12.75">
      <c r="B499" s="733" t="s">
        <v>274</v>
      </c>
      <c r="C499" s="712">
        <f t="shared" ref="C499:C505" si="23">SUM(D499+H499)</f>
        <v>45099890</v>
      </c>
      <c r="D499" s="712">
        <v>252878</v>
      </c>
      <c r="E499" s="712">
        <v>84059</v>
      </c>
      <c r="F499" s="712">
        <v>124324</v>
      </c>
      <c r="G499" s="712">
        <v>44495</v>
      </c>
      <c r="H499" s="712">
        <v>44847012</v>
      </c>
      <c r="I499" s="712">
        <v>6130268</v>
      </c>
      <c r="J499" s="712">
        <v>13150822</v>
      </c>
      <c r="K499" s="712">
        <v>25565922</v>
      </c>
      <c r="L499" s="712">
        <v>0</v>
      </c>
    </row>
    <row r="500" spans="2:12" ht="12.75">
      <c r="B500" s="733" t="s">
        <v>275</v>
      </c>
      <c r="C500" s="712">
        <f t="shared" si="23"/>
        <v>44003287</v>
      </c>
      <c r="D500" s="712">
        <v>212882</v>
      </c>
      <c r="E500" s="712">
        <v>66858</v>
      </c>
      <c r="F500" s="712">
        <v>119964</v>
      </c>
      <c r="G500" s="712">
        <v>26060</v>
      </c>
      <c r="H500" s="712">
        <v>43790405</v>
      </c>
      <c r="I500" s="712">
        <v>6249605</v>
      </c>
      <c r="J500" s="712">
        <v>11767910</v>
      </c>
      <c r="K500" s="712">
        <v>25772890</v>
      </c>
      <c r="L500" s="712">
        <v>0</v>
      </c>
    </row>
    <row r="501" spans="2:12" ht="12.75">
      <c r="B501" s="733" t="s">
        <v>276</v>
      </c>
      <c r="C501" s="712">
        <f t="shared" si="23"/>
        <v>51532662</v>
      </c>
      <c r="D501" s="713">
        <v>276186</v>
      </c>
      <c r="E501" s="713">
        <v>92377</v>
      </c>
      <c r="F501" s="713">
        <v>149908</v>
      </c>
      <c r="G501" s="714">
        <v>33901</v>
      </c>
      <c r="H501" s="712">
        <v>51256476</v>
      </c>
      <c r="I501" s="713">
        <v>7135756</v>
      </c>
      <c r="J501" s="713">
        <v>13997142</v>
      </c>
      <c r="K501" s="713">
        <v>30123578</v>
      </c>
      <c r="L501" s="714">
        <v>0</v>
      </c>
    </row>
    <row r="502" spans="2:12" ht="12.75">
      <c r="B502" s="733" t="s">
        <v>277</v>
      </c>
      <c r="C502" s="712">
        <f t="shared" si="23"/>
        <v>45189937</v>
      </c>
      <c r="D502" s="712">
        <v>208679</v>
      </c>
      <c r="E502" s="715">
        <v>67024</v>
      </c>
      <c r="F502" s="715">
        <v>110501</v>
      </c>
      <c r="G502" s="712">
        <v>31154</v>
      </c>
      <c r="H502" s="712">
        <v>44981258</v>
      </c>
      <c r="I502" s="712">
        <v>6355996</v>
      </c>
      <c r="J502" s="712">
        <v>11909326</v>
      </c>
      <c r="K502" s="712">
        <v>26715936</v>
      </c>
      <c r="L502" s="712">
        <v>0</v>
      </c>
    </row>
    <row r="503" spans="2:12" ht="12.75">
      <c r="B503" s="733" t="s">
        <v>278</v>
      </c>
      <c r="C503" s="712">
        <f t="shared" si="23"/>
        <v>48304474</v>
      </c>
      <c r="D503" s="687">
        <v>222782</v>
      </c>
      <c r="E503" s="687">
        <v>65617</v>
      </c>
      <c r="F503" s="687">
        <v>131166</v>
      </c>
      <c r="G503" s="687">
        <v>25999</v>
      </c>
      <c r="H503" s="687">
        <v>48081692</v>
      </c>
      <c r="I503" s="687">
        <v>6862169</v>
      </c>
      <c r="J503" s="687">
        <v>11707521</v>
      </c>
      <c r="K503" s="689">
        <v>29512002</v>
      </c>
      <c r="L503" s="712">
        <v>0</v>
      </c>
    </row>
    <row r="504" spans="2:12" ht="12.75">
      <c r="B504" s="733" t="s">
        <v>279</v>
      </c>
      <c r="C504" s="712">
        <f t="shared" si="23"/>
        <v>51811853</v>
      </c>
      <c r="D504" s="712">
        <v>282004</v>
      </c>
      <c r="E504" s="715">
        <v>76688</v>
      </c>
      <c r="F504" s="715">
        <v>177674</v>
      </c>
      <c r="G504" s="712">
        <v>27642</v>
      </c>
      <c r="H504" s="712">
        <v>51529849</v>
      </c>
      <c r="I504" s="712">
        <v>8016005</v>
      </c>
      <c r="J504" s="712">
        <v>13339077</v>
      </c>
      <c r="K504" s="712">
        <v>30174767</v>
      </c>
      <c r="L504" s="712">
        <v>0</v>
      </c>
    </row>
    <row r="505" spans="2:12" ht="12.75">
      <c r="B505" s="733" t="s">
        <v>280</v>
      </c>
      <c r="C505" s="712">
        <f t="shared" si="23"/>
        <v>48842758</v>
      </c>
      <c r="D505" s="713">
        <v>265436</v>
      </c>
      <c r="E505" s="713">
        <v>71941</v>
      </c>
      <c r="F505" s="713">
        <v>155048</v>
      </c>
      <c r="G505" s="714">
        <v>38447</v>
      </c>
      <c r="H505" s="712">
        <v>48577322</v>
      </c>
      <c r="I505" s="713">
        <v>7658442</v>
      </c>
      <c r="J505" s="713">
        <v>14565252</v>
      </c>
      <c r="K505" s="713">
        <v>26353628</v>
      </c>
      <c r="L505" s="714">
        <v>0</v>
      </c>
    </row>
    <row r="506" spans="2:12" ht="12.75">
      <c r="B506" s="733" t="s">
        <v>281</v>
      </c>
      <c r="C506" s="712">
        <v>48263436</v>
      </c>
      <c r="D506" s="713">
        <v>256924</v>
      </c>
      <c r="E506" s="713">
        <v>69078</v>
      </c>
      <c r="F506" s="713">
        <v>147163</v>
      </c>
      <c r="G506" s="714">
        <v>40683</v>
      </c>
      <c r="H506" s="712">
        <v>48006512</v>
      </c>
      <c r="I506" s="713">
        <v>6609994</v>
      </c>
      <c r="J506" s="713">
        <v>14348975</v>
      </c>
      <c r="K506" s="713">
        <v>27047543</v>
      </c>
      <c r="L506" s="714">
        <v>0</v>
      </c>
    </row>
    <row r="507" spans="2:12" ht="12.75">
      <c r="B507" s="733" t="s">
        <v>282</v>
      </c>
      <c r="C507" s="712">
        <v>45286151</v>
      </c>
      <c r="D507" s="713">
        <v>278053</v>
      </c>
      <c r="E507" s="713">
        <v>69043</v>
      </c>
      <c r="F507" s="713">
        <v>162479</v>
      </c>
      <c r="G507" s="714">
        <v>46531</v>
      </c>
      <c r="H507" s="712">
        <v>45008098</v>
      </c>
      <c r="I507" s="713">
        <v>6477502</v>
      </c>
      <c r="J507" s="713">
        <v>13766890</v>
      </c>
      <c r="K507" s="713">
        <v>24763706</v>
      </c>
      <c r="L507" s="714">
        <v>0</v>
      </c>
    </row>
    <row r="508" spans="2:12" ht="12.75">
      <c r="B508" s="733" t="s">
        <v>283</v>
      </c>
      <c r="C508" s="960">
        <v>51567073</v>
      </c>
      <c r="D508" s="962">
        <v>269087</v>
      </c>
      <c r="E508" s="962">
        <v>66984</v>
      </c>
      <c r="F508" s="962">
        <v>160926</v>
      </c>
      <c r="G508" s="962">
        <v>41177</v>
      </c>
      <c r="H508" s="961">
        <v>51297986</v>
      </c>
      <c r="I508" s="962">
        <v>7715024</v>
      </c>
      <c r="J508" s="962">
        <v>16353050</v>
      </c>
      <c r="K508" s="962">
        <v>27229912</v>
      </c>
      <c r="L508" s="714"/>
    </row>
    <row r="509" spans="2:12" ht="12.75">
      <c r="B509" s="733" t="s">
        <v>284</v>
      </c>
      <c r="C509" s="960">
        <v>46086574</v>
      </c>
      <c r="D509" s="962">
        <v>232053</v>
      </c>
      <c r="E509" s="962">
        <v>58546</v>
      </c>
      <c r="F509" s="962">
        <v>113020</v>
      </c>
      <c r="G509" s="962">
        <v>60487</v>
      </c>
      <c r="H509" s="962">
        <v>45854521</v>
      </c>
      <c r="I509" s="962">
        <v>6971766</v>
      </c>
      <c r="J509" s="962">
        <v>14390917</v>
      </c>
      <c r="K509" s="962">
        <v>24491838</v>
      </c>
      <c r="L509" s="714"/>
    </row>
    <row r="510" spans="2:12" ht="12.75">
      <c r="B510" s="733" t="s">
        <v>285</v>
      </c>
      <c r="C510" s="712">
        <v>39184758</v>
      </c>
      <c r="D510" s="713">
        <v>228472</v>
      </c>
      <c r="E510" s="713">
        <v>69809</v>
      </c>
      <c r="F510" s="713">
        <v>111392</v>
      </c>
      <c r="G510" s="713">
        <v>47271</v>
      </c>
      <c r="H510" s="713">
        <v>38956286</v>
      </c>
      <c r="I510" s="713">
        <v>5576516</v>
      </c>
      <c r="J510" s="713">
        <v>11693522</v>
      </c>
      <c r="K510" s="713">
        <v>21686248</v>
      </c>
      <c r="L510" s="714"/>
    </row>
    <row r="511" spans="2:12" ht="12.75">
      <c r="B511" s="732"/>
      <c r="C511" s="715"/>
      <c r="D511" s="715"/>
      <c r="E511" s="715"/>
      <c r="F511" s="715"/>
      <c r="G511" s="715"/>
      <c r="H511" s="715"/>
      <c r="I511" s="715"/>
      <c r="J511" s="715"/>
      <c r="K511" s="715"/>
      <c r="L511" s="712"/>
    </row>
    <row r="512" spans="2:12" ht="12.75">
      <c r="B512" s="734">
        <v>2018</v>
      </c>
      <c r="C512" s="716">
        <f t="shared" ref="C512:L512" si="24">SUM(C499:C510)</f>
        <v>565172853</v>
      </c>
      <c r="D512" s="716">
        <f t="shared" si="24"/>
        <v>2985436</v>
      </c>
      <c r="E512" s="716">
        <f t="shared" si="24"/>
        <v>858024</v>
      </c>
      <c r="F512" s="716">
        <f t="shared" si="24"/>
        <v>1663565</v>
      </c>
      <c r="G512" s="716">
        <f t="shared" si="24"/>
        <v>463847</v>
      </c>
      <c r="H512" s="716">
        <f t="shared" si="24"/>
        <v>562187417</v>
      </c>
      <c r="I512" s="716">
        <f t="shared" si="24"/>
        <v>81759043</v>
      </c>
      <c r="J512" s="716">
        <f t="shared" si="24"/>
        <v>160990404</v>
      </c>
      <c r="K512" s="716">
        <f t="shared" si="24"/>
        <v>319437970</v>
      </c>
      <c r="L512" s="716">
        <f t="shared" si="24"/>
        <v>0</v>
      </c>
    </row>
    <row r="513" spans="2:12" ht="12.75">
      <c r="B513" s="928"/>
      <c r="C513" s="719"/>
      <c r="D513" s="719"/>
      <c r="E513" s="719"/>
      <c r="F513" s="719"/>
      <c r="G513" s="719"/>
      <c r="H513" s="719"/>
      <c r="I513" s="719"/>
      <c r="J513" s="719"/>
      <c r="K513" s="719"/>
      <c r="L513" s="929"/>
    </row>
    <row r="514" spans="2:12" ht="12.75" customHeight="1">
      <c r="B514" s="1308" t="s">
        <v>262</v>
      </c>
      <c r="C514" s="1288" t="s">
        <v>22</v>
      </c>
      <c r="D514" s="1288" t="s">
        <v>263</v>
      </c>
      <c r="E514" s="1293" t="s">
        <v>264</v>
      </c>
      <c r="F514" s="1294"/>
      <c r="G514" s="1295"/>
      <c r="H514" s="1296" t="s">
        <v>265</v>
      </c>
      <c r="I514" s="1298" t="s">
        <v>266</v>
      </c>
      <c r="J514" s="1299"/>
      <c r="K514" s="1299"/>
      <c r="L514" s="1304"/>
    </row>
    <row r="515" spans="2:12" ht="11.25" customHeight="1">
      <c r="B515" s="1309"/>
      <c r="C515" s="1289"/>
      <c r="D515" s="1289"/>
      <c r="E515" s="1310" t="s">
        <v>303</v>
      </c>
      <c r="F515" s="1312" t="s">
        <v>304</v>
      </c>
      <c r="G515" s="1312" t="s">
        <v>305</v>
      </c>
      <c r="H515" s="1297"/>
      <c r="I515" s="1300" t="s">
        <v>270</v>
      </c>
      <c r="J515" s="1300" t="s">
        <v>24</v>
      </c>
      <c r="K515" s="1288" t="s">
        <v>271</v>
      </c>
      <c r="L515" s="1300" t="s">
        <v>272</v>
      </c>
    </row>
    <row r="516" spans="2:12" ht="11.25" customHeight="1">
      <c r="B516" s="1309"/>
      <c r="C516" s="1289"/>
      <c r="D516" s="1289"/>
      <c r="E516" s="1311"/>
      <c r="F516" s="1313"/>
      <c r="G516" s="1313"/>
      <c r="H516" s="1297"/>
      <c r="I516" s="1302"/>
      <c r="J516" s="1302"/>
      <c r="K516" s="1303"/>
      <c r="L516" s="1302"/>
    </row>
    <row r="517" spans="2:12" ht="12.75">
      <c r="B517" s="709">
        <v>0</v>
      </c>
      <c r="C517" s="720">
        <v>1</v>
      </c>
      <c r="D517" s="720">
        <v>2</v>
      </c>
      <c r="E517" s="721">
        <v>3</v>
      </c>
      <c r="F517" s="721">
        <v>4</v>
      </c>
      <c r="G517" s="720">
        <v>5</v>
      </c>
      <c r="H517" s="720">
        <v>6</v>
      </c>
      <c r="I517" s="720">
        <v>7</v>
      </c>
      <c r="J517" s="720">
        <v>8</v>
      </c>
      <c r="K517" s="720">
        <v>9</v>
      </c>
      <c r="L517" s="720">
        <v>10</v>
      </c>
    </row>
    <row r="518" spans="2:12" ht="12.75">
      <c r="B518" s="731"/>
      <c r="C518" s="717"/>
      <c r="D518" s="717"/>
      <c r="E518" s="717"/>
      <c r="F518" s="717"/>
      <c r="G518" s="717"/>
      <c r="H518" s="717"/>
      <c r="I518" s="717"/>
      <c r="J518" s="717"/>
      <c r="K518" s="717"/>
      <c r="L518" s="729"/>
    </row>
    <row r="519" spans="2:12" ht="12.75">
      <c r="B519" s="732"/>
      <c r="C519" s="1287" t="s">
        <v>299</v>
      </c>
      <c r="D519" s="1287"/>
      <c r="E519" s="1287"/>
      <c r="F519" s="1287"/>
      <c r="G519" s="1287"/>
      <c r="H519" s="1287"/>
      <c r="I519" s="1287"/>
      <c r="J519" s="1287"/>
      <c r="K519" s="1287"/>
      <c r="L519" s="1306"/>
    </row>
    <row r="520" spans="2:12" ht="12.75">
      <c r="B520" s="732"/>
      <c r="C520" s="722"/>
      <c r="D520" s="722"/>
      <c r="E520" s="722"/>
      <c r="F520" s="722"/>
      <c r="G520" s="722"/>
      <c r="H520" s="722"/>
      <c r="I520" s="722"/>
      <c r="J520" s="722"/>
      <c r="K520" s="722"/>
      <c r="L520" s="730"/>
    </row>
    <row r="521" spans="2:12" ht="12.75">
      <c r="B521" s="733" t="s">
        <v>274</v>
      </c>
      <c r="C521" s="712">
        <f>SUM(D521+H521)</f>
        <v>90057014</v>
      </c>
      <c r="D521" s="712">
        <v>438151</v>
      </c>
      <c r="E521" s="712">
        <v>144810</v>
      </c>
      <c r="F521" s="712">
        <v>215494</v>
      </c>
      <c r="G521" s="712">
        <v>77847</v>
      </c>
      <c r="H521" s="712">
        <v>89618863</v>
      </c>
      <c r="I521" s="712">
        <v>12292165</v>
      </c>
      <c r="J521" s="712">
        <v>27496766</v>
      </c>
      <c r="K521" s="712">
        <v>49829932</v>
      </c>
      <c r="L521" s="712">
        <v>0</v>
      </c>
    </row>
    <row r="522" spans="2:12" ht="12.75">
      <c r="B522" s="733" t="s">
        <v>275</v>
      </c>
      <c r="C522" s="712">
        <f t="shared" ref="C522:C526" si="25">SUM(D522+H522)</f>
        <v>87625873</v>
      </c>
      <c r="D522" s="712">
        <v>376411</v>
      </c>
      <c r="E522" s="712">
        <v>117606</v>
      </c>
      <c r="F522" s="712">
        <v>212849</v>
      </c>
      <c r="G522" s="712">
        <v>45956</v>
      </c>
      <c r="H522" s="712">
        <v>87249462</v>
      </c>
      <c r="I522" s="712">
        <v>12525302</v>
      </c>
      <c r="J522" s="712">
        <v>24475372</v>
      </c>
      <c r="K522" s="712">
        <v>50248788</v>
      </c>
      <c r="L522" s="712">
        <v>0</v>
      </c>
    </row>
    <row r="523" spans="2:12" ht="12.75">
      <c r="B523" s="733" t="s">
        <v>276</v>
      </c>
      <c r="C523" s="712">
        <f t="shared" si="25"/>
        <v>102956905</v>
      </c>
      <c r="D523" s="713">
        <v>484939</v>
      </c>
      <c r="E523" s="713">
        <v>160312</v>
      </c>
      <c r="F523" s="713">
        <v>263733</v>
      </c>
      <c r="G523" s="714">
        <v>60894</v>
      </c>
      <c r="H523" s="712">
        <v>102471966</v>
      </c>
      <c r="I523" s="713">
        <v>14376293</v>
      </c>
      <c r="J523" s="713">
        <v>29217947</v>
      </c>
      <c r="K523" s="713">
        <v>58877726</v>
      </c>
      <c r="L523" s="714">
        <v>0</v>
      </c>
    </row>
    <row r="524" spans="2:12" ht="12.75">
      <c r="B524" s="733" t="s">
        <v>277</v>
      </c>
      <c r="C524" s="712">
        <f t="shared" si="25"/>
        <v>89833124</v>
      </c>
      <c r="D524" s="712">
        <v>369992</v>
      </c>
      <c r="E524" s="715">
        <v>117042</v>
      </c>
      <c r="F524" s="715">
        <v>198243</v>
      </c>
      <c r="G524" s="715">
        <v>54707</v>
      </c>
      <c r="H524" s="712">
        <v>89463132</v>
      </c>
      <c r="I524" s="715">
        <v>12659311</v>
      </c>
      <c r="J524" s="715">
        <v>24713683</v>
      </c>
      <c r="K524" s="715">
        <v>52090138</v>
      </c>
      <c r="L524" s="715">
        <v>0</v>
      </c>
    </row>
    <row r="525" spans="2:12" ht="12.75">
      <c r="B525" s="733" t="s">
        <v>278</v>
      </c>
      <c r="C525" s="712">
        <f t="shared" si="25"/>
        <v>96131249</v>
      </c>
      <c r="D525" s="687">
        <v>388194</v>
      </c>
      <c r="E525" s="687">
        <v>117359</v>
      </c>
      <c r="F525" s="687">
        <v>226856</v>
      </c>
      <c r="G525" s="687">
        <v>43979</v>
      </c>
      <c r="H525" s="687">
        <v>95743055</v>
      </c>
      <c r="I525" s="687">
        <v>13695188</v>
      </c>
      <c r="J525" s="687">
        <v>24193988</v>
      </c>
      <c r="K525" s="687">
        <v>57853879</v>
      </c>
      <c r="L525" s="689">
        <v>0</v>
      </c>
    </row>
    <row r="526" spans="2:12" ht="12.75">
      <c r="B526" s="733" t="s">
        <v>279</v>
      </c>
      <c r="C526" s="712">
        <f t="shared" si="25"/>
        <v>106478761</v>
      </c>
      <c r="D526" s="712">
        <v>490758</v>
      </c>
      <c r="E526" s="715">
        <v>133555</v>
      </c>
      <c r="F526" s="715">
        <v>309712</v>
      </c>
      <c r="G526" s="715">
        <v>47491</v>
      </c>
      <c r="H526" s="712">
        <v>105988003</v>
      </c>
      <c r="I526" s="715">
        <v>16711067</v>
      </c>
      <c r="J526" s="715">
        <v>28416605</v>
      </c>
      <c r="K526" s="715">
        <v>60860331</v>
      </c>
      <c r="L526" s="715">
        <v>0</v>
      </c>
    </row>
    <row r="527" spans="2:12" ht="12.75">
      <c r="B527" s="733" t="s">
        <v>280</v>
      </c>
      <c r="C527" s="712">
        <f>SUM(D527+H527)</f>
        <v>97513011</v>
      </c>
      <c r="D527" s="713">
        <v>466110</v>
      </c>
      <c r="E527" s="713">
        <v>126040</v>
      </c>
      <c r="F527" s="713">
        <v>272293</v>
      </c>
      <c r="G527" s="714">
        <v>67777</v>
      </c>
      <c r="H527" s="712">
        <v>97046901</v>
      </c>
      <c r="I527" s="713">
        <v>15281444</v>
      </c>
      <c r="J527" s="713">
        <v>30459496</v>
      </c>
      <c r="K527" s="713">
        <v>51305961</v>
      </c>
      <c r="L527" s="714">
        <v>0</v>
      </c>
    </row>
    <row r="528" spans="2:12" ht="12.75">
      <c r="B528" s="733" t="s">
        <v>281</v>
      </c>
      <c r="C528" s="712">
        <v>99779863</v>
      </c>
      <c r="D528" s="713">
        <v>453846</v>
      </c>
      <c r="E528" s="713">
        <v>121139</v>
      </c>
      <c r="F528" s="713">
        <v>255727</v>
      </c>
      <c r="G528" s="714">
        <v>76980</v>
      </c>
      <c r="H528" s="712">
        <v>99326017</v>
      </c>
      <c r="I528" s="713">
        <v>13903750</v>
      </c>
      <c r="J528" s="713">
        <v>30830195</v>
      </c>
      <c r="K528" s="713">
        <v>54592072</v>
      </c>
      <c r="L528" s="714">
        <v>0</v>
      </c>
    </row>
    <row r="529" spans="2:12" ht="12.75">
      <c r="B529" s="733" t="s">
        <v>282</v>
      </c>
      <c r="C529" s="712">
        <v>91969686</v>
      </c>
      <c r="D529" s="712">
        <v>483179</v>
      </c>
      <c r="E529" s="715">
        <v>120441</v>
      </c>
      <c r="F529" s="715">
        <v>282316</v>
      </c>
      <c r="G529" s="715">
        <v>80422</v>
      </c>
      <c r="H529" s="712">
        <v>91486507</v>
      </c>
      <c r="I529" s="715">
        <v>13573553</v>
      </c>
      <c r="J529" s="715">
        <v>29620194</v>
      </c>
      <c r="K529" s="715">
        <v>48292760</v>
      </c>
      <c r="L529" s="715">
        <v>0</v>
      </c>
    </row>
    <row r="530" spans="2:12" ht="12.75">
      <c r="B530" s="733" t="s">
        <v>283</v>
      </c>
      <c r="C530" s="963">
        <v>103129786</v>
      </c>
      <c r="D530" s="965">
        <v>466381</v>
      </c>
      <c r="E530" s="965">
        <v>115783</v>
      </c>
      <c r="F530" s="965">
        <v>279344</v>
      </c>
      <c r="G530" s="965">
        <v>71254</v>
      </c>
      <c r="H530" s="964">
        <v>102663405</v>
      </c>
      <c r="I530" s="965">
        <v>15418876</v>
      </c>
      <c r="J530" s="965">
        <v>33786806</v>
      </c>
      <c r="K530" s="965">
        <v>53457723</v>
      </c>
      <c r="L530" s="714"/>
    </row>
    <row r="531" spans="2:12" ht="12.75">
      <c r="B531" s="733" t="s">
        <v>284</v>
      </c>
      <c r="C531" s="963">
        <v>92254109</v>
      </c>
      <c r="D531" s="965">
        <v>409307</v>
      </c>
      <c r="E531" s="965">
        <v>101133</v>
      </c>
      <c r="F531" s="965">
        <v>196225</v>
      </c>
      <c r="G531" s="966">
        <v>111949</v>
      </c>
      <c r="H531" s="967">
        <v>91844802</v>
      </c>
      <c r="I531" s="965">
        <v>13938872</v>
      </c>
      <c r="J531" s="965">
        <v>29955939</v>
      </c>
      <c r="K531" s="965">
        <v>47949991</v>
      </c>
      <c r="L531" s="714"/>
    </row>
    <row r="532" spans="2:12" ht="12.75">
      <c r="B532" s="733" t="s">
        <v>285</v>
      </c>
      <c r="C532" s="712">
        <v>78132290</v>
      </c>
      <c r="D532" s="713">
        <v>398393</v>
      </c>
      <c r="E532" s="713">
        <v>124025</v>
      </c>
      <c r="F532" s="713">
        <v>193496</v>
      </c>
      <c r="G532" s="714">
        <v>80872</v>
      </c>
      <c r="H532" s="723">
        <v>77733897</v>
      </c>
      <c r="I532" s="713">
        <v>11141565</v>
      </c>
      <c r="J532" s="713">
        <v>24343592</v>
      </c>
      <c r="K532" s="713">
        <v>42248740</v>
      </c>
      <c r="L532" s="714"/>
    </row>
    <row r="533" spans="2:12" ht="12.75">
      <c r="B533" s="733"/>
      <c r="C533" s="724"/>
      <c r="D533" s="725"/>
      <c r="E533" s="726"/>
      <c r="F533" s="726"/>
      <c r="G533" s="726"/>
      <c r="H533" s="725"/>
      <c r="I533" s="726"/>
      <c r="J533" s="726"/>
      <c r="K533" s="726"/>
      <c r="L533" s="726"/>
    </row>
    <row r="534" spans="2:12" ht="12.75">
      <c r="B534" s="734">
        <v>2018</v>
      </c>
      <c r="C534" s="727">
        <f t="shared" ref="C534:K534" si="26">SUM(C521:C532)</f>
        <v>1135861671</v>
      </c>
      <c r="D534" s="727">
        <f t="shared" si="26"/>
        <v>5225661</v>
      </c>
      <c r="E534" s="727">
        <f t="shared" si="26"/>
        <v>1499245</v>
      </c>
      <c r="F534" s="727">
        <f t="shared" si="26"/>
        <v>2906288</v>
      </c>
      <c r="G534" s="727">
        <f t="shared" si="26"/>
        <v>820128</v>
      </c>
      <c r="H534" s="727">
        <f t="shared" si="26"/>
        <v>1130636010</v>
      </c>
      <c r="I534" s="727">
        <f t="shared" si="26"/>
        <v>165517386</v>
      </c>
      <c r="J534" s="727">
        <f t="shared" si="26"/>
        <v>337510583</v>
      </c>
      <c r="K534" s="727">
        <f t="shared" si="26"/>
        <v>627608041</v>
      </c>
      <c r="L534" s="727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2.75" customHeight="1">
      <c r="B557" s="858"/>
      <c r="C557" s="858"/>
      <c r="D557" s="858"/>
      <c r="E557" s="858"/>
      <c r="F557" s="859" t="s">
        <v>261</v>
      </c>
      <c r="G557" s="858"/>
      <c r="H557" s="858"/>
      <c r="I557" s="858"/>
      <c r="J557" s="858"/>
      <c r="K557" s="858"/>
      <c r="L557"/>
    </row>
    <row r="558" spans="2:12" ht="14.25" customHeight="1">
      <c r="B558" s="1304" t="s">
        <v>262</v>
      </c>
      <c r="C558" s="1288" t="s">
        <v>22</v>
      </c>
      <c r="D558" s="1288" t="s">
        <v>263</v>
      </c>
      <c r="E558" s="1293" t="s">
        <v>264</v>
      </c>
      <c r="F558" s="1294"/>
      <c r="G558" s="1295"/>
      <c r="H558" s="1296" t="s">
        <v>265</v>
      </c>
      <c r="I558" s="1293" t="s">
        <v>266</v>
      </c>
      <c r="J558" s="1294"/>
      <c r="K558" s="1294"/>
      <c r="L558"/>
    </row>
    <row r="559" spans="2:12" ht="12.75" customHeight="1">
      <c r="B559" s="1305"/>
      <c r="C559" s="1289"/>
      <c r="D559" s="1289"/>
      <c r="E559" s="1300" t="s">
        <v>303</v>
      </c>
      <c r="F559" s="1288" t="s">
        <v>304</v>
      </c>
      <c r="G559" s="1288" t="s">
        <v>305</v>
      </c>
      <c r="H559" s="1297"/>
      <c r="I559" s="1300" t="s">
        <v>270</v>
      </c>
      <c r="J559" s="1300" t="s">
        <v>24</v>
      </c>
      <c r="K559" s="1288" t="s">
        <v>361</v>
      </c>
      <c r="L559"/>
    </row>
    <row r="560" spans="2:12" ht="12.75">
      <c r="B560" s="1305"/>
      <c r="C560" s="1289"/>
      <c r="D560" s="1289"/>
      <c r="E560" s="1301"/>
      <c r="F560" s="1289"/>
      <c r="G560" s="1289"/>
      <c r="H560" s="1297"/>
      <c r="I560" s="1301"/>
      <c r="J560" s="1301"/>
      <c r="K560" s="1289"/>
      <c r="L560"/>
    </row>
    <row r="561" spans="2:12" ht="12.75">
      <c r="B561" s="708">
        <v>0</v>
      </c>
      <c r="C561" s="708">
        <v>1</v>
      </c>
      <c r="D561" s="708">
        <v>2</v>
      </c>
      <c r="E561" s="709">
        <v>3</v>
      </c>
      <c r="F561" s="709">
        <v>4</v>
      </c>
      <c r="G561" s="708">
        <v>5</v>
      </c>
      <c r="H561" s="708">
        <v>6</v>
      </c>
      <c r="I561" s="708">
        <v>7</v>
      </c>
      <c r="J561" s="708">
        <v>8</v>
      </c>
      <c r="K561" s="710">
        <v>9</v>
      </c>
      <c r="L561"/>
    </row>
    <row r="562" spans="2:12" ht="12.75">
      <c r="B562" s="711"/>
      <c r="C562" s="711"/>
      <c r="D562" s="711"/>
      <c r="E562" s="711"/>
      <c r="F562" s="711"/>
      <c r="G562" s="711"/>
      <c r="H562" s="711"/>
      <c r="I562" s="711"/>
      <c r="J562" s="711"/>
      <c r="K562" s="711"/>
      <c r="L562"/>
    </row>
    <row r="563" spans="2:12" ht="14.25">
      <c r="B563" s="122"/>
      <c r="C563" s="1290" t="s">
        <v>273</v>
      </c>
      <c r="D563" s="1290"/>
      <c r="E563" s="1290"/>
      <c r="F563" s="1290"/>
      <c r="G563" s="1290"/>
      <c r="H563" s="1290"/>
      <c r="I563" s="1290"/>
      <c r="J563" s="1290"/>
      <c r="K563" s="1290"/>
      <c r="L563"/>
    </row>
    <row r="564" spans="2:12" ht="12.75">
      <c r="B564" s="711"/>
      <c r="C564" s="711"/>
      <c r="D564" s="711"/>
      <c r="E564" s="711"/>
      <c r="F564" s="711"/>
      <c r="G564" s="711"/>
      <c r="H564" s="711"/>
      <c r="I564" s="711"/>
      <c r="J564" s="711"/>
      <c r="K564" s="711"/>
      <c r="L564"/>
    </row>
    <row r="565" spans="2:12" ht="15">
      <c r="B565" s="1125" t="s">
        <v>274</v>
      </c>
      <c r="C565" s="963">
        <f>SUM(D565+H565)</f>
        <v>160405</v>
      </c>
      <c r="D565" s="963">
        <v>4252</v>
      </c>
      <c r="E565" s="963">
        <v>1993</v>
      </c>
      <c r="F565" s="963">
        <v>1899</v>
      </c>
      <c r="G565" s="963">
        <v>360</v>
      </c>
      <c r="H565" s="963">
        <v>156153</v>
      </c>
      <c r="I565" s="963">
        <v>25576</v>
      </c>
      <c r="J565" s="963">
        <v>49577</v>
      </c>
      <c r="K565" s="963">
        <v>81000</v>
      </c>
      <c r="L565"/>
    </row>
    <row r="566" spans="2:12" ht="15">
      <c r="B566" s="1125" t="s">
        <v>275</v>
      </c>
      <c r="C566" s="963">
        <f t="shared" ref="C566:C576" si="41">SUM(D566+H566)</f>
        <v>118397</v>
      </c>
      <c r="D566" s="963">
        <v>3761</v>
      </c>
      <c r="E566" s="963">
        <v>1965</v>
      </c>
      <c r="F566" s="963">
        <v>1503</v>
      </c>
      <c r="G566" s="963">
        <v>293</v>
      </c>
      <c r="H566" s="963">
        <v>114636</v>
      </c>
      <c r="I566" s="963">
        <v>20407</v>
      </c>
      <c r="J566" s="963">
        <v>32761</v>
      </c>
      <c r="K566" s="963">
        <v>61468</v>
      </c>
      <c r="L566"/>
    </row>
    <row r="567" spans="2:12" ht="15">
      <c r="B567" s="1125" t="s">
        <v>276</v>
      </c>
      <c r="C567" s="963">
        <f t="shared" si="41"/>
        <v>154468</v>
      </c>
      <c r="D567" s="965">
        <v>4195</v>
      </c>
      <c r="E567" s="965">
        <v>2254</v>
      </c>
      <c r="F567" s="965">
        <v>1618</v>
      </c>
      <c r="G567" s="966">
        <v>323</v>
      </c>
      <c r="H567" s="963">
        <v>150273</v>
      </c>
      <c r="I567" s="965">
        <v>25918</v>
      </c>
      <c r="J567" s="965">
        <v>43821</v>
      </c>
      <c r="K567" s="965">
        <v>80534</v>
      </c>
      <c r="L567"/>
    </row>
    <row r="568" spans="2:12" ht="15">
      <c r="B568" s="1125" t="s">
        <v>277</v>
      </c>
      <c r="C568" s="963">
        <f>SUM(D568+H568)</f>
        <v>147058</v>
      </c>
      <c r="D568" s="963">
        <v>4501</v>
      </c>
      <c r="E568" s="964">
        <v>2298</v>
      </c>
      <c r="F568" s="964">
        <v>1927</v>
      </c>
      <c r="G568" s="963">
        <v>276</v>
      </c>
      <c r="H568" s="963">
        <v>142557</v>
      </c>
      <c r="I568" s="963">
        <v>23715</v>
      </c>
      <c r="J568" s="963">
        <v>40827</v>
      </c>
      <c r="K568" s="963">
        <v>78015</v>
      </c>
      <c r="L568"/>
    </row>
    <row r="569" spans="2:12" ht="15">
      <c r="B569" s="1125" t="s">
        <v>278</v>
      </c>
      <c r="C569" s="963">
        <f>SUM(D569+H569)</f>
        <v>161636</v>
      </c>
      <c r="D569" s="1126">
        <v>4146</v>
      </c>
      <c r="E569" s="687">
        <v>2119</v>
      </c>
      <c r="F569" s="689">
        <v>1793</v>
      </c>
      <c r="G569" s="689">
        <v>234</v>
      </c>
      <c r="H569" s="1126">
        <v>157490</v>
      </c>
      <c r="I569" s="687">
        <v>27516</v>
      </c>
      <c r="J569" s="687">
        <v>43584</v>
      </c>
      <c r="K569" s="689">
        <v>86390</v>
      </c>
      <c r="L569"/>
    </row>
    <row r="570" spans="2:12" ht="15">
      <c r="B570" s="1125" t="s">
        <v>279</v>
      </c>
      <c r="C570" s="963">
        <f t="shared" si="41"/>
        <v>148239</v>
      </c>
      <c r="D570" s="963">
        <v>3808</v>
      </c>
      <c r="E570" s="964">
        <v>1579</v>
      </c>
      <c r="F570" s="964">
        <v>1924</v>
      </c>
      <c r="G570" s="963">
        <v>305</v>
      </c>
      <c r="H570" s="963">
        <v>144431</v>
      </c>
      <c r="I570" s="963">
        <v>25807</v>
      </c>
      <c r="J570" s="963">
        <v>41213</v>
      </c>
      <c r="K570" s="963">
        <v>77411</v>
      </c>
      <c r="L570"/>
    </row>
    <row r="571" spans="2:12" ht="15">
      <c r="B571" s="1125" t="s">
        <v>280</v>
      </c>
      <c r="C571" s="963">
        <f>SUM(D571+H571)</f>
        <v>164233</v>
      </c>
      <c r="D571" s="958">
        <v>4006</v>
      </c>
      <c r="E571" s="965">
        <v>1618</v>
      </c>
      <c r="F571" s="966">
        <v>2184</v>
      </c>
      <c r="G571" s="966">
        <v>204</v>
      </c>
      <c r="H571" s="963">
        <v>160227</v>
      </c>
      <c r="I571" s="965">
        <v>29167</v>
      </c>
      <c r="J571" s="965">
        <v>48974</v>
      </c>
      <c r="K571" s="965">
        <v>82086</v>
      </c>
      <c r="L571"/>
    </row>
    <row r="572" spans="2:12" ht="15">
      <c r="B572" s="1125" t="s">
        <v>281</v>
      </c>
      <c r="C572" s="963">
        <f t="shared" si="41"/>
        <v>158429</v>
      </c>
      <c r="D572" s="958">
        <v>4264</v>
      </c>
      <c r="E572" s="965">
        <v>1814</v>
      </c>
      <c r="F572" s="965">
        <v>2211</v>
      </c>
      <c r="G572" s="966">
        <v>239</v>
      </c>
      <c r="H572" s="963">
        <v>154165</v>
      </c>
      <c r="I572" s="965">
        <v>23293</v>
      </c>
      <c r="J572" s="965">
        <v>45921</v>
      </c>
      <c r="K572" s="965">
        <v>84951</v>
      </c>
      <c r="L572"/>
    </row>
    <row r="573" spans="2:12" ht="15">
      <c r="B573" s="1125" t="s">
        <v>282</v>
      </c>
      <c r="C573" s="963">
        <f t="shared" si="41"/>
        <v>0</v>
      </c>
      <c r="D573" s="963"/>
      <c r="E573" s="964"/>
      <c r="F573" s="964"/>
      <c r="G573" s="963"/>
      <c r="H573" s="963"/>
      <c r="I573" s="963"/>
      <c r="J573" s="963"/>
      <c r="K573" s="963"/>
      <c r="L573"/>
    </row>
    <row r="574" spans="2:12" ht="15">
      <c r="B574" s="1125" t="s">
        <v>283</v>
      </c>
      <c r="C574" s="963">
        <f>SUM(D574+H574)</f>
        <v>0</v>
      </c>
      <c r="D574" s="958"/>
      <c r="E574" s="965"/>
      <c r="F574" s="965"/>
      <c r="G574" s="965"/>
      <c r="H574" s="964"/>
      <c r="I574" s="965"/>
      <c r="J574" s="965"/>
      <c r="K574" s="965"/>
      <c r="L574"/>
    </row>
    <row r="575" spans="2:12" ht="15">
      <c r="B575" s="1127" t="s">
        <v>284</v>
      </c>
      <c r="C575" s="963">
        <f>SUM(D575+H575)</f>
        <v>0</v>
      </c>
      <c r="D575" s="965"/>
      <c r="E575" s="965"/>
      <c r="F575" s="965"/>
      <c r="G575" s="965"/>
      <c r="H575" s="965"/>
      <c r="I575" s="965"/>
      <c r="J575" s="965"/>
      <c r="K575" s="965"/>
      <c r="L575"/>
    </row>
    <row r="576" spans="2:12" ht="15">
      <c r="B576" s="1127" t="s">
        <v>285</v>
      </c>
      <c r="C576" s="963">
        <f t="shared" si="41"/>
        <v>0</v>
      </c>
      <c r="D576" s="965"/>
      <c r="E576" s="965"/>
      <c r="F576" s="965"/>
      <c r="G576" s="965"/>
      <c r="H576" s="965"/>
      <c r="I576" s="965"/>
      <c r="J576" s="965"/>
      <c r="K576" s="965"/>
      <c r="L576"/>
    </row>
    <row r="577" spans="2:12" ht="15">
      <c r="B577" s="1128"/>
      <c r="C577" s="964"/>
      <c r="D577" s="964"/>
      <c r="E577" s="964"/>
      <c r="F577" s="964"/>
      <c r="G577" s="964"/>
      <c r="H577" s="964"/>
      <c r="I577" s="964"/>
      <c r="J577" s="964"/>
      <c r="K577" s="964"/>
      <c r="L577"/>
    </row>
    <row r="578" spans="2:12" ht="12.75">
      <c r="B578" s="1129">
        <v>2019</v>
      </c>
      <c r="C578" s="716">
        <f t="shared" ref="C578:K578" si="42">SUM(C565:C576)</f>
        <v>1212865</v>
      </c>
      <c r="D578" s="716">
        <f>SUM(D565:D576)</f>
        <v>32933</v>
      </c>
      <c r="E578" s="716">
        <f t="shared" si="42"/>
        <v>15640</v>
      </c>
      <c r="F578" s="716">
        <f t="shared" si="42"/>
        <v>15059</v>
      </c>
      <c r="G578" s="716">
        <f>SUM(G565:G576)</f>
        <v>2234</v>
      </c>
      <c r="H578" s="716">
        <f t="shared" si="42"/>
        <v>1179932</v>
      </c>
      <c r="I578" s="716">
        <f t="shared" si="42"/>
        <v>201399</v>
      </c>
      <c r="J578" s="716">
        <f t="shared" si="42"/>
        <v>346678</v>
      </c>
      <c r="K578" s="716">
        <f t="shared" si="42"/>
        <v>631855</v>
      </c>
      <c r="L578"/>
    </row>
    <row r="579" spans="2:12" ht="12.75">
      <c r="B579" s="5"/>
      <c r="C579" s="717"/>
      <c r="D579" s="717"/>
      <c r="E579" s="717"/>
      <c r="F579" s="717"/>
      <c r="G579" s="717"/>
      <c r="H579" s="717"/>
      <c r="I579" s="717"/>
      <c r="J579" s="717"/>
      <c r="K579" s="717"/>
      <c r="L579"/>
    </row>
    <row r="580" spans="2:12" ht="12.75">
      <c r="B580" s="122"/>
      <c r="C580" s="1287" t="s">
        <v>298</v>
      </c>
      <c r="D580" s="1287"/>
      <c r="E580" s="1287"/>
      <c r="F580" s="1287"/>
      <c r="G580" s="1287"/>
      <c r="H580" s="1287"/>
      <c r="I580" s="1287"/>
      <c r="J580" s="1287"/>
      <c r="K580" s="1287"/>
      <c r="L580"/>
    </row>
    <row r="581" spans="2:12" ht="12.75">
      <c r="B581" s="711"/>
      <c r="C581" s="717"/>
      <c r="D581" s="717"/>
      <c r="E581" s="717"/>
      <c r="F581" s="717"/>
      <c r="G581" s="717"/>
      <c r="H581" s="717"/>
      <c r="I581" s="717"/>
      <c r="J581" s="717"/>
      <c r="K581" s="717"/>
      <c r="L581"/>
    </row>
    <row r="582" spans="2:12" ht="12.75">
      <c r="B582" s="1130" t="s">
        <v>274</v>
      </c>
      <c r="C582" s="963">
        <f t="shared" ref="C582:C593" si="43">SUM(D582+H582)</f>
        <v>49128195</v>
      </c>
      <c r="D582" s="963">
        <v>226689</v>
      </c>
      <c r="E582" s="963">
        <v>68974</v>
      </c>
      <c r="F582" s="963">
        <v>109268</v>
      </c>
      <c r="G582" s="963">
        <v>48447</v>
      </c>
      <c r="H582" s="963">
        <v>48901506</v>
      </c>
      <c r="I582" s="963">
        <v>7017848</v>
      </c>
      <c r="J582" s="963">
        <v>13675018</v>
      </c>
      <c r="K582" s="963">
        <v>28208640</v>
      </c>
      <c r="L582"/>
    </row>
    <row r="583" spans="2:12" ht="12.75">
      <c r="B583" s="1130" t="s">
        <v>275</v>
      </c>
      <c r="C583" s="963">
        <f t="shared" si="43"/>
        <v>36008767</v>
      </c>
      <c r="D583" s="963">
        <v>193480</v>
      </c>
      <c r="E583" s="963">
        <v>70783</v>
      </c>
      <c r="F583" s="963">
        <v>85595</v>
      </c>
      <c r="G583" s="963">
        <v>37102</v>
      </c>
      <c r="H583" s="963">
        <v>35815287</v>
      </c>
      <c r="I583" s="963">
        <v>5626521</v>
      </c>
      <c r="J583" s="963">
        <v>9142502</v>
      </c>
      <c r="K583" s="963">
        <v>21046264</v>
      </c>
      <c r="L583"/>
    </row>
    <row r="584" spans="2:12" ht="12.75">
      <c r="B584" s="1130" t="s">
        <v>276</v>
      </c>
      <c r="C584" s="963">
        <f t="shared" si="43"/>
        <v>47017379</v>
      </c>
      <c r="D584" s="965">
        <v>213319</v>
      </c>
      <c r="E584" s="965">
        <v>80814</v>
      </c>
      <c r="F584" s="965">
        <v>94000</v>
      </c>
      <c r="G584" s="966">
        <v>38505</v>
      </c>
      <c r="H584" s="963">
        <v>46804060</v>
      </c>
      <c r="I584" s="965">
        <v>7062525</v>
      </c>
      <c r="J584" s="965">
        <v>12295509</v>
      </c>
      <c r="K584" s="965">
        <v>27446026</v>
      </c>
      <c r="L584"/>
    </row>
    <row r="585" spans="2:12" ht="12.75">
      <c r="B585" s="1130" t="s">
        <v>277</v>
      </c>
      <c r="C585" s="963">
        <f t="shared" si="43"/>
        <v>45318921</v>
      </c>
      <c r="D585" s="963">
        <v>214619</v>
      </c>
      <c r="E585" s="964">
        <v>78379</v>
      </c>
      <c r="F585" s="964">
        <v>102218</v>
      </c>
      <c r="G585" s="963">
        <v>34022</v>
      </c>
      <c r="H585" s="963">
        <v>45104302</v>
      </c>
      <c r="I585" s="963">
        <v>6540916</v>
      </c>
      <c r="J585" s="963">
        <v>11552622</v>
      </c>
      <c r="K585" s="963">
        <v>27010764</v>
      </c>
      <c r="L585"/>
    </row>
    <row r="586" spans="2:12" ht="12.75">
      <c r="B586" s="1130" t="s">
        <v>278</v>
      </c>
      <c r="C586" s="963">
        <f t="shared" si="43"/>
        <v>49995394</v>
      </c>
      <c r="D586" s="687">
        <v>206386</v>
      </c>
      <c r="E586" s="687">
        <v>74601</v>
      </c>
      <c r="F586" s="687">
        <v>100338</v>
      </c>
      <c r="G586" s="687">
        <v>31447</v>
      </c>
      <c r="H586" s="687">
        <v>49789008</v>
      </c>
      <c r="I586" s="687">
        <v>7476937</v>
      </c>
      <c r="J586" s="687">
        <v>12116420</v>
      </c>
      <c r="K586" s="689">
        <v>30195651</v>
      </c>
      <c r="L586"/>
    </row>
    <row r="587" spans="2:12" ht="12.75">
      <c r="B587" s="1130" t="s">
        <v>279</v>
      </c>
      <c r="C587" s="963">
        <f t="shared" si="43"/>
        <v>45108919</v>
      </c>
      <c r="D587" s="963">
        <v>202740</v>
      </c>
      <c r="E587" s="964">
        <v>55064</v>
      </c>
      <c r="F587" s="964">
        <v>110221</v>
      </c>
      <c r="G587" s="963">
        <v>37455</v>
      </c>
      <c r="H587" s="963">
        <v>44906179</v>
      </c>
      <c r="I587" s="963">
        <v>6786887</v>
      </c>
      <c r="J587" s="963">
        <v>11328083</v>
      </c>
      <c r="K587" s="963">
        <v>26791209</v>
      </c>
      <c r="L587"/>
    </row>
    <row r="588" spans="2:12" ht="12.75">
      <c r="B588" s="1130" t="s">
        <v>280</v>
      </c>
      <c r="C588" s="963">
        <f t="shared" si="43"/>
        <v>47874514</v>
      </c>
      <c r="D588" s="965">
        <v>227478</v>
      </c>
      <c r="E588" s="965">
        <v>59800</v>
      </c>
      <c r="F588" s="965">
        <v>136375</v>
      </c>
      <c r="G588" s="966">
        <v>31303</v>
      </c>
      <c r="H588" s="963">
        <v>47647036</v>
      </c>
      <c r="I588" s="965">
        <v>7592833</v>
      </c>
      <c r="J588" s="965">
        <v>12788320</v>
      </c>
      <c r="K588" s="965">
        <v>27265883</v>
      </c>
      <c r="L588"/>
    </row>
    <row r="589" spans="2:12" ht="12.75">
      <c r="B589" s="1130" t="s">
        <v>281</v>
      </c>
      <c r="C589" s="963">
        <f t="shared" si="43"/>
        <v>47480426</v>
      </c>
      <c r="D589" s="965">
        <v>229651</v>
      </c>
      <c r="E589" s="965">
        <v>65516</v>
      </c>
      <c r="F589" s="965">
        <v>130295</v>
      </c>
      <c r="G589" s="966">
        <v>33840</v>
      </c>
      <c r="H589" s="963">
        <v>47250775</v>
      </c>
      <c r="I589" s="965">
        <v>6189426</v>
      </c>
      <c r="J589" s="965">
        <v>12351422</v>
      </c>
      <c r="K589" s="965">
        <v>28709927</v>
      </c>
      <c r="L589"/>
    </row>
    <row r="590" spans="2:12" ht="12.75">
      <c r="B590" s="1130" t="s">
        <v>282</v>
      </c>
      <c r="C590" s="963">
        <f t="shared" si="43"/>
        <v>0</v>
      </c>
      <c r="D590" s="965"/>
      <c r="E590" s="965"/>
      <c r="F590" s="965"/>
      <c r="G590" s="966"/>
      <c r="H590" s="963"/>
      <c r="I590" s="965"/>
      <c r="J590" s="965"/>
      <c r="K590" s="965"/>
      <c r="L590"/>
    </row>
    <row r="591" spans="2:12" ht="12.75">
      <c r="B591" s="1130" t="s">
        <v>283</v>
      </c>
      <c r="C591" s="963">
        <f>SUM(D591+H591)</f>
        <v>0</v>
      </c>
      <c r="D591" s="965"/>
      <c r="E591" s="965"/>
      <c r="F591" s="965"/>
      <c r="G591" s="965"/>
      <c r="H591" s="964"/>
      <c r="I591" s="965"/>
      <c r="J591" s="965"/>
      <c r="K591" s="965"/>
      <c r="L591"/>
    </row>
    <row r="592" spans="2:12" ht="12.75">
      <c r="B592" s="1130" t="s">
        <v>284</v>
      </c>
      <c r="C592" s="963">
        <f t="shared" si="43"/>
        <v>0</v>
      </c>
      <c r="D592" s="965"/>
      <c r="E592" s="965"/>
      <c r="F592" s="965"/>
      <c r="G592" s="965"/>
      <c r="H592" s="965"/>
      <c r="I592" s="965"/>
      <c r="J592" s="965"/>
      <c r="K592" s="965"/>
      <c r="L592"/>
    </row>
    <row r="593" spans="2:12" ht="12.75">
      <c r="B593" s="1130" t="s">
        <v>285</v>
      </c>
      <c r="C593" s="963">
        <f t="shared" si="43"/>
        <v>0</v>
      </c>
      <c r="D593" s="965"/>
      <c r="E593" s="965"/>
      <c r="F593" s="965"/>
      <c r="G593" s="965"/>
      <c r="H593" s="965"/>
      <c r="I593" s="965"/>
      <c r="J593" s="965"/>
      <c r="K593" s="965"/>
      <c r="L593"/>
    </row>
    <row r="594" spans="2:12" ht="12.75">
      <c r="B594" s="5"/>
      <c r="C594" s="964"/>
      <c r="D594" s="964"/>
      <c r="E594" s="964"/>
      <c r="F594" s="964"/>
      <c r="G594" s="964"/>
      <c r="H594" s="964"/>
      <c r="I594" s="964"/>
      <c r="J594" s="964"/>
      <c r="K594" s="964"/>
      <c r="L594"/>
    </row>
    <row r="595" spans="2:12" ht="12.75">
      <c r="B595" s="1129">
        <v>2019</v>
      </c>
      <c r="C595" s="716">
        <f t="shared" ref="C595:K595" si="44">SUM(C582:C593)</f>
        <v>367932515</v>
      </c>
      <c r="D595" s="716">
        <f t="shared" si="44"/>
        <v>1714362</v>
      </c>
      <c r="E595" s="716">
        <f t="shared" si="44"/>
        <v>553931</v>
      </c>
      <c r="F595" s="716">
        <f t="shared" si="44"/>
        <v>868310</v>
      </c>
      <c r="G595" s="716">
        <f t="shared" si="44"/>
        <v>292121</v>
      </c>
      <c r="H595" s="716">
        <f t="shared" si="44"/>
        <v>366218153</v>
      </c>
      <c r="I595" s="716">
        <f t="shared" si="44"/>
        <v>54293893</v>
      </c>
      <c r="J595" s="716">
        <f t="shared" si="44"/>
        <v>95249896</v>
      </c>
      <c r="K595" s="716">
        <f t="shared" si="44"/>
        <v>216674364</v>
      </c>
      <c r="L595"/>
    </row>
    <row r="596" spans="2:12" ht="12.75" customHeight="1">
      <c r="B596" s="718"/>
      <c r="C596" s="719"/>
      <c r="D596" s="719"/>
      <c r="E596" s="719"/>
      <c r="F596" s="719"/>
      <c r="G596" s="719"/>
      <c r="H596" s="719"/>
      <c r="I596" s="719"/>
      <c r="J596" s="719"/>
      <c r="K596" s="719"/>
      <c r="L596"/>
    </row>
    <row r="597" spans="2:12" ht="12.75" customHeight="1">
      <c r="B597" s="1291" t="s">
        <v>262</v>
      </c>
      <c r="C597" s="1288" t="s">
        <v>22</v>
      </c>
      <c r="D597" s="1288" t="s">
        <v>263</v>
      </c>
      <c r="E597" s="1293" t="s">
        <v>264</v>
      </c>
      <c r="F597" s="1294"/>
      <c r="G597" s="1295"/>
      <c r="H597" s="1296" t="s">
        <v>265</v>
      </c>
      <c r="I597" s="1298" t="s">
        <v>266</v>
      </c>
      <c r="J597" s="1299"/>
      <c r="K597" s="1299"/>
      <c r="L597"/>
    </row>
    <row r="598" spans="2:12" ht="12.75" customHeight="1">
      <c r="B598" s="1292"/>
      <c r="C598" s="1289"/>
      <c r="D598" s="1289"/>
      <c r="E598" s="1300" t="s">
        <v>303</v>
      </c>
      <c r="F598" s="1288" t="s">
        <v>304</v>
      </c>
      <c r="G598" s="1288" t="s">
        <v>305</v>
      </c>
      <c r="H598" s="1297"/>
      <c r="I598" s="1300" t="s">
        <v>270</v>
      </c>
      <c r="J598" s="1300" t="s">
        <v>24</v>
      </c>
      <c r="K598" s="1288" t="s">
        <v>271</v>
      </c>
      <c r="L598"/>
    </row>
    <row r="599" spans="2:12" ht="12.75" customHeight="1">
      <c r="B599" s="1292"/>
      <c r="C599" s="1289"/>
      <c r="D599" s="1289"/>
      <c r="E599" s="1301"/>
      <c r="F599" s="1289"/>
      <c r="G599" s="1289"/>
      <c r="H599" s="1297"/>
      <c r="I599" s="1302"/>
      <c r="J599" s="1302"/>
      <c r="K599" s="1303"/>
      <c r="L599"/>
    </row>
    <row r="600" spans="2:12" ht="12.75">
      <c r="B600" s="708">
        <v>0</v>
      </c>
      <c r="C600" s="720">
        <v>1</v>
      </c>
      <c r="D600" s="720">
        <v>2</v>
      </c>
      <c r="E600" s="721">
        <v>3</v>
      </c>
      <c r="F600" s="721">
        <v>4</v>
      </c>
      <c r="G600" s="720">
        <v>5</v>
      </c>
      <c r="H600" s="720">
        <v>6</v>
      </c>
      <c r="I600" s="720">
        <v>7</v>
      </c>
      <c r="J600" s="720">
        <v>8</v>
      </c>
      <c r="K600" s="720">
        <v>9</v>
      </c>
      <c r="L600"/>
    </row>
    <row r="601" spans="2:12" ht="12.75">
      <c r="B601" s="711"/>
      <c r="C601" s="717"/>
      <c r="D601" s="717"/>
      <c r="E601" s="717"/>
      <c r="F601" s="717"/>
      <c r="G601" s="717"/>
      <c r="H601" s="717"/>
      <c r="I601" s="717"/>
      <c r="J601" s="717"/>
      <c r="K601" s="717"/>
      <c r="L601"/>
    </row>
    <row r="602" spans="2:12" ht="12.75">
      <c r="B602" s="122"/>
      <c r="C602" s="1287" t="s">
        <v>299</v>
      </c>
      <c r="D602" s="1287"/>
      <c r="E602" s="1287"/>
      <c r="F602" s="1287"/>
      <c r="G602" s="1287"/>
      <c r="H602" s="1287"/>
      <c r="I602" s="1287"/>
      <c r="J602" s="1287"/>
      <c r="K602" s="1287"/>
      <c r="L602"/>
    </row>
    <row r="603" spans="2:12" ht="12.75">
      <c r="B603" s="122"/>
      <c r="C603" s="722"/>
      <c r="D603" s="722"/>
      <c r="E603" s="722"/>
      <c r="F603" s="722"/>
      <c r="G603" s="722"/>
      <c r="H603" s="722"/>
      <c r="I603" s="722"/>
      <c r="J603" s="722"/>
      <c r="K603" s="722"/>
      <c r="L603"/>
    </row>
    <row r="604" spans="2:12" ht="12.75">
      <c r="B604" s="1130" t="s">
        <v>274</v>
      </c>
      <c r="C604" s="963">
        <f>SUM(D604+H604)</f>
        <v>97042744</v>
      </c>
      <c r="D604" s="963">
        <v>397525</v>
      </c>
      <c r="E604" s="963">
        <v>123027</v>
      </c>
      <c r="F604" s="963">
        <v>190820</v>
      </c>
      <c r="G604" s="963">
        <v>83678</v>
      </c>
      <c r="H604" s="963">
        <v>96645219</v>
      </c>
      <c r="I604" s="963">
        <v>13890672</v>
      </c>
      <c r="J604" s="963">
        <v>28529726</v>
      </c>
      <c r="K604" s="963">
        <v>54224821</v>
      </c>
      <c r="L604"/>
    </row>
    <row r="605" spans="2:12" ht="12.75">
      <c r="B605" s="1130" t="s">
        <v>275</v>
      </c>
      <c r="C605" s="963">
        <f t="shared" ref="C605:C615" si="45">SUM(D605+H605)</f>
        <v>71080437</v>
      </c>
      <c r="D605" s="963">
        <v>338786</v>
      </c>
      <c r="E605" s="963">
        <v>123131</v>
      </c>
      <c r="F605" s="963">
        <v>150015</v>
      </c>
      <c r="G605" s="963">
        <v>65640</v>
      </c>
      <c r="H605" s="963">
        <v>70741651</v>
      </c>
      <c r="I605" s="963">
        <v>11152641</v>
      </c>
      <c r="J605" s="963">
        <v>19000308</v>
      </c>
      <c r="K605" s="963">
        <v>40588702</v>
      </c>
      <c r="L605"/>
    </row>
    <row r="606" spans="2:12" ht="12.75">
      <c r="B606" s="1130" t="s">
        <v>276</v>
      </c>
      <c r="C606" s="963">
        <f t="shared" si="45"/>
        <v>94326127</v>
      </c>
      <c r="D606" s="965">
        <v>370021</v>
      </c>
      <c r="E606" s="965">
        <v>141070</v>
      </c>
      <c r="F606" s="965">
        <v>162127</v>
      </c>
      <c r="G606" s="966">
        <v>66824</v>
      </c>
      <c r="H606" s="963">
        <v>93956106</v>
      </c>
      <c r="I606" s="965">
        <v>14326353</v>
      </c>
      <c r="J606" s="965">
        <v>25473371</v>
      </c>
      <c r="K606" s="965">
        <v>54156382</v>
      </c>
      <c r="L606"/>
    </row>
    <row r="607" spans="2:12" ht="12.75">
      <c r="B607" s="1130" t="s">
        <v>277</v>
      </c>
      <c r="C607" s="963">
        <f t="shared" si="45"/>
        <v>90179542</v>
      </c>
      <c r="D607" s="963">
        <v>377198</v>
      </c>
      <c r="E607" s="964">
        <v>138987</v>
      </c>
      <c r="F607" s="964">
        <v>177400</v>
      </c>
      <c r="G607" s="964">
        <v>60811</v>
      </c>
      <c r="H607" s="963">
        <v>89802344</v>
      </c>
      <c r="I607" s="964">
        <v>13026121</v>
      </c>
      <c r="J607" s="964">
        <v>24019148</v>
      </c>
      <c r="K607" s="964">
        <v>52757075</v>
      </c>
      <c r="L607"/>
    </row>
    <row r="608" spans="2:12" ht="12.75">
      <c r="B608" s="1130" t="s">
        <v>278</v>
      </c>
      <c r="C608" s="963">
        <f t="shared" si="45"/>
        <v>98348767</v>
      </c>
      <c r="D608" s="687">
        <v>365543</v>
      </c>
      <c r="E608" s="687">
        <v>134256</v>
      </c>
      <c r="F608" s="687">
        <v>176108</v>
      </c>
      <c r="G608" s="687">
        <v>55179</v>
      </c>
      <c r="H608" s="687">
        <v>97983224</v>
      </c>
      <c r="I608" s="687">
        <v>14778485</v>
      </c>
      <c r="J608" s="687">
        <v>25000492</v>
      </c>
      <c r="K608" s="687">
        <v>58204247</v>
      </c>
      <c r="L608"/>
    </row>
    <row r="609" spans="2:12" ht="12.75">
      <c r="B609" s="1130" t="s">
        <v>279</v>
      </c>
      <c r="C609" s="963">
        <f t="shared" si="45"/>
        <v>89668731</v>
      </c>
      <c r="D609" s="963">
        <v>358330</v>
      </c>
      <c r="E609" s="964">
        <v>97987</v>
      </c>
      <c r="F609" s="964">
        <v>193201</v>
      </c>
      <c r="G609" s="964">
        <v>67142</v>
      </c>
      <c r="H609" s="963">
        <v>89310401</v>
      </c>
      <c r="I609" s="964">
        <v>13566128</v>
      </c>
      <c r="J609" s="964">
        <v>23364570</v>
      </c>
      <c r="K609" s="964">
        <v>52379703</v>
      </c>
      <c r="L609"/>
    </row>
    <row r="610" spans="2:12" ht="12.75">
      <c r="B610" s="1130" t="s">
        <v>280</v>
      </c>
      <c r="C610" s="963">
        <f>SUM(D610+H610)</f>
        <v>94814223</v>
      </c>
      <c r="D610" s="965">
        <v>399597</v>
      </c>
      <c r="E610" s="965">
        <v>105945</v>
      </c>
      <c r="F610" s="965">
        <v>239181</v>
      </c>
      <c r="G610" s="966">
        <v>54471</v>
      </c>
      <c r="H610" s="963">
        <v>94414626</v>
      </c>
      <c r="I610" s="965">
        <v>15092121</v>
      </c>
      <c r="J610" s="965">
        <v>26639045</v>
      </c>
      <c r="K610" s="965">
        <v>52683460</v>
      </c>
      <c r="L610"/>
    </row>
    <row r="611" spans="2:12" ht="12.75">
      <c r="B611" s="1130" t="s">
        <v>281</v>
      </c>
      <c r="C611" s="963">
        <f>SUM(D611+H611)</f>
        <v>94523431</v>
      </c>
      <c r="D611" s="965">
        <v>403191</v>
      </c>
      <c r="E611" s="965">
        <v>115093</v>
      </c>
      <c r="F611" s="965">
        <v>229415</v>
      </c>
      <c r="G611" s="966">
        <v>58683</v>
      </c>
      <c r="H611" s="963">
        <v>94120240</v>
      </c>
      <c r="I611" s="965">
        <v>12344055</v>
      </c>
      <c r="J611" s="965">
        <v>25664712</v>
      </c>
      <c r="K611" s="965">
        <v>56111473</v>
      </c>
      <c r="L611"/>
    </row>
    <row r="612" spans="2:12" ht="12.75">
      <c r="B612" s="1130" t="s">
        <v>282</v>
      </c>
      <c r="C612" s="963">
        <f t="shared" si="45"/>
        <v>0</v>
      </c>
      <c r="D612" s="963"/>
      <c r="E612" s="964"/>
      <c r="F612" s="964"/>
      <c r="G612" s="964"/>
      <c r="H612" s="963"/>
      <c r="I612" s="964"/>
      <c r="J612" s="964"/>
      <c r="K612" s="964"/>
      <c r="L612"/>
    </row>
    <row r="613" spans="2:12" ht="12.75">
      <c r="B613" s="1130" t="s">
        <v>283</v>
      </c>
      <c r="C613" s="963">
        <f t="shared" si="45"/>
        <v>0</v>
      </c>
      <c r="D613" s="965"/>
      <c r="E613" s="965"/>
      <c r="F613" s="965"/>
      <c r="G613" s="965"/>
      <c r="H613" s="964"/>
      <c r="I613" s="965"/>
      <c r="J613" s="965"/>
      <c r="K613" s="965"/>
      <c r="L613"/>
    </row>
    <row r="614" spans="2:12" ht="12.75">
      <c r="B614" s="1130" t="s">
        <v>284</v>
      </c>
      <c r="C614" s="963">
        <f t="shared" si="45"/>
        <v>0</v>
      </c>
      <c r="D614" s="965"/>
      <c r="E614" s="965"/>
      <c r="F614" s="965"/>
      <c r="G614" s="966"/>
      <c r="H614" s="967"/>
      <c r="I614" s="965"/>
      <c r="J614" s="965"/>
      <c r="K614" s="965"/>
      <c r="L614"/>
    </row>
    <row r="615" spans="2:12" ht="12.75">
      <c r="B615" s="1130" t="s">
        <v>285</v>
      </c>
      <c r="C615" s="963">
        <f t="shared" si="45"/>
        <v>0</v>
      </c>
      <c r="D615" s="965"/>
      <c r="E615" s="965"/>
      <c r="F615" s="965"/>
      <c r="G615" s="966"/>
      <c r="H615" s="967"/>
      <c r="I615" s="965"/>
      <c r="J615" s="965"/>
      <c r="K615" s="965"/>
      <c r="L615"/>
    </row>
    <row r="616" spans="2:12" ht="12.75">
      <c r="B616" s="1130"/>
      <c r="C616" s="724"/>
      <c r="D616" s="725"/>
      <c r="E616" s="726"/>
      <c r="F616" s="726"/>
      <c r="G616" s="726"/>
      <c r="H616" s="725"/>
      <c r="I616" s="726"/>
      <c r="J616" s="726"/>
      <c r="K616" s="726"/>
      <c r="L616"/>
    </row>
    <row r="617" spans="2:12" ht="12.75">
      <c r="B617" s="1129">
        <v>2019</v>
      </c>
      <c r="C617" s="727">
        <f t="shared" ref="C617:K617" si="46">SUM(C604:C615)</f>
        <v>729984002</v>
      </c>
      <c r="D617" s="727">
        <f t="shared" si="46"/>
        <v>3010191</v>
      </c>
      <c r="E617" s="727">
        <f t="shared" si="46"/>
        <v>979496</v>
      </c>
      <c r="F617" s="727">
        <f t="shared" si="46"/>
        <v>1518267</v>
      </c>
      <c r="G617" s="727">
        <f t="shared" si="46"/>
        <v>512428</v>
      </c>
      <c r="H617" s="727">
        <f t="shared" si="46"/>
        <v>726973811</v>
      </c>
      <c r="I617" s="727">
        <f t="shared" si="46"/>
        <v>108176576</v>
      </c>
      <c r="J617" s="727">
        <f t="shared" si="46"/>
        <v>197691372</v>
      </c>
      <c r="K617" s="727">
        <f t="shared" si="46"/>
        <v>421105863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T40" sqref="T40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66" t="s">
        <v>354</v>
      </c>
      <c r="B1" s="1366"/>
      <c r="C1" s="1366"/>
      <c r="D1" s="1366"/>
      <c r="E1" s="1366"/>
      <c r="F1" s="1366"/>
      <c r="G1" s="1366"/>
      <c r="H1" s="1366"/>
      <c r="I1" s="1366"/>
      <c r="J1" s="1366"/>
      <c r="K1" s="1366"/>
      <c r="L1" s="1366"/>
      <c r="M1" s="1366"/>
      <c r="N1" s="1366"/>
    </row>
    <row r="2" spans="1:20" ht="13.5" thickBot="1">
      <c r="B2" s="979"/>
      <c r="C2" s="979"/>
      <c r="D2" s="979"/>
      <c r="E2" s="979"/>
      <c r="F2" s="979"/>
      <c r="G2" s="980" t="s">
        <v>355</v>
      </c>
      <c r="H2" s="979"/>
      <c r="I2" s="979"/>
      <c r="J2" s="979"/>
      <c r="K2" s="979"/>
      <c r="L2" s="979"/>
      <c r="M2" s="979"/>
      <c r="N2" s="979"/>
    </row>
    <row r="3" spans="1:20" ht="14.25" thickBot="1">
      <c r="A3" s="981" t="s">
        <v>356</v>
      </c>
      <c r="B3" s="982" t="s">
        <v>222</v>
      </c>
      <c r="C3" s="982" t="s">
        <v>223</v>
      </c>
      <c r="D3" s="982" t="s">
        <v>224</v>
      </c>
      <c r="E3" s="982" t="s">
        <v>225</v>
      </c>
      <c r="F3" s="982" t="s">
        <v>226</v>
      </c>
      <c r="G3" s="982" t="s">
        <v>227</v>
      </c>
      <c r="H3" s="982" t="s">
        <v>228</v>
      </c>
      <c r="I3" s="982" t="s">
        <v>229</v>
      </c>
      <c r="J3" s="982" t="s">
        <v>230</v>
      </c>
      <c r="K3" s="982" t="s">
        <v>231</v>
      </c>
      <c r="L3" s="982" t="s">
        <v>232</v>
      </c>
      <c r="M3" s="982" t="s">
        <v>233</v>
      </c>
      <c r="N3" s="982" t="s">
        <v>240</v>
      </c>
    </row>
    <row r="4" spans="1:20" ht="13.5">
      <c r="A4" s="983">
        <v>2004</v>
      </c>
      <c r="B4" s="984">
        <v>299.39999999999998</v>
      </c>
      <c r="C4" s="984">
        <v>296.39999999999998</v>
      </c>
      <c r="D4" s="984">
        <v>293.7</v>
      </c>
      <c r="E4" s="984">
        <v>293.5</v>
      </c>
      <c r="F4" s="984">
        <v>293.5</v>
      </c>
      <c r="G4" s="984">
        <v>291.60000000000002</v>
      </c>
      <c r="H4" s="984">
        <v>290.2</v>
      </c>
      <c r="I4" s="984">
        <v>286.3</v>
      </c>
      <c r="J4" s="984">
        <v>285.39999999999998</v>
      </c>
      <c r="K4" s="984">
        <v>285.10000000000002</v>
      </c>
      <c r="L4" s="984">
        <v>291.2</v>
      </c>
      <c r="M4" s="984">
        <v>297.8</v>
      </c>
      <c r="N4" s="985">
        <v>291.3</v>
      </c>
    </row>
    <row r="5" spans="1:20" ht="13.5">
      <c r="A5" s="986">
        <v>2005</v>
      </c>
      <c r="B5" s="987">
        <v>304.10000000000002</v>
      </c>
      <c r="C5" s="987">
        <v>308.10000000000002</v>
      </c>
      <c r="D5" s="987">
        <v>308.2</v>
      </c>
      <c r="E5" s="987">
        <v>310.89999999999998</v>
      </c>
      <c r="F5" s="987">
        <v>309.89999999999998</v>
      </c>
      <c r="G5" s="987">
        <v>309.10000000000002</v>
      </c>
      <c r="H5" s="987">
        <v>307</v>
      </c>
      <c r="I5" s="987">
        <v>300.60000000000002</v>
      </c>
      <c r="J5" s="987">
        <v>303.3</v>
      </c>
      <c r="K5" s="987">
        <v>304.3</v>
      </c>
      <c r="L5" s="987">
        <v>311.8</v>
      </c>
      <c r="M5" s="987">
        <v>315.5</v>
      </c>
      <c r="N5" s="988">
        <v>307.60000000000002</v>
      </c>
    </row>
    <row r="6" spans="1:20" ht="13.5">
      <c r="A6" s="986">
        <v>2006</v>
      </c>
      <c r="B6" s="987">
        <v>317.10000000000002</v>
      </c>
      <c r="C6" s="987">
        <v>319.89999999999998</v>
      </c>
      <c r="D6" s="987">
        <v>324</v>
      </c>
      <c r="E6" s="987">
        <v>319.5</v>
      </c>
      <c r="F6" s="987">
        <v>325.8</v>
      </c>
      <c r="G6" s="987">
        <v>323.8</v>
      </c>
      <c r="H6" s="987">
        <v>312.8</v>
      </c>
      <c r="I6" s="987">
        <v>313</v>
      </c>
      <c r="J6" s="987">
        <v>315.2</v>
      </c>
      <c r="K6" s="987">
        <v>311.2</v>
      </c>
      <c r="L6" s="987">
        <v>316.2</v>
      </c>
      <c r="M6" s="987">
        <v>321.8</v>
      </c>
      <c r="N6" s="988">
        <v>318.7</v>
      </c>
    </row>
    <row r="7" spans="1:20" ht="13.5">
      <c r="A7" s="986">
        <v>2007</v>
      </c>
      <c r="B7" s="987">
        <v>325.7</v>
      </c>
      <c r="C7" s="987">
        <v>327.9</v>
      </c>
      <c r="D7" s="987">
        <v>329.1</v>
      </c>
      <c r="E7" s="987">
        <v>329.9</v>
      </c>
      <c r="F7" s="987">
        <v>328.7</v>
      </c>
      <c r="G7" s="987">
        <v>330</v>
      </c>
      <c r="H7" s="987">
        <v>327.9</v>
      </c>
      <c r="I7" s="987">
        <v>324</v>
      </c>
      <c r="J7" s="987">
        <v>329.3</v>
      </c>
      <c r="K7" s="987">
        <v>312.8</v>
      </c>
      <c r="L7" s="987">
        <v>317.5</v>
      </c>
      <c r="M7" s="987">
        <v>319</v>
      </c>
      <c r="N7" s="988">
        <v>325.39999999999998</v>
      </c>
    </row>
    <row r="8" spans="1:20" ht="13.5">
      <c r="A8" s="986">
        <v>2008</v>
      </c>
      <c r="B8" s="987">
        <v>326.5</v>
      </c>
      <c r="C8" s="987">
        <v>327</v>
      </c>
      <c r="D8" s="987">
        <v>324.5</v>
      </c>
      <c r="E8" s="987">
        <v>322.60000000000002</v>
      </c>
      <c r="F8" s="987">
        <v>325.7</v>
      </c>
      <c r="G8" s="987">
        <v>323.8</v>
      </c>
      <c r="H8" s="987">
        <v>317</v>
      </c>
      <c r="I8" s="987">
        <v>314.39999999999998</v>
      </c>
      <c r="J8" s="987">
        <v>314.60000000000002</v>
      </c>
      <c r="K8" s="987">
        <v>310.5</v>
      </c>
      <c r="L8" s="987">
        <v>315.10000000000002</v>
      </c>
      <c r="M8" s="987">
        <v>321.7</v>
      </c>
      <c r="N8" s="988">
        <v>320.39999999999998</v>
      </c>
    </row>
    <row r="9" spans="1:20" ht="13.5">
      <c r="A9" s="986">
        <v>2009</v>
      </c>
      <c r="B9" s="987">
        <v>322.2</v>
      </c>
      <c r="C9" s="987">
        <v>324.3</v>
      </c>
      <c r="D9" s="987">
        <v>325.89999999999998</v>
      </c>
      <c r="E9" s="987">
        <v>324.2</v>
      </c>
      <c r="F9" s="987">
        <v>325.3</v>
      </c>
      <c r="G9" s="987">
        <v>324.5</v>
      </c>
      <c r="H9" s="987">
        <v>323.3</v>
      </c>
      <c r="I9" s="987">
        <v>316.2</v>
      </c>
      <c r="J9" s="987">
        <v>320.10000000000002</v>
      </c>
      <c r="K9" s="987">
        <v>320</v>
      </c>
      <c r="L9" s="987">
        <v>324.5</v>
      </c>
      <c r="M9" s="987">
        <v>330</v>
      </c>
      <c r="N9" s="989">
        <v>323.60000000000002</v>
      </c>
    </row>
    <row r="10" spans="1:20" ht="13.5">
      <c r="A10" s="986">
        <v>2010</v>
      </c>
      <c r="B10" s="987">
        <v>333.4</v>
      </c>
      <c r="C10" s="987">
        <v>341.3</v>
      </c>
      <c r="D10" s="987">
        <v>335.1</v>
      </c>
      <c r="E10" s="987">
        <v>343.1</v>
      </c>
      <c r="F10" s="987">
        <v>346.2</v>
      </c>
      <c r="G10" s="987">
        <v>345.9</v>
      </c>
      <c r="H10" s="987">
        <v>340.4</v>
      </c>
      <c r="I10" s="987">
        <v>336.9</v>
      </c>
      <c r="J10" s="987">
        <v>334.2</v>
      </c>
      <c r="K10" s="987">
        <v>325.7</v>
      </c>
      <c r="L10" s="987">
        <v>326.39999999999998</v>
      </c>
      <c r="M10" s="987">
        <v>326.3</v>
      </c>
      <c r="N10" s="989">
        <v>335.8</v>
      </c>
    </row>
    <row r="11" spans="1:20" ht="13.5">
      <c r="A11" s="986">
        <v>2011</v>
      </c>
      <c r="B11" s="987">
        <v>325.60000000000002</v>
      </c>
      <c r="C11" s="987">
        <v>323.5</v>
      </c>
      <c r="D11" s="987">
        <v>322.8</v>
      </c>
      <c r="E11" s="987">
        <v>323</v>
      </c>
      <c r="F11" s="987">
        <v>326.89999999999998</v>
      </c>
      <c r="G11" s="987">
        <v>323.39999999999998</v>
      </c>
      <c r="H11" s="987">
        <v>321.10000000000002</v>
      </c>
      <c r="I11" s="987">
        <v>317.7</v>
      </c>
      <c r="J11" s="987">
        <v>313</v>
      </c>
      <c r="K11" s="987">
        <v>312.89999999999998</v>
      </c>
      <c r="L11" s="987">
        <v>315.60000000000002</v>
      </c>
      <c r="M11" s="987">
        <v>322.10000000000002</v>
      </c>
      <c r="N11" s="989">
        <v>320.7</v>
      </c>
    </row>
    <row r="12" spans="1:20" ht="13.5">
      <c r="A12" s="990">
        <v>2012</v>
      </c>
      <c r="B12" s="991">
        <v>324.89999999999998</v>
      </c>
      <c r="C12" s="991">
        <v>327.2</v>
      </c>
      <c r="D12" s="991">
        <v>329</v>
      </c>
      <c r="E12" s="991">
        <v>329.8</v>
      </c>
      <c r="F12" s="991">
        <v>334.6</v>
      </c>
      <c r="G12" s="991">
        <v>336.3</v>
      </c>
      <c r="H12" s="991">
        <v>330.7</v>
      </c>
      <c r="I12" s="991">
        <v>326.3</v>
      </c>
      <c r="J12" s="991">
        <v>325.7</v>
      </c>
      <c r="K12" s="991">
        <v>322</v>
      </c>
      <c r="L12" s="991">
        <v>327.2</v>
      </c>
      <c r="M12" s="991">
        <v>330.6</v>
      </c>
      <c r="N12" s="992">
        <v>328.9</v>
      </c>
    </row>
    <row r="13" spans="1:20" ht="13.5">
      <c r="A13" s="990">
        <v>2013</v>
      </c>
      <c r="B13" s="991">
        <v>334</v>
      </c>
      <c r="C13" s="991">
        <v>336.5</v>
      </c>
      <c r="D13" s="991">
        <v>334.9</v>
      </c>
      <c r="E13" s="991">
        <v>338</v>
      </c>
      <c r="F13" s="991">
        <v>338.8</v>
      </c>
      <c r="G13" s="991">
        <v>343</v>
      </c>
      <c r="H13" s="991">
        <v>338.6</v>
      </c>
      <c r="I13" s="991">
        <v>334</v>
      </c>
      <c r="J13" s="991">
        <v>329.8</v>
      </c>
      <c r="K13" s="991">
        <v>328.9</v>
      </c>
      <c r="L13" s="991">
        <v>331</v>
      </c>
      <c r="M13" s="991">
        <v>333.1</v>
      </c>
      <c r="N13" s="992">
        <v>335.2</v>
      </c>
      <c r="Q13"/>
      <c r="R13"/>
      <c r="S13"/>
      <c r="T13"/>
    </row>
    <row r="14" spans="1:20" ht="13.5">
      <c r="A14" s="990">
        <v>2014</v>
      </c>
      <c r="B14" s="991">
        <v>335.3</v>
      </c>
      <c r="C14" s="991">
        <v>339.5</v>
      </c>
      <c r="D14" s="991">
        <v>336</v>
      </c>
      <c r="E14" s="991">
        <v>338.1</v>
      </c>
      <c r="F14" s="991">
        <v>336</v>
      </c>
      <c r="G14" s="991">
        <v>336.1</v>
      </c>
      <c r="H14" s="991">
        <v>331.4</v>
      </c>
      <c r="I14" s="991">
        <v>332.4</v>
      </c>
      <c r="J14" s="991">
        <v>327.3</v>
      </c>
      <c r="K14" s="991">
        <v>326.3</v>
      </c>
      <c r="L14" s="991">
        <v>328.5</v>
      </c>
      <c r="M14" s="991">
        <v>340.6</v>
      </c>
      <c r="N14" s="992">
        <v>333.6</v>
      </c>
      <c r="Q14"/>
      <c r="R14"/>
      <c r="S14"/>
      <c r="T14"/>
    </row>
    <row r="15" spans="1:20" ht="13.5">
      <c r="A15" s="993">
        <v>2015</v>
      </c>
      <c r="B15" s="994">
        <v>336</v>
      </c>
      <c r="C15" s="994">
        <v>338.9</v>
      </c>
      <c r="D15" s="994">
        <v>339.7</v>
      </c>
      <c r="E15" s="994">
        <v>340.8</v>
      </c>
      <c r="F15" s="994">
        <v>346.1</v>
      </c>
      <c r="G15" s="994">
        <v>343.9</v>
      </c>
      <c r="H15" s="994">
        <v>339.4</v>
      </c>
      <c r="I15" s="994">
        <v>334</v>
      </c>
      <c r="J15" s="994">
        <v>332.9</v>
      </c>
      <c r="K15" s="994">
        <v>331.2</v>
      </c>
      <c r="L15" s="994">
        <v>332.8</v>
      </c>
      <c r="M15" s="994">
        <v>335.4</v>
      </c>
      <c r="N15" s="995">
        <v>337.6</v>
      </c>
      <c r="Q15"/>
      <c r="R15"/>
      <c r="S15"/>
      <c r="T15"/>
    </row>
    <row r="16" spans="1:20" ht="13.5">
      <c r="A16" s="993">
        <v>2016</v>
      </c>
      <c r="B16" s="994">
        <v>335.2</v>
      </c>
      <c r="C16" s="994">
        <v>337.7</v>
      </c>
      <c r="D16" s="994">
        <v>338.5</v>
      </c>
      <c r="E16" s="994">
        <v>340.3</v>
      </c>
      <c r="F16" s="994">
        <v>345.4</v>
      </c>
      <c r="G16" s="994">
        <v>342.5</v>
      </c>
      <c r="H16" s="994">
        <v>339.1</v>
      </c>
      <c r="I16" s="994">
        <v>336.7</v>
      </c>
      <c r="J16" s="994">
        <v>336</v>
      </c>
      <c r="K16" s="994">
        <v>338.1</v>
      </c>
      <c r="L16" s="994">
        <v>339.8</v>
      </c>
      <c r="M16" s="994">
        <v>343.5</v>
      </c>
      <c r="N16" s="995">
        <v>339.5</v>
      </c>
      <c r="Q16"/>
      <c r="R16"/>
      <c r="S16"/>
      <c r="T16"/>
    </row>
    <row r="17" spans="1:20" ht="13.5">
      <c r="A17" s="993">
        <v>2017</v>
      </c>
      <c r="B17" s="994">
        <v>343.84877560849145</v>
      </c>
      <c r="C17" s="994">
        <v>344.01260355448568</v>
      </c>
      <c r="D17" s="994">
        <v>345.08323788722237</v>
      </c>
      <c r="E17" s="994">
        <v>349.4260933003689</v>
      </c>
      <c r="F17" s="994">
        <v>351.85998819252393</v>
      </c>
      <c r="G17" s="994">
        <v>351.12109667545815</v>
      </c>
      <c r="H17" s="994">
        <v>346.75726994620067</v>
      </c>
      <c r="I17" s="994">
        <v>344.85589941972938</v>
      </c>
      <c r="J17" s="994">
        <v>342.09908231074832</v>
      </c>
      <c r="K17" s="994">
        <v>340.25607000681453</v>
      </c>
      <c r="L17" s="994">
        <v>343.96423731809307</v>
      </c>
      <c r="M17" s="994">
        <v>345.17611667491775</v>
      </c>
      <c r="N17" s="995">
        <v>345.73613890143946</v>
      </c>
      <c r="Q17"/>
      <c r="R17"/>
      <c r="S17"/>
      <c r="T17"/>
    </row>
    <row r="18" spans="1:20" ht="13.5">
      <c r="A18" s="993">
        <v>2018</v>
      </c>
      <c r="B18" s="994">
        <v>328.68883172082138</v>
      </c>
      <c r="C18" s="994">
        <v>335.33083028686195</v>
      </c>
      <c r="D18" s="994">
        <v>339.13477331184731</v>
      </c>
      <c r="E18" s="994">
        <v>352.1288362407397</v>
      </c>
      <c r="F18" s="994">
        <v>354.40806226015781</v>
      </c>
      <c r="G18" s="994">
        <v>352.31798629918734</v>
      </c>
      <c r="H18" s="994">
        <v>349.02563708344542</v>
      </c>
      <c r="I18" s="994">
        <v>347.00933631012759</v>
      </c>
      <c r="J18" s="994">
        <v>345.11329021489684</v>
      </c>
      <c r="K18" s="994">
        <v>347.11988043981063</v>
      </c>
      <c r="L18" s="994">
        <v>349.40972512323503</v>
      </c>
      <c r="M18" s="994">
        <v>350.98601398601369</v>
      </c>
      <c r="N18" s="995">
        <v>345.25543478260863</v>
      </c>
      <c r="Q18"/>
      <c r="R18"/>
      <c r="S18"/>
      <c r="T18"/>
    </row>
    <row r="19" spans="1:20" ht="14.25" thickBot="1">
      <c r="A19" s="996">
        <v>2019</v>
      </c>
      <c r="B19" s="997">
        <v>354.37491656654714</v>
      </c>
      <c r="C19" s="997">
        <v>356.43838796545651</v>
      </c>
      <c r="D19" s="997">
        <v>357.2969949465724</v>
      </c>
      <c r="E19" s="997">
        <v>357.47446683623537</v>
      </c>
      <c r="F19" s="997">
        <v>361.2054005838466</v>
      </c>
      <c r="G19" s="997">
        <v>357.93540852897377</v>
      </c>
      <c r="H19" s="997">
        <v>354.2490676912646</v>
      </c>
      <c r="I19" s="997">
        <v>353.13528487554794</v>
      </c>
      <c r="J19" s="997">
        <v>352.05841293166753</v>
      </c>
      <c r="K19" s="997"/>
      <c r="L19" s="997"/>
      <c r="M19" s="997"/>
      <c r="N19" s="998"/>
      <c r="Q19"/>
      <c r="R19"/>
      <c r="S19"/>
      <c r="T19"/>
    </row>
    <row r="20" spans="1:20" ht="13.5" thickBot="1">
      <c r="B20" s="979"/>
      <c r="C20" s="979"/>
      <c r="D20" s="979"/>
      <c r="E20" s="979"/>
      <c r="F20" s="979"/>
      <c r="G20" s="999" t="s">
        <v>357</v>
      </c>
      <c r="H20" s="979"/>
      <c r="I20" s="979"/>
      <c r="J20" s="979"/>
      <c r="K20" s="979"/>
      <c r="L20" s="979"/>
      <c r="M20" s="979"/>
      <c r="N20" s="1000"/>
      <c r="Q20"/>
      <c r="R20"/>
      <c r="S20"/>
      <c r="T20"/>
    </row>
    <row r="21" spans="1:20" ht="14.25" thickBot="1">
      <c r="A21" s="981" t="s">
        <v>356</v>
      </c>
      <c r="B21" s="982" t="s">
        <v>222</v>
      </c>
      <c r="C21" s="982" t="s">
        <v>223</v>
      </c>
      <c r="D21" s="982" t="s">
        <v>224</v>
      </c>
      <c r="E21" s="982" t="s">
        <v>225</v>
      </c>
      <c r="F21" s="982" t="s">
        <v>226</v>
      </c>
      <c r="G21" s="982" t="s">
        <v>227</v>
      </c>
      <c r="H21" s="982" t="s">
        <v>228</v>
      </c>
      <c r="I21" s="982" t="s">
        <v>229</v>
      </c>
      <c r="J21" s="982" t="s">
        <v>230</v>
      </c>
      <c r="K21" s="982" t="s">
        <v>231</v>
      </c>
      <c r="L21" s="982" t="s">
        <v>232</v>
      </c>
      <c r="M21" s="982" t="s">
        <v>233</v>
      </c>
      <c r="N21" s="982" t="s">
        <v>240</v>
      </c>
      <c r="Q21"/>
      <c r="R21"/>
      <c r="S21"/>
      <c r="T21"/>
    </row>
    <row r="22" spans="1:20" ht="13.5">
      <c r="A22" s="983">
        <v>2004</v>
      </c>
      <c r="B22" s="984">
        <v>272.2</v>
      </c>
      <c r="C22" s="984">
        <v>271.5</v>
      </c>
      <c r="D22" s="984">
        <v>272</v>
      </c>
      <c r="E22" s="984">
        <v>273.10000000000002</v>
      </c>
      <c r="F22" s="984">
        <v>267.2</v>
      </c>
      <c r="G22" s="984">
        <v>269.60000000000002</v>
      </c>
      <c r="H22" s="984">
        <v>261.5</v>
      </c>
      <c r="I22" s="984">
        <v>261.39999999999998</v>
      </c>
      <c r="J22" s="984">
        <v>264.8</v>
      </c>
      <c r="K22" s="984">
        <v>267</v>
      </c>
      <c r="L22" s="984">
        <v>266.39999999999998</v>
      </c>
      <c r="M22" s="984">
        <v>271.3</v>
      </c>
      <c r="N22" s="985">
        <v>267.3</v>
      </c>
      <c r="Q22"/>
      <c r="R22"/>
      <c r="S22"/>
      <c r="T22"/>
    </row>
    <row r="23" spans="1:20" ht="13.5">
      <c r="A23" s="986">
        <v>2005</v>
      </c>
      <c r="B23" s="987">
        <v>272.10000000000002</v>
      </c>
      <c r="C23" s="987">
        <v>274.8</v>
      </c>
      <c r="D23" s="987">
        <v>271.8</v>
      </c>
      <c r="E23" s="987">
        <v>273.39999999999998</v>
      </c>
      <c r="F23" s="987">
        <v>271</v>
      </c>
      <c r="G23" s="987">
        <v>266.39999999999998</v>
      </c>
      <c r="H23" s="987">
        <v>264.60000000000002</v>
      </c>
      <c r="I23" s="987">
        <v>261.10000000000002</v>
      </c>
      <c r="J23" s="987">
        <v>266.60000000000002</v>
      </c>
      <c r="K23" s="987">
        <v>272.5</v>
      </c>
      <c r="L23" s="987">
        <v>270.60000000000002</v>
      </c>
      <c r="M23" s="987">
        <v>272.39999999999998</v>
      </c>
      <c r="N23" s="988">
        <v>269.2</v>
      </c>
      <c r="Q23"/>
      <c r="R23"/>
      <c r="S23"/>
      <c r="T23"/>
    </row>
    <row r="24" spans="1:20" ht="13.5">
      <c r="A24" s="986">
        <v>2006</v>
      </c>
      <c r="B24" s="987">
        <v>275.10000000000002</v>
      </c>
      <c r="C24" s="987">
        <v>273.39999999999998</v>
      </c>
      <c r="D24" s="987">
        <v>273.39999999999998</v>
      </c>
      <c r="E24" s="987">
        <v>272.89999999999998</v>
      </c>
      <c r="F24" s="987">
        <v>270.39999999999998</v>
      </c>
      <c r="G24" s="987">
        <v>264.2</v>
      </c>
      <c r="H24" s="987">
        <v>260.2</v>
      </c>
      <c r="I24" s="987">
        <v>258.10000000000002</v>
      </c>
      <c r="J24" s="987">
        <v>263.5</v>
      </c>
      <c r="K24" s="987">
        <v>263.89999999999998</v>
      </c>
      <c r="L24" s="987">
        <v>264.89999999999998</v>
      </c>
      <c r="M24" s="987">
        <v>266.89999999999998</v>
      </c>
      <c r="N24" s="988">
        <v>267.5</v>
      </c>
      <c r="Q24"/>
      <c r="R24"/>
      <c r="S24"/>
      <c r="T24"/>
    </row>
    <row r="25" spans="1:20" ht="13.5">
      <c r="A25" s="986">
        <v>2007</v>
      </c>
      <c r="B25" s="987">
        <v>274.10000000000002</v>
      </c>
      <c r="C25" s="987">
        <v>274.89999999999998</v>
      </c>
      <c r="D25" s="987">
        <v>274</v>
      </c>
      <c r="E25" s="987">
        <v>272.3</v>
      </c>
      <c r="F25" s="987">
        <v>271.89999999999998</v>
      </c>
      <c r="G25" s="987">
        <v>269.2</v>
      </c>
      <c r="H25" s="987">
        <v>267.89999999999998</v>
      </c>
      <c r="I25" s="987">
        <v>264.60000000000002</v>
      </c>
      <c r="J25" s="987">
        <v>266</v>
      </c>
      <c r="K25" s="987">
        <v>268.8</v>
      </c>
      <c r="L25" s="987">
        <v>269.10000000000002</v>
      </c>
      <c r="M25" s="987">
        <v>271.60000000000002</v>
      </c>
      <c r="N25" s="988">
        <v>270.2</v>
      </c>
      <c r="Q25"/>
      <c r="R25"/>
      <c r="S25"/>
      <c r="T25"/>
    </row>
    <row r="26" spans="1:20" ht="13.5">
      <c r="A26" s="986">
        <v>2008</v>
      </c>
      <c r="B26" s="987">
        <v>273.89999999999998</v>
      </c>
      <c r="C26" s="987">
        <v>274.89999999999998</v>
      </c>
      <c r="D26" s="987">
        <v>273.8</v>
      </c>
      <c r="E26" s="987">
        <v>270</v>
      </c>
      <c r="F26" s="987">
        <v>271.89999999999998</v>
      </c>
      <c r="G26" s="987">
        <v>270.5</v>
      </c>
      <c r="H26" s="987">
        <v>268.60000000000002</v>
      </c>
      <c r="I26" s="987">
        <v>265</v>
      </c>
      <c r="J26" s="987">
        <v>266.5</v>
      </c>
      <c r="K26" s="987">
        <v>266.60000000000002</v>
      </c>
      <c r="L26" s="987">
        <v>269.7</v>
      </c>
      <c r="M26" s="987">
        <v>274.60000000000002</v>
      </c>
      <c r="N26" s="988">
        <v>270.3</v>
      </c>
      <c r="Q26"/>
      <c r="R26"/>
      <c r="S26"/>
      <c r="T26"/>
    </row>
    <row r="27" spans="1:20" ht="13.5">
      <c r="A27" s="986">
        <v>2009</v>
      </c>
      <c r="B27" s="987">
        <v>276.8</v>
      </c>
      <c r="C27" s="987">
        <v>274.3</v>
      </c>
      <c r="D27" s="987">
        <v>276.39999999999998</v>
      </c>
      <c r="E27" s="987">
        <v>273.60000000000002</v>
      </c>
      <c r="F27" s="987">
        <v>273.8</v>
      </c>
      <c r="G27" s="987">
        <v>272.10000000000002</v>
      </c>
      <c r="H27" s="987">
        <v>268.60000000000002</v>
      </c>
      <c r="I27" s="987">
        <v>266.8</v>
      </c>
      <c r="J27" s="987">
        <v>269.5</v>
      </c>
      <c r="K27" s="987">
        <v>271.39999999999998</v>
      </c>
      <c r="L27" s="987">
        <v>275.60000000000002</v>
      </c>
      <c r="M27" s="987">
        <v>277.10000000000002</v>
      </c>
      <c r="N27" s="989">
        <v>272.8</v>
      </c>
      <c r="Q27"/>
      <c r="R27"/>
      <c r="S27"/>
      <c r="T27"/>
    </row>
    <row r="28" spans="1:20" ht="13.5">
      <c r="A28" s="986">
        <v>2010</v>
      </c>
      <c r="B28" s="987">
        <v>278.5</v>
      </c>
      <c r="C28" s="987">
        <v>282.10000000000002</v>
      </c>
      <c r="D28" s="987">
        <v>281.7</v>
      </c>
      <c r="E28" s="987">
        <v>280.5</v>
      </c>
      <c r="F28" s="987">
        <v>280.89999999999998</v>
      </c>
      <c r="G28" s="987">
        <v>279</v>
      </c>
      <c r="H28" s="987">
        <v>275</v>
      </c>
      <c r="I28" s="987">
        <v>272.89999999999998</v>
      </c>
      <c r="J28" s="987">
        <v>275.5</v>
      </c>
      <c r="K28" s="987">
        <v>275.10000000000002</v>
      </c>
      <c r="L28" s="987">
        <v>275</v>
      </c>
      <c r="M28" s="987">
        <v>277.5</v>
      </c>
      <c r="N28" s="989">
        <v>277.8</v>
      </c>
      <c r="Q28"/>
      <c r="R28"/>
      <c r="S28"/>
      <c r="T28"/>
    </row>
    <row r="29" spans="1:20" ht="13.5">
      <c r="A29" s="986">
        <v>2011</v>
      </c>
      <c r="B29" s="987">
        <v>280.2</v>
      </c>
      <c r="C29" s="987">
        <v>279.3</v>
      </c>
      <c r="D29" s="987">
        <v>279.5</v>
      </c>
      <c r="E29" s="987">
        <v>281.39999999999998</v>
      </c>
      <c r="F29" s="987">
        <v>279.7</v>
      </c>
      <c r="G29" s="987">
        <v>275.89999999999998</v>
      </c>
      <c r="H29" s="987">
        <v>274.2</v>
      </c>
      <c r="I29" s="987">
        <v>268.2</v>
      </c>
      <c r="J29" s="987">
        <v>259.3</v>
      </c>
      <c r="K29" s="987">
        <v>260.89999999999998</v>
      </c>
      <c r="L29" s="987">
        <v>262.89999999999998</v>
      </c>
      <c r="M29" s="987">
        <v>267.2</v>
      </c>
      <c r="N29" s="989">
        <v>271.2</v>
      </c>
      <c r="Q29"/>
      <c r="R29"/>
      <c r="S29"/>
      <c r="T29"/>
    </row>
    <row r="30" spans="1:20" s="979" customFormat="1" ht="13.5">
      <c r="A30" s="990">
        <v>2012</v>
      </c>
      <c r="B30" s="991">
        <v>270.2</v>
      </c>
      <c r="C30" s="991">
        <v>267.8</v>
      </c>
      <c r="D30" s="991">
        <v>269.60000000000002</v>
      </c>
      <c r="E30" s="991">
        <v>266.2</v>
      </c>
      <c r="F30" s="991">
        <v>265.3</v>
      </c>
      <c r="G30" s="991">
        <v>265.10000000000002</v>
      </c>
      <c r="H30" s="991">
        <v>259.10000000000002</v>
      </c>
      <c r="I30" s="991">
        <v>258.3</v>
      </c>
      <c r="J30" s="991">
        <v>258.89999999999998</v>
      </c>
      <c r="K30" s="991">
        <v>261.60000000000002</v>
      </c>
      <c r="L30" s="991">
        <v>263.2</v>
      </c>
      <c r="M30" s="991">
        <v>267</v>
      </c>
      <c r="N30" s="992">
        <v>264</v>
      </c>
      <c r="Q30"/>
      <c r="R30"/>
      <c r="S30"/>
      <c r="T30"/>
    </row>
    <row r="31" spans="1:20" s="979" customFormat="1" ht="13.5">
      <c r="A31" s="990">
        <v>2013</v>
      </c>
      <c r="B31" s="991">
        <v>269.39999999999998</v>
      </c>
      <c r="C31" s="991">
        <v>271.89999999999998</v>
      </c>
      <c r="D31" s="991">
        <v>270.60000000000002</v>
      </c>
      <c r="E31" s="991">
        <v>270.89999999999998</v>
      </c>
      <c r="F31" s="991">
        <v>266.89999999999998</v>
      </c>
      <c r="G31" s="991">
        <v>265.89999999999998</v>
      </c>
      <c r="H31" s="991">
        <v>262.5</v>
      </c>
      <c r="I31" s="991">
        <v>259.3</v>
      </c>
      <c r="J31" s="991">
        <v>261.2</v>
      </c>
      <c r="K31" s="991">
        <v>263.10000000000002</v>
      </c>
      <c r="L31" s="991">
        <v>265.5</v>
      </c>
      <c r="M31" s="991">
        <v>270.2</v>
      </c>
      <c r="N31" s="992">
        <v>266.10000000000002</v>
      </c>
      <c r="Q31"/>
      <c r="R31"/>
      <c r="S31"/>
      <c r="T31"/>
    </row>
    <row r="32" spans="1:20" s="979" customFormat="1" ht="13.5">
      <c r="A32" s="990">
        <v>2014</v>
      </c>
      <c r="B32" s="991">
        <v>273</v>
      </c>
      <c r="C32" s="991">
        <v>274.60000000000002</v>
      </c>
      <c r="D32" s="991">
        <v>271.8</v>
      </c>
      <c r="E32" s="991">
        <v>270.39999999999998</v>
      </c>
      <c r="F32" s="991">
        <v>268.39999999999998</v>
      </c>
      <c r="G32" s="991">
        <v>268.60000000000002</v>
      </c>
      <c r="H32" s="991">
        <v>264.5</v>
      </c>
      <c r="I32" s="991">
        <v>259.7</v>
      </c>
      <c r="J32" s="991">
        <v>261.60000000000002</v>
      </c>
      <c r="K32" s="991">
        <v>263.39999999999998</v>
      </c>
      <c r="L32" s="991">
        <v>264.39999999999998</v>
      </c>
      <c r="M32" s="991">
        <v>264.8</v>
      </c>
      <c r="N32" s="992">
        <v>267</v>
      </c>
      <c r="Q32"/>
      <c r="R32"/>
      <c r="S32"/>
      <c r="T32"/>
    </row>
    <row r="33" spans="1:20" s="979" customFormat="1" ht="13.5">
      <c r="A33" s="993">
        <v>2015</v>
      </c>
      <c r="B33" s="994">
        <v>270.5</v>
      </c>
      <c r="C33" s="994">
        <v>271.5</v>
      </c>
      <c r="D33" s="994">
        <v>272.60000000000002</v>
      </c>
      <c r="E33" s="994">
        <v>270.89999999999998</v>
      </c>
      <c r="F33" s="994">
        <v>273.3</v>
      </c>
      <c r="G33" s="994">
        <v>272</v>
      </c>
      <c r="H33" s="994">
        <v>267.8</v>
      </c>
      <c r="I33" s="994">
        <v>262.10000000000002</v>
      </c>
      <c r="J33" s="994">
        <v>261.39999999999998</v>
      </c>
      <c r="K33" s="994">
        <v>264.5</v>
      </c>
      <c r="L33" s="994">
        <v>266.60000000000002</v>
      </c>
      <c r="M33" s="994">
        <v>268.10000000000002</v>
      </c>
      <c r="N33" s="995">
        <v>267.89999999999998</v>
      </c>
      <c r="Q33"/>
      <c r="R33"/>
      <c r="S33"/>
      <c r="T33"/>
    </row>
    <row r="34" spans="1:20" ht="13.5">
      <c r="A34" s="993">
        <v>2016</v>
      </c>
      <c r="B34" s="994">
        <v>270.10000000000002</v>
      </c>
      <c r="C34" s="994">
        <v>272.10000000000002</v>
      </c>
      <c r="D34" s="994">
        <v>268.7</v>
      </c>
      <c r="E34" s="994">
        <v>267.7</v>
      </c>
      <c r="F34" s="994">
        <v>266.10000000000002</v>
      </c>
      <c r="G34" s="994">
        <v>263.60000000000002</v>
      </c>
      <c r="H34" s="994">
        <v>259.10000000000002</v>
      </c>
      <c r="I34" s="994">
        <v>256.7</v>
      </c>
      <c r="J34" s="994">
        <v>259.60000000000002</v>
      </c>
      <c r="K34" s="994">
        <v>263.8</v>
      </c>
      <c r="L34" s="994">
        <v>267.10000000000002</v>
      </c>
      <c r="M34" s="994">
        <v>271.10000000000002</v>
      </c>
      <c r="N34" s="995">
        <v>265.2</v>
      </c>
    </row>
    <row r="35" spans="1:20" ht="13.5">
      <c r="A35" s="993">
        <v>2017</v>
      </c>
      <c r="B35" s="994">
        <v>272.88640213541373</v>
      </c>
      <c r="C35" s="994">
        <v>276.25085307594861</v>
      </c>
      <c r="D35" s="994">
        <v>274.85711246631678</v>
      </c>
      <c r="E35" s="994">
        <v>274.82589285714283</v>
      </c>
      <c r="F35" s="994">
        <v>275.79789937320038</v>
      </c>
      <c r="G35" s="994">
        <v>275.68322171001125</v>
      </c>
      <c r="H35" s="994">
        <v>271.12366069701773</v>
      </c>
      <c r="I35" s="994">
        <v>265.89233861961111</v>
      </c>
      <c r="J35" s="994">
        <v>268.51868601734992</v>
      </c>
      <c r="K35" s="994">
        <v>269.27624185210152</v>
      </c>
      <c r="L35" s="994">
        <v>272.87214014486779</v>
      </c>
      <c r="M35" s="994">
        <v>275.60365369340764</v>
      </c>
      <c r="N35" s="995">
        <v>272.59345923219968</v>
      </c>
    </row>
    <row r="36" spans="1:20" ht="13.5">
      <c r="A36" s="993">
        <v>2018</v>
      </c>
      <c r="B36" s="994">
        <v>271.81169536218374</v>
      </c>
      <c r="C36" s="994">
        <v>271.62933094384721</v>
      </c>
      <c r="D36" s="994">
        <v>275.82298136645966</v>
      </c>
      <c r="E36" s="994">
        <v>276.47664184157117</v>
      </c>
      <c r="F36" s="994">
        <v>276.53879641485253</v>
      </c>
      <c r="G36" s="994">
        <v>273.5957050315024</v>
      </c>
      <c r="H36" s="994">
        <v>267.18371383829231</v>
      </c>
      <c r="I36" s="994">
        <v>262.45748745224398</v>
      </c>
      <c r="J36" s="994">
        <v>265.66096423017115</v>
      </c>
      <c r="K36" s="994">
        <v>270.12991512212</v>
      </c>
      <c r="L36" s="994">
        <v>273.99583766909478</v>
      </c>
      <c r="M36" s="994">
        <v>277.44326025733028</v>
      </c>
      <c r="N36" s="995">
        <v>271.5347702055667</v>
      </c>
    </row>
    <row r="37" spans="1:20" ht="14.25" thickBot="1">
      <c r="A37" s="996">
        <v>2019</v>
      </c>
      <c r="B37" s="997">
        <v>281.27826336739287</v>
      </c>
      <c r="C37" s="997">
        <v>284.30536717690359</v>
      </c>
      <c r="D37" s="997">
        <v>286.22046450702811</v>
      </c>
      <c r="E37" s="997">
        <v>290.8767352564733</v>
      </c>
      <c r="F37" s="997">
        <v>285.31500572737696</v>
      </c>
      <c r="G37" s="997">
        <v>281.29946839929153</v>
      </c>
      <c r="H37" s="997">
        <v>274.8623926185175</v>
      </c>
      <c r="I37" s="997">
        <v>271.9152332887009</v>
      </c>
      <c r="J37" s="997">
        <v>273.41321243523339</v>
      </c>
      <c r="K37" s="997"/>
      <c r="L37" s="997"/>
      <c r="M37" s="997"/>
      <c r="N37" s="998"/>
    </row>
    <row r="38" spans="1:20" ht="13.5" thickBot="1">
      <c r="B38" s="979"/>
      <c r="C38" s="979"/>
      <c r="D38" s="979"/>
      <c r="E38" s="979"/>
      <c r="F38" s="979"/>
      <c r="G38" s="999" t="s">
        <v>358</v>
      </c>
      <c r="H38" s="979"/>
      <c r="I38" s="979"/>
      <c r="J38" s="979"/>
      <c r="K38" s="979"/>
      <c r="L38" s="979"/>
      <c r="M38" s="979"/>
      <c r="N38" s="1000"/>
    </row>
    <row r="39" spans="1:20" ht="14.25" thickBot="1">
      <c r="A39" s="981" t="s">
        <v>356</v>
      </c>
      <c r="B39" s="982" t="s">
        <v>222</v>
      </c>
      <c r="C39" s="982" t="s">
        <v>223</v>
      </c>
      <c r="D39" s="982" t="s">
        <v>224</v>
      </c>
      <c r="E39" s="982" t="s">
        <v>225</v>
      </c>
      <c r="F39" s="982" t="s">
        <v>226</v>
      </c>
      <c r="G39" s="982" t="s">
        <v>227</v>
      </c>
      <c r="H39" s="982" t="s">
        <v>228</v>
      </c>
      <c r="I39" s="982" t="s">
        <v>229</v>
      </c>
      <c r="J39" s="982" t="s">
        <v>230</v>
      </c>
      <c r="K39" s="982" t="s">
        <v>231</v>
      </c>
      <c r="L39" s="982" t="s">
        <v>232</v>
      </c>
      <c r="M39" s="982" t="s">
        <v>233</v>
      </c>
      <c r="N39" s="982" t="s">
        <v>240</v>
      </c>
    </row>
    <row r="40" spans="1:20" ht="13.5">
      <c r="A40" s="983">
        <v>2004</v>
      </c>
      <c r="B40" s="984">
        <v>240.7</v>
      </c>
      <c r="C40" s="984">
        <v>241.7</v>
      </c>
      <c r="D40" s="984">
        <v>243.7</v>
      </c>
      <c r="E40" s="984">
        <v>237.7</v>
      </c>
      <c r="F40" s="984">
        <v>240.8</v>
      </c>
      <c r="G40" s="984">
        <v>241.5</v>
      </c>
      <c r="H40" s="984">
        <v>243.3</v>
      </c>
      <c r="I40" s="984">
        <v>237.1</v>
      </c>
      <c r="J40" s="984">
        <v>241.6</v>
      </c>
      <c r="K40" s="984">
        <v>238.8</v>
      </c>
      <c r="L40" s="984">
        <v>245.7</v>
      </c>
      <c r="M40" s="984">
        <v>249.9</v>
      </c>
      <c r="N40" s="985">
        <v>242.4</v>
      </c>
    </row>
    <row r="41" spans="1:20" ht="13.5">
      <c r="A41" s="986">
        <v>2005</v>
      </c>
      <c r="B41" s="987">
        <v>253.1</v>
      </c>
      <c r="C41" s="987">
        <v>256.89999999999998</v>
      </c>
      <c r="D41" s="987">
        <v>255</v>
      </c>
      <c r="E41" s="987">
        <v>253.3</v>
      </c>
      <c r="F41" s="987">
        <v>253</v>
      </c>
      <c r="G41" s="987">
        <v>252.2</v>
      </c>
      <c r="H41" s="987">
        <v>251.1</v>
      </c>
      <c r="I41" s="987">
        <v>247.9</v>
      </c>
      <c r="J41" s="987">
        <v>246.7</v>
      </c>
      <c r="K41" s="987">
        <v>249.2</v>
      </c>
      <c r="L41" s="987">
        <v>250.4</v>
      </c>
      <c r="M41" s="987">
        <v>256.2</v>
      </c>
      <c r="N41" s="988">
        <v>251.9</v>
      </c>
    </row>
    <row r="42" spans="1:20" ht="13.5">
      <c r="A42" s="986">
        <v>2006</v>
      </c>
      <c r="B42" s="987">
        <v>257.8</v>
      </c>
      <c r="C42" s="987">
        <v>258.60000000000002</v>
      </c>
      <c r="D42" s="987">
        <v>259.39999999999998</v>
      </c>
      <c r="E42" s="987">
        <v>256.39999999999998</v>
      </c>
      <c r="F42" s="987">
        <v>257.60000000000002</v>
      </c>
      <c r="G42" s="987">
        <v>256.10000000000002</v>
      </c>
      <c r="H42" s="987">
        <v>250.4</v>
      </c>
      <c r="I42" s="987">
        <v>248.4</v>
      </c>
      <c r="J42" s="987">
        <v>249.2</v>
      </c>
      <c r="K42" s="987">
        <v>246.2</v>
      </c>
      <c r="L42" s="987">
        <v>246.3</v>
      </c>
      <c r="M42" s="987">
        <v>251</v>
      </c>
      <c r="N42" s="988">
        <v>253.1</v>
      </c>
    </row>
    <row r="43" spans="1:20" ht="13.5">
      <c r="A43" s="986">
        <v>2007</v>
      </c>
      <c r="B43" s="987">
        <v>257</v>
      </c>
      <c r="C43" s="987">
        <v>258.60000000000002</v>
      </c>
      <c r="D43" s="987">
        <v>258.5</v>
      </c>
      <c r="E43" s="987">
        <v>260.5</v>
      </c>
      <c r="F43" s="987">
        <v>258.8</v>
      </c>
      <c r="G43" s="987">
        <v>257.5</v>
      </c>
      <c r="H43" s="987">
        <v>254.5</v>
      </c>
      <c r="I43" s="987">
        <v>250.9</v>
      </c>
      <c r="J43" s="987">
        <v>249.3</v>
      </c>
      <c r="K43" s="987">
        <v>246.9</v>
      </c>
      <c r="L43" s="987">
        <v>251.1</v>
      </c>
      <c r="M43" s="987">
        <v>253</v>
      </c>
      <c r="N43" s="988">
        <v>254.3</v>
      </c>
    </row>
    <row r="44" spans="1:20" ht="13.5">
      <c r="A44" s="986">
        <v>2008</v>
      </c>
      <c r="B44" s="987">
        <v>260</v>
      </c>
      <c r="C44" s="987">
        <v>259.7</v>
      </c>
      <c r="D44" s="987">
        <v>256.5</v>
      </c>
      <c r="E44" s="987">
        <v>253.2</v>
      </c>
      <c r="F44" s="987">
        <v>257.89999999999998</v>
      </c>
      <c r="G44" s="987">
        <v>255.5</v>
      </c>
      <c r="H44" s="987">
        <v>249</v>
      </c>
      <c r="I44" s="987">
        <v>247.1</v>
      </c>
      <c r="J44" s="987">
        <v>246.8</v>
      </c>
      <c r="K44" s="987">
        <v>243.8</v>
      </c>
      <c r="L44" s="987">
        <v>247.6</v>
      </c>
      <c r="M44" s="987">
        <v>252.5</v>
      </c>
      <c r="N44" s="988">
        <v>252.2</v>
      </c>
    </row>
    <row r="45" spans="1:20" ht="13.5">
      <c r="A45" s="986">
        <v>2009</v>
      </c>
      <c r="B45" s="987">
        <v>254.8</v>
      </c>
      <c r="C45" s="987">
        <v>256.39999999999998</v>
      </c>
      <c r="D45" s="987">
        <v>258.2</v>
      </c>
      <c r="E45" s="987">
        <v>257.39999999999998</v>
      </c>
      <c r="F45" s="987">
        <v>257.39999999999998</v>
      </c>
      <c r="G45" s="987">
        <v>255.2</v>
      </c>
      <c r="H45" s="987">
        <v>253.6</v>
      </c>
      <c r="I45" s="987">
        <v>250.6</v>
      </c>
      <c r="J45" s="987">
        <v>251.8</v>
      </c>
      <c r="K45" s="987">
        <v>252.9</v>
      </c>
      <c r="L45" s="987">
        <v>255.6</v>
      </c>
      <c r="M45" s="987">
        <v>260.8</v>
      </c>
      <c r="N45" s="988">
        <v>255.4</v>
      </c>
    </row>
    <row r="46" spans="1:20" ht="13.5">
      <c r="A46" s="986">
        <v>2010</v>
      </c>
      <c r="B46" s="987">
        <v>261.8</v>
      </c>
      <c r="C46" s="987">
        <v>267.39999999999998</v>
      </c>
      <c r="D46" s="987">
        <v>265.7</v>
      </c>
      <c r="E46" s="987">
        <v>267.89999999999998</v>
      </c>
      <c r="F46" s="987">
        <v>268.8</v>
      </c>
      <c r="G46" s="987">
        <v>266.89999999999998</v>
      </c>
      <c r="H46" s="987">
        <v>264.39999999999998</v>
      </c>
      <c r="I46" s="987">
        <v>259.89999999999998</v>
      </c>
      <c r="J46" s="987">
        <v>258.10000000000002</v>
      </c>
      <c r="K46" s="987">
        <v>254.5</v>
      </c>
      <c r="L46" s="987">
        <v>258.10000000000002</v>
      </c>
      <c r="M46" s="987">
        <v>262.5</v>
      </c>
      <c r="N46" s="988">
        <v>262.8</v>
      </c>
    </row>
    <row r="47" spans="1:20" ht="13.5">
      <c r="A47" s="986">
        <v>2011</v>
      </c>
      <c r="B47" s="987">
        <v>262.7</v>
      </c>
      <c r="C47" s="987">
        <v>262.60000000000002</v>
      </c>
      <c r="D47" s="987">
        <v>262.2</v>
      </c>
      <c r="E47" s="987">
        <v>261.5</v>
      </c>
      <c r="F47" s="987">
        <v>261.2</v>
      </c>
      <c r="G47" s="987">
        <v>258</v>
      </c>
      <c r="H47" s="987">
        <v>256.2</v>
      </c>
      <c r="I47" s="987">
        <v>251.1</v>
      </c>
      <c r="J47" s="987">
        <v>250.5</v>
      </c>
      <c r="K47" s="987">
        <v>251.1</v>
      </c>
      <c r="L47" s="987">
        <v>253.3</v>
      </c>
      <c r="M47" s="987">
        <v>259.5</v>
      </c>
      <c r="N47" s="988">
        <v>257.2</v>
      </c>
    </row>
    <row r="48" spans="1:20" ht="13.5">
      <c r="A48" s="986">
        <v>2012</v>
      </c>
      <c r="B48" s="987">
        <v>263.39999999999998</v>
      </c>
      <c r="C48" s="987">
        <v>263.8</v>
      </c>
      <c r="D48" s="987">
        <v>264</v>
      </c>
      <c r="E48" s="987">
        <v>262.5</v>
      </c>
      <c r="F48" s="987">
        <v>265.3</v>
      </c>
      <c r="G48" s="987">
        <v>262.2</v>
      </c>
      <c r="H48" s="987">
        <v>260.3</v>
      </c>
      <c r="I48" s="987">
        <v>256</v>
      </c>
      <c r="J48" s="987">
        <v>256.2</v>
      </c>
      <c r="K48" s="987">
        <v>257.60000000000002</v>
      </c>
      <c r="L48" s="987">
        <v>260.7</v>
      </c>
      <c r="M48" s="987">
        <v>263.5</v>
      </c>
      <c r="N48" s="988">
        <v>261.3</v>
      </c>
    </row>
    <row r="49" spans="1:14" ht="13.5">
      <c r="A49" s="986">
        <v>2013</v>
      </c>
      <c r="B49" s="987">
        <v>263.7</v>
      </c>
      <c r="C49" s="987">
        <v>268.2</v>
      </c>
      <c r="D49" s="987">
        <v>266.3</v>
      </c>
      <c r="E49" s="987">
        <v>267.2</v>
      </c>
      <c r="F49" s="987">
        <v>267</v>
      </c>
      <c r="G49" s="987">
        <v>269.39999999999998</v>
      </c>
      <c r="H49" s="987">
        <v>265.3</v>
      </c>
      <c r="I49" s="987">
        <v>261.7</v>
      </c>
      <c r="J49" s="987">
        <v>261.2</v>
      </c>
      <c r="K49" s="987">
        <v>259.89999999999998</v>
      </c>
      <c r="L49" s="987">
        <v>263.3</v>
      </c>
      <c r="M49" s="987">
        <v>265.8</v>
      </c>
      <c r="N49" s="988">
        <v>264.8</v>
      </c>
    </row>
    <row r="50" spans="1:14" ht="13.5">
      <c r="A50" s="990">
        <v>2014</v>
      </c>
      <c r="B50" s="987">
        <v>267.7</v>
      </c>
      <c r="C50" s="987">
        <v>270.8</v>
      </c>
      <c r="D50" s="987">
        <v>267.3</v>
      </c>
      <c r="E50" s="987">
        <v>267.2</v>
      </c>
      <c r="F50" s="987">
        <v>267.7</v>
      </c>
      <c r="G50" s="987">
        <v>267.39999999999998</v>
      </c>
      <c r="H50" s="987">
        <v>264.89999999999998</v>
      </c>
      <c r="I50" s="987">
        <v>263.3</v>
      </c>
      <c r="J50" s="987">
        <v>260.39999999999998</v>
      </c>
      <c r="K50" s="987">
        <v>262</v>
      </c>
      <c r="L50" s="987">
        <v>263.3</v>
      </c>
      <c r="M50" s="987">
        <v>267.89999999999998</v>
      </c>
      <c r="N50" s="988">
        <v>265.7</v>
      </c>
    </row>
    <row r="51" spans="1:14" ht="13.5">
      <c r="A51" s="993">
        <v>2015</v>
      </c>
      <c r="B51" s="1001">
        <v>270.89999999999998</v>
      </c>
      <c r="C51" s="1001">
        <v>271.7</v>
      </c>
      <c r="D51" s="1001">
        <v>270.89999999999998</v>
      </c>
      <c r="E51" s="1001">
        <v>272.5</v>
      </c>
      <c r="F51" s="1001">
        <v>274.8</v>
      </c>
      <c r="G51" s="1001">
        <v>275.7</v>
      </c>
      <c r="H51" s="1001">
        <v>272.39999999999998</v>
      </c>
      <c r="I51" s="1001">
        <v>268.60000000000002</v>
      </c>
      <c r="J51" s="1001">
        <v>266.3</v>
      </c>
      <c r="K51" s="1001">
        <v>266.10000000000002</v>
      </c>
      <c r="L51" s="1001">
        <v>268.7</v>
      </c>
      <c r="M51" s="1001">
        <v>270.39999999999998</v>
      </c>
      <c r="N51" s="1002">
        <v>270.5</v>
      </c>
    </row>
    <row r="52" spans="1:14" ht="13.5">
      <c r="A52" s="993">
        <v>2016</v>
      </c>
      <c r="B52" s="1001">
        <v>271.7</v>
      </c>
      <c r="C52" s="1001">
        <v>271.89999999999998</v>
      </c>
      <c r="D52" s="1001">
        <v>270.2</v>
      </c>
      <c r="E52" s="1001">
        <v>272.2</v>
      </c>
      <c r="F52" s="1001">
        <v>275.5</v>
      </c>
      <c r="G52" s="1001">
        <v>274.2</v>
      </c>
      <c r="H52" s="1001">
        <v>270.5</v>
      </c>
      <c r="I52" s="1001">
        <v>268.7</v>
      </c>
      <c r="J52" s="1001">
        <v>268</v>
      </c>
      <c r="K52" s="1001">
        <v>270</v>
      </c>
      <c r="L52" s="1001">
        <v>273.2</v>
      </c>
      <c r="M52" s="1001">
        <v>276.5</v>
      </c>
      <c r="N52" s="1002">
        <v>271.8</v>
      </c>
    </row>
    <row r="53" spans="1:14" ht="13.5">
      <c r="A53" s="993">
        <v>2017</v>
      </c>
      <c r="B53" s="1001">
        <v>276.69926282533487</v>
      </c>
      <c r="C53" s="1001">
        <v>276.47892871209154</v>
      </c>
      <c r="D53" s="1001">
        <v>278.22339935513622</v>
      </c>
      <c r="E53" s="1001">
        <v>279.34229084700496</v>
      </c>
      <c r="F53" s="1001">
        <v>281.69560720701139</v>
      </c>
      <c r="G53" s="1001">
        <v>282.87137778735314</v>
      </c>
      <c r="H53" s="1001">
        <v>277.47576558713354</v>
      </c>
      <c r="I53" s="1001">
        <v>274.10388337620998</v>
      </c>
      <c r="J53" s="1001">
        <v>273.58284883720944</v>
      </c>
      <c r="K53" s="1001">
        <v>274.03936753791561</v>
      </c>
      <c r="L53" s="1001">
        <v>275.29776603686923</v>
      </c>
      <c r="M53" s="1001">
        <v>280.80114332380572</v>
      </c>
      <c r="N53" s="995">
        <v>277.62487398742144</v>
      </c>
    </row>
    <row r="54" spans="1:14" ht="13.5">
      <c r="A54" s="993">
        <v>2018</v>
      </c>
      <c r="B54" s="994">
        <v>279.54637865311327</v>
      </c>
      <c r="C54" s="994">
        <v>282.17688062735988</v>
      </c>
      <c r="D54" s="994">
        <v>283.66516998075673</v>
      </c>
      <c r="E54" s="994">
        <v>284.39577732607717</v>
      </c>
      <c r="F54" s="994">
        <v>286.91837000390598</v>
      </c>
      <c r="G54" s="994">
        <v>286.16812790097981</v>
      </c>
      <c r="H54" s="994">
        <v>281.7233466698047</v>
      </c>
      <c r="I54" s="994">
        <v>279.00896414342645</v>
      </c>
      <c r="J54" s="994">
        <v>276.36222177119254</v>
      </c>
      <c r="K54" s="994">
        <v>278.71065267650755</v>
      </c>
      <c r="L54" s="994">
        <v>284.00026838432649</v>
      </c>
      <c r="M54" s="994">
        <v>284.93782985955824</v>
      </c>
      <c r="N54" s="995">
        <v>282.28926615670917</v>
      </c>
    </row>
    <row r="55" spans="1:14" ht="14.25" thickBot="1">
      <c r="A55" s="996">
        <v>2019</v>
      </c>
      <c r="B55" s="997">
        <v>287.03444832750858</v>
      </c>
      <c r="C55" s="997">
        <v>289.1459538749898</v>
      </c>
      <c r="D55" s="997">
        <v>288.5072199817875</v>
      </c>
      <c r="E55" s="997">
        <v>290.10412746204969</v>
      </c>
      <c r="F55" s="997">
        <v>292.71949231485786</v>
      </c>
      <c r="G55" s="997">
        <v>289.1722528130237</v>
      </c>
      <c r="H55" s="997">
        <v>284.60732456803191</v>
      </c>
      <c r="I55" s="997">
        <v>281.83476394849748</v>
      </c>
      <c r="J55" s="997">
        <v>281.74347936186393</v>
      </c>
      <c r="K55" s="997"/>
      <c r="L55" s="997"/>
      <c r="M55" s="997"/>
      <c r="N55" s="998"/>
    </row>
    <row r="56" spans="1:14">
      <c r="I56" s="97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1" zoomScale="75" workbookViewId="0">
      <selection activeCell="AD448" sqref="AD448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68" t="s">
        <v>359</v>
      </c>
      <c r="B2" s="1368"/>
      <c r="C2" s="1368"/>
      <c r="D2" s="1368"/>
      <c r="E2" s="1368"/>
      <c r="F2" s="1368"/>
      <c r="G2" s="1368"/>
      <c r="H2" s="1368"/>
      <c r="I2" s="1368"/>
      <c r="J2" s="1368"/>
      <c r="K2" s="1368"/>
      <c r="L2" s="1368"/>
      <c r="M2" s="1368"/>
    </row>
    <row r="3" spans="1:29" ht="12.75" hidden="1" customHeight="1">
      <c r="A3" s="1368"/>
      <c r="B3" s="1368"/>
      <c r="C3" s="1368"/>
      <c r="D3" s="1368"/>
      <c r="E3" s="1368"/>
      <c r="F3" s="1368"/>
      <c r="G3" s="1368"/>
      <c r="H3" s="1368"/>
      <c r="I3" s="1368"/>
      <c r="J3" s="1368"/>
      <c r="K3" s="1368"/>
      <c r="L3" s="1368"/>
      <c r="M3" s="1368"/>
    </row>
    <row r="4" spans="1:29" ht="12.75" hidden="1" customHeight="1">
      <c r="A4" s="1368"/>
      <c r="B4" s="1368"/>
      <c r="C4" s="1368"/>
      <c r="D4" s="1368"/>
      <c r="E4" s="1368"/>
      <c r="F4" s="1368"/>
      <c r="G4" s="1368"/>
      <c r="H4" s="1368"/>
      <c r="I4" s="1368"/>
      <c r="J4" s="1368"/>
      <c r="K4" s="1368"/>
      <c r="L4" s="1368"/>
      <c r="M4" s="1368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67" t="s">
        <v>219</v>
      </c>
      <c r="R7" s="1367"/>
      <c r="S7" s="1367"/>
      <c r="T7" s="159"/>
      <c r="U7" s="156">
        <v>2003</v>
      </c>
      <c r="V7" s="1367" t="s">
        <v>220</v>
      </c>
      <c r="W7" s="1369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67" t="s">
        <v>219</v>
      </c>
      <c r="Q16" s="1367"/>
      <c r="R16" s="1367"/>
      <c r="S16" s="1367"/>
      <c r="T16" s="157"/>
      <c r="U16" s="156">
        <v>2004</v>
      </c>
      <c r="V16" s="1367" t="s">
        <v>220</v>
      </c>
      <c r="W16" s="1367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67" t="s">
        <v>219</v>
      </c>
      <c r="Q25" s="1367"/>
      <c r="R25" s="1367"/>
      <c r="S25" s="1367"/>
      <c r="T25" s="157"/>
      <c r="U25" s="156">
        <v>2005</v>
      </c>
      <c r="V25" s="1367" t="s">
        <v>220</v>
      </c>
      <c r="W25" s="1367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67" t="s">
        <v>219</v>
      </c>
      <c r="Q34" s="1367"/>
      <c r="R34" s="1367"/>
      <c r="S34" s="1367"/>
      <c r="T34" s="157"/>
      <c r="U34" s="156">
        <v>2006</v>
      </c>
      <c r="V34" s="1367" t="s">
        <v>220</v>
      </c>
      <c r="W34" s="1367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67" t="s">
        <v>219</v>
      </c>
      <c r="Q43" s="1367"/>
      <c r="R43" s="1367"/>
      <c r="S43" s="1367"/>
      <c r="T43" s="157"/>
      <c r="U43" s="156">
        <v>2007</v>
      </c>
      <c r="V43" s="1367" t="s">
        <v>220</v>
      </c>
      <c r="W43" s="1367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67" t="s">
        <v>219</v>
      </c>
      <c r="Q52" s="1367"/>
      <c r="R52" s="1367"/>
      <c r="S52" s="1367"/>
      <c r="T52" s="157"/>
      <c r="U52" s="156">
        <v>2008</v>
      </c>
      <c r="V52" s="1367" t="s">
        <v>220</v>
      </c>
      <c r="W52" s="1367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67" t="s">
        <v>219</v>
      </c>
      <c r="Q61" s="1367"/>
      <c r="R61" s="1367"/>
      <c r="S61" s="1367"/>
      <c r="T61" s="157"/>
      <c r="U61" s="156">
        <v>2009</v>
      </c>
      <c r="V61" s="1367" t="s">
        <v>220</v>
      </c>
      <c r="W61" s="1367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67" t="s">
        <v>219</v>
      </c>
      <c r="Q70" s="1367"/>
      <c r="R70" s="1367"/>
      <c r="S70" s="1367"/>
      <c r="T70" s="157"/>
      <c r="U70" s="156">
        <v>2010</v>
      </c>
      <c r="V70" s="1367" t="s">
        <v>220</v>
      </c>
      <c r="W70" s="1367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67" t="s">
        <v>219</v>
      </c>
      <c r="Q79" s="1367"/>
      <c r="R79" s="1367"/>
      <c r="S79" s="1367"/>
      <c r="T79" s="157"/>
      <c r="U79" s="156">
        <v>2011</v>
      </c>
      <c r="V79" s="1367" t="s">
        <v>220</v>
      </c>
      <c r="W79" s="1367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67" t="s">
        <v>219</v>
      </c>
      <c r="Q88" s="1367"/>
      <c r="R88" s="1367"/>
      <c r="S88" s="1367"/>
      <c r="T88" s="157"/>
      <c r="U88" s="156">
        <v>2012</v>
      </c>
      <c r="V88" s="1367" t="s">
        <v>220</v>
      </c>
      <c r="W88" s="1367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67" t="s">
        <v>219</v>
      </c>
      <c r="Q97" s="1367"/>
      <c r="R97" s="1367"/>
      <c r="S97" s="1367"/>
      <c r="T97" s="157"/>
      <c r="U97" s="156">
        <v>2013</v>
      </c>
      <c r="V97" s="1367" t="s">
        <v>220</v>
      </c>
      <c r="W97" s="1367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67" t="s">
        <v>219</v>
      </c>
      <c r="Q106" s="1367"/>
      <c r="R106" s="1367"/>
      <c r="S106" s="1367"/>
      <c r="T106" s="157"/>
      <c r="U106" s="156">
        <v>2014</v>
      </c>
      <c r="V106" s="1367" t="s">
        <v>220</v>
      </c>
      <c r="W106" s="1367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67" t="s">
        <v>219</v>
      </c>
      <c r="Q116" s="1367"/>
      <c r="R116" s="1367"/>
      <c r="S116" s="1367"/>
      <c r="T116" s="157"/>
      <c r="U116" s="156">
        <v>2015</v>
      </c>
      <c r="V116" s="1367" t="s">
        <v>220</v>
      </c>
      <c r="W116" s="1367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67" t="s">
        <v>219</v>
      </c>
      <c r="Q126" s="1367"/>
      <c r="R126" s="1367"/>
      <c r="S126" s="1367"/>
      <c r="T126" s="157"/>
      <c r="U126" s="156">
        <v>2016</v>
      </c>
      <c r="V126" s="1367" t="s">
        <v>220</v>
      </c>
      <c r="W126" s="1367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67" t="s">
        <v>219</v>
      </c>
      <c r="Q136" s="1367"/>
      <c r="R136" s="1367"/>
      <c r="S136" s="1367"/>
      <c r="T136" s="157"/>
      <c r="U136" s="156">
        <v>2017</v>
      </c>
      <c r="V136" s="1367" t="s">
        <v>220</v>
      </c>
      <c r="W136" s="1367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7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09"/>
      <c r="AD145" s="1009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67" t="s">
        <v>219</v>
      </c>
      <c r="Q146" s="1367"/>
      <c r="R146" s="1367"/>
      <c r="S146" s="1367"/>
      <c r="T146" s="157"/>
      <c r="U146" s="156">
        <v>2018</v>
      </c>
      <c r="V146" s="1367" t="s">
        <v>220</v>
      </c>
      <c r="W146" s="1367"/>
      <c r="X146" s="157"/>
      <c r="Y146" s="243">
        <v>2018</v>
      </c>
      <c r="Z146" s="157"/>
      <c r="AA146" s="178"/>
      <c r="AB146"/>
      <c r="AC146" s="1009"/>
      <c r="AD146" s="1009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7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67" t="s">
        <v>219</v>
      </c>
      <c r="Q156" s="1367"/>
      <c r="R156" s="1367"/>
      <c r="S156" s="1367"/>
      <c r="T156" s="157"/>
      <c r="U156" s="156">
        <v>2019</v>
      </c>
      <c r="V156" s="1367" t="s">
        <v>220</v>
      </c>
      <c r="W156" s="1367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>
        <v>11695.57156423378</v>
      </c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>
        <v>11576.419047036832</v>
      </c>
      <c r="S158" s="252"/>
      <c r="T158" s="157"/>
      <c r="U158" s="176" t="s">
        <v>241</v>
      </c>
      <c r="V158" s="233">
        <v>12550.782190848724</v>
      </c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>
        <v>11566.950929507175</v>
      </c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>
        <v>11559.118447346602</v>
      </c>
      <c r="S159" s="182"/>
      <c r="T159" s="157"/>
      <c r="U159" s="170" t="s">
        <v>246</v>
      </c>
      <c r="V159" s="256">
        <v>12500.450973599327</v>
      </c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>
        <v>12128.42545753275</v>
      </c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>
        <v>12003.240343302372</v>
      </c>
      <c r="S160" s="183"/>
      <c r="T160" s="157"/>
      <c r="U160" s="170" t="s">
        <v>242</v>
      </c>
      <c r="V160" s="213">
        <v>13139.509553109532</v>
      </c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>
        <v>11851.896939155471</v>
      </c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>
        <v>11693.340922488851</v>
      </c>
      <c r="S161" s="183"/>
      <c r="T161" s="157"/>
      <c r="U161" s="170" t="s">
        <v>243</v>
      </c>
      <c r="V161" s="213">
        <v>12848.949299748068</v>
      </c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7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>
        <v>11249.852949640286</v>
      </c>
      <c r="S162" s="183"/>
      <c r="T162" s="157"/>
      <c r="U162" s="170" t="s">
        <v>244</v>
      </c>
      <c r="V162" s="259">
        <v>12653.835934182589</v>
      </c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>
        <v>10066.518700800318</v>
      </c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>
        <v>10053.896409200683</v>
      </c>
      <c r="S163" s="183"/>
      <c r="T163" s="157"/>
      <c r="U163" s="170" t="s">
        <v>98</v>
      </c>
      <c r="V163" s="213">
        <v>10845.317601245089</v>
      </c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>
        <v>12836.590469304007</v>
      </c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>
        <v>12653.605284927531</v>
      </c>
      <c r="S164" s="184"/>
      <c r="T164" s="157"/>
      <c r="U164" s="165" t="s">
        <v>245</v>
      </c>
      <c r="V164" s="216">
        <v>13296.575163892434</v>
      </c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11.466246631601745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11.349430438271405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12.304688422400709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11.340147970105074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11.33246906602608</v>
      </c>
      <c r="S319" s="339">
        <f t="shared" si="152"/>
        <v>0</v>
      </c>
      <c r="T319" s="278"/>
      <c r="U319" s="346" t="s">
        <v>246</v>
      </c>
      <c r="V319" s="338">
        <f t="shared" si="153"/>
        <v>12.255344091764044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11.89061319365956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11.767882689512129</v>
      </c>
      <c r="S320" s="339">
        <f t="shared" si="152"/>
        <v>0</v>
      </c>
      <c r="T320" s="278"/>
      <c r="U320" s="353" t="s">
        <v>242</v>
      </c>
      <c r="V320" s="338">
        <f t="shared" si="153"/>
        <v>12.881872110891697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11.6195068030936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11.464059727930245</v>
      </c>
      <c r="S321" s="339">
        <f t="shared" si="152"/>
        <v>0</v>
      </c>
      <c r="T321" s="278"/>
      <c r="U321" s="353" t="s">
        <v>243</v>
      </c>
      <c r="V321" s="338">
        <f t="shared" si="153"/>
        <v>12.597009117400068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/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11.029267597686555</v>
      </c>
      <c r="S322" s="339">
        <f t="shared" si="152"/>
        <v>0</v>
      </c>
      <c r="T322" s="278"/>
      <c r="U322" s="353" t="s">
        <v>244</v>
      </c>
      <c r="V322" s="338">
        <f t="shared" si="153"/>
        <v>12.405721504100576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>J163/1000/1.02</f>
        <v>9.8691359811767825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9.8567611854908641</v>
      </c>
      <c r="S323" s="339">
        <f t="shared" si="152"/>
        <v>0</v>
      </c>
      <c r="T323" s="278"/>
      <c r="U323" s="353" t="s">
        <v>98</v>
      </c>
      <c r="V323" s="338">
        <f t="shared" si="153"/>
        <v>10.632664314946165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>J164/1000/1.02</f>
        <v>12.584892616964712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12.405495377379932</v>
      </c>
      <c r="S324" s="339">
        <f t="shared" si="152"/>
        <v>0</v>
      </c>
      <c r="T324" s="278"/>
      <c r="U324" s="360" t="s">
        <v>245</v>
      </c>
      <c r="V324" s="338">
        <f t="shared" si="153"/>
        <v>13.035858003816113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5.9395157551697038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5.8790049670245876</v>
      </c>
      <c r="S474" s="384">
        <f t="shared" si="251"/>
        <v>0</v>
      </c>
      <c r="T474" s="369"/>
      <c r="U474" s="411" t="s">
        <v>241</v>
      </c>
      <c r="V474" s="384">
        <f>V318*0.518</f>
        <v>6.3738286028035676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6.1123397558866355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6.1082008265880576</v>
      </c>
      <c r="S475" s="390">
        <f t="shared" si="253"/>
        <v>0</v>
      </c>
      <c r="T475" s="369"/>
      <c r="U475" s="415" t="s">
        <v>246</v>
      </c>
      <c r="V475" s="390">
        <f>V319*0.539</f>
        <v>6.6056304654608207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6.337696832220546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6.272281473509965</v>
      </c>
      <c r="S476" s="387">
        <f t="shared" si="255"/>
        <v>0</v>
      </c>
      <c r="T476" s="369"/>
      <c r="U476" s="386" t="s">
        <v>242</v>
      </c>
      <c r="V476" s="387">
        <f>V320*0.533</f>
        <v>6.8660378351052751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6.1931971260488892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6.1103438349868204</v>
      </c>
      <c r="S477" s="387">
        <f t="shared" si="257"/>
        <v>0</v>
      </c>
      <c r="T477" s="369"/>
      <c r="U477" s="386" t="s">
        <v>243</v>
      </c>
      <c r="V477" s="387">
        <f>V321*0.533</f>
        <v>6.7142058595742364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5.7462484183946954</v>
      </c>
      <c r="S478" s="387">
        <f t="shared" si="259"/>
        <v>0</v>
      </c>
      <c r="T478" s="369"/>
      <c r="U478" s="386" t="s">
        <v>244</v>
      </c>
      <c r="V478" s="387">
        <f>V322*0.521</f>
        <v>6.4633809036364003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4.8062692228330928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4.8002426973340508</v>
      </c>
      <c r="S479" s="387">
        <f t="shared" si="261"/>
        <v>0</v>
      </c>
      <c r="T479" s="369"/>
      <c r="U479" s="386" t="s">
        <v>98</v>
      </c>
      <c r="V479" s="387">
        <f>V323*0.487</f>
        <v>5.1781075213787826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6.518974375587721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6.4260466054828047</v>
      </c>
      <c r="S480" s="395">
        <f t="shared" si="263"/>
        <v>0</v>
      </c>
      <c r="T480" s="369"/>
      <c r="U480" s="394" t="s">
        <v>245</v>
      </c>
      <c r="V480" s="395">
        <f>V324*0.518</f>
        <v>6.7525744459767463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workbookViewId="0">
      <selection activeCell="T33" sqref="T33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66" t="s">
        <v>386</v>
      </c>
      <c r="B4" s="1366"/>
      <c r="C4" s="1366"/>
      <c r="D4" s="1366"/>
      <c r="E4" s="1366"/>
      <c r="F4" s="1366"/>
      <c r="G4" s="1366"/>
      <c r="H4" s="1366"/>
      <c r="I4" s="1366"/>
      <c r="J4" s="1366"/>
      <c r="K4" s="1366"/>
      <c r="L4" s="1366"/>
      <c r="M4" s="1366"/>
      <c r="N4" s="1366"/>
    </row>
    <row r="6" spans="1:14" ht="16.5" thickBot="1">
      <c r="A6" s="122"/>
      <c r="B6" s="122"/>
      <c r="C6" s="1136"/>
      <c r="D6" s="122"/>
      <c r="E6" s="1137"/>
      <c r="F6" s="1138"/>
      <c r="G6" s="122"/>
      <c r="H6" s="122"/>
      <c r="I6" s="122"/>
      <c r="J6" s="122"/>
      <c r="K6" s="122"/>
      <c r="L6" s="122"/>
      <c r="M6" s="122"/>
    </row>
    <row r="7" spans="1:14" ht="15.75" thickBot="1">
      <c r="A7" s="1139" t="s">
        <v>368</v>
      </c>
      <c r="B7" s="1140" t="s">
        <v>369</v>
      </c>
      <c r="C7" s="1141" t="s">
        <v>370</v>
      </c>
      <c r="D7" s="1141" t="s">
        <v>371</v>
      </c>
      <c r="E7" s="1141" t="s">
        <v>372</v>
      </c>
      <c r="F7" s="1141" t="s">
        <v>373</v>
      </c>
      <c r="G7" s="1141" t="s">
        <v>374</v>
      </c>
      <c r="H7" s="1141" t="s">
        <v>375</v>
      </c>
      <c r="I7" s="1141" t="s">
        <v>376</v>
      </c>
      <c r="J7" s="1141" t="s">
        <v>377</v>
      </c>
      <c r="K7" s="1141" t="s">
        <v>378</v>
      </c>
      <c r="L7" s="1141" t="s">
        <v>379</v>
      </c>
      <c r="M7" s="1142" t="s">
        <v>380</v>
      </c>
    </row>
    <row r="8" spans="1:14" ht="15.75">
      <c r="A8" s="1143" t="s">
        <v>381</v>
      </c>
      <c r="B8" s="1144"/>
      <c r="C8" s="1144"/>
      <c r="D8" s="1144"/>
      <c r="E8" s="1144"/>
      <c r="F8" s="1144"/>
      <c r="G8" s="1144"/>
      <c r="H8" s="1144"/>
      <c r="I8" s="1144"/>
      <c r="J8" s="1144"/>
      <c r="K8" s="1144"/>
      <c r="L8" s="1144"/>
      <c r="M8" s="1145"/>
    </row>
    <row r="9" spans="1:14" ht="15.75">
      <c r="A9" s="1146" t="s">
        <v>382</v>
      </c>
      <c r="B9" s="1147">
        <v>10065.14920330695</v>
      </c>
      <c r="C9" s="1148">
        <v>10080.396827870052</v>
      </c>
      <c r="D9" s="1148">
        <v>10168.392423032492</v>
      </c>
      <c r="E9" s="1148">
        <v>10383.660897394942</v>
      </c>
      <c r="F9" s="1148">
        <v>10601.02602540495</v>
      </c>
      <c r="G9" s="1148">
        <v>10681.538024962125</v>
      </c>
      <c r="H9" s="1148">
        <v>10293.315596828763</v>
      </c>
      <c r="I9" s="1148">
        <v>10595.183348072431</v>
      </c>
      <c r="J9" s="1148">
        <v>10984.585741483217</v>
      </c>
      <c r="K9" s="1148">
        <v>10966.946248088372</v>
      </c>
      <c r="L9" s="1148">
        <v>11097.939953548594</v>
      </c>
      <c r="M9" s="1149">
        <v>11146.365363995808</v>
      </c>
    </row>
    <row r="10" spans="1:14" ht="15.75">
      <c r="A10" s="1146" t="s">
        <v>383</v>
      </c>
      <c r="B10" s="1147">
        <v>11132.805994345952</v>
      </c>
      <c r="C10" s="1148">
        <v>11233.336791819034</v>
      </c>
      <c r="D10" s="1148">
        <v>11549.323679081062</v>
      </c>
      <c r="E10" s="1148">
        <v>11779.076383839585</v>
      </c>
      <c r="F10" s="1148">
        <v>11597.36140191531</v>
      </c>
      <c r="G10" s="1148">
        <v>11706.808799822491</v>
      </c>
      <c r="H10" s="1148">
        <v>11199.573228816986</v>
      </c>
      <c r="I10" s="1148">
        <v>11073.620546924885</v>
      </c>
      <c r="J10" s="1148">
        <v>10919.998910676999</v>
      </c>
      <c r="K10" s="1148">
        <v>11083.771594849599</v>
      </c>
      <c r="L10" s="1148">
        <v>10697.446356089269</v>
      </c>
      <c r="M10" s="1149">
        <v>10922.845842494447</v>
      </c>
    </row>
    <row r="11" spans="1:14" ht="16.5" thickBot="1">
      <c r="A11" s="1150" t="s">
        <v>384</v>
      </c>
      <c r="B11" s="1151">
        <v>10779.101139240223</v>
      </c>
      <c r="C11" s="1152">
        <v>10525.243839466166</v>
      </c>
      <c r="D11" s="1152">
        <v>10838.862022210526</v>
      </c>
      <c r="E11" s="1152">
        <v>10900.833594134192</v>
      </c>
      <c r="F11" s="1152">
        <v>10972.865021548203</v>
      </c>
      <c r="G11" s="1152">
        <v>10778.598012388826</v>
      </c>
      <c r="H11" s="1152">
        <v>10178.357608292003</v>
      </c>
      <c r="I11" s="1152">
        <v>10258.950000000001</v>
      </c>
      <c r="J11" s="1153">
        <v>10307.35</v>
      </c>
      <c r="K11" s="1152" t="s">
        <v>100</v>
      </c>
      <c r="L11" s="1152" t="s">
        <v>100</v>
      </c>
      <c r="M11" s="1154" t="s">
        <v>100</v>
      </c>
    </row>
    <row r="12" spans="1:14" ht="15.75">
      <c r="A12" s="1143" t="s">
        <v>385</v>
      </c>
      <c r="B12" s="1144"/>
      <c r="C12" s="1144"/>
      <c r="D12" s="1144"/>
      <c r="E12" s="1144"/>
      <c r="F12" s="1144"/>
      <c r="G12" s="1144"/>
      <c r="H12" s="1144"/>
      <c r="I12" s="1144"/>
      <c r="J12" s="1144"/>
      <c r="K12" s="1144"/>
      <c r="L12" s="1144"/>
      <c r="M12" s="1145"/>
    </row>
    <row r="13" spans="1:14" ht="15.75">
      <c r="A13" s="1146" t="s">
        <v>382</v>
      </c>
      <c r="B13" s="1147">
        <v>13077.710337994744</v>
      </c>
      <c r="C13" s="1148">
        <v>12903.073525758837</v>
      </c>
      <c r="D13" s="1148">
        <v>12698.931145933877</v>
      </c>
      <c r="E13" s="1148">
        <v>12657.588856436963</v>
      </c>
      <c r="F13" s="1148">
        <v>12717.112689021023</v>
      </c>
      <c r="G13" s="1148">
        <v>12734.575070390658</v>
      </c>
      <c r="H13" s="1148">
        <v>12584.73701594032</v>
      </c>
      <c r="I13" s="1148">
        <v>12999.206672696655</v>
      </c>
      <c r="J13" s="1148">
        <v>13326.129323653522</v>
      </c>
      <c r="K13" s="1148">
        <v>13558.078274143218</v>
      </c>
      <c r="L13" s="1148">
        <v>13767.296305638371</v>
      </c>
      <c r="M13" s="1149">
        <v>13967.765524559227</v>
      </c>
    </row>
    <row r="14" spans="1:14" ht="15.75">
      <c r="A14" s="1146" t="s">
        <v>383</v>
      </c>
      <c r="B14" s="1147">
        <v>13863.291293383541</v>
      </c>
      <c r="C14" s="1148">
        <v>13743.276622380532</v>
      </c>
      <c r="D14" s="1148">
        <v>13723.137993721932</v>
      </c>
      <c r="E14" s="1148">
        <v>13676.483392698095</v>
      </c>
      <c r="F14" s="1148">
        <v>13897.183799781353</v>
      </c>
      <c r="G14" s="1148">
        <v>13819.293352302531</v>
      </c>
      <c r="H14" s="1148">
        <v>13646.185847959312</v>
      </c>
      <c r="I14" s="1148">
        <v>13665.272297680553</v>
      </c>
      <c r="J14" s="1148">
        <v>13574.108658165709</v>
      </c>
      <c r="K14" s="1148">
        <v>13788.120289112323</v>
      </c>
      <c r="L14" s="1148">
        <v>13662.087019707555</v>
      </c>
      <c r="M14" s="1149">
        <v>13626.144742652335</v>
      </c>
    </row>
    <row r="15" spans="1:14" ht="16.5" thickBot="1">
      <c r="A15" s="1150" t="s">
        <v>384</v>
      </c>
      <c r="B15" s="1151">
        <v>13645.090499529209</v>
      </c>
      <c r="C15" s="1152">
        <v>13282.733991297373</v>
      </c>
      <c r="D15" s="1152">
        <v>13143.170864206666</v>
      </c>
      <c r="E15" s="1152">
        <v>12928.022364758031</v>
      </c>
      <c r="F15" s="1152">
        <v>12944.684877391548</v>
      </c>
      <c r="G15" s="1152">
        <v>12448.358236205486</v>
      </c>
      <c r="H15" s="1152">
        <v>12124.260986050436</v>
      </c>
      <c r="I15" s="1152">
        <v>12505.99</v>
      </c>
      <c r="J15" s="1153">
        <v>12412.7</v>
      </c>
      <c r="K15" s="1152" t="s">
        <v>100</v>
      </c>
      <c r="L15" s="1152" t="s">
        <v>100</v>
      </c>
      <c r="M15" s="1154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66" t="s">
        <v>389</v>
      </c>
      <c r="B18" s="1366"/>
      <c r="C18" s="1366"/>
      <c r="D18" s="1366"/>
      <c r="E18" s="1366"/>
      <c r="F18" s="1366"/>
      <c r="G18" s="1366"/>
      <c r="H18" s="1366"/>
      <c r="I18" s="1366"/>
      <c r="J18" s="1366"/>
      <c r="K18" s="1366"/>
      <c r="L18" s="1366"/>
      <c r="M18" s="1366"/>
      <c r="N18" s="1366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39" t="s">
        <v>368</v>
      </c>
      <c r="B20" s="1140" t="s">
        <v>369</v>
      </c>
      <c r="C20" s="1141" t="s">
        <v>370</v>
      </c>
      <c r="D20" s="1141" t="s">
        <v>371</v>
      </c>
      <c r="E20" s="1141" t="s">
        <v>372</v>
      </c>
      <c r="F20" s="1141" t="s">
        <v>373</v>
      </c>
      <c r="G20" s="1141" t="s">
        <v>374</v>
      </c>
      <c r="H20" s="1141" t="s">
        <v>375</v>
      </c>
      <c r="I20" s="1141" t="s">
        <v>376</v>
      </c>
      <c r="J20" s="1141" t="s">
        <v>377</v>
      </c>
      <c r="K20" s="1141" t="s">
        <v>378</v>
      </c>
      <c r="L20" s="1141" t="s">
        <v>379</v>
      </c>
      <c r="M20" s="1142" t="s">
        <v>380</v>
      </c>
      <c r="N20"/>
    </row>
    <row r="21" spans="1:14" ht="16.5" thickBot="1">
      <c r="A21" s="1160" t="s">
        <v>387</v>
      </c>
      <c r="B21" s="1161"/>
      <c r="C21" s="1161"/>
      <c r="D21" s="1161"/>
      <c r="E21" s="1161"/>
      <c r="F21" s="1161"/>
      <c r="G21" s="1161"/>
      <c r="H21" s="1161"/>
      <c r="I21" s="1161"/>
      <c r="J21" s="1161"/>
      <c r="K21" s="1161"/>
      <c r="L21" s="1161"/>
      <c r="M21" s="1162"/>
    </row>
    <row r="22" spans="1:14" ht="15.75">
      <c r="A22" s="1156" t="s">
        <v>382</v>
      </c>
      <c r="B22" s="1157">
        <v>27851.705456255884</v>
      </c>
      <c r="C22" s="1158">
        <v>27123.64730249999</v>
      </c>
      <c r="D22" s="1158">
        <v>26582.674622279141</v>
      </c>
      <c r="E22" s="1158">
        <v>27784.630848493467</v>
      </c>
      <c r="F22" s="1158">
        <v>29598.213320045077</v>
      </c>
      <c r="G22" s="1158">
        <v>28787.621133339711</v>
      </c>
      <c r="H22" s="1158">
        <v>29300.536472176766</v>
      </c>
      <c r="I22" s="1158">
        <v>30504.441266437731</v>
      </c>
      <c r="J22" s="1158">
        <v>30498.821648031102</v>
      </c>
      <c r="K22" s="1158">
        <v>28648.548081830173</v>
      </c>
      <c r="L22" s="1158">
        <v>27467.131642772347</v>
      </c>
      <c r="M22" s="1159">
        <v>27778.199839529283</v>
      </c>
    </row>
    <row r="23" spans="1:14" ht="15.75">
      <c r="A23" s="1146" t="s">
        <v>383</v>
      </c>
      <c r="B23" s="1147">
        <v>25833.94075375775</v>
      </c>
      <c r="C23" s="1148">
        <v>25340.374581887783</v>
      </c>
      <c r="D23" s="1148">
        <v>26641.953903275295</v>
      </c>
      <c r="E23" s="1148">
        <v>26658.495362448899</v>
      </c>
      <c r="F23" s="1148">
        <v>28853.883794903919</v>
      </c>
      <c r="G23" s="1148">
        <v>29543.034993483714</v>
      </c>
      <c r="H23" s="1148">
        <v>28801.681986809574</v>
      </c>
      <c r="I23" s="1148">
        <v>28392.787205244891</v>
      </c>
      <c r="J23" s="1148">
        <v>28466.022011387158</v>
      </c>
      <c r="K23" s="1148">
        <v>27616.704977122507</v>
      </c>
      <c r="L23" s="1148">
        <v>26839.808929233062</v>
      </c>
      <c r="M23" s="1149">
        <v>27141.214844955597</v>
      </c>
    </row>
    <row r="24" spans="1:14" ht="16.5" thickBot="1">
      <c r="A24" s="1150" t="s">
        <v>384</v>
      </c>
      <c r="B24" s="1151">
        <v>25776.336953005964</v>
      </c>
      <c r="C24" s="1152">
        <v>23649.071175292673</v>
      </c>
      <c r="D24" s="1152">
        <v>24244.69587026758</v>
      </c>
      <c r="E24" s="1152">
        <v>25502.655897270379</v>
      </c>
      <c r="F24" s="1152">
        <v>25923.582065295945</v>
      </c>
      <c r="G24" s="1152">
        <v>27055.720758505297</v>
      </c>
      <c r="H24" s="1152">
        <v>29655.713761194031</v>
      </c>
      <c r="I24" s="1152">
        <v>30642.32</v>
      </c>
      <c r="J24" s="1153">
        <v>30399.279999999999</v>
      </c>
      <c r="K24" s="1152" t="s">
        <v>100</v>
      </c>
      <c r="L24" s="1152" t="s">
        <v>100</v>
      </c>
      <c r="M24" s="1154" t="s">
        <v>100</v>
      </c>
    </row>
    <row r="25" spans="1:14" ht="15.75">
      <c r="A25" s="1143" t="s">
        <v>400</v>
      </c>
      <c r="B25" s="1144"/>
      <c r="C25" s="1144"/>
      <c r="D25" s="1144"/>
      <c r="E25" s="1144"/>
      <c r="F25" s="1144"/>
      <c r="G25" s="1144"/>
      <c r="H25" s="1144"/>
      <c r="I25" s="1144"/>
      <c r="J25" s="1144"/>
      <c r="K25" s="1144"/>
      <c r="L25" s="1144"/>
      <c r="M25" s="1145"/>
    </row>
    <row r="26" spans="1:14" ht="15.75">
      <c r="A26" s="1146" t="s">
        <v>382</v>
      </c>
      <c r="B26" s="1147">
        <v>21663.966949699432</v>
      </c>
      <c r="C26" s="1148">
        <v>21525.397673001702</v>
      </c>
      <c r="D26" s="1148">
        <v>21115.733438107225</v>
      </c>
      <c r="E26" s="1148">
        <v>21302.128362253105</v>
      </c>
      <c r="F26" s="1148">
        <v>21200.291742224468</v>
      </c>
      <c r="G26" s="1148">
        <v>20822.118697379927</v>
      </c>
      <c r="H26" s="1148">
        <v>20206.889065246851</v>
      </c>
      <c r="I26" s="1148">
        <v>20948.119652057965</v>
      </c>
      <c r="J26" s="1148">
        <v>21116.098043152244</v>
      </c>
      <c r="K26" s="1148">
        <v>21873.281641223013</v>
      </c>
      <c r="L26" s="1148">
        <v>21354.087891290288</v>
      </c>
      <c r="M26" s="1149">
        <v>22297.314513329471</v>
      </c>
    </row>
    <row r="27" spans="1:14" ht="15.75">
      <c r="A27" s="1146" t="s">
        <v>383</v>
      </c>
      <c r="B27" s="1147">
        <v>21402.312901691836</v>
      </c>
      <c r="C27" s="1148">
        <v>21211.519078437537</v>
      </c>
      <c r="D27" s="1148">
        <v>21982.387355191033</v>
      </c>
      <c r="E27" s="1148">
        <v>21460.556994517105</v>
      </c>
      <c r="F27" s="1148">
        <v>22185.677427629282</v>
      </c>
      <c r="G27" s="1148">
        <v>21834.028071648627</v>
      </c>
      <c r="H27" s="1148">
        <v>21564.632920196203</v>
      </c>
      <c r="I27" s="1148">
        <v>21295.617981644409</v>
      </c>
      <c r="J27" s="1148">
        <v>20755.561440894948</v>
      </c>
      <c r="K27" s="1148">
        <v>20670.700563797891</v>
      </c>
      <c r="L27" s="1148">
        <v>21400.192230924309</v>
      </c>
      <c r="M27" s="1149">
        <v>22220.298261284093</v>
      </c>
    </row>
    <row r="28" spans="1:14" ht="16.5" thickBot="1">
      <c r="A28" s="1150" t="s">
        <v>384</v>
      </c>
      <c r="B28" s="1151">
        <v>21710.465139517379</v>
      </c>
      <c r="C28" s="1152">
        <v>21462.727974698573</v>
      </c>
      <c r="D28" s="1152">
        <v>21517.060154219016</v>
      </c>
      <c r="E28" s="1152">
        <v>21946.164324302244</v>
      </c>
      <c r="F28" s="1152">
        <v>21378.921701744526</v>
      </c>
      <c r="G28" s="1152">
        <v>21331.314775808616</v>
      </c>
      <c r="H28" s="1152">
        <v>20629.234211361087</v>
      </c>
      <c r="I28" s="1152">
        <v>22365.58</v>
      </c>
      <c r="J28" s="1153">
        <v>22334.37</v>
      </c>
      <c r="K28" s="1152" t="s">
        <v>100</v>
      </c>
      <c r="L28" s="1152" t="s">
        <v>100</v>
      </c>
      <c r="M28" s="1154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sqref="A1:K1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205" t="s">
        <v>88</v>
      </c>
      <c r="B1" s="1205"/>
      <c r="C1" s="1205"/>
      <c r="D1" s="1205"/>
      <c r="E1" s="1205"/>
      <c r="F1" s="1205"/>
      <c r="G1" s="1205"/>
      <c r="H1" s="1205"/>
      <c r="I1" s="1205"/>
      <c r="J1" s="1205"/>
      <c r="K1" s="1205"/>
      <c r="L1" s="152"/>
    </row>
    <row r="2" spans="1:12" s="122" customFormat="1" ht="27" thickBot="1">
      <c r="A2" s="1115"/>
      <c r="B2" s="1116"/>
      <c r="C2" s="1117"/>
      <c r="D2" s="1117"/>
      <c r="E2" s="1118" t="s">
        <v>8</v>
      </c>
      <c r="F2" s="1117"/>
      <c r="G2" s="1117"/>
      <c r="H2" s="1117"/>
      <c r="I2" s="1117"/>
      <c r="J2" s="1117"/>
      <c r="K2" s="1119"/>
      <c r="L2" s="5"/>
    </row>
    <row r="3" spans="1:12" s="122" customFormat="1" ht="39" customHeight="1" thickBot="1">
      <c r="A3" s="798"/>
      <c r="B3" s="1211" t="s">
        <v>99</v>
      </c>
      <c r="C3" s="1212"/>
      <c r="D3" s="1212"/>
      <c r="E3" s="1212"/>
      <c r="F3" s="1213"/>
      <c r="G3" s="1207" t="s">
        <v>71</v>
      </c>
      <c r="H3" s="1208"/>
      <c r="I3" s="1214" t="s">
        <v>317</v>
      </c>
      <c r="J3" s="1209" t="s">
        <v>72</v>
      </c>
      <c r="K3" s="1210"/>
      <c r="L3" s="5"/>
    </row>
    <row r="4" spans="1:12" s="122" customFormat="1" ht="31.5">
      <c r="A4" s="799" t="s">
        <v>73</v>
      </c>
      <c r="B4" s="1111" t="s">
        <v>74</v>
      </c>
      <c r="C4" s="148" t="s">
        <v>75</v>
      </c>
      <c r="D4" s="148" t="s">
        <v>76</v>
      </c>
      <c r="E4" s="650" t="s">
        <v>69</v>
      </c>
      <c r="F4" s="651" t="s">
        <v>77</v>
      </c>
      <c r="G4" s="1109" t="s">
        <v>78</v>
      </c>
      <c r="H4" s="653" t="s">
        <v>91</v>
      </c>
      <c r="I4" s="1215"/>
      <c r="J4" s="124" t="s">
        <v>70</v>
      </c>
      <c r="K4" s="652" t="s">
        <v>81</v>
      </c>
      <c r="L4" s="5"/>
    </row>
    <row r="5" spans="1:12" s="122" customFormat="1" ht="21" customHeight="1" thickBot="1">
      <c r="A5" s="800"/>
      <c r="B5" s="1112" t="s">
        <v>405</v>
      </c>
      <c r="C5" s="941" t="s">
        <v>405</v>
      </c>
      <c r="D5" s="941" t="s">
        <v>405</v>
      </c>
      <c r="E5" s="1049" t="s">
        <v>127</v>
      </c>
      <c r="F5" s="1050" t="s">
        <v>79</v>
      </c>
      <c r="G5" s="1110" t="s">
        <v>405</v>
      </c>
      <c r="H5" s="797" t="s">
        <v>90</v>
      </c>
      <c r="I5" s="895"/>
      <c r="J5" s="941" t="s">
        <v>405</v>
      </c>
      <c r="K5" s="1036" t="s">
        <v>80</v>
      </c>
      <c r="L5" s="5"/>
    </row>
    <row r="6" spans="1:12" s="122" customFormat="1" ht="28.5" customHeight="1" thickBot="1">
      <c r="A6" s="79" t="s">
        <v>22</v>
      </c>
      <c r="B6" s="780">
        <v>6.02133924462869</v>
      </c>
      <c r="C6" s="781">
        <v>11624.207035962721</v>
      </c>
      <c r="D6" s="781">
        <v>11856.691176681976</v>
      </c>
      <c r="E6" s="1043">
        <v>0.39922241384450591</v>
      </c>
      <c r="F6" s="1051">
        <v>-10.576515318317824</v>
      </c>
      <c r="G6" s="782">
        <v>311.07224186273316</v>
      </c>
      <c r="H6" s="1043">
        <v>0.19777040544834085</v>
      </c>
      <c r="I6" s="782">
        <v>0.18931297709923664</v>
      </c>
      <c r="J6" s="783">
        <v>100</v>
      </c>
      <c r="K6" s="1037" t="s">
        <v>23</v>
      </c>
    </row>
    <row r="7" spans="1:12" s="122" customFormat="1" ht="25.5" customHeight="1">
      <c r="A7" s="882" t="s">
        <v>103</v>
      </c>
      <c r="B7" s="971">
        <v>6.0897585485563326</v>
      </c>
      <c r="C7" s="972">
        <v>11298.253336839205</v>
      </c>
      <c r="D7" s="972">
        <v>11524.218403575989</v>
      </c>
      <c r="E7" s="1052">
        <v>-2.8413086251519908</v>
      </c>
      <c r="F7" s="1053">
        <v>-18.055865843847009</v>
      </c>
      <c r="G7" s="784">
        <v>252.59032258064514</v>
      </c>
      <c r="H7" s="1044">
        <v>-2.1712562105530915</v>
      </c>
      <c r="I7" s="785">
        <v>10.714285714285714</v>
      </c>
      <c r="J7" s="785">
        <v>0.1889552602706327</v>
      </c>
      <c r="K7" s="1038">
        <v>1.7962893858418955E-2</v>
      </c>
    </row>
    <row r="8" spans="1:12" s="122" customFormat="1" ht="24" customHeight="1">
      <c r="A8" s="883" t="s">
        <v>104</v>
      </c>
      <c r="B8" s="973">
        <v>6.5031650422921325</v>
      </c>
      <c r="C8" s="786">
        <v>12201.060116870793</v>
      </c>
      <c r="D8" s="786">
        <v>12445.081319208208</v>
      </c>
      <c r="E8" s="1054">
        <v>1.0636712792570657</v>
      </c>
      <c r="F8" s="787">
        <v>-12.772146616601079</v>
      </c>
      <c r="G8" s="788">
        <v>346.61221664647866</v>
      </c>
      <c r="H8" s="1045">
        <v>0.15855467956457239</v>
      </c>
      <c r="I8" s="789">
        <v>-1.2474367737525633</v>
      </c>
      <c r="J8" s="789">
        <v>35.224917713031815</v>
      </c>
      <c r="K8" s="1039">
        <v>-0.512486867120856</v>
      </c>
    </row>
    <row r="9" spans="1:12" s="122" customFormat="1" ht="24" customHeight="1">
      <c r="A9" s="883" t="s">
        <v>105</v>
      </c>
      <c r="B9" s="973">
        <v>6.4798716489483992</v>
      </c>
      <c r="C9" s="786">
        <v>12157.357690334708</v>
      </c>
      <c r="D9" s="786">
        <v>12400.504844141402</v>
      </c>
      <c r="E9" s="1054">
        <v>1.5108424487522314</v>
      </c>
      <c r="F9" s="787">
        <v>-12.498307830622633</v>
      </c>
      <c r="G9" s="790">
        <v>385.47006324666199</v>
      </c>
      <c r="H9" s="1046">
        <v>1.3025070056149803</v>
      </c>
      <c r="I9" s="791">
        <v>10.054137664346481</v>
      </c>
      <c r="J9" s="791">
        <v>8.6736559795196886</v>
      </c>
      <c r="K9" s="1040">
        <v>0.77747277341281862</v>
      </c>
    </row>
    <row r="10" spans="1:12" s="122" customFormat="1" ht="24" customHeight="1">
      <c r="A10" s="883" t="s">
        <v>106</v>
      </c>
      <c r="B10" s="1113" t="s">
        <v>100</v>
      </c>
      <c r="C10" s="869" t="s">
        <v>100</v>
      </c>
      <c r="D10" s="869" t="s">
        <v>100</v>
      </c>
      <c r="E10" s="1047" t="s">
        <v>100</v>
      </c>
      <c r="F10" s="1114" t="s">
        <v>100</v>
      </c>
      <c r="G10" s="970" t="s">
        <v>100</v>
      </c>
      <c r="H10" s="1047" t="s">
        <v>100</v>
      </c>
      <c r="I10" s="792" t="s">
        <v>100</v>
      </c>
      <c r="J10" s="862">
        <v>0</v>
      </c>
      <c r="K10" s="1041">
        <v>0</v>
      </c>
    </row>
    <row r="11" spans="1:12" s="122" customFormat="1" ht="24" customHeight="1">
      <c r="A11" s="883" t="s">
        <v>98</v>
      </c>
      <c r="B11" s="973">
        <v>4.8763118918452077</v>
      </c>
      <c r="C11" s="786">
        <v>10012.96076354252</v>
      </c>
      <c r="D11" s="786">
        <v>10213.219978813371</v>
      </c>
      <c r="E11" s="1054">
        <v>0.17117529756240699</v>
      </c>
      <c r="F11" s="787">
        <v>-11.241289015072404</v>
      </c>
      <c r="G11" s="790">
        <v>275.91512160733168</v>
      </c>
      <c r="H11" s="1046">
        <v>-0.32085116351876392</v>
      </c>
      <c r="I11" s="791">
        <v>2.9577209217927782</v>
      </c>
      <c r="J11" s="791">
        <v>34.584907960502257</v>
      </c>
      <c r="K11" s="1040">
        <v>0.92994612844118762</v>
      </c>
    </row>
    <row r="12" spans="1:12" s="122" customFormat="1" ht="24" customHeight="1" thickBot="1">
      <c r="A12" s="884" t="s">
        <v>107</v>
      </c>
      <c r="B12" s="974">
        <v>6.5915942203171376</v>
      </c>
      <c r="C12" s="793">
        <v>12725.085367407602</v>
      </c>
      <c r="D12" s="793">
        <v>12979.587074755755</v>
      </c>
      <c r="E12" s="1055">
        <v>-0.22123717296801235</v>
      </c>
      <c r="F12" s="794">
        <v>-4.0631287975745964</v>
      </c>
      <c r="G12" s="795">
        <v>279.64635610174332</v>
      </c>
      <c r="H12" s="1048">
        <v>-0.16624532686059015</v>
      </c>
      <c r="I12" s="796">
        <v>-5.201842319154701</v>
      </c>
      <c r="J12" s="796">
        <v>21.327563086675607</v>
      </c>
      <c r="K12" s="1042">
        <v>-1.2128949285915702</v>
      </c>
    </row>
    <row r="13" spans="1:12" s="122" customFormat="1" ht="15">
      <c r="A13" s="968"/>
      <c r="B13" s="969"/>
    </row>
    <row r="14" spans="1:12" s="122" customFormat="1" ht="46.5" customHeight="1">
      <c r="A14" s="1206" t="s">
        <v>126</v>
      </c>
      <c r="B14" s="1206"/>
      <c r="C14" s="1206"/>
      <c r="D14" s="1206"/>
      <c r="E14" s="1206"/>
      <c r="F14" s="1206"/>
      <c r="G14" s="1206"/>
      <c r="H14" s="1206"/>
      <c r="I14" s="1206"/>
      <c r="J14" s="1206"/>
      <c r="K14" s="1206"/>
    </row>
    <row r="15" spans="1:12" s="122" customFormat="1" ht="33.75" customHeight="1">
      <c r="A15" s="1206" t="s">
        <v>344</v>
      </c>
      <c r="B15" s="1206"/>
      <c r="C15" s="1206"/>
      <c r="D15" s="1206"/>
      <c r="E15" s="1206"/>
      <c r="F15" s="1206"/>
      <c r="G15" s="1206"/>
      <c r="H15" s="1206"/>
      <c r="I15" s="1206"/>
      <c r="J15" s="1206"/>
      <c r="K15" s="1206"/>
    </row>
    <row r="16" spans="1:12" s="122" customFormat="1">
      <c r="A16" s="1206" t="s">
        <v>171</v>
      </c>
      <c r="B16" s="1206"/>
      <c r="C16" s="1206"/>
      <c r="D16" s="1206"/>
      <c r="E16" s="1206"/>
      <c r="F16" s="1206"/>
      <c r="G16" s="1206"/>
      <c r="H16" s="1206"/>
      <c r="I16" s="1206"/>
      <c r="J16" s="1206"/>
      <c r="K16" s="1206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B44"/>
  <sheetViews>
    <sheetView showGridLines="0" workbookViewId="0"/>
  </sheetViews>
  <sheetFormatPr defaultRowHeight="12.75"/>
  <sheetData>
    <row r="22" spans="27:28" s="122" customFormat="1" ht="12" customHeight="1"/>
    <row r="23" spans="27:28" s="122" customFormat="1" ht="12" customHeight="1">
      <c r="AA23"/>
      <c r="AB23"/>
    </row>
    <row r="24" spans="27:28" s="122" customFormat="1" ht="12" customHeight="1">
      <c r="AA24"/>
      <c r="AB24"/>
    </row>
    <row r="43" spans="1:7" ht="17.25" customHeight="1">
      <c r="A43" s="1011"/>
    </row>
    <row r="44" spans="1:7">
      <c r="A44" s="1011" t="s">
        <v>363</v>
      </c>
      <c r="B44" s="122"/>
      <c r="C44" s="122"/>
      <c r="D44" s="122"/>
      <c r="E44" s="122"/>
      <c r="F44" s="122"/>
      <c r="G44" s="1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sqref="A1:J1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216" t="s">
        <v>87</v>
      </c>
      <c r="B1" s="1216"/>
      <c r="C1" s="1216"/>
      <c r="D1" s="1216"/>
      <c r="E1" s="1216"/>
      <c r="F1" s="1216"/>
      <c r="G1" s="1216"/>
      <c r="H1" s="1216"/>
      <c r="I1" s="1216"/>
      <c r="J1" s="1216"/>
      <c r="K1" s="147"/>
    </row>
    <row r="2" spans="1:11" ht="19.5" thickBot="1">
      <c r="A2" s="1230" t="s">
        <v>345</v>
      </c>
      <c r="B2" s="1231"/>
      <c r="C2" s="1231"/>
      <c r="D2" s="1231"/>
      <c r="E2" s="1231"/>
      <c r="F2" s="1231"/>
      <c r="G2" s="1231"/>
      <c r="H2" s="1231"/>
      <c r="I2" s="1231"/>
      <c r="J2" s="1232"/>
    </row>
    <row r="3" spans="1:11" ht="26.25" thickBot="1">
      <c r="A3" s="757"/>
      <c r="B3" s="855"/>
      <c r="C3" s="856" t="s">
        <v>82</v>
      </c>
      <c r="D3" s="149"/>
      <c r="E3" s="801"/>
      <c r="F3" s="802" t="s">
        <v>330</v>
      </c>
      <c r="G3" s="803" t="s">
        <v>331</v>
      </c>
      <c r="H3" s="804" t="s">
        <v>91</v>
      </c>
      <c r="I3" s="802" t="s">
        <v>332</v>
      </c>
      <c r="J3" s="803" t="s">
        <v>333</v>
      </c>
    </row>
    <row r="4" spans="1:11" ht="27">
      <c r="A4" s="758" t="s">
        <v>73</v>
      </c>
      <c r="B4" s="805" t="s">
        <v>83</v>
      </c>
      <c r="C4" s="806" t="s">
        <v>84</v>
      </c>
      <c r="D4" s="975" t="s">
        <v>85</v>
      </c>
      <c r="E4" s="807" t="s">
        <v>92</v>
      </c>
      <c r="F4" s="808" t="s">
        <v>78</v>
      </c>
      <c r="G4" s="809" t="s">
        <v>69</v>
      </c>
      <c r="H4" s="810" t="s">
        <v>93</v>
      </c>
      <c r="I4" s="150" t="s">
        <v>70</v>
      </c>
      <c r="J4" s="811" t="s">
        <v>92</v>
      </c>
    </row>
    <row r="5" spans="1:11" ht="14.25" thickBot="1">
      <c r="A5" s="151"/>
      <c r="B5" s="941" t="s">
        <v>405</v>
      </c>
      <c r="C5" s="941" t="s">
        <v>405</v>
      </c>
      <c r="D5" s="941" t="s">
        <v>405</v>
      </c>
      <c r="E5" s="812" t="s">
        <v>70</v>
      </c>
      <c r="F5" s="941" t="s">
        <v>405</v>
      </c>
      <c r="G5" s="813" t="s">
        <v>94</v>
      </c>
      <c r="H5" s="814" t="s">
        <v>90</v>
      </c>
      <c r="I5" s="941" t="s">
        <v>405</v>
      </c>
      <c r="J5" s="815" t="s">
        <v>80</v>
      </c>
    </row>
    <row r="6" spans="1:11" ht="16.5" thickBot="1">
      <c r="A6" s="1164" t="s">
        <v>337</v>
      </c>
      <c r="B6" s="1165"/>
      <c r="C6" s="1165"/>
      <c r="D6" s="1165"/>
      <c r="E6" s="1165"/>
      <c r="F6" s="1165"/>
      <c r="G6" s="1165"/>
      <c r="H6" s="1165"/>
      <c r="I6" s="816"/>
      <c r="J6" s="817"/>
    </row>
    <row r="7" spans="1:11" ht="15.75" thickBot="1">
      <c r="A7" s="818" t="s">
        <v>22</v>
      </c>
      <c r="B7" s="819">
        <v>6.1222755970516465</v>
      </c>
      <c r="C7" s="820">
        <v>11819.064859173062</v>
      </c>
      <c r="D7" s="821">
        <v>12055.446156356524</v>
      </c>
      <c r="E7" s="822">
        <v>0.48122825545385145</v>
      </c>
      <c r="F7" s="823">
        <v>313.27997616209774</v>
      </c>
      <c r="G7" s="822">
        <v>8.7441808780031618E-2</v>
      </c>
      <c r="H7" s="822">
        <v>0.9019843656043296</v>
      </c>
      <c r="I7" s="822">
        <v>100</v>
      </c>
      <c r="J7" s="824" t="s">
        <v>23</v>
      </c>
    </row>
    <row r="8" spans="1:11" ht="15">
      <c r="A8" s="825" t="s">
        <v>103</v>
      </c>
      <c r="B8" s="826">
        <v>5.7895510485897663</v>
      </c>
      <c r="C8" s="827">
        <v>10741.282093858565</v>
      </c>
      <c r="D8" s="828">
        <v>10956.107735735735</v>
      </c>
      <c r="E8" s="829">
        <v>-3.4058806220270377</v>
      </c>
      <c r="F8" s="830">
        <v>237.82857142857145</v>
      </c>
      <c r="G8" s="831">
        <v>-9.2875630023157569</v>
      </c>
      <c r="H8" s="831">
        <v>0</v>
      </c>
      <c r="I8" s="831">
        <v>0.16686531585220502</v>
      </c>
      <c r="J8" s="832">
        <v>-1.5050990606031434E-3</v>
      </c>
    </row>
    <row r="9" spans="1:11" ht="15">
      <c r="A9" s="833" t="s">
        <v>104</v>
      </c>
      <c r="B9" s="834">
        <v>6.602899504101325</v>
      </c>
      <c r="C9" s="835">
        <v>12388.179182178845</v>
      </c>
      <c r="D9" s="836">
        <v>12635.942765822421</v>
      </c>
      <c r="E9" s="837">
        <v>1.3224116887486765</v>
      </c>
      <c r="F9" s="838">
        <v>344.6310606060606</v>
      </c>
      <c r="G9" s="839">
        <v>-0.29114038957584976</v>
      </c>
      <c r="H9" s="839">
        <v>-4.4682190056639399</v>
      </c>
      <c r="I9" s="839">
        <v>36.185935637663889</v>
      </c>
      <c r="J9" s="840">
        <v>-2.0341485475435732</v>
      </c>
    </row>
    <row r="10" spans="1:11" ht="15">
      <c r="A10" s="833" t="s">
        <v>105</v>
      </c>
      <c r="B10" s="834">
        <v>6.5490446687949788</v>
      </c>
      <c r="C10" s="835">
        <v>12287.138215375195</v>
      </c>
      <c r="D10" s="836">
        <v>12532.880979682699</v>
      </c>
      <c r="E10" s="837">
        <v>1.8835978208777489</v>
      </c>
      <c r="F10" s="838">
        <v>388.45079171741776</v>
      </c>
      <c r="G10" s="839">
        <v>1.5118710326642146</v>
      </c>
      <c r="H10" s="839">
        <v>8.8859416445623332</v>
      </c>
      <c r="I10" s="839">
        <v>9.7854588796185933</v>
      </c>
      <c r="J10" s="840">
        <v>0.71750939074306608</v>
      </c>
    </row>
    <row r="11" spans="1:11" ht="15">
      <c r="A11" s="833" t="s">
        <v>106</v>
      </c>
      <c r="B11" s="841" t="s">
        <v>100</v>
      </c>
      <c r="C11" s="835" t="s">
        <v>100</v>
      </c>
      <c r="D11" s="836" t="s">
        <v>100</v>
      </c>
      <c r="E11" s="837" t="s">
        <v>100</v>
      </c>
      <c r="F11" s="838" t="s">
        <v>100</v>
      </c>
      <c r="G11" s="839" t="s">
        <v>100</v>
      </c>
      <c r="H11" s="839" t="s">
        <v>100</v>
      </c>
      <c r="I11" s="839" t="s">
        <v>100</v>
      </c>
      <c r="J11" s="840" t="s">
        <v>100</v>
      </c>
    </row>
    <row r="12" spans="1:11" ht="15">
      <c r="A12" s="833" t="s">
        <v>98</v>
      </c>
      <c r="B12" s="834">
        <v>4.9383741102363361</v>
      </c>
      <c r="C12" s="835">
        <v>10140.398583647508</v>
      </c>
      <c r="D12" s="836">
        <v>10343.206555320457</v>
      </c>
      <c r="E12" s="837">
        <v>0.98306574253988288</v>
      </c>
      <c r="F12" s="838">
        <v>275.90832391713752</v>
      </c>
      <c r="G12" s="839">
        <v>0.74703156006950089</v>
      </c>
      <c r="H12" s="839">
        <v>8.146639511201629</v>
      </c>
      <c r="I12" s="839">
        <v>31.644815256257449</v>
      </c>
      <c r="J12" s="840">
        <v>2.1198603554757298</v>
      </c>
    </row>
    <row r="13" spans="1:11" ht="15.75" thickBot="1">
      <c r="A13" s="842" t="s">
        <v>107</v>
      </c>
      <c r="B13" s="843">
        <v>6.6021488918346503</v>
      </c>
      <c r="C13" s="844">
        <v>12745.461181147974</v>
      </c>
      <c r="D13" s="845">
        <v>13000.370404770933</v>
      </c>
      <c r="E13" s="846">
        <v>-0.47987186599414433</v>
      </c>
      <c r="F13" s="847">
        <v>282.90493562231762</v>
      </c>
      <c r="G13" s="848">
        <v>0.33370697162738805</v>
      </c>
      <c r="H13" s="848">
        <v>-2.6123301985370948</v>
      </c>
      <c r="I13" s="848">
        <v>22.216924910607865</v>
      </c>
      <c r="J13" s="849">
        <v>-0.80171609961462664</v>
      </c>
    </row>
    <row r="14" spans="1:11" ht="16.5" thickBot="1">
      <c r="A14" s="1164" t="s">
        <v>334</v>
      </c>
      <c r="B14" s="1165"/>
      <c r="C14" s="1165"/>
      <c r="D14" s="1165"/>
      <c r="E14" s="1165"/>
      <c r="F14" s="1165"/>
      <c r="G14" s="1165"/>
      <c r="H14" s="1165"/>
      <c r="I14" s="816"/>
      <c r="J14" s="817"/>
    </row>
    <row r="15" spans="1:11" ht="15.75" thickBot="1">
      <c r="A15" s="818" t="s">
        <v>22</v>
      </c>
      <c r="B15" s="850">
        <v>6.0025339408801646</v>
      </c>
      <c r="C15" s="851">
        <v>11587.903360772518</v>
      </c>
      <c r="D15" s="852">
        <v>11819.661427987969</v>
      </c>
      <c r="E15" s="822">
        <v>0.59672466998933138</v>
      </c>
      <c r="F15" s="822">
        <v>309.13786308568092</v>
      </c>
      <c r="G15" s="822">
        <v>0.28469368945222129</v>
      </c>
      <c r="H15" s="822">
        <v>-2.1844660194174756</v>
      </c>
      <c r="I15" s="822">
        <v>100</v>
      </c>
      <c r="J15" s="824" t="s">
        <v>23</v>
      </c>
    </row>
    <row r="16" spans="1:11" ht="15">
      <c r="A16" s="825" t="s">
        <v>103</v>
      </c>
      <c r="B16" s="826">
        <v>6.3119125658997826</v>
      </c>
      <c r="C16" s="827">
        <v>11710.412923747277</v>
      </c>
      <c r="D16" s="828">
        <v>11944.621182222223</v>
      </c>
      <c r="E16" s="829">
        <v>-3.6419347054205313</v>
      </c>
      <c r="F16" s="830">
        <v>264.73529411764707</v>
      </c>
      <c r="G16" s="831">
        <v>4.1152344976419748</v>
      </c>
      <c r="H16" s="831">
        <v>21.428571428571427</v>
      </c>
      <c r="I16" s="831">
        <v>0.24813895781637718</v>
      </c>
      <c r="J16" s="832">
        <v>4.8253178261836921E-2</v>
      </c>
    </row>
    <row r="17" spans="1:10" ht="15">
      <c r="A17" s="833" t="s">
        <v>104</v>
      </c>
      <c r="B17" s="834">
        <v>6.4100133118381368</v>
      </c>
      <c r="C17" s="835">
        <v>12026.291391816392</v>
      </c>
      <c r="D17" s="836">
        <v>12266.817219652719</v>
      </c>
      <c r="E17" s="837">
        <v>0.9359170174940229</v>
      </c>
      <c r="F17" s="838">
        <v>347.96291024120205</v>
      </c>
      <c r="G17" s="839">
        <v>0.55189980353061807</v>
      </c>
      <c r="H17" s="839">
        <v>0.63668921607640272</v>
      </c>
      <c r="I17" s="839">
        <v>36.914319077506939</v>
      </c>
      <c r="J17" s="840">
        <v>1.0348216474669627</v>
      </c>
    </row>
    <row r="18" spans="1:10" ht="15">
      <c r="A18" s="833" t="s">
        <v>105</v>
      </c>
      <c r="B18" s="834">
        <v>6.4165197061046646</v>
      </c>
      <c r="C18" s="835">
        <v>12038.498510515317</v>
      </c>
      <c r="D18" s="836">
        <v>12279.268480725625</v>
      </c>
      <c r="E18" s="837">
        <v>1.0838099741716953</v>
      </c>
      <c r="F18" s="838">
        <v>376.52409867172673</v>
      </c>
      <c r="G18" s="839">
        <v>0.78849924773419111</v>
      </c>
      <c r="H18" s="839">
        <v>11.416490486257928</v>
      </c>
      <c r="I18" s="839">
        <v>7.6923076923076925</v>
      </c>
      <c r="J18" s="840">
        <v>0.9390238545007259</v>
      </c>
    </row>
    <row r="19" spans="1:10" ht="15">
      <c r="A19" s="833" t="s">
        <v>106</v>
      </c>
      <c r="B19" s="841" t="s">
        <v>100</v>
      </c>
      <c r="C19" s="835" t="s">
        <v>100</v>
      </c>
      <c r="D19" s="836" t="s">
        <v>100</v>
      </c>
      <c r="E19" s="837" t="s">
        <v>100</v>
      </c>
      <c r="F19" s="838" t="s">
        <v>100</v>
      </c>
      <c r="G19" s="839" t="s">
        <v>100</v>
      </c>
      <c r="H19" s="839" t="s">
        <v>100</v>
      </c>
      <c r="I19" s="839" t="s">
        <v>100</v>
      </c>
      <c r="J19" s="840" t="s">
        <v>100</v>
      </c>
    </row>
    <row r="20" spans="1:10" ht="15">
      <c r="A20" s="833" t="s">
        <v>98</v>
      </c>
      <c r="B20" s="834">
        <v>4.893657311769128</v>
      </c>
      <c r="C20" s="835">
        <v>10048.577642236402</v>
      </c>
      <c r="D20" s="836">
        <v>10249.54919508113</v>
      </c>
      <c r="E20" s="837">
        <v>-7.7298255141921388E-2</v>
      </c>
      <c r="F20" s="838">
        <v>273.72321116928447</v>
      </c>
      <c r="G20" s="839">
        <v>-1.1951714723688733</v>
      </c>
      <c r="H20" s="839">
        <v>-4.9751243781094532</v>
      </c>
      <c r="I20" s="839">
        <v>33.454970077360969</v>
      </c>
      <c r="J20" s="840">
        <v>-0.98249422874982173</v>
      </c>
    </row>
    <row r="21" spans="1:10" ht="15.75" thickBot="1">
      <c r="A21" s="842" t="s">
        <v>107</v>
      </c>
      <c r="B21" s="843">
        <v>6.6252492030611041</v>
      </c>
      <c r="C21" s="844">
        <v>12790.056376565837</v>
      </c>
      <c r="D21" s="845">
        <v>13045.857504097154</v>
      </c>
      <c r="E21" s="846">
        <v>-3.1929063008427891E-2</v>
      </c>
      <c r="F21" s="847">
        <v>274.29542395693136</v>
      </c>
      <c r="G21" s="848">
        <v>-0.96977898871340396</v>
      </c>
      <c r="H21" s="848">
        <v>-6.658291457286432</v>
      </c>
      <c r="I21" s="848">
        <v>21.690264195008027</v>
      </c>
      <c r="J21" s="849">
        <v>-1.0396044514796969</v>
      </c>
    </row>
    <row r="22" spans="1:10" ht="16.5" thickBot="1">
      <c r="A22" s="1164" t="s">
        <v>338</v>
      </c>
      <c r="B22" s="1165"/>
      <c r="C22" s="1165"/>
      <c r="D22" s="1165"/>
      <c r="E22" s="1165"/>
      <c r="F22" s="1165"/>
      <c r="G22" s="1165"/>
      <c r="H22" s="1165"/>
      <c r="I22" s="816"/>
      <c r="J22" s="817"/>
    </row>
    <row r="23" spans="1:10" ht="15.75" thickBot="1">
      <c r="A23" s="818" t="s">
        <v>22</v>
      </c>
      <c r="B23" s="850">
        <v>5.3955775052141801</v>
      </c>
      <c r="C23" s="851">
        <v>10416.172789988765</v>
      </c>
      <c r="D23" s="852">
        <v>10624.496245788539</v>
      </c>
      <c r="E23" s="822">
        <v>-0.8245132410905579</v>
      </c>
      <c r="F23" s="822">
        <v>306.39567062818327</v>
      </c>
      <c r="G23" s="822">
        <v>0.48019611953663999</v>
      </c>
      <c r="H23" s="822">
        <v>10.093457943925234</v>
      </c>
      <c r="I23" s="822">
        <v>100</v>
      </c>
      <c r="J23" s="824" t="s">
        <v>23</v>
      </c>
    </row>
    <row r="24" spans="1:10" ht="15">
      <c r="A24" s="825" t="s">
        <v>103</v>
      </c>
      <c r="B24" s="853" t="s">
        <v>100</v>
      </c>
      <c r="C24" s="827" t="s">
        <v>100</v>
      </c>
      <c r="D24" s="828" t="s">
        <v>100</v>
      </c>
      <c r="E24" s="829" t="s">
        <v>100</v>
      </c>
      <c r="F24" s="830" t="s">
        <v>100</v>
      </c>
      <c r="G24" s="831" t="s">
        <v>100</v>
      </c>
      <c r="H24" s="854" t="s">
        <v>100</v>
      </c>
      <c r="I24" s="854">
        <v>0</v>
      </c>
      <c r="J24" s="863">
        <v>0</v>
      </c>
    </row>
    <row r="25" spans="1:10" ht="15">
      <c r="A25" s="833" t="s">
        <v>104</v>
      </c>
      <c r="B25" s="841">
        <v>6.2116395922940182</v>
      </c>
      <c r="C25" s="835">
        <v>11654.108053084461</v>
      </c>
      <c r="D25" s="836">
        <v>11887.190214146151</v>
      </c>
      <c r="E25" s="837">
        <v>1.1878634648301827</v>
      </c>
      <c r="F25" s="838">
        <v>358.74392523364492</v>
      </c>
      <c r="G25" s="839">
        <v>1.130357371309165</v>
      </c>
      <c r="H25" s="839">
        <v>32.919254658385093</v>
      </c>
      <c r="I25" s="1091">
        <v>18.166383701188455</v>
      </c>
      <c r="J25" s="1092">
        <v>3.1196547292258376</v>
      </c>
    </row>
    <row r="26" spans="1:10" ht="15">
      <c r="A26" s="833" t="s">
        <v>105</v>
      </c>
      <c r="B26" s="834">
        <v>6.1749291107654107</v>
      </c>
      <c r="C26" s="835">
        <v>11585.232853218406</v>
      </c>
      <c r="D26" s="836">
        <v>11816.937510282774</v>
      </c>
      <c r="E26" s="837">
        <v>0.58458067603556152</v>
      </c>
      <c r="F26" s="838">
        <v>414.96</v>
      </c>
      <c r="G26" s="839">
        <v>2.2958461417787381</v>
      </c>
      <c r="H26" s="839">
        <v>13.636363636363635</v>
      </c>
      <c r="I26" s="839">
        <v>6.3667232597623098</v>
      </c>
      <c r="J26" s="840">
        <v>0.19849896069688988</v>
      </c>
    </row>
    <row r="27" spans="1:10" ht="15">
      <c r="A27" s="833" t="s">
        <v>106</v>
      </c>
      <c r="B27" s="841" t="s">
        <v>100</v>
      </c>
      <c r="C27" s="835" t="s">
        <v>100</v>
      </c>
      <c r="D27" s="836" t="s">
        <v>100</v>
      </c>
      <c r="E27" s="837" t="s">
        <v>100</v>
      </c>
      <c r="F27" s="838" t="s">
        <v>100</v>
      </c>
      <c r="G27" s="839" t="s">
        <v>100</v>
      </c>
      <c r="H27" s="839" t="s">
        <v>100</v>
      </c>
      <c r="I27" s="839" t="s">
        <v>100</v>
      </c>
      <c r="J27" s="840" t="s">
        <v>100</v>
      </c>
    </row>
    <row r="28" spans="1:10" ht="15">
      <c r="A28" s="833" t="s">
        <v>98</v>
      </c>
      <c r="B28" s="841">
        <v>4.6023629570420175</v>
      </c>
      <c r="C28" s="835">
        <v>9450.4372834538335</v>
      </c>
      <c r="D28" s="836">
        <v>9639.4460291229097</v>
      </c>
      <c r="E28" s="837">
        <v>-1.6654132808072386</v>
      </c>
      <c r="F28" s="838">
        <v>282.92379642365881</v>
      </c>
      <c r="G28" s="839">
        <v>-1.4442220050444055</v>
      </c>
      <c r="H28" s="839">
        <v>12.888198757763975</v>
      </c>
      <c r="I28" s="839">
        <v>61.71477079796265</v>
      </c>
      <c r="J28" s="840">
        <v>1.5278549101121826</v>
      </c>
    </row>
    <row r="29" spans="1:10" ht="15.75" thickBot="1">
      <c r="A29" s="842" t="s">
        <v>107</v>
      </c>
      <c r="B29" s="843">
        <v>6.1308972633621126</v>
      </c>
      <c r="C29" s="844">
        <v>11835.709002629561</v>
      </c>
      <c r="D29" s="845">
        <v>12072.423182682152</v>
      </c>
      <c r="E29" s="846">
        <v>-0.46346341241433342</v>
      </c>
      <c r="F29" s="847">
        <v>292.31666666666666</v>
      </c>
      <c r="G29" s="848">
        <v>1.1339191128234032</v>
      </c>
      <c r="H29" s="848">
        <v>-18.592964824120603</v>
      </c>
      <c r="I29" s="848">
        <v>13.752122241086587</v>
      </c>
      <c r="J29" s="849">
        <v>-4.8460086000349083</v>
      </c>
    </row>
    <row r="30" spans="1:10" ht="15">
      <c r="A30" s="942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218" t="s">
        <v>60</v>
      </c>
      <c r="C33" s="1219"/>
      <c r="D33" s="1219"/>
      <c r="E33" s="1219"/>
      <c r="F33" s="1219"/>
      <c r="G33" s="1219"/>
      <c r="H33" s="1220"/>
    </row>
    <row r="34" spans="1:8" ht="15.75">
      <c r="A34" s="645" t="s">
        <v>63</v>
      </c>
      <c r="B34" s="1224" t="s">
        <v>64</v>
      </c>
      <c r="C34" s="1225"/>
      <c r="D34" s="1225"/>
      <c r="E34" s="1225"/>
      <c r="F34" s="1225"/>
      <c r="G34" s="1225"/>
      <c r="H34" s="1226"/>
    </row>
    <row r="35" spans="1:8" ht="15.75">
      <c r="A35" s="642" t="s">
        <v>65</v>
      </c>
      <c r="B35" s="1221" t="s">
        <v>66</v>
      </c>
      <c r="C35" s="1222"/>
      <c r="D35" s="1222"/>
      <c r="E35" s="1222"/>
      <c r="F35" s="1222"/>
      <c r="G35" s="1222"/>
      <c r="H35" s="1223"/>
    </row>
    <row r="36" spans="1:8" ht="16.5" thickBot="1">
      <c r="A36" s="643" t="s">
        <v>67</v>
      </c>
      <c r="B36" s="1227" t="s">
        <v>62</v>
      </c>
      <c r="C36" s="1228"/>
      <c r="D36" s="1228"/>
      <c r="E36" s="1228"/>
      <c r="F36" s="1228"/>
      <c r="G36" s="1228"/>
      <c r="H36" s="1229"/>
    </row>
    <row r="37" spans="1:8">
      <c r="A37" s="1217"/>
      <c r="B37" s="1217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/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59" t="s">
        <v>342</v>
      </c>
      <c r="B1" s="759"/>
      <c r="C1" s="760"/>
      <c r="D1" s="760"/>
      <c r="E1" s="870" t="s">
        <v>406</v>
      </c>
      <c r="G1" s="761"/>
      <c r="H1" s="760"/>
      <c r="I1" s="760"/>
      <c r="J1" s="760"/>
      <c r="K1" s="760"/>
    </row>
    <row r="2" spans="1:12" ht="15" customHeight="1" thickBot="1">
      <c r="A2" s="762" t="s">
        <v>343</v>
      </c>
      <c r="B2" s="762"/>
      <c r="C2" s="760"/>
      <c r="D2" s="760"/>
      <c r="E2" s="760"/>
      <c r="F2" s="761"/>
      <c r="G2" s="760"/>
      <c r="H2" s="760"/>
      <c r="I2" s="760"/>
      <c r="J2" s="760"/>
      <c r="K2" s="760"/>
    </row>
    <row r="3" spans="1:12" ht="21" thickBot="1">
      <c r="A3" s="1034" t="s">
        <v>8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35"/>
    </row>
    <row r="4" spans="1:12" ht="12.75" customHeight="1">
      <c r="A4" s="27"/>
      <c r="B4" s="28"/>
      <c r="C4" s="3" t="s">
        <v>9</v>
      </c>
      <c r="D4" s="3"/>
      <c r="E4" s="3"/>
      <c r="F4" s="3"/>
      <c r="G4" s="1026"/>
      <c r="H4" s="1235" t="s">
        <v>10</v>
      </c>
      <c r="I4" s="1236"/>
      <c r="J4" s="1058" t="s">
        <v>11</v>
      </c>
      <c r="K4" s="1027" t="s">
        <v>12</v>
      </c>
      <c r="L4" s="1028"/>
    </row>
    <row r="5" spans="1:12" ht="15.75" customHeight="1">
      <c r="A5" s="29" t="s">
        <v>13</v>
      </c>
      <c r="B5" s="30" t="s">
        <v>14</v>
      </c>
      <c r="C5" s="1029" t="s">
        <v>40</v>
      </c>
      <c r="D5" s="1029"/>
      <c r="E5" s="1030" t="s">
        <v>41</v>
      </c>
      <c r="F5" s="1031"/>
      <c r="G5" s="1059"/>
      <c r="H5" s="1233" t="s">
        <v>15</v>
      </c>
      <c r="I5" s="1237"/>
      <c r="J5" s="1060" t="s">
        <v>16</v>
      </c>
      <c r="K5" s="1032" t="s">
        <v>17</v>
      </c>
      <c r="L5" s="1033"/>
    </row>
    <row r="6" spans="1:12" ht="26.25" thickBot="1">
      <c r="A6" s="31" t="s">
        <v>18</v>
      </c>
      <c r="B6" s="32" t="s">
        <v>19</v>
      </c>
      <c r="C6" s="941" t="s">
        <v>405</v>
      </c>
      <c r="D6" s="1166" t="s">
        <v>401</v>
      </c>
      <c r="E6" s="1020" t="s">
        <v>405</v>
      </c>
      <c r="F6" s="1021" t="s">
        <v>401</v>
      </c>
      <c r="G6" s="1057" t="s">
        <v>20</v>
      </c>
      <c r="H6" s="81" t="s">
        <v>405</v>
      </c>
      <c r="I6" s="955" t="s">
        <v>20</v>
      </c>
      <c r="J6" s="1061" t="s">
        <v>20</v>
      </c>
      <c r="K6" s="1022" t="s">
        <v>405</v>
      </c>
      <c r="L6" s="1062" t="s">
        <v>21</v>
      </c>
    </row>
    <row r="7" spans="1:12" ht="15" thickBot="1">
      <c r="A7" s="33" t="s">
        <v>22</v>
      </c>
      <c r="B7" s="34" t="s">
        <v>23</v>
      </c>
      <c r="C7" s="82">
        <v>11624.207035962721</v>
      </c>
      <c r="D7" s="82">
        <v>11577.985124275032</v>
      </c>
      <c r="E7" s="83">
        <v>11856.691176681976</v>
      </c>
      <c r="F7" s="690">
        <v>11809.544826760533</v>
      </c>
      <c r="G7" s="1063">
        <v>0.39922241384450591</v>
      </c>
      <c r="H7" s="84">
        <v>311.07224186273316</v>
      </c>
      <c r="I7" s="84">
        <v>0.19777040544834085</v>
      </c>
      <c r="J7" s="85">
        <v>0.18931297709923664</v>
      </c>
      <c r="K7" s="84">
        <v>100</v>
      </c>
      <c r="L7" s="1064" t="s">
        <v>23</v>
      </c>
    </row>
    <row r="8" spans="1:12" ht="15" thickBot="1">
      <c r="A8" s="35"/>
      <c r="B8" s="36"/>
      <c r="C8" s="86"/>
      <c r="D8" s="86"/>
      <c r="E8" s="86"/>
      <c r="F8" s="86"/>
      <c r="G8" s="1065"/>
      <c r="H8" s="85"/>
      <c r="I8" s="85"/>
      <c r="J8" s="85"/>
      <c r="K8" s="85"/>
      <c r="L8" s="1066"/>
    </row>
    <row r="9" spans="1:12" ht="15">
      <c r="A9" s="37" t="s">
        <v>108</v>
      </c>
      <c r="B9" s="38" t="s">
        <v>23</v>
      </c>
      <c r="C9" s="87">
        <v>11298.253336839205</v>
      </c>
      <c r="D9" s="87">
        <v>11628.659440512025</v>
      </c>
      <c r="E9" s="88">
        <v>11524.218403575989</v>
      </c>
      <c r="F9" s="88">
        <v>11861.232629322265</v>
      </c>
      <c r="G9" s="1067">
        <v>-2.8413086251519908</v>
      </c>
      <c r="H9" s="89">
        <v>252.59032258064514</v>
      </c>
      <c r="I9" s="89">
        <v>-2.1712562105530915</v>
      </c>
      <c r="J9" s="89">
        <v>10.714285714285714</v>
      </c>
      <c r="K9" s="89">
        <v>0.1889552602706327</v>
      </c>
      <c r="L9" s="1068">
        <v>1.7962893858418955E-2</v>
      </c>
    </row>
    <row r="10" spans="1:12" ht="15">
      <c r="A10" s="46" t="s">
        <v>109</v>
      </c>
      <c r="B10" s="90" t="s">
        <v>23</v>
      </c>
      <c r="C10" s="91">
        <v>12201.060116870793</v>
      </c>
      <c r="D10" s="91">
        <v>12072.646839789812</v>
      </c>
      <c r="E10" s="92">
        <v>12445.081319208208</v>
      </c>
      <c r="F10" s="92">
        <v>12314.099776585608</v>
      </c>
      <c r="G10" s="1069">
        <v>1.0636712792570657</v>
      </c>
      <c r="H10" s="93">
        <v>346.61221664647866</v>
      </c>
      <c r="I10" s="93">
        <v>0.15855467956457239</v>
      </c>
      <c r="J10" s="93">
        <v>-1.2474367737525633</v>
      </c>
      <c r="K10" s="93">
        <v>35.224917713031815</v>
      </c>
      <c r="L10" s="1070">
        <v>-0.512486867120856</v>
      </c>
    </row>
    <row r="11" spans="1:12" ht="15">
      <c r="A11" s="39" t="s">
        <v>110</v>
      </c>
      <c r="B11" s="40" t="s">
        <v>23</v>
      </c>
      <c r="C11" s="94">
        <v>12157.357690334708</v>
      </c>
      <c r="D11" s="94">
        <v>11976.412959504649</v>
      </c>
      <c r="E11" s="95">
        <v>12400.504844141402</v>
      </c>
      <c r="F11" s="95">
        <v>12215.941218694741</v>
      </c>
      <c r="G11" s="1071">
        <v>1.5108424487522314</v>
      </c>
      <c r="H11" s="96">
        <v>385.47006324666199</v>
      </c>
      <c r="I11" s="96">
        <v>1.3025070056149803</v>
      </c>
      <c r="J11" s="96">
        <v>10.054137664346481</v>
      </c>
      <c r="K11" s="96">
        <v>8.6736559795196886</v>
      </c>
      <c r="L11" s="1072">
        <v>0.77747277341281862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1" t="s">
        <v>100</v>
      </c>
      <c r="H12" s="96" t="s">
        <v>100</v>
      </c>
      <c r="I12" s="96" t="s">
        <v>100</v>
      </c>
      <c r="J12" s="96" t="s">
        <v>100</v>
      </c>
      <c r="K12" s="96">
        <v>0</v>
      </c>
      <c r="L12" s="1072">
        <v>0</v>
      </c>
    </row>
    <row r="13" spans="1:12" ht="15">
      <c r="A13" s="39" t="s">
        <v>98</v>
      </c>
      <c r="B13" s="40" t="s">
        <v>23</v>
      </c>
      <c r="C13" s="94">
        <v>10012.96076354252</v>
      </c>
      <c r="D13" s="94">
        <v>9995.8503369842947</v>
      </c>
      <c r="E13" s="95">
        <v>10213.219978813371</v>
      </c>
      <c r="F13" s="95">
        <v>10195.767343723981</v>
      </c>
      <c r="G13" s="1071">
        <v>0.17117529756240699</v>
      </c>
      <c r="H13" s="96">
        <v>275.91512160733168</v>
      </c>
      <c r="I13" s="96">
        <v>-0.32085116351876392</v>
      </c>
      <c r="J13" s="96">
        <v>2.9577209217927782</v>
      </c>
      <c r="K13" s="96">
        <v>34.584907960502257</v>
      </c>
      <c r="L13" s="1072">
        <v>0.92994612844118762</v>
      </c>
    </row>
    <row r="14" spans="1:12" ht="15.75" thickBot="1">
      <c r="A14" s="41" t="s">
        <v>112</v>
      </c>
      <c r="B14" s="42" t="s">
        <v>23</v>
      </c>
      <c r="C14" s="97">
        <v>12725.085367407602</v>
      </c>
      <c r="D14" s="97">
        <v>12753.30040869191</v>
      </c>
      <c r="E14" s="98">
        <v>12979.587074755755</v>
      </c>
      <c r="F14" s="98">
        <v>13008.366416865749</v>
      </c>
      <c r="G14" s="1073">
        <v>-0.22123717296801235</v>
      </c>
      <c r="H14" s="99">
        <v>279.64635610174332</v>
      </c>
      <c r="I14" s="99">
        <v>-0.16624532686059015</v>
      </c>
      <c r="J14" s="99">
        <v>-5.201842319154701</v>
      </c>
      <c r="K14" s="99">
        <v>21.327563086675607</v>
      </c>
      <c r="L14" s="1074">
        <v>-1.2128949285915702</v>
      </c>
    </row>
    <row r="15" spans="1:12" ht="15" thickBot="1">
      <c r="A15" s="35"/>
      <c r="B15" s="43"/>
      <c r="C15" s="86"/>
      <c r="D15" s="86"/>
      <c r="E15" s="86"/>
      <c r="F15" s="86"/>
      <c r="G15" s="1065"/>
      <c r="H15" s="85"/>
      <c r="I15" s="85"/>
      <c r="J15" s="85"/>
      <c r="K15" s="85"/>
      <c r="L15" s="1066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256</v>
      </c>
      <c r="E16" s="101" t="s">
        <v>100</v>
      </c>
      <c r="F16" s="101" t="s">
        <v>256</v>
      </c>
      <c r="G16" s="1075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76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1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77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256</v>
      </c>
      <c r="E18" s="95" t="s">
        <v>100</v>
      </c>
      <c r="F18" s="95" t="s">
        <v>256</v>
      </c>
      <c r="G18" s="1071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77" t="s">
        <v>100</v>
      </c>
    </row>
    <row r="19" spans="1:12" ht="14.25">
      <c r="A19" s="44" t="s">
        <v>113</v>
      </c>
      <c r="B19" s="48" t="s">
        <v>28</v>
      </c>
      <c r="C19" s="105">
        <v>11656.088235294117</v>
      </c>
      <c r="D19" s="105">
        <v>13075.881620464275</v>
      </c>
      <c r="E19" s="106">
        <v>11889.21</v>
      </c>
      <c r="F19" s="106">
        <v>13337.399252873562</v>
      </c>
      <c r="G19" s="1078">
        <v>-10.858108281954205</v>
      </c>
      <c r="H19" s="107">
        <v>283.3</v>
      </c>
      <c r="I19" s="107">
        <v>-2.3103448275862029</v>
      </c>
      <c r="J19" s="108">
        <v>0</v>
      </c>
      <c r="K19" s="108">
        <v>1.8285992929416066E-2</v>
      </c>
      <c r="L19" s="1079">
        <v>-3.4617757606832111E-5</v>
      </c>
    </row>
    <row r="20" spans="1:12" ht="15">
      <c r="A20" s="46" t="s">
        <v>113</v>
      </c>
      <c r="B20" s="47" t="s">
        <v>29</v>
      </c>
      <c r="C20" s="94">
        <v>11656.088235294117</v>
      </c>
      <c r="D20" s="94" t="s">
        <v>256</v>
      </c>
      <c r="E20" s="95">
        <v>11889.21</v>
      </c>
      <c r="F20" s="95" t="s">
        <v>256</v>
      </c>
      <c r="G20" s="1195" t="s">
        <v>100</v>
      </c>
      <c r="H20" s="96">
        <v>283.3</v>
      </c>
      <c r="I20" s="96" t="s">
        <v>100</v>
      </c>
      <c r="J20" s="104" t="s">
        <v>100</v>
      </c>
      <c r="K20" s="104" t="s">
        <v>100</v>
      </c>
      <c r="L20" s="1077" t="s">
        <v>100</v>
      </c>
    </row>
    <row r="21" spans="1:12" ht="15">
      <c r="A21" s="46" t="s">
        <v>113</v>
      </c>
      <c r="B21" s="47" t="s">
        <v>30</v>
      </c>
      <c r="C21" s="1196" t="s">
        <v>100</v>
      </c>
      <c r="D21" s="94" t="s">
        <v>256</v>
      </c>
      <c r="E21" s="1197" t="s">
        <v>100</v>
      </c>
      <c r="F21" s="95" t="s">
        <v>256</v>
      </c>
      <c r="G21" s="1071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77" t="s">
        <v>100</v>
      </c>
    </row>
    <row r="22" spans="1:12" ht="14.25">
      <c r="A22" s="44" t="s">
        <v>113</v>
      </c>
      <c r="B22" s="48" t="s">
        <v>31</v>
      </c>
      <c r="C22" s="105">
        <v>11254.677453789536</v>
      </c>
      <c r="D22" s="105">
        <v>11317.953662384492</v>
      </c>
      <c r="E22" s="106">
        <v>11479.771002865327</v>
      </c>
      <c r="F22" s="106">
        <v>11544.312735632182</v>
      </c>
      <c r="G22" s="1078">
        <v>-0.55907817333848675</v>
      </c>
      <c r="H22" s="107">
        <v>249.29999999999998</v>
      </c>
      <c r="I22" s="107">
        <v>-1.7456277198456389</v>
      </c>
      <c r="J22" s="108">
        <v>16.666666666666664</v>
      </c>
      <c r="K22" s="108">
        <v>0.17066926734121662</v>
      </c>
      <c r="L22" s="1079">
        <v>2.410438184503344E-2</v>
      </c>
    </row>
    <row r="23" spans="1:12" ht="15">
      <c r="A23" s="46" t="s">
        <v>113</v>
      </c>
      <c r="B23" s="47" t="s">
        <v>32</v>
      </c>
      <c r="C23" s="94">
        <v>10912.235294117647</v>
      </c>
      <c r="D23" s="94">
        <v>11138.339215686274</v>
      </c>
      <c r="E23" s="95">
        <v>11130.48</v>
      </c>
      <c r="F23" s="95">
        <v>11361.106</v>
      </c>
      <c r="G23" s="1071">
        <v>-2.0299608154346962</v>
      </c>
      <c r="H23" s="96">
        <v>234.3</v>
      </c>
      <c r="I23" s="96">
        <v>-6.467065868263469</v>
      </c>
      <c r="J23" s="104">
        <v>10.526315789473683</v>
      </c>
      <c r="K23" s="104">
        <v>0.12800195050591248</v>
      </c>
      <c r="L23" s="1077">
        <v>1.1971416154767447E-2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09" t="s">
        <v>256</v>
      </c>
      <c r="E24" s="110" t="s">
        <v>256</v>
      </c>
      <c r="F24" s="110" t="s">
        <v>256</v>
      </c>
      <c r="G24" s="1198" t="s">
        <v>100</v>
      </c>
      <c r="H24" s="104" t="s">
        <v>100</v>
      </c>
      <c r="I24" s="104" t="s">
        <v>100</v>
      </c>
      <c r="J24" s="104" t="s">
        <v>100</v>
      </c>
      <c r="K24" s="104" t="s">
        <v>100</v>
      </c>
      <c r="L24" s="1077" t="s">
        <v>100</v>
      </c>
    </row>
    <row r="25" spans="1:12" ht="15" thickBot="1">
      <c r="A25" s="35"/>
      <c r="B25" s="43"/>
      <c r="C25" s="86"/>
      <c r="D25" s="86"/>
      <c r="E25" s="86"/>
      <c r="F25" s="86"/>
      <c r="G25" s="1065"/>
      <c r="H25" s="85"/>
      <c r="I25" s="85"/>
      <c r="J25" s="85"/>
      <c r="K25" s="85"/>
      <c r="L25" s="1066"/>
    </row>
    <row r="26" spans="1:12" ht="14.25">
      <c r="A26" s="44" t="s">
        <v>114</v>
      </c>
      <c r="B26" s="45" t="s">
        <v>25</v>
      </c>
      <c r="C26" s="100">
        <v>12798.251120594643</v>
      </c>
      <c r="D26" s="100">
        <v>12624.667130279131</v>
      </c>
      <c r="E26" s="101">
        <v>13054.216143006535</v>
      </c>
      <c r="F26" s="101">
        <v>12877.160472884714</v>
      </c>
      <c r="G26" s="1075">
        <v>1.3749589476239359</v>
      </c>
      <c r="H26" s="102">
        <v>412.80575539568343</v>
      </c>
      <c r="I26" s="102">
        <v>1.48803304916618</v>
      </c>
      <c r="J26" s="103">
        <v>-17.014925373134329</v>
      </c>
      <c r="K26" s="103">
        <v>1.6945020114592222</v>
      </c>
      <c r="L26" s="1076">
        <v>-0.35129951525833492</v>
      </c>
    </row>
    <row r="27" spans="1:12" ht="15">
      <c r="A27" s="46" t="s">
        <v>114</v>
      </c>
      <c r="B27" s="47" t="s">
        <v>26</v>
      </c>
      <c r="C27" s="94">
        <v>12838.669607843136</v>
      </c>
      <c r="D27" s="94">
        <v>12666.129411764705</v>
      </c>
      <c r="E27" s="95">
        <v>13095.442999999999</v>
      </c>
      <c r="F27" s="95">
        <v>12919.451999999999</v>
      </c>
      <c r="G27" s="1071">
        <v>1.3622172209781034</v>
      </c>
      <c r="H27" s="96">
        <v>404.9</v>
      </c>
      <c r="I27" s="96">
        <v>2.1185372005044076</v>
      </c>
      <c r="J27" s="104">
        <v>-20.85308056872038</v>
      </c>
      <c r="K27" s="104">
        <v>1.0179202730708277</v>
      </c>
      <c r="L27" s="1077">
        <v>-0.27062934524978299</v>
      </c>
    </row>
    <row r="28" spans="1:12" ht="15">
      <c r="A28" s="46" t="s">
        <v>114</v>
      </c>
      <c r="B28" s="47" t="s">
        <v>27</v>
      </c>
      <c r="C28" s="94">
        <v>12740.28137254902</v>
      </c>
      <c r="D28" s="94">
        <v>12558.713725490197</v>
      </c>
      <c r="E28" s="95">
        <v>12995.087</v>
      </c>
      <c r="F28" s="95">
        <v>12809.888000000001</v>
      </c>
      <c r="G28" s="1071">
        <v>1.4457503453582006</v>
      </c>
      <c r="H28" s="96">
        <v>424.7</v>
      </c>
      <c r="I28" s="96">
        <v>0.11786892975011788</v>
      </c>
      <c r="J28" s="104">
        <v>-10.483870967741936</v>
      </c>
      <c r="K28" s="104">
        <v>0.67658173838839453</v>
      </c>
      <c r="L28" s="1077">
        <v>-8.0670170008552033E-2</v>
      </c>
    </row>
    <row r="29" spans="1:12" ht="14.25">
      <c r="A29" s="44" t="s">
        <v>114</v>
      </c>
      <c r="B29" s="48" t="s">
        <v>28</v>
      </c>
      <c r="C29" s="105">
        <v>12388.380530197383</v>
      </c>
      <c r="D29" s="105">
        <v>12320.224662567425</v>
      </c>
      <c r="E29" s="106">
        <v>12636.14814080133</v>
      </c>
      <c r="F29" s="106">
        <v>12566.629155818773</v>
      </c>
      <c r="G29" s="1078">
        <v>0.55320312329234977</v>
      </c>
      <c r="H29" s="107">
        <v>371.97411616161617</v>
      </c>
      <c r="I29" s="107">
        <v>0.70198808061303752</v>
      </c>
      <c r="J29" s="108">
        <v>-0.56497175141242939</v>
      </c>
      <c r="K29" s="108">
        <v>9.6550042667316838</v>
      </c>
      <c r="L29" s="1079">
        <v>-7.3240008077476659E-2</v>
      </c>
    </row>
    <row r="30" spans="1:12" ht="15">
      <c r="A30" s="46" t="s">
        <v>114</v>
      </c>
      <c r="B30" s="47" t="s">
        <v>29</v>
      </c>
      <c r="C30" s="94">
        <v>12455.00294117647</v>
      </c>
      <c r="D30" s="94">
        <v>12431.580392156862</v>
      </c>
      <c r="E30" s="95">
        <v>12704.102999999999</v>
      </c>
      <c r="F30" s="95">
        <v>12680.212</v>
      </c>
      <c r="G30" s="1071">
        <v>0.18841167639783643</v>
      </c>
      <c r="H30" s="96">
        <v>360.9</v>
      </c>
      <c r="I30" s="96">
        <v>0.75376884422110235</v>
      </c>
      <c r="J30" s="104">
        <v>-5.5427251732101617</v>
      </c>
      <c r="K30" s="104">
        <v>4.9859807387541144</v>
      </c>
      <c r="L30" s="1077">
        <v>-0.30256887956649603</v>
      </c>
    </row>
    <row r="31" spans="1:12" ht="15">
      <c r="A31" s="46" t="s">
        <v>114</v>
      </c>
      <c r="B31" s="47" t="s">
        <v>30</v>
      </c>
      <c r="C31" s="94">
        <v>12321.479411764705</v>
      </c>
      <c r="D31" s="94">
        <v>12196.069607843137</v>
      </c>
      <c r="E31" s="95">
        <v>12567.909</v>
      </c>
      <c r="F31" s="95">
        <v>12439.991</v>
      </c>
      <c r="G31" s="1071">
        <v>1.0282804866980986</v>
      </c>
      <c r="H31" s="96">
        <v>383.8</v>
      </c>
      <c r="I31" s="96">
        <v>0.28743140841390719</v>
      </c>
      <c r="J31" s="104">
        <v>5.3645116918844566</v>
      </c>
      <c r="K31" s="104">
        <v>4.6690235279775694</v>
      </c>
      <c r="L31" s="1077">
        <v>0.22932887148901937</v>
      </c>
    </row>
    <row r="32" spans="1:12" ht="14.25">
      <c r="A32" s="44" t="s">
        <v>114</v>
      </c>
      <c r="B32" s="48" t="s">
        <v>31</v>
      </c>
      <c r="C32" s="105">
        <v>12063.334300193525</v>
      </c>
      <c r="D32" s="105">
        <v>11902.787781998248</v>
      </c>
      <c r="E32" s="106">
        <v>12304.600986197394</v>
      </c>
      <c r="F32" s="106">
        <v>12140.843537638213</v>
      </c>
      <c r="G32" s="1078">
        <v>1.348814421761648</v>
      </c>
      <c r="H32" s="107">
        <v>331.65815675261678</v>
      </c>
      <c r="I32" s="107">
        <v>7.2996821802897266E-2</v>
      </c>
      <c r="J32" s="108">
        <v>-0.1783893985728848</v>
      </c>
      <c r="K32" s="108">
        <v>23.875411434840913</v>
      </c>
      <c r="L32" s="1079">
        <v>-8.7947343785039322E-2</v>
      </c>
    </row>
    <row r="33" spans="1:12" ht="15">
      <c r="A33" s="46" t="s">
        <v>114</v>
      </c>
      <c r="B33" s="47" t="s">
        <v>32</v>
      </c>
      <c r="C33" s="94">
        <v>12065.441176470587</v>
      </c>
      <c r="D33" s="94">
        <v>11941.25</v>
      </c>
      <c r="E33" s="95">
        <v>12306.75</v>
      </c>
      <c r="F33" s="95">
        <v>12180.075000000001</v>
      </c>
      <c r="G33" s="1071">
        <v>1.040018226488747</v>
      </c>
      <c r="H33" s="96">
        <v>321</v>
      </c>
      <c r="I33" s="96">
        <v>-0.71141354778843524</v>
      </c>
      <c r="J33" s="104">
        <v>-2.9353431178103926</v>
      </c>
      <c r="K33" s="104">
        <v>14.91527489942704</v>
      </c>
      <c r="L33" s="1077">
        <v>-0.48014494790120565</v>
      </c>
    </row>
    <row r="34" spans="1:12" ht="15.75" thickBot="1">
      <c r="A34" s="49" t="s">
        <v>114</v>
      </c>
      <c r="B34" s="50" t="s">
        <v>33</v>
      </c>
      <c r="C34" s="109">
        <v>12060.11274509804</v>
      </c>
      <c r="D34" s="109">
        <v>11838.216666666665</v>
      </c>
      <c r="E34" s="110">
        <v>12301.315000000001</v>
      </c>
      <c r="F34" s="110">
        <v>12074.981</v>
      </c>
      <c r="G34" s="1080">
        <v>1.8744046056884127</v>
      </c>
      <c r="H34" s="104">
        <v>349.4</v>
      </c>
      <c r="I34" s="104">
        <v>0.98265895953756566</v>
      </c>
      <c r="J34" s="104">
        <v>4.7754811119030647</v>
      </c>
      <c r="K34" s="104">
        <v>8.9601365354138736</v>
      </c>
      <c r="L34" s="1077">
        <v>0.39219760411616456</v>
      </c>
    </row>
    <row r="35" spans="1:12" ht="15.75" thickBot="1">
      <c r="A35" s="51"/>
      <c r="B35" s="52"/>
      <c r="C35" s="111"/>
      <c r="D35" s="111"/>
      <c r="E35" s="111"/>
      <c r="F35" s="111"/>
      <c r="G35" s="1081"/>
      <c r="H35" s="112"/>
      <c r="I35" s="112"/>
      <c r="J35" s="112"/>
      <c r="K35" s="112"/>
      <c r="L35" s="1082"/>
    </row>
    <row r="36" spans="1:12" ht="15">
      <c r="A36" s="46" t="s">
        <v>115</v>
      </c>
      <c r="B36" s="53" t="s">
        <v>30</v>
      </c>
      <c r="C36" s="113">
        <v>12354.945098039216</v>
      </c>
      <c r="D36" s="113">
        <v>12135.005882352942</v>
      </c>
      <c r="E36" s="114">
        <v>12602.044</v>
      </c>
      <c r="F36" s="114">
        <v>12377.706</v>
      </c>
      <c r="G36" s="1083">
        <v>1.8124360038928033</v>
      </c>
      <c r="H36" s="115">
        <v>409.7</v>
      </c>
      <c r="I36" s="115">
        <v>2.2205588822355229</v>
      </c>
      <c r="J36" s="115">
        <v>16.859122401847575</v>
      </c>
      <c r="K36" s="115">
        <v>3.0842374740948433</v>
      </c>
      <c r="L36" s="1084">
        <v>0.43996266493453806</v>
      </c>
    </row>
    <row r="37" spans="1:12" ht="15.75" thickBot="1">
      <c r="A37" s="49" t="s">
        <v>115</v>
      </c>
      <c r="B37" s="50" t="s">
        <v>33</v>
      </c>
      <c r="C37" s="109">
        <v>12037.296078431371</v>
      </c>
      <c r="D37" s="109">
        <v>11889.977450980392</v>
      </c>
      <c r="E37" s="110">
        <v>12278.041999999999</v>
      </c>
      <c r="F37" s="110">
        <v>12127.777</v>
      </c>
      <c r="G37" s="1080">
        <v>1.2390151962721563</v>
      </c>
      <c r="H37" s="104">
        <v>372.1</v>
      </c>
      <c r="I37" s="104">
        <v>0.48609235754793712</v>
      </c>
      <c r="J37" s="104">
        <v>6.6279069767441854</v>
      </c>
      <c r="K37" s="104">
        <v>5.5894185054248444</v>
      </c>
      <c r="L37" s="1077">
        <v>0.33751010847827967</v>
      </c>
    </row>
    <row r="38" spans="1:12" ht="15.75" thickBot="1">
      <c r="A38" s="51"/>
      <c r="B38" s="52"/>
      <c r="C38" s="111"/>
      <c r="D38" s="111"/>
      <c r="E38" s="111"/>
      <c r="F38" s="111"/>
      <c r="G38" s="1081"/>
      <c r="H38" s="112"/>
      <c r="I38" s="112"/>
      <c r="J38" s="112"/>
      <c r="K38" s="112"/>
      <c r="L38" s="1082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75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76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1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77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1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77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1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77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78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79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1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77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1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77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78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79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1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77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0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77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1"/>
      <c r="H49" s="112"/>
      <c r="I49" s="112"/>
      <c r="J49" s="112"/>
      <c r="K49" s="112"/>
      <c r="L49" s="1082"/>
    </row>
    <row r="50" spans="1:12" ht="14.25">
      <c r="A50" s="44" t="s">
        <v>24</v>
      </c>
      <c r="B50" s="45" t="s">
        <v>28</v>
      </c>
      <c r="C50" s="100">
        <v>11143.852713455819</v>
      </c>
      <c r="D50" s="100">
        <v>11163.192223011043</v>
      </c>
      <c r="E50" s="101">
        <v>11366.729767724935</v>
      </c>
      <c r="F50" s="101">
        <v>11386.456067471265</v>
      </c>
      <c r="G50" s="1075">
        <v>-0.17324354153250013</v>
      </c>
      <c r="H50" s="102">
        <v>343.46465517241381</v>
      </c>
      <c r="I50" s="102">
        <v>0.87769223564055943</v>
      </c>
      <c r="J50" s="103">
        <v>-9.1976516634050878</v>
      </c>
      <c r="K50" s="103">
        <v>2.8282335730830184</v>
      </c>
      <c r="L50" s="1076">
        <v>-0.29237711393988253</v>
      </c>
    </row>
    <row r="51" spans="1:12" ht="15">
      <c r="A51" s="46" t="s">
        <v>24</v>
      </c>
      <c r="B51" s="47" t="s">
        <v>29</v>
      </c>
      <c r="C51" s="94">
        <v>10832.085294117647</v>
      </c>
      <c r="D51" s="94">
        <v>10751.422549019608</v>
      </c>
      <c r="E51" s="95">
        <v>11048.727000000001</v>
      </c>
      <c r="F51" s="95">
        <v>10966.450999999999</v>
      </c>
      <c r="G51" s="1071">
        <v>0.75025183625953062</v>
      </c>
      <c r="H51" s="96">
        <v>316.5</v>
      </c>
      <c r="I51" s="96">
        <v>0</v>
      </c>
      <c r="J51" s="104">
        <v>-25.961538461538463</v>
      </c>
      <c r="K51" s="104">
        <v>0.4693404851883457</v>
      </c>
      <c r="L51" s="1077">
        <v>-0.16577401862844821</v>
      </c>
    </row>
    <row r="52" spans="1:12" ht="15">
      <c r="A52" s="46" t="s">
        <v>24</v>
      </c>
      <c r="B52" s="47" t="s">
        <v>30</v>
      </c>
      <c r="C52" s="94">
        <v>11027.504901960785</v>
      </c>
      <c r="D52" s="94">
        <v>11175.359803921569</v>
      </c>
      <c r="E52" s="95">
        <v>11248.055</v>
      </c>
      <c r="F52" s="95">
        <v>11398.867</v>
      </c>
      <c r="G52" s="1071">
        <v>-1.323043772683723</v>
      </c>
      <c r="H52" s="96">
        <v>335.3</v>
      </c>
      <c r="I52" s="96">
        <v>-0.85748078060318667</v>
      </c>
      <c r="J52" s="104">
        <v>-8.0508474576271176</v>
      </c>
      <c r="K52" s="104">
        <v>1.322686821894429</v>
      </c>
      <c r="L52" s="1077">
        <v>-0.11853455215137254</v>
      </c>
    </row>
    <row r="53" spans="1:12" ht="15">
      <c r="A53" s="46" t="s">
        <v>24</v>
      </c>
      <c r="B53" s="47" t="s">
        <v>35</v>
      </c>
      <c r="C53" s="94">
        <v>11401.956862745097</v>
      </c>
      <c r="D53" s="94">
        <v>11368.615686274508</v>
      </c>
      <c r="E53" s="95">
        <v>11629.995999999999</v>
      </c>
      <c r="F53" s="95">
        <v>11595.987999999999</v>
      </c>
      <c r="G53" s="1071">
        <v>0.2932738460922848</v>
      </c>
      <c r="H53" s="96">
        <v>366.1</v>
      </c>
      <c r="I53" s="96">
        <v>2.2054718034617631</v>
      </c>
      <c r="J53" s="104">
        <v>-0.58479532163742687</v>
      </c>
      <c r="K53" s="104">
        <v>1.0362062660002438</v>
      </c>
      <c r="L53" s="1077">
        <v>-8.0685431600615587E-3</v>
      </c>
    </row>
    <row r="54" spans="1:12" ht="14.25">
      <c r="A54" s="44" t="s">
        <v>24</v>
      </c>
      <c r="B54" s="48" t="s">
        <v>31</v>
      </c>
      <c r="C54" s="105">
        <v>10488.302894672986</v>
      </c>
      <c r="D54" s="105">
        <v>10435.589075693477</v>
      </c>
      <c r="E54" s="106">
        <v>10698.068952566446</v>
      </c>
      <c r="F54" s="106">
        <v>10644.300857207347</v>
      </c>
      <c r="G54" s="1078">
        <v>0.50513505847302353</v>
      </c>
      <c r="H54" s="107">
        <v>293.56515783204287</v>
      </c>
      <c r="I54" s="107">
        <v>9.8159498943730522E-2</v>
      </c>
      <c r="J54" s="108">
        <v>3.3866995073891628</v>
      </c>
      <c r="K54" s="108">
        <v>20.46812141899305</v>
      </c>
      <c r="L54" s="1079">
        <v>0.63300691517625651</v>
      </c>
    </row>
    <row r="55" spans="1:12" ht="15">
      <c r="A55" s="46" t="s">
        <v>24</v>
      </c>
      <c r="B55" s="47" t="s">
        <v>32</v>
      </c>
      <c r="C55" s="94">
        <v>10190.636274509805</v>
      </c>
      <c r="D55" s="94">
        <v>10090.88725490196</v>
      </c>
      <c r="E55" s="95">
        <v>10394.449000000001</v>
      </c>
      <c r="F55" s="95">
        <v>10292.705</v>
      </c>
      <c r="G55" s="1071">
        <v>0.98850593697187084</v>
      </c>
      <c r="H55" s="96">
        <v>270.5</v>
      </c>
      <c r="I55" s="96">
        <v>7.3991860895297315E-2</v>
      </c>
      <c r="J55" s="104">
        <v>5.8388157894736841</v>
      </c>
      <c r="K55" s="104">
        <v>7.8446909667194937</v>
      </c>
      <c r="L55" s="1077">
        <v>0.41873676824621153</v>
      </c>
    </row>
    <row r="56" spans="1:12" ht="15">
      <c r="A56" s="46" t="s">
        <v>24</v>
      </c>
      <c r="B56" s="47" t="s">
        <v>33</v>
      </c>
      <c r="C56" s="94">
        <v>10579.204901960784</v>
      </c>
      <c r="D56" s="94">
        <v>10547.111764705882</v>
      </c>
      <c r="E56" s="95">
        <v>10790.789000000001</v>
      </c>
      <c r="F56" s="95">
        <v>10758.054</v>
      </c>
      <c r="G56" s="1071">
        <v>0.30428365576153998</v>
      </c>
      <c r="H56" s="96">
        <v>301.39999999999998</v>
      </c>
      <c r="I56" s="96">
        <v>1.0053619302949064</v>
      </c>
      <c r="J56" s="104">
        <v>1.0243277848911652</v>
      </c>
      <c r="K56" s="104">
        <v>9.6184322808728524</v>
      </c>
      <c r="L56" s="1077">
        <v>7.9500983162928307E-2</v>
      </c>
    </row>
    <row r="57" spans="1:12" ht="15">
      <c r="A57" s="46" t="s">
        <v>24</v>
      </c>
      <c r="B57" s="47" t="s">
        <v>36</v>
      </c>
      <c r="C57" s="94">
        <v>10860.970588235294</v>
      </c>
      <c r="D57" s="94">
        <v>10824.369607843137</v>
      </c>
      <c r="E57" s="95">
        <v>11078.19</v>
      </c>
      <c r="F57" s="95">
        <v>11040.857</v>
      </c>
      <c r="G57" s="1071">
        <v>0.33813498354340193</v>
      </c>
      <c r="H57" s="96">
        <v>328.7</v>
      </c>
      <c r="I57" s="96">
        <v>-2.0851951146857317</v>
      </c>
      <c r="J57" s="104">
        <v>4.8936170212765955</v>
      </c>
      <c r="K57" s="104">
        <v>3.004998171400707</v>
      </c>
      <c r="L57" s="1077">
        <v>0.13476916376711934</v>
      </c>
    </row>
    <row r="58" spans="1:12" ht="14.25">
      <c r="A58" s="44" t="s">
        <v>24</v>
      </c>
      <c r="B58" s="48" t="s">
        <v>37</v>
      </c>
      <c r="C58" s="105">
        <v>8469.6983135613245</v>
      </c>
      <c r="D58" s="105">
        <v>8436.6800058591034</v>
      </c>
      <c r="E58" s="106">
        <v>8639.0922798325519</v>
      </c>
      <c r="F58" s="106">
        <v>8605.4136059762859</v>
      </c>
      <c r="G58" s="1078">
        <v>0.39136612600324988</v>
      </c>
      <c r="H58" s="107">
        <v>226.98866090712744</v>
      </c>
      <c r="I58" s="107">
        <v>-0.30847850197365156</v>
      </c>
      <c r="J58" s="108">
        <v>5.7077625570776256</v>
      </c>
      <c r="K58" s="108">
        <v>11.288552968426185</v>
      </c>
      <c r="L58" s="1079">
        <v>0.58931632720481097</v>
      </c>
    </row>
    <row r="59" spans="1:12" ht="15">
      <c r="A59" s="46" t="s">
        <v>24</v>
      </c>
      <c r="B59" s="47" t="s">
        <v>102</v>
      </c>
      <c r="C59" s="116">
        <v>8109.0725490196082</v>
      </c>
      <c r="D59" s="116">
        <v>7948.012745098039</v>
      </c>
      <c r="E59" s="117">
        <v>8271.2540000000008</v>
      </c>
      <c r="F59" s="117">
        <v>8106.973</v>
      </c>
      <c r="G59" s="1085">
        <v>2.0264160248220988</v>
      </c>
      <c r="H59" s="118">
        <v>215</v>
      </c>
      <c r="I59" s="118">
        <v>0.37348272642390823</v>
      </c>
      <c r="J59" s="119">
        <v>9.5150960658737418</v>
      </c>
      <c r="K59" s="119">
        <v>7.2961111788370117</v>
      </c>
      <c r="L59" s="1086">
        <v>0.62130201853166778</v>
      </c>
    </row>
    <row r="60" spans="1:12" ht="15">
      <c r="A60" s="46" t="s">
        <v>24</v>
      </c>
      <c r="B60" s="47" t="s">
        <v>38</v>
      </c>
      <c r="C60" s="94">
        <v>8830.0215686274496</v>
      </c>
      <c r="D60" s="94">
        <v>8895.2470588235301</v>
      </c>
      <c r="E60" s="95">
        <v>9006.6219999999994</v>
      </c>
      <c r="F60" s="95">
        <v>9073.152</v>
      </c>
      <c r="G60" s="1071">
        <v>-0.7332622665199553</v>
      </c>
      <c r="H60" s="96">
        <v>240.8</v>
      </c>
      <c r="I60" s="96">
        <v>0.16638935108153316</v>
      </c>
      <c r="J60" s="104">
        <v>2.9761904761904758</v>
      </c>
      <c r="K60" s="104">
        <v>3.1634767767889795</v>
      </c>
      <c r="L60" s="1077">
        <v>8.5614181369132236E-2</v>
      </c>
    </row>
    <row r="61" spans="1:12" ht="15.75" thickBot="1">
      <c r="A61" s="46" t="s">
        <v>24</v>
      </c>
      <c r="B61" s="47" t="s">
        <v>39</v>
      </c>
      <c r="C61" s="94">
        <v>9725.7264705882353</v>
      </c>
      <c r="D61" s="94">
        <v>9785.2450980392168</v>
      </c>
      <c r="E61" s="95">
        <v>9920.241</v>
      </c>
      <c r="F61" s="95">
        <v>9980.9500000000007</v>
      </c>
      <c r="G61" s="1071">
        <v>-0.60824871379979595</v>
      </c>
      <c r="H61" s="96">
        <v>279.8</v>
      </c>
      <c r="I61" s="96">
        <v>-0.60390763765541333</v>
      </c>
      <c r="J61" s="104">
        <v>-12.258064516129032</v>
      </c>
      <c r="K61" s="104">
        <v>0.82896501280019497</v>
      </c>
      <c r="L61" s="1077">
        <v>-0.11759987269598826</v>
      </c>
    </row>
    <row r="62" spans="1:12" ht="15.75" thickBot="1">
      <c r="A62" s="51"/>
      <c r="B62" s="52"/>
      <c r="C62" s="111"/>
      <c r="D62" s="111"/>
      <c r="E62" s="111"/>
      <c r="F62" s="111"/>
      <c r="G62" s="1081"/>
      <c r="H62" s="112"/>
      <c r="I62" s="112"/>
      <c r="J62" s="112"/>
      <c r="K62" s="112"/>
      <c r="L62" s="1082"/>
    </row>
    <row r="63" spans="1:12" ht="14.25">
      <c r="A63" s="44" t="s">
        <v>117</v>
      </c>
      <c r="B63" s="48" t="s">
        <v>25</v>
      </c>
      <c r="C63" s="105">
        <v>13733.559963392005</v>
      </c>
      <c r="D63" s="105">
        <v>13820.6936238787</v>
      </c>
      <c r="E63" s="106">
        <v>14008.231162659846</v>
      </c>
      <c r="F63" s="106">
        <v>14097.107496356275</v>
      </c>
      <c r="G63" s="1078">
        <v>-0.63045794124363108</v>
      </c>
      <c r="H63" s="107">
        <v>329.47359550561799</v>
      </c>
      <c r="I63" s="107">
        <v>4.7315310121321917E-2</v>
      </c>
      <c r="J63" s="108">
        <v>-20.888888888888889</v>
      </c>
      <c r="K63" s="108">
        <v>1.08496891381202</v>
      </c>
      <c r="L63" s="1079">
        <v>-0.28907688771469764</v>
      </c>
    </row>
    <row r="64" spans="1:12" ht="15">
      <c r="A64" s="46" t="s">
        <v>117</v>
      </c>
      <c r="B64" s="47" t="s">
        <v>26</v>
      </c>
      <c r="C64" s="94">
        <v>13428.059803921567</v>
      </c>
      <c r="D64" s="94">
        <v>13563.082352941175</v>
      </c>
      <c r="E64" s="95">
        <v>13696.620999999999</v>
      </c>
      <c r="F64" s="95">
        <v>13834.343999999999</v>
      </c>
      <c r="G64" s="1071">
        <v>-0.99551521922542885</v>
      </c>
      <c r="H64" s="96">
        <v>307.5</v>
      </c>
      <c r="I64" s="96">
        <v>-1.1254019292604502</v>
      </c>
      <c r="J64" s="104">
        <v>10</v>
      </c>
      <c r="K64" s="104">
        <v>0.26819456296476896</v>
      </c>
      <c r="L64" s="1077">
        <v>2.3919753804463595E-2</v>
      </c>
    </row>
    <row r="65" spans="1:12" ht="15">
      <c r="A65" s="46" t="s">
        <v>117</v>
      </c>
      <c r="B65" s="47" t="s">
        <v>27</v>
      </c>
      <c r="C65" s="94">
        <v>13713.440196078433</v>
      </c>
      <c r="D65" s="94">
        <v>13748.061764705881</v>
      </c>
      <c r="E65" s="95">
        <v>13987.709000000001</v>
      </c>
      <c r="F65" s="95">
        <v>14023.022999999999</v>
      </c>
      <c r="G65" s="1071">
        <v>-0.25182872480490465</v>
      </c>
      <c r="H65" s="96">
        <v>328.9</v>
      </c>
      <c r="I65" s="96">
        <v>0.85863232137379764</v>
      </c>
      <c r="J65" s="104">
        <v>-19.047619047619047</v>
      </c>
      <c r="K65" s="104">
        <v>0.5181031330001219</v>
      </c>
      <c r="L65" s="1077">
        <v>-0.12311824104567959</v>
      </c>
    </row>
    <row r="66" spans="1:12" ht="15">
      <c r="A66" s="46" t="s">
        <v>117</v>
      </c>
      <c r="B66" s="47" t="s">
        <v>34</v>
      </c>
      <c r="C66" s="94">
        <v>14007.217647058822</v>
      </c>
      <c r="D66" s="94">
        <v>14028.264705882353</v>
      </c>
      <c r="E66" s="95">
        <v>14287.361999999999</v>
      </c>
      <c r="F66" s="95">
        <v>14308.83</v>
      </c>
      <c r="G66" s="1071">
        <v>-0.15003323122855439</v>
      </c>
      <c r="H66" s="96">
        <v>350.2</v>
      </c>
      <c r="I66" s="96">
        <v>2.1885030639042893</v>
      </c>
      <c r="J66" s="104">
        <v>-38.75</v>
      </c>
      <c r="K66" s="104">
        <v>0.29867121784712908</v>
      </c>
      <c r="L66" s="1077">
        <v>-0.18987840047348165</v>
      </c>
    </row>
    <row r="67" spans="1:12" ht="14.25">
      <c r="A67" s="44" t="s">
        <v>117</v>
      </c>
      <c r="B67" s="48" t="s">
        <v>28</v>
      </c>
      <c r="C67" s="105">
        <v>13263.252016622333</v>
      </c>
      <c r="D67" s="105">
        <v>13192.676740730169</v>
      </c>
      <c r="E67" s="106">
        <v>13528.517056954779</v>
      </c>
      <c r="F67" s="106">
        <v>13456.530275544772</v>
      </c>
      <c r="G67" s="1078">
        <v>0.53495797160158209</v>
      </c>
      <c r="H67" s="107">
        <v>299.99960967993752</v>
      </c>
      <c r="I67" s="107">
        <v>-0.5010376116987123</v>
      </c>
      <c r="J67" s="108">
        <v>-2.3628048780487805</v>
      </c>
      <c r="K67" s="108">
        <v>7.8081189808606606</v>
      </c>
      <c r="L67" s="1079">
        <v>-0.20409475959735524</v>
      </c>
    </row>
    <row r="68" spans="1:12" ht="15">
      <c r="A68" s="46" t="s">
        <v>117</v>
      </c>
      <c r="B68" s="47" t="s">
        <v>29</v>
      </c>
      <c r="C68" s="94">
        <v>12972.857843137255</v>
      </c>
      <c r="D68" s="94">
        <v>12763.426470588234</v>
      </c>
      <c r="E68" s="95">
        <v>13232.315000000001</v>
      </c>
      <c r="F68" s="95">
        <v>13018.695</v>
      </c>
      <c r="G68" s="1071">
        <v>1.6408710704106735</v>
      </c>
      <c r="H68" s="96">
        <v>277.3</v>
      </c>
      <c r="I68" s="96">
        <v>-3.604902667626745E-2</v>
      </c>
      <c r="J68" s="104">
        <v>11.158798283261802</v>
      </c>
      <c r="K68" s="104">
        <v>1.5786907229062539</v>
      </c>
      <c r="L68" s="1077">
        <v>0.15578995954747521</v>
      </c>
    </row>
    <row r="69" spans="1:12" ht="15">
      <c r="A69" s="46" t="s">
        <v>117</v>
      </c>
      <c r="B69" s="47" t="s">
        <v>30</v>
      </c>
      <c r="C69" s="94">
        <v>13351.882352941177</v>
      </c>
      <c r="D69" s="94">
        <v>13328.489215686273</v>
      </c>
      <c r="E69" s="95">
        <v>13618.92</v>
      </c>
      <c r="F69" s="95">
        <v>13595.058999999999</v>
      </c>
      <c r="G69" s="1071">
        <v>0.17551229457702822</v>
      </c>
      <c r="H69" s="96">
        <v>298.2</v>
      </c>
      <c r="I69" s="96">
        <v>6.7114093959727728E-2</v>
      </c>
      <c r="J69" s="104">
        <v>-3.1662269129287601</v>
      </c>
      <c r="K69" s="104">
        <v>4.4739729367304646</v>
      </c>
      <c r="L69" s="1077">
        <v>-0.15503469685732174</v>
      </c>
    </row>
    <row r="70" spans="1:12" ht="15">
      <c r="A70" s="46" t="s">
        <v>117</v>
      </c>
      <c r="B70" s="47" t="s">
        <v>35</v>
      </c>
      <c r="C70" s="94">
        <v>13278.825490196079</v>
      </c>
      <c r="D70" s="94">
        <v>13164.782352941176</v>
      </c>
      <c r="E70" s="95">
        <v>13544.402</v>
      </c>
      <c r="F70" s="95">
        <v>13428.078</v>
      </c>
      <c r="G70" s="1071">
        <v>0.8662743841672691</v>
      </c>
      <c r="H70" s="96">
        <v>325</v>
      </c>
      <c r="I70" s="96">
        <v>-0.70271921784296099</v>
      </c>
      <c r="J70" s="104">
        <v>-10.2803738317757</v>
      </c>
      <c r="K70" s="104">
        <v>1.7554553212239425</v>
      </c>
      <c r="L70" s="1077">
        <v>-0.20485002228750759</v>
      </c>
    </row>
    <row r="71" spans="1:12" ht="14.25">
      <c r="A71" s="44" t="s">
        <v>117</v>
      </c>
      <c r="B71" s="48" t="s">
        <v>31</v>
      </c>
      <c r="C71" s="105">
        <v>12228.407300793828</v>
      </c>
      <c r="D71" s="105">
        <v>12305.090702581076</v>
      </c>
      <c r="E71" s="106">
        <v>12472.975446809705</v>
      </c>
      <c r="F71" s="106">
        <v>12551.192516632698</v>
      </c>
      <c r="G71" s="1078">
        <v>-0.62318436849200221</v>
      </c>
      <c r="H71" s="107">
        <v>262.51803921568631</v>
      </c>
      <c r="I71" s="107">
        <v>0.22125525984102176</v>
      </c>
      <c r="J71" s="108">
        <v>-5.2924791086350975</v>
      </c>
      <c r="K71" s="108">
        <v>12.434475192002926</v>
      </c>
      <c r="L71" s="1079">
        <v>-0.71972328127951712</v>
      </c>
    </row>
    <row r="72" spans="1:12" ht="15">
      <c r="A72" s="46" t="s">
        <v>117</v>
      </c>
      <c r="B72" s="47" t="s">
        <v>32</v>
      </c>
      <c r="C72" s="94">
        <v>11736.599019607844</v>
      </c>
      <c r="D72" s="94">
        <v>11748.012745098038</v>
      </c>
      <c r="E72" s="95">
        <v>11971.331</v>
      </c>
      <c r="F72" s="95">
        <v>11982.973</v>
      </c>
      <c r="G72" s="1071">
        <v>-9.7154520835520744E-2</v>
      </c>
      <c r="H72" s="96">
        <v>234.6</v>
      </c>
      <c r="I72" s="96">
        <v>-0.6773920406435201</v>
      </c>
      <c r="J72" s="104">
        <v>-0.47244094488188976</v>
      </c>
      <c r="K72" s="104">
        <v>3.852249177130318</v>
      </c>
      <c r="L72" s="1077">
        <v>-2.5613418289529566E-2</v>
      </c>
    </row>
    <row r="73" spans="1:12" ht="15">
      <c r="A73" s="46" t="s">
        <v>117</v>
      </c>
      <c r="B73" s="47" t="s">
        <v>33</v>
      </c>
      <c r="C73" s="94">
        <v>12395.38137254902</v>
      </c>
      <c r="D73" s="94">
        <v>12490.997058823528</v>
      </c>
      <c r="E73" s="95">
        <v>12643.289000000001</v>
      </c>
      <c r="F73" s="95">
        <v>12740.816999999999</v>
      </c>
      <c r="G73" s="1071">
        <v>-0.76547681361405973</v>
      </c>
      <c r="H73" s="96">
        <v>269.39999999999998</v>
      </c>
      <c r="I73" s="96">
        <v>0.71028037383176723</v>
      </c>
      <c r="J73" s="96">
        <v>-12.671509281678773</v>
      </c>
      <c r="K73" s="96">
        <v>6.5951481165427293</v>
      </c>
      <c r="L73" s="1072">
        <v>-0.97126409719772777</v>
      </c>
    </row>
    <row r="74" spans="1:12" ht="15.75" thickBot="1">
      <c r="A74" s="56" t="s">
        <v>117</v>
      </c>
      <c r="B74" s="57" t="s">
        <v>36</v>
      </c>
      <c r="C74" s="97">
        <v>12481.53137254902</v>
      </c>
      <c r="D74" s="97">
        <v>12570.183333333332</v>
      </c>
      <c r="E74" s="98">
        <v>12731.162</v>
      </c>
      <c r="F74" s="98">
        <v>12821.587</v>
      </c>
      <c r="G74" s="1073">
        <v>-0.70525590942836702</v>
      </c>
      <c r="H74" s="99">
        <v>293.8</v>
      </c>
      <c r="I74" s="99">
        <v>-0.64254311802501773</v>
      </c>
      <c r="J74" s="99">
        <v>16.428571428571427</v>
      </c>
      <c r="K74" s="99">
        <v>1.9870778983298791</v>
      </c>
      <c r="L74" s="1074">
        <v>0.27715423420774155</v>
      </c>
    </row>
    <row r="75" spans="1:12">
      <c r="A75" s="4"/>
      <c r="B75" s="4"/>
      <c r="C75" s="1023"/>
      <c r="D75" s="1023"/>
      <c r="E75" s="1023"/>
      <c r="F75" s="1023"/>
      <c r="G75" s="1024"/>
      <c r="H75" s="1024"/>
      <c r="I75" s="1024"/>
      <c r="J75" s="1024"/>
      <c r="K75" s="1024"/>
      <c r="L75" s="80"/>
    </row>
    <row r="76" spans="1:12" ht="13.5" thickBot="1">
      <c r="G76" s="80"/>
      <c r="H76" s="80"/>
      <c r="I76" s="80"/>
      <c r="J76" s="80"/>
      <c r="K76" s="80"/>
      <c r="L76" s="1087"/>
    </row>
    <row r="77" spans="1:12" ht="21" thickBot="1">
      <c r="A77" s="1034" t="s">
        <v>339</v>
      </c>
      <c r="B77" s="1025"/>
      <c r="C77" s="1183"/>
      <c r="D77" s="1183"/>
      <c r="E77" s="1183"/>
      <c r="F77" s="1183"/>
      <c r="G77" s="1184"/>
      <c r="H77" s="1184"/>
      <c r="I77" s="1184"/>
      <c r="J77" s="1184"/>
      <c r="K77" s="1184"/>
      <c r="L77" s="1185"/>
    </row>
    <row r="78" spans="1:12" ht="12.75" customHeight="1">
      <c r="A78" s="27"/>
      <c r="B78" s="28"/>
      <c r="C78" s="1186" t="s">
        <v>9</v>
      </c>
      <c r="D78" s="1186"/>
      <c r="E78" s="1186"/>
      <c r="F78" s="1186"/>
      <c r="G78" s="1187"/>
      <c r="H78" s="1235" t="s">
        <v>10</v>
      </c>
      <c r="I78" s="1236"/>
      <c r="J78" s="1188" t="s">
        <v>11</v>
      </c>
      <c r="K78" s="1189" t="s">
        <v>12</v>
      </c>
      <c r="L78" s="1190"/>
    </row>
    <row r="79" spans="1:12" ht="15.75" customHeight="1">
      <c r="A79" s="29" t="s">
        <v>13</v>
      </c>
      <c r="B79" s="30" t="s">
        <v>14</v>
      </c>
      <c r="C79" s="1191" t="s">
        <v>40</v>
      </c>
      <c r="D79" s="1191"/>
      <c r="E79" s="1192" t="s">
        <v>41</v>
      </c>
      <c r="F79" s="1193"/>
      <c r="G79" s="1059"/>
      <c r="H79" s="1233" t="s">
        <v>15</v>
      </c>
      <c r="I79" s="1234"/>
      <c r="J79" s="1194" t="s">
        <v>16</v>
      </c>
      <c r="K79" s="1182" t="s">
        <v>17</v>
      </c>
      <c r="L79" s="1057"/>
    </row>
    <row r="80" spans="1:12" ht="26.25" thickBot="1">
      <c r="A80" s="31" t="s">
        <v>18</v>
      </c>
      <c r="B80" s="32" t="s">
        <v>19</v>
      </c>
      <c r="C80" s="941" t="s">
        <v>405</v>
      </c>
      <c r="D80" s="1166" t="s">
        <v>401</v>
      </c>
      <c r="E80" s="1020" t="s">
        <v>405</v>
      </c>
      <c r="F80" s="1021" t="s">
        <v>401</v>
      </c>
      <c r="G80" s="1057" t="s">
        <v>20</v>
      </c>
      <c r="H80" s="81" t="s">
        <v>405</v>
      </c>
      <c r="I80" s="955" t="s">
        <v>20</v>
      </c>
      <c r="J80" s="1061" t="s">
        <v>20</v>
      </c>
      <c r="K80" s="1022" t="s">
        <v>405</v>
      </c>
      <c r="L80" s="1062" t="s">
        <v>21</v>
      </c>
    </row>
    <row r="81" spans="1:12" ht="15" thickBot="1">
      <c r="A81" s="33" t="s">
        <v>22</v>
      </c>
      <c r="B81" s="34" t="s">
        <v>23</v>
      </c>
      <c r="C81" s="82">
        <v>11819.064859173062</v>
      </c>
      <c r="D81" s="82">
        <v>11762.460575347868</v>
      </c>
      <c r="E81" s="83">
        <v>12055.446156356524</v>
      </c>
      <c r="F81" s="690">
        <v>11997.709786854826</v>
      </c>
      <c r="G81" s="1063">
        <v>0.48122825545385145</v>
      </c>
      <c r="H81" s="84">
        <v>313.27997616209774</v>
      </c>
      <c r="I81" s="84">
        <v>8.7441808780031618E-2</v>
      </c>
      <c r="J81" s="85">
        <v>0.9019843656043296</v>
      </c>
      <c r="K81" s="84">
        <v>100</v>
      </c>
      <c r="L81" s="1064" t="s">
        <v>23</v>
      </c>
    </row>
    <row r="82" spans="1:12" ht="15" thickBot="1">
      <c r="A82" s="35"/>
      <c r="B82" s="36"/>
      <c r="C82" s="86"/>
      <c r="D82" s="86"/>
      <c r="E82" s="86"/>
      <c r="F82" s="86"/>
      <c r="G82" s="1065"/>
      <c r="H82" s="85"/>
      <c r="I82" s="85"/>
      <c r="J82" s="85"/>
      <c r="K82" s="85"/>
      <c r="L82" s="1066"/>
    </row>
    <row r="83" spans="1:12" ht="15">
      <c r="A83" s="37" t="s">
        <v>108</v>
      </c>
      <c r="B83" s="38" t="s">
        <v>23</v>
      </c>
      <c r="C83" s="87">
        <v>10741.282093858565</v>
      </c>
      <c r="D83" s="87">
        <v>11120.016583854249</v>
      </c>
      <c r="E83" s="88">
        <v>10956.107735735735</v>
      </c>
      <c r="F83" s="88">
        <v>11342.416915531334</v>
      </c>
      <c r="G83" s="1067">
        <v>-3.4058806220270377</v>
      </c>
      <c r="H83" s="89">
        <v>237.82857142857145</v>
      </c>
      <c r="I83" s="89">
        <v>-9.2875630023157569</v>
      </c>
      <c r="J83" s="89">
        <v>0</v>
      </c>
      <c r="K83" s="89">
        <v>0.16686531585220502</v>
      </c>
      <c r="L83" s="1068">
        <v>-1.5050990606031434E-3</v>
      </c>
    </row>
    <row r="84" spans="1:12" ht="15">
      <c r="A84" s="46" t="s">
        <v>109</v>
      </c>
      <c r="B84" s="90" t="s">
        <v>23</v>
      </c>
      <c r="C84" s="91">
        <v>12388.179182178845</v>
      </c>
      <c r="D84" s="91">
        <v>12226.494588614778</v>
      </c>
      <c r="E84" s="92">
        <v>12635.942765822421</v>
      </c>
      <c r="F84" s="92">
        <v>12471.024480387074</v>
      </c>
      <c r="G84" s="1069">
        <v>1.3224116887486765</v>
      </c>
      <c r="H84" s="93">
        <v>344.6310606060606</v>
      </c>
      <c r="I84" s="93">
        <v>-0.29114038957584976</v>
      </c>
      <c r="J84" s="93">
        <v>-4.4682190056639399</v>
      </c>
      <c r="K84" s="93">
        <v>36.185935637663889</v>
      </c>
      <c r="L84" s="1070">
        <v>-2.0341485475435732</v>
      </c>
    </row>
    <row r="85" spans="1:12" ht="15">
      <c r="A85" s="39" t="s">
        <v>110</v>
      </c>
      <c r="B85" s="40" t="s">
        <v>23</v>
      </c>
      <c r="C85" s="94">
        <v>12287.138215375195</v>
      </c>
      <c r="D85" s="94">
        <v>12059.9767560008</v>
      </c>
      <c r="E85" s="95">
        <v>12532.880979682699</v>
      </c>
      <c r="F85" s="95">
        <v>12301.176291120817</v>
      </c>
      <c r="G85" s="1071">
        <v>1.8835978208777489</v>
      </c>
      <c r="H85" s="96">
        <v>388.45079171741776</v>
      </c>
      <c r="I85" s="96">
        <v>1.5118710326642146</v>
      </c>
      <c r="J85" s="96">
        <v>8.8859416445623332</v>
      </c>
      <c r="K85" s="96">
        <v>9.7854588796185933</v>
      </c>
      <c r="L85" s="1072">
        <v>0.71750939074306608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1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2" t="s">
        <v>100</v>
      </c>
    </row>
    <row r="87" spans="1:12" ht="15">
      <c r="A87" s="39" t="s">
        <v>98</v>
      </c>
      <c r="B87" s="40" t="s">
        <v>23</v>
      </c>
      <c r="C87" s="94">
        <v>10140.398583647508</v>
      </c>
      <c r="D87" s="94">
        <v>10041.682245517119</v>
      </c>
      <c r="E87" s="95">
        <v>10343.206555320457</v>
      </c>
      <c r="F87" s="95">
        <v>10242.515890427461</v>
      </c>
      <c r="G87" s="1071">
        <v>0.98306574253988288</v>
      </c>
      <c r="H87" s="96">
        <v>275.90832391713752</v>
      </c>
      <c r="I87" s="96">
        <v>0.74703156006950089</v>
      </c>
      <c r="J87" s="96">
        <v>8.146639511201629</v>
      </c>
      <c r="K87" s="96">
        <v>31.644815256257449</v>
      </c>
      <c r="L87" s="1072">
        <v>2.1198603554757298</v>
      </c>
    </row>
    <row r="88" spans="1:12" ht="15.75" thickBot="1">
      <c r="A88" s="41" t="s">
        <v>112</v>
      </c>
      <c r="B88" s="42" t="s">
        <v>23</v>
      </c>
      <c r="C88" s="97">
        <v>12745.461181147974</v>
      </c>
      <c r="D88" s="97">
        <v>12806.91797742257</v>
      </c>
      <c r="E88" s="98">
        <v>13000.370404770933</v>
      </c>
      <c r="F88" s="98">
        <v>13063.056336971022</v>
      </c>
      <c r="G88" s="1073">
        <v>-0.47987186599414433</v>
      </c>
      <c r="H88" s="99">
        <v>282.90493562231762</v>
      </c>
      <c r="I88" s="99">
        <v>0.33370697162738805</v>
      </c>
      <c r="J88" s="99">
        <v>-2.6123301985370948</v>
      </c>
      <c r="K88" s="99">
        <v>22.216924910607865</v>
      </c>
      <c r="L88" s="1074">
        <v>-0.80171609961462664</v>
      </c>
    </row>
    <row r="89" spans="1:12" ht="15" thickBot="1">
      <c r="A89" s="35"/>
      <c r="B89" s="43"/>
      <c r="C89" s="86"/>
      <c r="D89" s="86"/>
      <c r="E89" s="86"/>
      <c r="F89" s="86"/>
      <c r="G89" s="1065"/>
      <c r="H89" s="85"/>
      <c r="I89" s="85"/>
      <c r="J89" s="85"/>
      <c r="K89" s="85"/>
      <c r="L89" s="1066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75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76" t="s">
        <v>100</v>
      </c>
    </row>
    <row r="91" spans="1:12" ht="15">
      <c r="A91" s="46" t="s">
        <v>113</v>
      </c>
      <c r="B91" s="47" t="s">
        <v>26</v>
      </c>
      <c r="C91" s="1196" t="s">
        <v>100</v>
      </c>
      <c r="D91" s="94" t="s">
        <v>100</v>
      </c>
      <c r="E91" s="95" t="s">
        <v>100</v>
      </c>
      <c r="F91" s="95" t="s">
        <v>100</v>
      </c>
      <c r="G91" s="1071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77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1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77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256</v>
      </c>
      <c r="E93" s="106" t="s">
        <v>256</v>
      </c>
      <c r="F93" s="106" t="s">
        <v>256</v>
      </c>
      <c r="G93" s="1199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079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 t="s">
        <v>256</v>
      </c>
      <c r="E94" s="95" t="s">
        <v>256</v>
      </c>
      <c r="F94" s="95" t="s">
        <v>256</v>
      </c>
      <c r="G94" s="1195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77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1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77" t="s">
        <v>100</v>
      </c>
    </row>
    <row r="96" spans="1:12" ht="14.25">
      <c r="A96" s="44" t="s">
        <v>113</v>
      </c>
      <c r="B96" s="48" t="s">
        <v>31</v>
      </c>
      <c r="C96" s="105">
        <v>10601.488235294117</v>
      </c>
      <c r="D96" s="105">
        <v>10836.032352941176</v>
      </c>
      <c r="E96" s="106">
        <v>10813.518</v>
      </c>
      <c r="F96" s="106">
        <v>11052.753000000001</v>
      </c>
      <c r="G96" s="1078">
        <v>-2.1644833644613297</v>
      </c>
      <c r="H96" s="107">
        <v>233.30000000000004</v>
      </c>
      <c r="I96" s="107">
        <v>-9.748549323017393</v>
      </c>
      <c r="J96" s="108">
        <v>-7.6923076923076925</v>
      </c>
      <c r="K96" s="108">
        <v>0.14302741358760429</v>
      </c>
      <c r="L96" s="1079">
        <v>-1.3316543117146168E-2</v>
      </c>
    </row>
    <row r="97" spans="1:12" ht="15">
      <c r="A97" s="46" t="s">
        <v>113</v>
      </c>
      <c r="B97" s="47" t="s">
        <v>32</v>
      </c>
      <c r="C97" s="94">
        <v>10601.488235294117</v>
      </c>
      <c r="D97" s="94">
        <v>10836.032352941176</v>
      </c>
      <c r="E97" s="95">
        <v>10813.518</v>
      </c>
      <c r="F97" s="95">
        <v>11052.753000000001</v>
      </c>
      <c r="G97" s="1071">
        <v>-2.1644833644613297</v>
      </c>
      <c r="H97" s="96">
        <v>233.3</v>
      </c>
      <c r="I97" s="96">
        <v>-9.7485493230174036</v>
      </c>
      <c r="J97" s="104">
        <v>-7.6923076923076925</v>
      </c>
      <c r="K97" s="104">
        <v>0.14302741358760429</v>
      </c>
      <c r="L97" s="1077">
        <v>-1.3316543117146168E-2</v>
      </c>
    </row>
    <row r="98" spans="1:12" ht="15.75" thickBot="1">
      <c r="A98" s="49" t="s">
        <v>113</v>
      </c>
      <c r="B98" s="50" t="s">
        <v>33</v>
      </c>
      <c r="C98" s="1200" t="s">
        <v>100</v>
      </c>
      <c r="D98" s="109" t="s">
        <v>100</v>
      </c>
      <c r="E98" s="1201" t="s">
        <v>100</v>
      </c>
      <c r="F98" s="110" t="s">
        <v>100</v>
      </c>
      <c r="G98" s="1080" t="s">
        <v>100</v>
      </c>
      <c r="H98" s="1202" t="s">
        <v>100</v>
      </c>
      <c r="I98" s="104" t="s">
        <v>100</v>
      </c>
      <c r="J98" s="104" t="s">
        <v>100</v>
      </c>
      <c r="K98" s="1202" t="s">
        <v>100</v>
      </c>
      <c r="L98" s="1203" t="s">
        <v>100</v>
      </c>
    </row>
    <row r="99" spans="1:12" ht="15" thickBot="1">
      <c r="A99" s="35"/>
      <c r="B99" s="43"/>
      <c r="C99" s="86"/>
      <c r="D99" s="86"/>
      <c r="E99" s="86"/>
      <c r="F99" s="86"/>
      <c r="G99" s="1065"/>
      <c r="H99" s="85"/>
      <c r="I99" s="85"/>
      <c r="J99" s="85"/>
      <c r="K99" s="85"/>
      <c r="L99" s="1066"/>
    </row>
    <row r="100" spans="1:12" ht="14.25">
      <c r="A100" s="44" t="s">
        <v>114</v>
      </c>
      <c r="B100" s="45" t="s">
        <v>25</v>
      </c>
      <c r="C100" s="100">
        <v>12965.782261351907</v>
      </c>
      <c r="D100" s="100">
        <v>12572.659520759504</v>
      </c>
      <c r="E100" s="101">
        <v>13225.097906578945</v>
      </c>
      <c r="F100" s="101">
        <v>12824.112711174694</v>
      </c>
      <c r="G100" s="1075">
        <v>3.1268065435423105</v>
      </c>
      <c r="H100" s="102">
        <v>414.55</v>
      </c>
      <c r="I100" s="102">
        <v>-1.15641392465426</v>
      </c>
      <c r="J100" s="103">
        <v>-26.666666666666668</v>
      </c>
      <c r="K100" s="103">
        <v>1.3110846245530394</v>
      </c>
      <c r="L100" s="1076">
        <v>-0.49288410665561977</v>
      </c>
    </row>
    <row r="101" spans="1:12" ht="15">
      <c r="A101" s="46" t="s">
        <v>114</v>
      </c>
      <c r="B101" s="47" t="s">
        <v>26</v>
      </c>
      <c r="C101" s="94">
        <v>13064.414705882353</v>
      </c>
      <c r="D101" s="94">
        <v>12578.333333333332</v>
      </c>
      <c r="E101" s="95">
        <v>13325.703</v>
      </c>
      <c r="F101" s="95">
        <v>12829.9</v>
      </c>
      <c r="G101" s="1071">
        <v>3.8644338615265896</v>
      </c>
      <c r="H101" s="96">
        <v>407.2</v>
      </c>
      <c r="I101" s="96">
        <v>0.2461841457410143</v>
      </c>
      <c r="J101" s="104">
        <v>-10.714285714285714</v>
      </c>
      <c r="K101" s="104">
        <v>0.89392133492252679</v>
      </c>
      <c r="L101" s="1077">
        <v>-0.11630115455432222</v>
      </c>
    </row>
    <row r="102" spans="1:12" ht="15">
      <c r="A102" s="46" t="s">
        <v>114</v>
      </c>
      <c r="B102" s="47" t="s">
        <v>27</v>
      </c>
      <c r="C102" s="94">
        <v>12765.766666666666</v>
      </c>
      <c r="D102" s="94">
        <v>12565.935294117648</v>
      </c>
      <c r="E102" s="95">
        <v>13021.082</v>
      </c>
      <c r="F102" s="95">
        <v>12817.254000000001</v>
      </c>
      <c r="G102" s="1071">
        <v>1.5902626256762915</v>
      </c>
      <c r="H102" s="96">
        <v>430.3</v>
      </c>
      <c r="I102" s="96">
        <v>-1.3525905547913748</v>
      </c>
      <c r="J102" s="104">
        <v>-46.969696969696969</v>
      </c>
      <c r="K102" s="104">
        <v>0.41716328963051252</v>
      </c>
      <c r="L102" s="1077">
        <v>-0.37658295210129744</v>
      </c>
    </row>
    <row r="103" spans="1:12" ht="14.25">
      <c r="A103" s="44" t="s">
        <v>114</v>
      </c>
      <c r="B103" s="48" t="s">
        <v>28</v>
      </c>
      <c r="C103" s="105">
        <v>12576.812948074763</v>
      </c>
      <c r="D103" s="105">
        <v>12539.841956924869</v>
      </c>
      <c r="E103" s="106">
        <v>12828.349207036259</v>
      </c>
      <c r="F103" s="106">
        <v>12790.638796063367</v>
      </c>
      <c r="G103" s="1078">
        <v>0.2948282065825979</v>
      </c>
      <c r="H103" s="107">
        <v>368.38644278606967</v>
      </c>
      <c r="I103" s="107">
        <v>5.4887541737190092E-2</v>
      </c>
      <c r="J103" s="108">
        <v>0.62578222778473092</v>
      </c>
      <c r="K103" s="108">
        <v>9.5828367103694863</v>
      </c>
      <c r="L103" s="1079">
        <v>-2.6303397868636225E-2</v>
      </c>
    </row>
    <row r="104" spans="1:12" ht="15">
      <c r="A104" s="46" t="s">
        <v>114</v>
      </c>
      <c r="B104" s="47" t="s">
        <v>29</v>
      </c>
      <c r="C104" s="94">
        <v>12725.689215686274</v>
      </c>
      <c r="D104" s="94">
        <v>12711.214705882354</v>
      </c>
      <c r="E104" s="95">
        <v>12980.203</v>
      </c>
      <c r="F104" s="95">
        <v>12965.439</v>
      </c>
      <c r="G104" s="1071">
        <v>0.11387196376458379</v>
      </c>
      <c r="H104" s="96">
        <v>362.7</v>
      </c>
      <c r="I104" s="96">
        <v>0.4430905566325023</v>
      </c>
      <c r="J104" s="104">
        <v>-5.4054054054054053</v>
      </c>
      <c r="K104" s="104">
        <v>5.4231227651966627</v>
      </c>
      <c r="L104" s="1077">
        <v>-0.36160363287910346</v>
      </c>
    </row>
    <row r="105" spans="1:12" ht="15">
      <c r="A105" s="46" t="s">
        <v>114</v>
      </c>
      <c r="B105" s="47" t="s">
        <v>30</v>
      </c>
      <c r="C105" s="94">
        <v>12389.477450980392</v>
      </c>
      <c r="D105" s="94">
        <v>12292.831372549019</v>
      </c>
      <c r="E105" s="95">
        <v>12637.267</v>
      </c>
      <c r="F105" s="95">
        <v>12538.688</v>
      </c>
      <c r="G105" s="1071">
        <v>0.78619868362622725</v>
      </c>
      <c r="H105" s="96">
        <v>375.8</v>
      </c>
      <c r="I105" s="96">
        <v>-0.81815782528370706</v>
      </c>
      <c r="J105" s="104">
        <v>9.7484276729559749</v>
      </c>
      <c r="K105" s="104">
        <v>4.1597139451728253</v>
      </c>
      <c r="L105" s="1077">
        <v>0.33530023501046768</v>
      </c>
    </row>
    <row r="106" spans="1:12" ht="14.25">
      <c r="A106" s="44" t="s">
        <v>114</v>
      </c>
      <c r="B106" s="48" t="s">
        <v>31</v>
      </c>
      <c r="C106" s="105">
        <v>12271.492290119933</v>
      </c>
      <c r="D106" s="105">
        <v>12072.805149491822</v>
      </c>
      <c r="E106" s="106">
        <v>12516.922135922332</v>
      </c>
      <c r="F106" s="106">
        <v>12314.261252481658</v>
      </c>
      <c r="G106" s="1078">
        <v>1.6457413017758791</v>
      </c>
      <c r="H106" s="107">
        <v>332.00598491988688</v>
      </c>
      <c r="I106" s="107">
        <v>-0.17601218075604347</v>
      </c>
      <c r="J106" s="108">
        <v>-4.800358905338717</v>
      </c>
      <c r="K106" s="108">
        <v>25.292014302741361</v>
      </c>
      <c r="L106" s="1079">
        <v>-1.5149610430193157</v>
      </c>
    </row>
    <row r="107" spans="1:12" ht="15">
      <c r="A107" s="46" t="s">
        <v>114</v>
      </c>
      <c r="B107" s="47" t="s">
        <v>32</v>
      </c>
      <c r="C107" s="94">
        <v>12320.6</v>
      </c>
      <c r="D107" s="94">
        <v>12157.390196078431</v>
      </c>
      <c r="E107" s="95">
        <v>12567.012000000001</v>
      </c>
      <c r="F107" s="95">
        <v>12400.538</v>
      </c>
      <c r="G107" s="1071">
        <v>1.3424740120146412</v>
      </c>
      <c r="H107" s="96">
        <v>323.10000000000002</v>
      </c>
      <c r="I107" s="96">
        <v>-0.58461538461537765</v>
      </c>
      <c r="J107" s="104">
        <v>-2.8928336620644313</v>
      </c>
      <c r="K107" s="104">
        <v>17.604290822407627</v>
      </c>
      <c r="L107" s="1077">
        <v>-0.68795211204817619</v>
      </c>
    </row>
    <row r="108" spans="1:12" ht="15.75" thickBot="1">
      <c r="A108" s="49" t="s">
        <v>114</v>
      </c>
      <c r="B108" s="50" t="s">
        <v>33</v>
      </c>
      <c r="C108" s="109">
        <v>12168.376470588235</v>
      </c>
      <c r="D108" s="109">
        <v>11903.525490196078</v>
      </c>
      <c r="E108" s="110">
        <v>12411.744000000001</v>
      </c>
      <c r="F108" s="110">
        <v>12141.596</v>
      </c>
      <c r="G108" s="1080">
        <v>2.224979319028578</v>
      </c>
      <c r="H108" s="104">
        <v>352.4</v>
      </c>
      <c r="I108" s="104">
        <v>1.0031527658354831</v>
      </c>
      <c r="J108" s="104">
        <v>-8.898305084745763</v>
      </c>
      <c r="K108" s="104">
        <v>7.6877234803337302</v>
      </c>
      <c r="L108" s="1077">
        <v>-0.82700893097113948</v>
      </c>
    </row>
    <row r="109" spans="1:12" ht="15.75" thickBot="1">
      <c r="A109" s="51"/>
      <c r="B109" s="52"/>
      <c r="C109" s="111"/>
      <c r="D109" s="111"/>
      <c r="E109" s="111"/>
      <c r="F109" s="111"/>
      <c r="G109" s="1081"/>
      <c r="H109" s="112"/>
      <c r="I109" s="112"/>
      <c r="J109" s="112"/>
      <c r="K109" s="112"/>
      <c r="L109" s="1082"/>
    </row>
    <row r="110" spans="1:12" ht="15">
      <c r="A110" s="46" t="s">
        <v>115</v>
      </c>
      <c r="B110" s="53" t="s">
        <v>30</v>
      </c>
      <c r="C110" s="113">
        <v>12485.008823529412</v>
      </c>
      <c r="D110" s="113">
        <v>12221.342156862745</v>
      </c>
      <c r="E110" s="114">
        <v>12734.709000000001</v>
      </c>
      <c r="F110" s="114">
        <v>12465.769</v>
      </c>
      <c r="G110" s="1083">
        <v>2.1574280736310811</v>
      </c>
      <c r="H110" s="115">
        <v>411</v>
      </c>
      <c r="I110" s="115">
        <v>2.8014007003501722</v>
      </c>
      <c r="J110" s="115">
        <v>24.324324324324326</v>
      </c>
      <c r="K110" s="115">
        <v>3.8379022646007148</v>
      </c>
      <c r="L110" s="1084">
        <v>0.72304958871376357</v>
      </c>
    </row>
    <row r="111" spans="1:12" ht="15.75" thickBot="1">
      <c r="A111" s="49" t="s">
        <v>115</v>
      </c>
      <c r="B111" s="50" t="s">
        <v>33</v>
      </c>
      <c r="C111" s="109">
        <v>12146.804901960784</v>
      </c>
      <c r="D111" s="109">
        <v>11969.637254901962</v>
      </c>
      <c r="E111" s="110">
        <v>12389.741</v>
      </c>
      <c r="F111" s="110">
        <v>12209.03</v>
      </c>
      <c r="G111" s="1080">
        <v>1.480142157075536</v>
      </c>
      <c r="H111" s="104">
        <v>373.9</v>
      </c>
      <c r="I111" s="104">
        <v>5.3518865400050485E-2</v>
      </c>
      <c r="J111" s="104">
        <v>0.80808080808080807</v>
      </c>
      <c r="K111" s="104">
        <v>5.9475566150178789</v>
      </c>
      <c r="L111" s="1077">
        <v>-5.5401979706966031E-3</v>
      </c>
    </row>
    <row r="112" spans="1:12" ht="15.75" thickBot="1">
      <c r="A112" s="51"/>
      <c r="B112" s="52"/>
      <c r="C112" s="111"/>
      <c r="D112" s="111"/>
      <c r="E112" s="111"/>
      <c r="F112" s="111"/>
      <c r="G112" s="1081"/>
      <c r="H112" s="112"/>
      <c r="I112" s="112"/>
      <c r="J112" s="112"/>
      <c r="K112" s="112"/>
      <c r="L112" s="1082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75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76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1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77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1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77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1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77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78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79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1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77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1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77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78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79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1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77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0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77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1"/>
      <c r="H123" s="112"/>
      <c r="I123" s="112"/>
      <c r="J123" s="112"/>
      <c r="K123" s="112"/>
      <c r="L123" s="1082"/>
    </row>
    <row r="124" spans="1:12" ht="14.25">
      <c r="A124" s="44" t="s">
        <v>24</v>
      </c>
      <c r="B124" s="45" t="s">
        <v>28</v>
      </c>
      <c r="C124" s="100">
        <v>10920.87125687433</v>
      </c>
      <c r="D124" s="100">
        <v>11037.802929499921</v>
      </c>
      <c r="E124" s="101">
        <v>11139.288682011816</v>
      </c>
      <c r="F124" s="101">
        <v>11258.558988089921</v>
      </c>
      <c r="G124" s="1075">
        <v>-1.0593745274530821</v>
      </c>
      <c r="H124" s="102">
        <v>336.89907407407406</v>
      </c>
      <c r="I124" s="102">
        <v>-0.69874289298365599</v>
      </c>
      <c r="J124" s="103">
        <v>9.0909090909090917</v>
      </c>
      <c r="K124" s="103">
        <v>2.5744934445768775</v>
      </c>
      <c r="L124" s="1076">
        <v>0.19325471938144778</v>
      </c>
    </row>
    <row r="125" spans="1:12" ht="15">
      <c r="A125" s="46" t="s">
        <v>24</v>
      </c>
      <c r="B125" s="47" t="s">
        <v>29</v>
      </c>
      <c r="C125" s="94">
        <v>10898.042156862746</v>
      </c>
      <c r="D125" s="94">
        <v>10756.548039215686</v>
      </c>
      <c r="E125" s="95">
        <v>11116.003000000001</v>
      </c>
      <c r="F125" s="95">
        <v>10971.679</v>
      </c>
      <c r="G125" s="1071">
        <v>1.3154230997826362</v>
      </c>
      <c r="H125" s="96">
        <v>313.3</v>
      </c>
      <c r="I125" s="96">
        <v>-4.714111922141119</v>
      </c>
      <c r="J125" s="104">
        <v>9.0909090909090917</v>
      </c>
      <c r="K125" s="104">
        <v>0.42908224076281287</v>
      </c>
      <c r="L125" s="1077">
        <v>3.220911989690789E-2</v>
      </c>
    </row>
    <row r="126" spans="1:12" ht="15">
      <c r="A126" s="46" t="s">
        <v>24</v>
      </c>
      <c r="B126" s="47" t="s">
        <v>30</v>
      </c>
      <c r="C126" s="94">
        <v>10841.222549019609</v>
      </c>
      <c r="D126" s="94">
        <v>11126.062745098039</v>
      </c>
      <c r="E126" s="95">
        <v>11058.047</v>
      </c>
      <c r="F126" s="95">
        <v>11348.584000000001</v>
      </c>
      <c r="G126" s="1071">
        <v>-2.5601167511294824</v>
      </c>
      <c r="H126" s="96">
        <v>332.9</v>
      </c>
      <c r="I126" s="96">
        <v>-0.35917390002994476</v>
      </c>
      <c r="J126" s="104">
        <v>2.5423728813559325</v>
      </c>
      <c r="K126" s="104">
        <v>1.4421930870083433</v>
      </c>
      <c r="L126" s="1077">
        <v>2.3071018457531345E-2</v>
      </c>
    </row>
    <row r="127" spans="1:12" ht="15">
      <c r="A127" s="46" t="s">
        <v>24</v>
      </c>
      <c r="B127" s="47" t="s">
        <v>35</v>
      </c>
      <c r="C127" s="94">
        <v>11084.273529411765</v>
      </c>
      <c r="D127" s="94">
        <v>11012.501960784313</v>
      </c>
      <c r="E127" s="95">
        <v>11305.959000000001</v>
      </c>
      <c r="F127" s="95">
        <v>11232.752</v>
      </c>
      <c r="G127" s="1071">
        <v>0.65172808942991289</v>
      </c>
      <c r="H127" s="96">
        <v>359.5</v>
      </c>
      <c r="I127" s="96">
        <v>-2.7808676307014106E-2</v>
      </c>
      <c r="J127" s="104">
        <v>25.531914893617021</v>
      </c>
      <c r="K127" s="104">
        <v>0.70321811680572111</v>
      </c>
      <c r="L127" s="1077">
        <v>0.13797458102700799</v>
      </c>
    </row>
    <row r="128" spans="1:12" ht="14.25">
      <c r="A128" s="44" t="s">
        <v>24</v>
      </c>
      <c r="B128" s="48" t="s">
        <v>31</v>
      </c>
      <c r="C128" s="105">
        <v>10493.467710907849</v>
      </c>
      <c r="D128" s="105">
        <v>10438.31360673947</v>
      </c>
      <c r="E128" s="106">
        <v>10703.337065126007</v>
      </c>
      <c r="F128" s="106">
        <v>10647.07987887426</v>
      </c>
      <c r="G128" s="1078">
        <v>0.52838136739606434</v>
      </c>
      <c r="H128" s="107">
        <v>292.57070457354763</v>
      </c>
      <c r="I128" s="107">
        <v>-6.2766208533783341E-2</v>
      </c>
      <c r="J128" s="108">
        <v>14.427157001414429</v>
      </c>
      <c r="K128" s="108">
        <v>19.284862932061976</v>
      </c>
      <c r="L128" s="1079">
        <v>2.2794510258683509</v>
      </c>
    </row>
    <row r="129" spans="1:12" ht="15">
      <c r="A129" s="46" t="s">
        <v>24</v>
      </c>
      <c r="B129" s="47" t="s">
        <v>32</v>
      </c>
      <c r="C129" s="94">
        <v>10347.062745098039</v>
      </c>
      <c r="D129" s="94">
        <v>10200.699019607842</v>
      </c>
      <c r="E129" s="95">
        <v>10554.004000000001</v>
      </c>
      <c r="F129" s="95">
        <v>10404.713</v>
      </c>
      <c r="G129" s="1071">
        <v>1.4348401536880555</v>
      </c>
      <c r="H129" s="96">
        <v>268.60000000000002</v>
      </c>
      <c r="I129" s="96">
        <v>0.71241094863143384</v>
      </c>
      <c r="J129" s="104">
        <v>42.369477911646584</v>
      </c>
      <c r="K129" s="104">
        <v>8.4505363528009543</v>
      </c>
      <c r="L129" s="1077">
        <v>2.4613601651882062</v>
      </c>
    </row>
    <row r="130" spans="1:12" ht="15">
      <c r="A130" s="46" t="s">
        <v>24</v>
      </c>
      <c r="B130" s="47" t="s">
        <v>33</v>
      </c>
      <c r="C130" s="94">
        <v>10557.817647058824</v>
      </c>
      <c r="D130" s="94">
        <v>10524.891176470588</v>
      </c>
      <c r="E130" s="95">
        <v>10768.974</v>
      </c>
      <c r="F130" s="95">
        <v>10735.388999999999</v>
      </c>
      <c r="G130" s="1071">
        <v>0.31284381031745517</v>
      </c>
      <c r="H130" s="96">
        <v>306.8</v>
      </c>
      <c r="I130" s="96">
        <v>2.0285999334885343</v>
      </c>
      <c r="J130" s="104">
        <v>2.5608194622279128</v>
      </c>
      <c r="K130" s="104">
        <v>9.5470798569725854</v>
      </c>
      <c r="L130" s="1077">
        <v>0.1544159964795</v>
      </c>
    </row>
    <row r="131" spans="1:12" ht="15">
      <c r="A131" s="46" t="s">
        <v>24</v>
      </c>
      <c r="B131" s="47" t="s">
        <v>36</v>
      </c>
      <c r="C131" s="94">
        <v>10817.972549019609</v>
      </c>
      <c r="D131" s="94">
        <v>10680.733333333334</v>
      </c>
      <c r="E131" s="95">
        <v>11034.332</v>
      </c>
      <c r="F131" s="95">
        <v>10894.348</v>
      </c>
      <c r="G131" s="1071">
        <v>1.2849231546486342</v>
      </c>
      <c r="H131" s="96">
        <v>344.4</v>
      </c>
      <c r="I131" s="96">
        <v>0.43744531933508313</v>
      </c>
      <c r="J131" s="104">
        <v>-20</v>
      </c>
      <c r="K131" s="104">
        <v>1.2872467222884387</v>
      </c>
      <c r="L131" s="1077">
        <v>-0.33632513579935441</v>
      </c>
    </row>
    <row r="132" spans="1:12" ht="14.25">
      <c r="A132" s="44" t="s">
        <v>24</v>
      </c>
      <c r="B132" s="48" t="s">
        <v>37</v>
      </c>
      <c r="C132" s="105">
        <v>8938.9693729361497</v>
      </c>
      <c r="D132" s="105">
        <v>8833.1529163616087</v>
      </c>
      <c r="E132" s="106">
        <v>9117.7487603948721</v>
      </c>
      <c r="F132" s="106">
        <v>9009.8159746888414</v>
      </c>
      <c r="G132" s="1078">
        <v>1.1979466174364146</v>
      </c>
      <c r="H132" s="107">
        <v>227.02436053593178</v>
      </c>
      <c r="I132" s="107">
        <v>9.3793864186955511E-2</v>
      </c>
      <c r="J132" s="108">
        <v>-2.6097271648873073</v>
      </c>
      <c r="K132" s="108">
        <v>9.7854588796185933</v>
      </c>
      <c r="L132" s="1079">
        <v>-0.35284538977407109</v>
      </c>
    </row>
    <row r="133" spans="1:12" ht="15">
      <c r="A133" s="46" t="s">
        <v>24</v>
      </c>
      <c r="B133" s="47" t="s">
        <v>102</v>
      </c>
      <c r="C133" s="116">
        <v>8442.3352941176472</v>
      </c>
      <c r="D133" s="116">
        <v>8095.8901960784324</v>
      </c>
      <c r="E133" s="117">
        <v>8611.1820000000007</v>
      </c>
      <c r="F133" s="117">
        <v>8257.8080000000009</v>
      </c>
      <c r="G133" s="1085">
        <v>4.2792712061118374</v>
      </c>
      <c r="H133" s="118">
        <v>211.1</v>
      </c>
      <c r="I133" s="118">
        <v>0.33269961977185775</v>
      </c>
      <c r="J133" s="119">
        <v>-2.0408163265306123</v>
      </c>
      <c r="K133" s="119">
        <v>5.7210965435041716</v>
      </c>
      <c r="L133" s="1086">
        <v>-0.17186797844411483</v>
      </c>
    </row>
    <row r="134" spans="1:12" ht="15">
      <c r="A134" s="46" t="s">
        <v>24</v>
      </c>
      <c r="B134" s="47" t="s">
        <v>38</v>
      </c>
      <c r="C134" s="94">
        <v>9341.798039215686</v>
      </c>
      <c r="D134" s="94">
        <v>9442.8294117647056</v>
      </c>
      <c r="E134" s="95">
        <v>9528.634</v>
      </c>
      <c r="F134" s="95">
        <v>9631.6859999999997</v>
      </c>
      <c r="G134" s="1071">
        <v>-1.0699269058397427</v>
      </c>
      <c r="H134" s="96">
        <v>239.3</v>
      </c>
      <c r="I134" s="96">
        <v>0.75789473684211006</v>
      </c>
      <c r="J134" s="104">
        <v>-0.73529411764705876</v>
      </c>
      <c r="K134" s="104">
        <v>3.2181168057210967</v>
      </c>
      <c r="L134" s="1077">
        <v>-5.3079826870605196E-2</v>
      </c>
    </row>
    <row r="135" spans="1:12" ht="15.75" thickBot="1">
      <c r="A135" s="46" t="s">
        <v>24</v>
      </c>
      <c r="B135" s="47" t="s">
        <v>39</v>
      </c>
      <c r="C135" s="94">
        <v>10127.095098039215</v>
      </c>
      <c r="D135" s="94">
        <v>10391.958823529412</v>
      </c>
      <c r="E135" s="95">
        <v>10329.637000000001</v>
      </c>
      <c r="F135" s="95">
        <v>10599.798000000001</v>
      </c>
      <c r="G135" s="1071">
        <v>-2.5487372495211704</v>
      </c>
      <c r="H135" s="96">
        <v>288</v>
      </c>
      <c r="I135" s="96">
        <v>-0.75809786354238073</v>
      </c>
      <c r="J135" s="104">
        <v>-12.345679012345679</v>
      </c>
      <c r="K135" s="104">
        <v>0.8462455303933254</v>
      </c>
      <c r="L135" s="1077">
        <v>-0.12789758445935051</v>
      </c>
    </row>
    <row r="136" spans="1:12" ht="15.75" thickBot="1">
      <c r="A136" s="51"/>
      <c r="B136" s="52"/>
      <c r="C136" s="111"/>
      <c r="D136" s="111"/>
      <c r="E136" s="111"/>
      <c r="F136" s="111"/>
      <c r="G136" s="1081"/>
      <c r="H136" s="112"/>
      <c r="I136" s="112"/>
      <c r="J136" s="112"/>
      <c r="K136" s="112"/>
      <c r="L136" s="1082"/>
    </row>
    <row r="137" spans="1:12" ht="14.25">
      <c r="A137" s="44" t="s">
        <v>117</v>
      </c>
      <c r="B137" s="48" t="s">
        <v>25</v>
      </c>
      <c r="C137" s="105">
        <v>13674.314483211589</v>
      </c>
      <c r="D137" s="105">
        <v>13574.007678578882</v>
      </c>
      <c r="E137" s="106">
        <v>13947.80077287582</v>
      </c>
      <c r="F137" s="106">
        <v>13845.48783215046</v>
      </c>
      <c r="G137" s="1078">
        <v>0.73896233896345809</v>
      </c>
      <c r="H137" s="107">
        <v>335.36164383561641</v>
      </c>
      <c r="I137" s="107">
        <v>-1.2266677607150871</v>
      </c>
      <c r="J137" s="108">
        <v>-12.048192771084338</v>
      </c>
      <c r="K137" s="108">
        <v>0.87008343265792609</v>
      </c>
      <c r="L137" s="1079">
        <v>-0.12811259861086521</v>
      </c>
    </row>
    <row r="138" spans="1:12" ht="15">
      <c r="A138" s="46" t="s">
        <v>117</v>
      </c>
      <c r="B138" s="47" t="s">
        <v>26</v>
      </c>
      <c r="C138" s="94">
        <v>13761.500980392157</v>
      </c>
      <c r="D138" s="94">
        <v>13868.83725490196</v>
      </c>
      <c r="E138" s="95">
        <v>14036.731</v>
      </c>
      <c r="F138" s="95">
        <v>14146.214</v>
      </c>
      <c r="G138" s="1071">
        <v>-0.77393852517712636</v>
      </c>
      <c r="H138" s="96">
        <v>310.39999999999998</v>
      </c>
      <c r="I138" s="96">
        <v>-4.4923076923076994</v>
      </c>
      <c r="J138" s="104">
        <v>25</v>
      </c>
      <c r="K138" s="104">
        <v>0.29797377830750893</v>
      </c>
      <c r="L138" s="1077">
        <v>5.7444614146354378E-2</v>
      </c>
    </row>
    <row r="139" spans="1:12" ht="15">
      <c r="A139" s="46" t="s">
        <v>117</v>
      </c>
      <c r="B139" s="47" t="s">
        <v>27</v>
      </c>
      <c r="C139" s="94">
        <v>13702.160784313724</v>
      </c>
      <c r="D139" s="94">
        <v>13515.250980392157</v>
      </c>
      <c r="E139" s="95">
        <v>13976.204</v>
      </c>
      <c r="F139" s="95">
        <v>13785.556</v>
      </c>
      <c r="G139" s="1071">
        <v>1.3829547390036299</v>
      </c>
      <c r="H139" s="96">
        <v>340.3</v>
      </c>
      <c r="I139" s="96">
        <v>1.0092015434847237</v>
      </c>
      <c r="J139" s="104">
        <v>-20.833333333333336</v>
      </c>
      <c r="K139" s="104">
        <v>0.45292014302741357</v>
      </c>
      <c r="L139" s="1077">
        <v>-0.12434985095935736</v>
      </c>
    </row>
    <row r="140" spans="1:12" ht="15">
      <c r="A140" s="46" t="s">
        <v>117</v>
      </c>
      <c r="B140" s="47" t="s">
        <v>34</v>
      </c>
      <c r="C140" s="94">
        <v>13400.800000000001</v>
      </c>
      <c r="D140" s="94">
        <v>13398.636274509805</v>
      </c>
      <c r="E140" s="95">
        <v>13668.816000000001</v>
      </c>
      <c r="F140" s="95">
        <v>13666.609</v>
      </c>
      <c r="G140" s="1071">
        <v>1.614884862807105E-2</v>
      </c>
      <c r="H140" s="96">
        <v>379</v>
      </c>
      <c r="I140" s="96">
        <v>3.1854070242308707</v>
      </c>
      <c r="J140" s="104">
        <v>-33.333333333333329</v>
      </c>
      <c r="K140" s="104">
        <v>0.11918951132300357</v>
      </c>
      <c r="L140" s="1077">
        <v>-6.1207361797862347E-2</v>
      </c>
    </row>
    <row r="141" spans="1:12" ht="14.25">
      <c r="A141" s="44" t="s">
        <v>117</v>
      </c>
      <c r="B141" s="48" t="s">
        <v>28</v>
      </c>
      <c r="C141" s="105">
        <v>13251.75418808207</v>
      </c>
      <c r="D141" s="105">
        <v>13255.812572972396</v>
      </c>
      <c r="E141" s="106">
        <v>13516.789271843712</v>
      </c>
      <c r="F141" s="106">
        <v>13520.928824431845</v>
      </c>
      <c r="G141" s="1078">
        <v>-3.0615889203207305E-2</v>
      </c>
      <c r="H141" s="107">
        <v>304.67008928571425</v>
      </c>
      <c r="I141" s="107">
        <v>-0.6504894805707514</v>
      </c>
      <c r="J141" s="108">
        <v>7.1770334928229662</v>
      </c>
      <c r="K141" s="108">
        <v>8.0095351609058394</v>
      </c>
      <c r="L141" s="1079">
        <v>0.46894586445364439</v>
      </c>
    </row>
    <row r="142" spans="1:12" ht="15">
      <c r="A142" s="46" t="s">
        <v>117</v>
      </c>
      <c r="B142" s="47" t="s">
        <v>29</v>
      </c>
      <c r="C142" s="94">
        <v>13101.842156862745</v>
      </c>
      <c r="D142" s="94">
        <v>13148.377450980392</v>
      </c>
      <c r="E142" s="95">
        <v>13363.879000000001</v>
      </c>
      <c r="F142" s="95">
        <v>13411.344999999999</v>
      </c>
      <c r="G142" s="1071">
        <v>-0.35392423355001701</v>
      </c>
      <c r="H142" s="96">
        <v>281.5</v>
      </c>
      <c r="I142" s="96">
        <v>-0.70546737213403876</v>
      </c>
      <c r="J142" s="104">
        <v>47.933884297520663</v>
      </c>
      <c r="K142" s="104">
        <v>2.1334922526817639</v>
      </c>
      <c r="L142" s="1077">
        <v>0.678290809506779</v>
      </c>
    </row>
    <row r="143" spans="1:12" ht="15">
      <c r="A143" s="46" t="s">
        <v>117</v>
      </c>
      <c r="B143" s="47" t="s">
        <v>30</v>
      </c>
      <c r="C143" s="94">
        <v>13361.470588235294</v>
      </c>
      <c r="D143" s="94">
        <v>13401.567647058824</v>
      </c>
      <c r="E143" s="95">
        <v>13628.7</v>
      </c>
      <c r="F143" s="95">
        <v>13669.599</v>
      </c>
      <c r="G143" s="1071">
        <v>-0.29919677965680946</v>
      </c>
      <c r="H143" s="96">
        <v>304.89999999999998</v>
      </c>
      <c r="I143" s="96">
        <v>0.49439683586025052</v>
      </c>
      <c r="J143" s="104">
        <v>2.4258760107816713</v>
      </c>
      <c r="K143" s="104">
        <v>4.5292014302741359</v>
      </c>
      <c r="L143" s="1077">
        <v>6.738543508471917E-2</v>
      </c>
    </row>
    <row r="144" spans="1:12" ht="15">
      <c r="A144" s="46" t="s">
        <v>117</v>
      </c>
      <c r="B144" s="47" t="s">
        <v>35</v>
      </c>
      <c r="C144" s="94">
        <v>13117.657843137255</v>
      </c>
      <c r="D144" s="94">
        <v>12975.701960784314</v>
      </c>
      <c r="E144" s="95">
        <v>13380.011</v>
      </c>
      <c r="F144" s="95">
        <v>13235.216</v>
      </c>
      <c r="G144" s="1071">
        <v>1.0940131237752377</v>
      </c>
      <c r="H144" s="96">
        <v>340.6</v>
      </c>
      <c r="I144" s="96">
        <v>1.2485136741973977</v>
      </c>
      <c r="J144" s="104">
        <v>-16.296296296296298</v>
      </c>
      <c r="K144" s="104">
        <v>1.3468414779499405</v>
      </c>
      <c r="L144" s="1077">
        <v>-0.27673038013785267</v>
      </c>
    </row>
    <row r="145" spans="1:12" ht="14.25">
      <c r="A145" s="44" t="s">
        <v>117</v>
      </c>
      <c r="B145" s="48" t="s">
        <v>31</v>
      </c>
      <c r="C145" s="105">
        <v>12321.478951904781</v>
      </c>
      <c r="D145" s="105">
        <v>12468.830179280483</v>
      </c>
      <c r="E145" s="106">
        <v>12567.908530942877</v>
      </c>
      <c r="F145" s="106">
        <v>12718.206782866093</v>
      </c>
      <c r="G145" s="1078">
        <v>-1.1817566303898801</v>
      </c>
      <c r="H145" s="107">
        <v>266.41206434316359</v>
      </c>
      <c r="I145" s="107">
        <v>0.48262260581479755</v>
      </c>
      <c r="J145" s="108">
        <v>-7.0598006644518279</v>
      </c>
      <c r="K145" s="108">
        <v>13.337306317044101</v>
      </c>
      <c r="L145" s="1079">
        <v>-1.1425493654574019</v>
      </c>
    </row>
    <row r="146" spans="1:12" ht="15">
      <c r="A146" s="46" t="s">
        <v>117</v>
      </c>
      <c r="B146" s="47" t="s">
        <v>32</v>
      </c>
      <c r="C146" s="94">
        <v>11807.229411764705</v>
      </c>
      <c r="D146" s="94">
        <v>11876.132352941177</v>
      </c>
      <c r="E146" s="95">
        <v>12043.374</v>
      </c>
      <c r="F146" s="95">
        <v>12113.655000000001</v>
      </c>
      <c r="G146" s="1071">
        <v>-0.58017997045483671</v>
      </c>
      <c r="H146" s="96">
        <v>237.6</v>
      </c>
      <c r="I146" s="96">
        <v>0.50761421319796474</v>
      </c>
      <c r="J146" s="104">
        <v>2.4657534246575343</v>
      </c>
      <c r="K146" s="104">
        <v>4.4576877234803334</v>
      </c>
      <c r="L146" s="1077">
        <v>6.8030477539262613E-2</v>
      </c>
    </row>
    <row r="147" spans="1:12" ht="15">
      <c r="A147" s="46" t="s">
        <v>117</v>
      </c>
      <c r="B147" s="47" t="s">
        <v>33</v>
      </c>
      <c r="C147" s="94">
        <v>12523.862745098038</v>
      </c>
      <c r="D147" s="94">
        <v>12676.267647058823</v>
      </c>
      <c r="E147" s="95">
        <v>12774.34</v>
      </c>
      <c r="F147" s="95">
        <v>12929.793</v>
      </c>
      <c r="G147" s="1071">
        <v>-1.2022852956733299</v>
      </c>
      <c r="H147" s="96">
        <v>275.10000000000002</v>
      </c>
      <c r="I147" s="96">
        <v>0.88008800880089266</v>
      </c>
      <c r="J147" s="96">
        <v>-14.623955431754876</v>
      </c>
      <c r="K147" s="96">
        <v>7.3063170441001191</v>
      </c>
      <c r="L147" s="1072">
        <v>-1.3286799492853287</v>
      </c>
    </row>
    <row r="148" spans="1:12" ht="15.75" thickBot="1">
      <c r="A148" s="56" t="s">
        <v>117</v>
      </c>
      <c r="B148" s="57" t="s">
        <v>36</v>
      </c>
      <c r="C148" s="97">
        <v>12606.367647058823</v>
      </c>
      <c r="D148" s="97">
        <v>12752.392156862745</v>
      </c>
      <c r="E148" s="98">
        <v>12858.495000000001</v>
      </c>
      <c r="F148" s="98">
        <v>13007.44</v>
      </c>
      <c r="G148" s="1073">
        <v>-1.1450754337517581</v>
      </c>
      <c r="H148" s="99">
        <v>307.7</v>
      </c>
      <c r="I148" s="99">
        <v>0.26067122841316764</v>
      </c>
      <c r="J148" s="99">
        <v>9.0909090909090917</v>
      </c>
      <c r="K148" s="99">
        <v>1.5733015494636473</v>
      </c>
      <c r="L148" s="1074">
        <v>0.11810010628866241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87"/>
    </row>
    <row r="151" spans="1:12" ht="21" thickBot="1">
      <c r="A151" s="1034" t="s">
        <v>340</v>
      </c>
      <c r="B151" s="1025"/>
      <c r="C151" s="1183"/>
      <c r="D151" s="1183"/>
      <c r="E151" s="1183"/>
      <c r="F151" s="1183"/>
      <c r="G151" s="1184"/>
      <c r="H151" s="1184"/>
      <c r="I151" s="1184"/>
      <c r="J151" s="1184"/>
      <c r="K151" s="1184"/>
      <c r="L151" s="1185"/>
    </row>
    <row r="152" spans="1:12" ht="12.75" customHeight="1">
      <c r="A152" s="27"/>
      <c r="B152" s="28"/>
      <c r="C152" s="1186" t="s">
        <v>9</v>
      </c>
      <c r="D152" s="1186"/>
      <c r="E152" s="1186"/>
      <c r="F152" s="1186"/>
      <c r="G152" s="1187"/>
      <c r="H152" s="1235" t="s">
        <v>10</v>
      </c>
      <c r="I152" s="1236"/>
      <c r="J152" s="1188" t="s">
        <v>11</v>
      </c>
      <c r="K152" s="1189" t="s">
        <v>12</v>
      </c>
      <c r="L152" s="1190"/>
    </row>
    <row r="153" spans="1:12" ht="15.75" customHeight="1">
      <c r="A153" s="29" t="s">
        <v>13</v>
      </c>
      <c r="B153" s="30" t="s">
        <v>14</v>
      </c>
      <c r="C153" s="1191" t="s">
        <v>40</v>
      </c>
      <c r="D153" s="1191"/>
      <c r="E153" s="1192" t="s">
        <v>41</v>
      </c>
      <c r="F153" s="1193"/>
      <c r="G153" s="1059"/>
      <c r="H153" s="1233" t="s">
        <v>15</v>
      </c>
      <c r="I153" s="1234"/>
      <c r="J153" s="1194" t="s">
        <v>16</v>
      </c>
      <c r="K153" s="1182" t="s">
        <v>17</v>
      </c>
      <c r="L153" s="1057"/>
    </row>
    <row r="154" spans="1:12" ht="26.25" thickBot="1">
      <c r="A154" s="31" t="s">
        <v>18</v>
      </c>
      <c r="B154" s="32" t="s">
        <v>19</v>
      </c>
      <c r="C154" s="941" t="s">
        <v>405</v>
      </c>
      <c r="D154" s="1166" t="s">
        <v>401</v>
      </c>
      <c r="E154" s="1020" t="s">
        <v>405</v>
      </c>
      <c r="F154" s="1021" t="s">
        <v>401</v>
      </c>
      <c r="G154" s="1057" t="s">
        <v>20</v>
      </c>
      <c r="H154" s="81" t="s">
        <v>405</v>
      </c>
      <c r="I154" s="955" t="s">
        <v>20</v>
      </c>
      <c r="J154" s="1061" t="s">
        <v>20</v>
      </c>
      <c r="K154" s="1022" t="s">
        <v>405</v>
      </c>
      <c r="L154" s="1062" t="s">
        <v>21</v>
      </c>
    </row>
    <row r="155" spans="1:12" ht="15" thickBot="1">
      <c r="A155" s="33" t="s">
        <v>22</v>
      </c>
      <c r="B155" s="34" t="s">
        <v>23</v>
      </c>
      <c r="C155" s="82">
        <v>11587.903360772518</v>
      </c>
      <c r="D155" s="82">
        <v>11519.165657517175</v>
      </c>
      <c r="E155" s="83">
        <v>11819.661427987969</v>
      </c>
      <c r="F155" s="690">
        <v>11749.548970667518</v>
      </c>
      <c r="G155" s="1063">
        <v>0.59672466998933138</v>
      </c>
      <c r="H155" s="84">
        <v>309.13786308568092</v>
      </c>
      <c r="I155" s="84">
        <v>0.28469368945222129</v>
      </c>
      <c r="J155" s="85">
        <v>-2.1844660194174756</v>
      </c>
      <c r="K155" s="84">
        <v>100</v>
      </c>
      <c r="L155" s="1064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65"/>
      <c r="H156" s="85"/>
      <c r="I156" s="85"/>
      <c r="J156" s="85"/>
      <c r="K156" s="85"/>
      <c r="L156" s="1066"/>
    </row>
    <row r="157" spans="1:12" ht="15">
      <c r="A157" s="37" t="s">
        <v>108</v>
      </c>
      <c r="B157" s="38" t="s">
        <v>23</v>
      </c>
      <c r="C157" s="87">
        <v>11710.412923747277</v>
      </c>
      <c r="D157" s="87">
        <v>12153.017900418592</v>
      </c>
      <c r="E157" s="88">
        <v>11944.621182222223</v>
      </c>
      <c r="F157" s="88">
        <v>12396.078258426964</v>
      </c>
      <c r="G157" s="1067">
        <v>-3.6419347054205313</v>
      </c>
      <c r="H157" s="89">
        <v>264.73529411764707</v>
      </c>
      <c r="I157" s="89">
        <v>4.1152344976419748</v>
      </c>
      <c r="J157" s="89">
        <v>21.428571428571427</v>
      </c>
      <c r="K157" s="89">
        <v>0.24813895781637718</v>
      </c>
      <c r="L157" s="1068">
        <v>4.8253178261836921E-2</v>
      </c>
    </row>
    <row r="158" spans="1:12" ht="15">
      <c r="A158" s="46" t="s">
        <v>109</v>
      </c>
      <c r="B158" s="90" t="s">
        <v>23</v>
      </c>
      <c r="C158" s="91">
        <v>12026.291391816392</v>
      </c>
      <c r="D158" s="91">
        <v>11914.778948044845</v>
      </c>
      <c r="E158" s="92">
        <v>12266.817219652719</v>
      </c>
      <c r="F158" s="92">
        <v>12153.074527005741</v>
      </c>
      <c r="G158" s="1069">
        <v>0.9359170174940229</v>
      </c>
      <c r="H158" s="93">
        <v>347.96291024120205</v>
      </c>
      <c r="I158" s="93">
        <v>0.55189980353061807</v>
      </c>
      <c r="J158" s="93">
        <v>0.63668921607640272</v>
      </c>
      <c r="K158" s="93">
        <v>36.914319077506939</v>
      </c>
      <c r="L158" s="1070">
        <v>1.0348216474669627</v>
      </c>
    </row>
    <row r="159" spans="1:12" ht="15">
      <c r="A159" s="39" t="s">
        <v>110</v>
      </c>
      <c r="B159" s="40" t="s">
        <v>23</v>
      </c>
      <c r="C159" s="94">
        <v>12038.498510515317</v>
      </c>
      <c r="D159" s="94">
        <v>11909.422996216032</v>
      </c>
      <c r="E159" s="95">
        <v>12279.268480725625</v>
      </c>
      <c r="F159" s="95">
        <v>12147.611456140352</v>
      </c>
      <c r="G159" s="1071">
        <v>1.0838099741716953</v>
      </c>
      <c r="H159" s="96">
        <v>376.52409867172673</v>
      </c>
      <c r="I159" s="96">
        <v>0.78849924773419111</v>
      </c>
      <c r="J159" s="96">
        <v>11.416490486257928</v>
      </c>
      <c r="K159" s="96">
        <v>7.6923076923076925</v>
      </c>
      <c r="L159" s="1072">
        <v>0.9390238545007259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1" t="s">
        <v>100</v>
      </c>
      <c r="H160" s="96" t="s">
        <v>100</v>
      </c>
      <c r="I160" s="96" t="s">
        <v>100</v>
      </c>
      <c r="J160" s="96" t="s">
        <v>100</v>
      </c>
      <c r="K160" s="96">
        <v>0</v>
      </c>
      <c r="L160" s="1072">
        <v>0</v>
      </c>
    </row>
    <row r="161" spans="1:12" ht="15">
      <c r="A161" s="39" t="s">
        <v>98</v>
      </c>
      <c r="B161" s="40" t="s">
        <v>23</v>
      </c>
      <c r="C161" s="94">
        <v>10048.577642236402</v>
      </c>
      <c r="D161" s="94">
        <v>10056.351026110533</v>
      </c>
      <c r="E161" s="95">
        <v>10249.54919508113</v>
      </c>
      <c r="F161" s="95">
        <v>10257.478046632743</v>
      </c>
      <c r="G161" s="1071">
        <v>-7.7298255141921388E-2</v>
      </c>
      <c r="H161" s="96">
        <v>273.72321116928447</v>
      </c>
      <c r="I161" s="96">
        <v>-1.1951714723688733</v>
      </c>
      <c r="J161" s="96">
        <v>-4.9751243781094532</v>
      </c>
      <c r="K161" s="96">
        <v>33.454970077360969</v>
      </c>
      <c r="L161" s="1072">
        <v>-0.98249422874982173</v>
      </c>
    </row>
    <row r="162" spans="1:12" ht="15.75" thickBot="1">
      <c r="A162" s="41" t="s">
        <v>112</v>
      </c>
      <c r="B162" s="42" t="s">
        <v>23</v>
      </c>
      <c r="C162" s="97">
        <v>12790.056376565837</v>
      </c>
      <c r="D162" s="97">
        <v>12794.141426043145</v>
      </c>
      <c r="E162" s="98">
        <v>13045.857504097154</v>
      </c>
      <c r="F162" s="98">
        <v>13050.024254564009</v>
      </c>
      <c r="G162" s="1073">
        <v>-3.1929063008427891E-2</v>
      </c>
      <c r="H162" s="99">
        <v>274.29542395693136</v>
      </c>
      <c r="I162" s="99">
        <v>-0.96977898871340396</v>
      </c>
      <c r="J162" s="99">
        <v>-6.658291457286432</v>
      </c>
      <c r="K162" s="99">
        <v>21.690264195008027</v>
      </c>
      <c r="L162" s="1074">
        <v>-1.0396044514796969</v>
      </c>
    </row>
    <row r="163" spans="1:12" ht="15" thickBot="1">
      <c r="A163" s="35"/>
      <c r="B163" s="43"/>
      <c r="C163" s="86"/>
      <c r="D163" s="86"/>
      <c r="E163" s="86"/>
      <c r="F163" s="86"/>
      <c r="G163" s="1065"/>
      <c r="H163" s="85"/>
      <c r="I163" s="85"/>
      <c r="J163" s="85"/>
      <c r="K163" s="85"/>
      <c r="L163" s="1066"/>
    </row>
    <row r="164" spans="1:12" ht="14.25">
      <c r="A164" s="44" t="s">
        <v>113</v>
      </c>
      <c r="B164" s="45" t="s">
        <v>25</v>
      </c>
      <c r="C164" s="100" t="s">
        <v>100</v>
      </c>
      <c r="D164" s="100">
        <v>13973.529411764706</v>
      </c>
      <c r="E164" s="101" t="s">
        <v>100</v>
      </c>
      <c r="F164" s="101">
        <v>14253</v>
      </c>
      <c r="G164" s="1075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76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1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77" t="s">
        <v>100</v>
      </c>
    </row>
    <row r="166" spans="1:12" ht="15">
      <c r="A166" s="46" t="s">
        <v>113</v>
      </c>
      <c r="B166" s="47" t="s">
        <v>27</v>
      </c>
      <c r="C166" s="1196" t="s">
        <v>100</v>
      </c>
      <c r="D166" s="94">
        <v>13973.529411764706</v>
      </c>
      <c r="E166" s="1197" t="s">
        <v>100</v>
      </c>
      <c r="F166" s="95">
        <v>14253</v>
      </c>
      <c r="G166" s="1071" t="s">
        <v>100</v>
      </c>
      <c r="H166" s="1180" t="s">
        <v>100</v>
      </c>
      <c r="I166" s="96" t="s">
        <v>100</v>
      </c>
      <c r="J166" s="104" t="s">
        <v>100</v>
      </c>
      <c r="K166" s="104" t="s">
        <v>100</v>
      </c>
      <c r="L166" s="1077" t="s">
        <v>100</v>
      </c>
    </row>
    <row r="167" spans="1:12" ht="14.25">
      <c r="A167" s="44" t="s">
        <v>113</v>
      </c>
      <c r="B167" s="48" t="s">
        <v>28</v>
      </c>
      <c r="C167" s="105" t="s">
        <v>256</v>
      </c>
      <c r="D167" s="105">
        <v>12454.686974789915</v>
      </c>
      <c r="E167" s="106" t="s">
        <v>256</v>
      </c>
      <c r="F167" s="106">
        <v>12703.780714285713</v>
      </c>
      <c r="G167" s="1199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079" t="s">
        <v>100</v>
      </c>
    </row>
    <row r="168" spans="1:12" ht="15">
      <c r="A168" s="46" t="s">
        <v>113</v>
      </c>
      <c r="B168" s="47" t="s">
        <v>29</v>
      </c>
      <c r="C168" s="94" t="s">
        <v>256</v>
      </c>
      <c r="D168" s="94">
        <v>12150.980392156862</v>
      </c>
      <c r="E168" s="95" t="s">
        <v>256</v>
      </c>
      <c r="F168" s="95">
        <v>12394</v>
      </c>
      <c r="G168" s="119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77" t="s">
        <v>100</v>
      </c>
    </row>
    <row r="169" spans="1:12" ht="15">
      <c r="A169" s="46" t="s">
        <v>113</v>
      </c>
      <c r="B169" s="47" t="s">
        <v>30</v>
      </c>
      <c r="C169" s="1196" t="s">
        <v>100</v>
      </c>
      <c r="D169" s="94">
        <v>12805.117647058823</v>
      </c>
      <c r="E169" s="1197" t="s">
        <v>100</v>
      </c>
      <c r="F169" s="95">
        <v>13061.22</v>
      </c>
      <c r="G169" s="1071" t="s">
        <v>100</v>
      </c>
      <c r="H169" s="1180" t="s">
        <v>100</v>
      </c>
      <c r="I169" s="96" t="s">
        <v>100</v>
      </c>
      <c r="J169" s="104" t="s">
        <v>100</v>
      </c>
      <c r="K169" s="1202" t="s">
        <v>100</v>
      </c>
      <c r="L169" s="1203" t="s">
        <v>100</v>
      </c>
    </row>
    <row r="170" spans="1:12" ht="14.25">
      <c r="A170" s="44" t="s">
        <v>113</v>
      </c>
      <c r="B170" s="48" t="s">
        <v>31</v>
      </c>
      <c r="C170" s="105">
        <v>11692.221437283051</v>
      </c>
      <c r="D170" s="105">
        <v>11911.086475615886</v>
      </c>
      <c r="E170" s="106">
        <v>11926.065866028712</v>
      </c>
      <c r="F170" s="106">
        <v>12149.308205128204</v>
      </c>
      <c r="G170" s="1078">
        <v>-1.8374901297282227</v>
      </c>
      <c r="H170" s="107">
        <v>261.28125</v>
      </c>
      <c r="I170" s="107">
        <v>5.2858725913986282</v>
      </c>
      <c r="J170" s="108">
        <v>45.454545454545453</v>
      </c>
      <c r="K170" s="108">
        <v>0.23354254853306086</v>
      </c>
      <c r="L170" s="1079">
        <v>7.6489436025922092E-2</v>
      </c>
    </row>
    <row r="171" spans="1:12" ht="15">
      <c r="A171" s="46" t="s">
        <v>113</v>
      </c>
      <c r="B171" s="47" t="s">
        <v>32</v>
      </c>
      <c r="C171" s="94">
        <v>11322.657843137256</v>
      </c>
      <c r="D171" s="94">
        <v>11863.873529411765</v>
      </c>
      <c r="E171" s="95">
        <v>11549.111000000001</v>
      </c>
      <c r="F171" s="95">
        <v>12101.151</v>
      </c>
      <c r="G171" s="1071">
        <v>-4.5618801054544234</v>
      </c>
      <c r="H171" s="96">
        <v>235.6</v>
      </c>
      <c r="I171" s="96">
        <v>0.98585512216030124</v>
      </c>
      <c r="J171" s="104">
        <v>50</v>
      </c>
      <c r="K171" s="104">
        <v>0.13136768354984674</v>
      </c>
      <c r="L171" s="1077">
        <v>4.570234945504377E-2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>
        <v>11960.784313725489</v>
      </c>
      <c r="E172" s="110" t="s">
        <v>256</v>
      </c>
      <c r="F172" s="110">
        <v>12200</v>
      </c>
      <c r="G172" s="1198" t="s">
        <v>100</v>
      </c>
      <c r="H172" s="104" t="s">
        <v>100</v>
      </c>
      <c r="I172" s="104" t="s">
        <v>100</v>
      </c>
      <c r="J172" s="104" t="s">
        <v>100</v>
      </c>
      <c r="K172" s="104" t="s">
        <v>100</v>
      </c>
      <c r="L172" s="1077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65"/>
      <c r="H173" s="85"/>
      <c r="I173" s="85"/>
      <c r="J173" s="85"/>
      <c r="K173" s="85"/>
      <c r="L173" s="1066"/>
    </row>
    <row r="174" spans="1:12" ht="14.25">
      <c r="A174" s="44" t="s">
        <v>114</v>
      </c>
      <c r="B174" s="45" t="s">
        <v>25</v>
      </c>
      <c r="C174" s="100">
        <v>12740.544147392515</v>
      </c>
      <c r="D174" s="100">
        <v>12687.642274886824</v>
      </c>
      <c r="E174" s="101">
        <v>12995.355030340364</v>
      </c>
      <c r="F174" s="101">
        <v>12941.395120384561</v>
      </c>
      <c r="G174" s="1075">
        <v>0.41695589581998749</v>
      </c>
      <c r="H174" s="102">
        <v>410.94936708860757</v>
      </c>
      <c r="I174" s="102">
        <v>3.6378747417657871</v>
      </c>
      <c r="J174" s="103">
        <v>-12.707182320441991</v>
      </c>
      <c r="K174" s="103">
        <v>2.3062326667639761</v>
      </c>
      <c r="L174" s="1076">
        <v>-0.27800491176258024</v>
      </c>
    </row>
    <row r="175" spans="1:12" ht="15">
      <c r="A175" s="46" t="s">
        <v>114</v>
      </c>
      <c r="B175" s="47" t="s">
        <v>26</v>
      </c>
      <c r="C175" s="94">
        <v>12706.894117647058</v>
      </c>
      <c r="D175" s="94">
        <v>12750.889215686273</v>
      </c>
      <c r="E175" s="95">
        <v>12961.031999999999</v>
      </c>
      <c r="F175" s="95">
        <v>13005.906999999999</v>
      </c>
      <c r="G175" s="1071">
        <v>-0.34503552885623434</v>
      </c>
      <c r="H175" s="96">
        <v>402.2</v>
      </c>
      <c r="I175" s="96">
        <v>3.1017687772365972</v>
      </c>
      <c r="J175" s="104">
        <v>-30.64516129032258</v>
      </c>
      <c r="K175" s="104">
        <v>1.2552911983652022</v>
      </c>
      <c r="L175" s="1077">
        <v>-0.51512570626072574</v>
      </c>
    </row>
    <row r="176" spans="1:12" ht="15">
      <c r="A176" s="46" t="s">
        <v>114</v>
      </c>
      <c r="B176" s="47" t="s">
        <v>27</v>
      </c>
      <c r="C176" s="94">
        <v>12778.907843137256</v>
      </c>
      <c r="D176" s="94">
        <v>12556.904901960785</v>
      </c>
      <c r="E176" s="95">
        <v>13034.486000000001</v>
      </c>
      <c r="F176" s="95">
        <v>12808.043</v>
      </c>
      <c r="G176" s="1071">
        <v>1.7679750138253059</v>
      </c>
      <c r="H176" s="96">
        <v>421.4</v>
      </c>
      <c r="I176" s="96">
        <v>2.655298416565159</v>
      </c>
      <c r="J176" s="104">
        <v>26.315789473684209</v>
      </c>
      <c r="K176" s="104">
        <v>1.0509414683987739</v>
      </c>
      <c r="L176" s="1077">
        <v>0.23712079449814571</v>
      </c>
    </row>
    <row r="177" spans="1:12" ht="14.25">
      <c r="A177" s="44" t="s">
        <v>114</v>
      </c>
      <c r="B177" s="48" t="s">
        <v>28</v>
      </c>
      <c r="C177" s="105">
        <v>12229.323402387918</v>
      </c>
      <c r="D177" s="105">
        <v>12127.563169372479</v>
      </c>
      <c r="E177" s="106">
        <v>12473.909870435677</v>
      </c>
      <c r="F177" s="106">
        <v>12370.114432759929</v>
      </c>
      <c r="G177" s="1078">
        <v>0.83908227559209325</v>
      </c>
      <c r="H177" s="107">
        <v>375.47034482758619</v>
      </c>
      <c r="I177" s="107">
        <v>1.417649529947419</v>
      </c>
      <c r="J177" s="108">
        <v>-3.2042723631508681</v>
      </c>
      <c r="K177" s="108">
        <v>10.582396730404321</v>
      </c>
      <c r="L177" s="1079">
        <v>-0.11149247576358334</v>
      </c>
    </row>
    <row r="178" spans="1:12" ht="15">
      <c r="A178" s="46" t="s">
        <v>114</v>
      </c>
      <c r="B178" s="47" t="s">
        <v>29</v>
      </c>
      <c r="C178" s="94">
        <v>12152.620588235295</v>
      </c>
      <c r="D178" s="94">
        <v>12103.361764705882</v>
      </c>
      <c r="E178" s="95">
        <v>12395.673000000001</v>
      </c>
      <c r="F178" s="95">
        <v>12345.429</v>
      </c>
      <c r="G178" s="1071">
        <v>0.40698464184598687</v>
      </c>
      <c r="H178" s="96">
        <v>357.4</v>
      </c>
      <c r="I178" s="96">
        <v>0.87496471916454022</v>
      </c>
      <c r="J178" s="104">
        <v>-8.3798882681564244</v>
      </c>
      <c r="K178" s="104">
        <v>4.7876222449277481</v>
      </c>
      <c r="L178" s="1077">
        <v>-0.32374268939549555</v>
      </c>
    </row>
    <row r="179" spans="1:12" ht="15">
      <c r="A179" s="46" t="s">
        <v>114</v>
      </c>
      <c r="B179" s="47" t="s">
        <v>30</v>
      </c>
      <c r="C179" s="94">
        <v>12287.339215686274</v>
      </c>
      <c r="D179" s="94">
        <v>12147.966666666665</v>
      </c>
      <c r="E179" s="95">
        <v>12533.085999999999</v>
      </c>
      <c r="F179" s="95">
        <v>12390.925999999999</v>
      </c>
      <c r="G179" s="1071">
        <v>1.1472911709746298</v>
      </c>
      <c r="H179" s="96">
        <v>390.4</v>
      </c>
      <c r="I179" s="96">
        <v>1.4553014553014463</v>
      </c>
      <c r="J179" s="104">
        <v>1.5345268542199488</v>
      </c>
      <c r="K179" s="104">
        <v>5.794774485476573</v>
      </c>
      <c r="L179" s="1077">
        <v>0.21225021363191221</v>
      </c>
    </row>
    <row r="180" spans="1:12" ht="14.25">
      <c r="A180" s="44" t="s">
        <v>114</v>
      </c>
      <c r="B180" s="48" t="s">
        <v>31</v>
      </c>
      <c r="C180" s="105">
        <v>11839.03975624478</v>
      </c>
      <c r="D180" s="105">
        <v>11694.882800169651</v>
      </c>
      <c r="E180" s="106">
        <v>12075.820551369676</v>
      </c>
      <c r="F180" s="106">
        <v>11928.780456173045</v>
      </c>
      <c r="G180" s="1078">
        <v>1.2326498566795165</v>
      </c>
      <c r="H180" s="107">
        <v>329.80085054678005</v>
      </c>
      <c r="I180" s="107">
        <v>0.29017485558031958</v>
      </c>
      <c r="J180" s="108">
        <v>3.9797852179406195</v>
      </c>
      <c r="K180" s="108">
        <v>24.025689680338637</v>
      </c>
      <c r="L180" s="1079">
        <v>1.4243190349931183</v>
      </c>
    </row>
    <row r="181" spans="1:12" ht="15">
      <c r="A181" s="46" t="s">
        <v>114</v>
      </c>
      <c r="B181" s="47" t="s">
        <v>32</v>
      </c>
      <c r="C181" s="94">
        <v>11693.995098039215</v>
      </c>
      <c r="D181" s="94">
        <v>11626.681372549019</v>
      </c>
      <c r="E181" s="95">
        <v>11927.875</v>
      </c>
      <c r="F181" s="95">
        <v>11859.215</v>
      </c>
      <c r="G181" s="1071">
        <v>0.57895906263610075</v>
      </c>
      <c r="H181" s="96">
        <v>314.5</v>
      </c>
      <c r="I181" s="96">
        <v>-1.6572858036272706</v>
      </c>
      <c r="J181" s="104">
        <v>-7.7173913043478262</v>
      </c>
      <c r="K181" s="104">
        <v>12.392351481535542</v>
      </c>
      <c r="L181" s="1077">
        <v>-0.74299974633424526</v>
      </c>
    </row>
    <row r="182" spans="1:12" ht="15.75" thickBot="1">
      <c r="A182" s="49" t="s">
        <v>114</v>
      </c>
      <c r="B182" s="50" t="s">
        <v>33</v>
      </c>
      <c r="C182" s="109">
        <v>11979.441176470589</v>
      </c>
      <c r="D182" s="109">
        <v>11783.554901960784</v>
      </c>
      <c r="E182" s="110">
        <v>12219.03</v>
      </c>
      <c r="F182" s="110">
        <v>12019.226000000001</v>
      </c>
      <c r="G182" s="1080">
        <v>1.6623699396283929</v>
      </c>
      <c r="H182" s="104">
        <v>346.1</v>
      </c>
      <c r="I182" s="104">
        <v>1.3766842413591229</v>
      </c>
      <c r="J182" s="104">
        <v>20.211161387631975</v>
      </c>
      <c r="K182" s="104">
        <v>11.633338198803095</v>
      </c>
      <c r="L182" s="1077">
        <v>2.1673187813273671</v>
      </c>
    </row>
    <row r="183" spans="1:12" ht="15.75" thickBot="1">
      <c r="A183" s="51"/>
      <c r="B183" s="52"/>
      <c r="C183" s="111"/>
      <c r="D183" s="111"/>
      <c r="E183" s="111"/>
      <c r="F183" s="111"/>
      <c r="G183" s="1081"/>
      <c r="H183" s="112"/>
      <c r="I183" s="112"/>
      <c r="J183" s="112"/>
      <c r="K183" s="112"/>
      <c r="L183" s="1082"/>
    </row>
    <row r="184" spans="1:12" ht="15">
      <c r="A184" s="46" t="s">
        <v>115</v>
      </c>
      <c r="B184" s="53" t="s">
        <v>30</v>
      </c>
      <c r="C184" s="113">
        <v>12179.929411764706</v>
      </c>
      <c r="D184" s="113">
        <v>12035.952941176471</v>
      </c>
      <c r="E184" s="114">
        <v>12423.528</v>
      </c>
      <c r="F184" s="114">
        <v>12276.672</v>
      </c>
      <c r="G184" s="1083">
        <v>1.196219952768957</v>
      </c>
      <c r="H184" s="115">
        <v>405.5</v>
      </c>
      <c r="I184" s="115">
        <v>1.375</v>
      </c>
      <c r="J184" s="115">
        <v>7.096774193548387</v>
      </c>
      <c r="K184" s="115">
        <v>2.4230039410305064</v>
      </c>
      <c r="L184" s="1084">
        <v>0.20998281024809629</v>
      </c>
    </row>
    <row r="185" spans="1:12" ht="15.75" thickBot="1">
      <c r="A185" s="49" t="s">
        <v>115</v>
      </c>
      <c r="B185" s="50" t="s">
        <v>33</v>
      </c>
      <c r="C185" s="109">
        <v>11965.890196078431</v>
      </c>
      <c r="D185" s="109">
        <v>11841.02843137255</v>
      </c>
      <c r="E185" s="110">
        <v>12205.208000000001</v>
      </c>
      <c r="F185" s="110">
        <v>12077.849</v>
      </c>
      <c r="G185" s="1080">
        <v>1.0544841221313528</v>
      </c>
      <c r="H185" s="104">
        <v>363.2</v>
      </c>
      <c r="I185" s="104">
        <v>0.69309675630718048</v>
      </c>
      <c r="J185" s="104">
        <v>13.522012578616351</v>
      </c>
      <c r="K185" s="104">
        <v>5.2693037512771861</v>
      </c>
      <c r="L185" s="1077">
        <v>0.72904104425262872</v>
      </c>
    </row>
    <row r="186" spans="1:12" ht="15.75" thickBot="1">
      <c r="A186" s="51"/>
      <c r="B186" s="52"/>
      <c r="C186" s="111"/>
      <c r="D186" s="111"/>
      <c r="E186" s="111"/>
      <c r="F186" s="111"/>
      <c r="G186" s="1081"/>
      <c r="H186" s="112"/>
      <c r="I186" s="112"/>
      <c r="J186" s="112"/>
      <c r="K186" s="112"/>
      <c r="L186" s="1082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75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76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1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77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1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77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1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77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78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79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1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77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1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77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78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79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1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77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0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77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1"/>
      <c r="H197" s="112"/>
      <c r="I197" s="112"/>
      <c r="J197" s="112"/>
      <c r="K197" s="112"/>
      <c r="L197" s="1082"/>
    </row>
    <row r="198" spans="1:12" ht="14.25">
      <c r="A198" s="44" t="s">
        <v>24</v>
      </c>
      <c r="B198" s="45" t="s">
        <v>28</v>
      </c>
      <c r="C198" s="100">
        <v>11455.096862667413</v>
      </c>
      <c r="D198" s="100">
        <v>11382.162602124183</v>
      </c>
      <c r="E198" s="101">
        <v>11684.198799920761</v>
      </c>
      <c r="F198" s="101">
        <v>11609.805854166667</v>
      </c>
      <c r="G198" s="1075">
        <v>0.6407768285582085</v>
      </c>
      <c r="H198" s="102">
        <v>348.96820276497698</v>
      </c>
      <c r="I198" s="102">
        <v>2.0846282667690876</v>
      </c>
      <c r="J198" s="103">
        <v>-19.926199261992618</v>
      </c>
      <c r="K198" s="103">
        <v>3.1674208144796379</v>
      </c>
      <c r="L198" s="1076">
        <v>-0.70179677546896313</v>
      </c>
    </row>
    <row r="199" spans="1:12" ht="15">
      <c r="A199" s="46" t="s">
        <v>24</v>
      </c>
      <c r="B199" s="47" t="s">
        <v>29</v>
      </c>
      <c r="C199" s="94">
        <v>10955.8431372549</v>
      </c>
      <c r="D199" s="94">
        <v>10797.543137254903</v>
      </c>
      <c r="E199" s="95">
        <v>11174.96</v>
      </c>
      <c r="F199" s="95">
        <v>11013.494000000001</v>
      </c>
      <c r="G199" s="1071">
        <v>1.4660742540014868</v>
      </c>
      <c r="H199" s="96">
        <v>326.2</v>
      </c>
      <c r="I199" s="96">
        <v>3.5555555555555522</v>
      </c>
      <c r="J199" s="104">
        <v>-41.379310344827587</v>
      </c>
      <c r="K199" s="104">
        <v>0.49627791563275436</v>
      </c>
      <c r="L199" s="1077">
        <v>-0.33182031395034106</v>
      </c>
    </row>
    <row r="200" spans="1:12" ht="15">
      <c r="A200" s="46" t="s">
        <v>24</v>
      </c>
      <c r="B200" s="47" t="s">
        <v>30</v>
      </c>
      <c r="C200" s="94">
        <v>11410.563725490196</v>
      </c>
      <c r="D200" s="94">
        <v>11379.88431372549</v>
      </c>
      <c r="E200" s="95">
        <v>11638.775</v>
      </c>
      <c r="F200" s="95">
        <v>11607.482</v>
      </c>
      <c r="G200" s="1071">
        <v>0.26959335366619275</v>
      </c>
      <c r="H200" s="96">
        <v>336.7</v>
      </c>
      <c r="I200" s="96">
        <v>-1.5497076023391847</v>
      </c>
      <c r="J200" s="104">
        <v>-19.801980198019802</v>
      </c>
      <c r="K200" s="104">
        <v>1.1823091519486206</v>
      </c>
      <c r="L200" s="1077">
        <v>-0.25972397198056263</v>
      </c>
    </row>
    <row r="201" spans="1:12" ht="15">
      <c r="A201" s="46" t="s">
        <v>24</v>
      </c>
      <c r="B201" s="47" t="s">
        <v>35</v>
      </c>
      <c r="C201" s="94">
        <v>11635.801960784314</v>
      </c>
      <c r="D201" s="94">
        <v>11652.302941176471</v>
      </c>
      <c r="E201" s="95">
        <v>11868.518</v>
      </c>
      <c r="F201" s="95">
        <v>11885.349</v>
      </c>
      <c r="G201" s="1071">
        <v>-0.14161132331915646</v>
      </c>
      <c r="H201" s="96">
        <v>366.3</v>
      </c>
      <c r="I201" s="96">
        <v>3.008998875140604</v>
      </c>
      <c r="J201" s="104">
        <v>-8.9285714285714288</v>
      </c>
      <c r="K201" s="104">
        <v>1.4888337468982631</v>
      </c>
      <c r="L201" s="1077">
        <v>-0.110252489538059</v>
      </c>
    </row>
    <row r="202" spans="1:12" ht="14.25">
      <c r="A202" s="44" t="s">
        <v>24</v>
      </c>
      <c r="B202" s="48" t="s">
        <v>31</v>
      </c>
      <c r="C202" s="105">
        <v>10569.012824425448</v>
      </c>
      <c r="D202" s="105">
        <v>10517.688040157338</v>
      </c>
      <c r="E202" s="106">
        <v>10780.393080913958</v>
      </c>
      <c r="F202" s="106">
        <v>10728.041800960485</v>
      </c>
      <c r="G202" s="1078">
        <v>0.48798542105592663</v>
      </c>
      <c r="H202" s="107">
        <v>288.68294629898401</v>
      </c>
      <c r="I202" s="107">
        <v>-0.41458639906686945</v>
      </c>
      <c r="J202" s="108">
        <v>-5.0310130944176432</v>
      </c>
      <c r="K202" s="108">
        <v>20.113851992409867</v>
      </c>
      <c r="L202" s="1079">
        <v>-0.60288130284998331</v>
      </c>
    </row>
    <row r="203" spans="1:12" ht="15">
      <c r="A203" s="46" t="s">
        <v>24</v>
      </c>
      <c r="B203" s="47" t="s">
        <v>32</v>
      </c>
      <c r="C203" s="94">
        <v>10083.359803921569</v>
      </c>
      <c r="D203" s="94">
        <v>10063.939215686276</v>
      </c>
      <c r="E203" s="95">
        <v>10285.027</v>
      </c>
      <c r="F203" s="95">
        <v>10265.218000000001</v>
      </c>
      <c r="G203" s="1071">
        <v>0.19297203430067716</v>
      </c>
      <c r="H203" s="96">
        <v>268.10000000000002</v>
      </c>
      <c r="I203" s="96">
        <v>0.71374906085651169</v>
      </c>
      <c r="J203" s="104">
        <v>-11.683168316831685</v>
      </c>
      <c r="K203" s="104">
        <v>6.5099985403590717</v>
      </c>
      <c r="L203" s="1077">
        <v>-0.70016707928684507</v>
      </c>
    </row>
    <row r="204" spans="1:12" ht="15">
      <c r="A204" s="46" t="s">
        <v>24</v>
      </c>
      <c r="B204" s="47" t="s">
        <v>33</v>
      </c>
      <c r="C204" s="94">
        <v>10666.146078431371</v>
      </c>
      <c r="D204" s="94">
        <v>10631.239215686273</v>
      </c>
      <c r="E204" s="95">
        <v>10879.468999999999</v>
      </c>
      <c r="F204" s="95">
        <v>10843.864</v>
      </c>
      <c r="G204" s="1071">
        <v>0.32834236947272266</v>
      </c>
      <c r="H204" s="96">
        <v>287.2</v>
      </c>
      <c r="I204" s="96">
        <v>-1.2039903680770554</v>
      </c>
      <c r="J204" s="104">
        <v>-8.6102719033232624</v>
      </c>
      <c r="K204" s="104">
        <v>8.8308276164063635</v>
      </c>
      <c r="L204" s="1077">
        <v>-0.62091424538689743</v>
      </c>
    </row>
    <row r="205" spans="1:12" ht="15">
      <c r="A205" s="46" t="s">
        <v>24</v>
      </c>
      <c r="B205" s="47" t="s">
        <v>36</v>
      </c>
      <c r="C205" s="94">
        <v>10963.388235294118</v>
      </c>
      <c r="D205" s="94">
        <v>10935.213725490195</v>
      </c>
      <c r="E205" s="95">
        <v>11182.656000000001</v>
      </c>
      <c r="F205" s="95">
        <v>11153.918</v>
      </c>
      <c r="G205" s="1071">
        <v>0.25764937486541672</v>
      </c>
      <c r="H205" s="96">
        <v>319.5</v>
      </c>
      <c r="I205" s="96">
        <v>-3.2111481369282102</v>
      </c>
      <c r="J205" s="104">
        <v>15.140845070422534</v>
      </c>
      <c r="K205" s="104">
        <v>4.7730258356444315</v>
      </c>
      <c r="L205" s="1077">
        <v>0.71820002182375742</v>
      </c>
    </row>
    <row r="206" spans="1:12" ht="14.25">
      <c r="A206" s="44" t="s">
        <v>24</v>
      </c>
      <c r="B206" s="48" t="s">
        <v>37</v>
      </c>
      <c r="C206" s="105">
        <v>8010.312259012685</v>
      </c>
      <c r="D206" s="105">
        <v>8011.2318880553385</v>
      </c>
      <c r="E206" s="106">
        <v>8170.518504192939</v>
      </c>
      <c r="F206" s="106">
        <v>8171.4565258164457</v>
      </c>
      <c r="G206" s="1078">
        <v>-1.1479246331951017E-2</v>
      </c>
      <c r="H206" s="107">
        <v>220.72080344332855</v>
      </c>
      <c r="I206" s="107">
        <v>-1.7085110575672053</v>
      </c>
      <c r="J206" s="108">
        <v>1.0144927536231882</v>
      </c>
      <c r="K206" s="108">
        <v>10.173697270471465</v>
      </c>
      <c r="L206" s="1079">
        <v>0.32218384956912338</v>
      </c>
    </row>
    <row r="207" spans="1:12" ht="15">
      <c r="A207" s="46" t="s">
        <v>24</v>
      </c>
      <c r="B207" s="47" t="s">
        <v>102</v>
      </c>
      <c r="C207" s="116">
        <v>7753.8529411764712</v>
      </c>
      <c r="D207" s="116">
        <v>7744.2931372549019</v>
      </c>
      <c r="E207" s="117">
        <v>7908.93</v>
      </c>
      <c r="F207" s="117">
        <v>7899.1790000000001</v>
      </c>
      <c r="G207" s="1085">
        <v>0.12344320846508483</v>
      </c>
      <c r="H207" s="118">
        <v>209.1</v>
      </c>
      <c r="I207" s="118">
        <v>-2.106741573033708</v>
      </c>
      <c r="J207" s="119">
        <v>0.90090090090090091</v>
      </c>
      <c r="K207" s="119">
        <v>6.539191358925704</v>
      </c>
      <c r="L207" s="1086">
        <v>0.19995663591028379</v>
      </c>
    </row>
    <row r="208" spans="1:12" ht="15">
      <c r="A208" s="46" t="s">
        <v>24</v>
      </c>
      <c r="B208" s="47" t="s">
        <v>38</v>
      </c>
      <c r="C208" s="94">
        <v>8215.697058823529</v>
      </c>
      <c r="D208" s="94">
        <v>8202.9401960784307</v>
      </c>
      <c r="E208" s="95">
        <v>8380.0110000000004</v>
      </c>
      <c r="F208" s="95">
        <v>8366.9989999999998</v>
      </c>
      <c r="G208" s="1071">
        <v>0.15551573509212355</v>
      </c>
      <c r="H208" s="96">
        <v>237</v>
      </c>
      <c r="I208" s="96">
        <v>0.16906170752324839</v>
      </c>
      <c r="J208" s="104">
        <v>8.1967213114754092</v>
      </c>
      <c r="K208" s="104">
        <v>2.8900890380966282</v>
      </c>
      <c r="L208" s="1077">
        <v>0.27729634820513738</v>
      </c>
    </row>
    <row r="209" spans="1:12" ht="15.75" thickBot="1">
      <c r="A209" s="46" t="s">
        <v>24</v>
      </c>
      <c r="B209" s="47" t="s">
        <v>39</v>
      </c>
      <c r="C209" s="94">
        <v>9096.8598039215685</v>
      </c>
      <c r="D209" s="94">
        <v>9023.298039215686</v>
      </c>
      <c r="E209" s="95">
        <v>9278.7970000000005</v>
      </c>
      <c r="F209" s="95">
        <v>9203.7639999999992</v>
      </c>
      <c r="G209" s="1071">
        <v>0.81524254641906579</v>
      </c>
      <c r="H209" s="96">
        <v>259.60000000000002</v>
      </c>
      <c r="I209" s="96">
        <v>-2.6986506746626642</v>
      </c>
      <c r="J209" s="104">
        <v>-19.047619047619047</v>
      </c>
      <c r="K209" s="104">
        <v>0.74441687344913154</v>
      </c>
      <c r="L209" s="1077">
        <v>-0.15506913454629967</v>
      </c>
    </row>
    <row r="210" spans="1:12" ht="15.75" thickBot="1">
      <c r="A210" s="51"/>
      <c r="B210" s="52"/>
      <c r="C210" s="111"/>
      <c r="D210" s="111"/>
      <c r="E210" s="111"/>
      <c r="F210" s="111"/>
      <c r="G210" s="1081"/>
      <c r="H210" s="112"/>
      <c r="I210" s="112"/>
      <c r="J210" s="112"/>
      <c r="K210" s="112"/>
      <c r="L210" s="1082"/>
    </row>
    <row r="211" spans="1:12" ht="14.25">
      <c r="A211" s="44" t="s">
        <v>117</v>
      </c>
      <c r="B211" s="48" t="s">
        <v>25</v>
      </c>
      <c r="C211" s="105">
        <v>13864.973508749206</v>
      </c>
      <c r="D211" s="105">
        <v>14103.30514545221</v>
      </c>
      <c r="E211" s="106">
        <v>14142.272978924191</v>
      </c>
      <c r="F211" s="106">
        <v>14385.371248361254</v>
      </c>
      <c r="G211" s="1078">
        <v>-1.6898991707617999</v>
      </c>
      <c r="H211" s="107">
        <v>327.71340206185567</v>
      </c>
      <c r="I211" s="107">
        <v>1.836612699723053</v>
      </c>
      <c r="J211" s="108">
        <v>-24.21875</v>
      </c>
      <c r="K211" s="108">
        <v>1.4158517004816815</v>
      </c>
      <c r="L211" s="1079">
        <v>-0.41167542687411518</v>
      </c>
    </row>
    <row r="212" spans="1:12" ht="15">
      <c r="A212" s="46" t="s">
        <v>117</v>
      </c>
      <c r="B212" s="47" t="s">
        <v>26</v>
      </c>
      <c r="C212" s="94">
        <v>13173.704901960784</v>
      </c>
      <c r="D212" s="94">
        <v>13569.401960784315</v>
      </c>
      <c r="E212" s="95">
        <v>13437.179</v>
      </c>
      <c r="F212" s="95">
        <v>13840.79</v>
      </c>
      <c r="G212" s="1071">
        <v>-2.9160979972964025</v>
      </c>
      <c r="H212" s="96">
        <v>307.10000000000002</v>
      </c>
      <c r="I212" s="96">
        <v>4.9914529914529995</v>
      </c>
      <c r="J212" s="104">
        <v>-12.5</v>
      </c>
      <c r="K212" s="104">
        <v>0.20434972996642825</v>
      </c>
      <c r="L212" s="1077">
        <v>-2.4091160953046337E-2</v>
      </c>
    </row>
    <row r="213" spans="1:12" ht="15">
      <c r="A213" s="46" t="s">
        <v>117</v>
      </c>
      <c r="B213" s="47" t="s">
        <v>27</v>
      </c>
      <c r="C213" s="94">
        <v>13778.027450980391</v>
      </c>
      <c r="D213" s="94">
        <v>14015.452941176471</v>
      </c>
      <c r="E213" s="95">
        <v>14053.588</v>
      </c>
      <c r="F213" s="95">
        <v>14295.762000000001</v>
      </c>
      <c r="G213" s="1071">
        <v>-1.6940265233850484</v>
      </c>
      <c r="H213" s="96">
        <v>320.89999999999998</v>
      </c>
      <c r="I213" s="96">
        <v>0.94369298521547673</v>
      </c>
      <c r="J213" s="104">
        <v>-15.384615384615385</v>
      </c>
      <c r="K213" s="104">
        <v>0.64224200846591739</v>
      </c>
      <c r="L213" s="1077">
        <v>-0.10019088702237511</v>
      </c>
    </row>
    <row r="214" spans="1:12" ht="15">
      <c r="A214" s="46" t="s">
        <v>117</v>
      </c>
      <c r="B214" s="47" t="s">
        <v>34</v>
      </c>
      <c r="C214" s="94">
        <v>14179.119607843137</v>
      </c>
      <c r="D214" s="94">
        <v>14301.046078431371</v>
      </c>
      <c r="E214" s="95">
        <v>14462.701999999999</v>
      </c>
      <c r="F214" s="95">
        <v>14587.066999999999</v>
      </c>
      <c r="G214" s="1071">
        <v>-0.85257029394599881</v>
      </c>
      <c r="H214" s="96">
        <v>342.8</v>
      </c>
      <c r="I214" s="96">
        <v>2.9429429429429463</v>
      </c>
      <c r="J214" s="104">
        <v>-35</v>
      </c>
      <c r="K214" s="104">
        <v>0.56925996204933582</v>
      </c>
      <c r="L214" s="1077">
        <v>-0.28739337889869376</v>
      </c>
    </row>
    <row r="215" spans="1:12" ht="14.25">
      <c r="A215" s="44" t="s">
        <v>117</v>
      </c>
      <c r="B215" s="48" t="s">
        <v>28</v>
      </c>
      <c r="C215" s="105">
        <v>13381.300449451728</v>
      </c>
      <c r="D215" s="105">
        <v>13253.453148308396</v>
      </c>
      <c r="E215" s="106">
        <v>13648.926458440763</v>
      </c>
      <c r="F215" s="106">
        <v>13518.522211274563</v>
      </c>
      <c r="G215" s="1078">
        <v>0.96463389361776086</v>
      </c>
      <c r="H215" s="107">
        <v>294.05631768953072</v>
      </c>
      <c r="I215" s="107">
        <v>-0.73876732440563797</v>
      </c>
      <c r="J215" s="108">
        <v>-9.9186991869918693</v>
      </c>
      <c r="K215" s="108">
        <v>8.0864107429572325</v>
      </c>
      <c r="L215" s="1079">
        <v>-0.69428600176007293</v>
      </c>
    </row>
    <row r="216" spans="1:12" ht="15">
      <c r="A216" s="46" t="s">
        <v>117</v>
      </c>
      <c r="B216" s="47" t="s">
        <v>29</v>
      </c>
      <c r="C216" s="94">
        <v>12726.522549019608</v>
      </c>
      <c r="D216" s="94">
        <v>12527.385294117648</v>
      </c>
      <c r="E216" s="95">
        <v>12981.053</v>
      </c>
      <c r="F216" s="95">
        <v>12777.933000000001</v>
      </c>
      <c r="G216" s="1071">
        <v>1.5896154722363856</v>
      </c>
      <c r="H216" s="96">
        <v>267.60000000000002</v>
      </c>
      <c r="I216" s="96">
        <v>-0.11198208286672437</v>
      </c>
      <c r="J216" s="104">
        <v>-17.777777777777779</v>
      </c>
      <c r="K216" s="104">
        <v>1.0801342869654065</v>
      </c>
      <c r="L216" s="1077">
        <v>-0.20484572445663796</v>
      </c>
    </row>
    <row r="217" spans="1:12" ht="15">
      <c r="A217" s="46" t="s">
        <v>117</v>
      </c>
      <c r="B217" s="47" t="s">
        <v>30</v>
      </c>
      <c r="C217" s="94">
        <v>13496.63137254902</v>
      </c>
      <c r="D217" s="94">
        <v>13350.819607843136</v>
      </c>
      <c r="E217" s="95">
        <v>13766.564</v>
      </c>
      <c r="F217" s="95">
        <v>13617.835999999999</v>
      </c>
      <c r="G217" s="1071">
        <v>1.0921559049470195</v>
      </c>
      <c r="H217" s="96">
        <v>289</v>
      </c>
      <c r="I217" s="96">
        <v>-1.1627906976744109</v>
      </c>
      <c r="J217" s="104">
        <v>-12.605042016806722</v>
      </c>
      <c r="K217" s="104">
        <v>4.5540796963946866</v>
      </c>
      <c r="L217" s="1077">
        <v>-0.54300768224609008</v>
      </c>
    </row>
    <row r="218" spans="1:12" ht="15">
      <c r="A218" s="46" t="s">
        <v>117</v>
      </c>
      <c r="B218" s="47" t="s">
        <v>35</v>
      </c>
      <c r="C218" s="94">
        <v>13429.764705882353</v>
      </c>
      <c r="D218" s="94">
        <v>13390.200980392156</v>
      </c>
      <c r="E218" s="95">
        <v>13698.36</v>
      </c>
      <c r="F218" s="95">
        <v>13658.004999999999</v>
      </c>
      <c r="G218" s="1071">
        <v>0.29546774949929649</v>
      </c>
      <c r="H218" s="96">
        <v>315.10000000000002</v>
      </c>
      <c r="I218" s="96">
        <v>-1.4080100125156445</v>
      </c>
      <c r="J218" s="104">
        <v>0</v>
      </c>
      <c r="K218" s="104">
        <v>2.4521967595971392</v>
      </c>
      <c r="L218" s="1077">
        <v>5.3567404942655994E-2</v>
      </c>
    </row>
    <row r="219" spans="1:12" ht="14.25">
      <c r="A219" s="44" t="s">
        <v>117</v>
      </c>
      <c r="B219" s="48" t="s">
        <v>31</v>
      </c>
      <c r="C219" s="105">
        <v>12177.190493773953</v>
      </c>
      <c r="D219" s="105">
        <v>12161.721795724448</v>
      </c>
      <c r="E219" s="106">
        <v>12420.734303649431</v>
      </c>
      <c r="F219" s="106">
        <v>12404.956231638938</v>
      </c>
      <c r="G219" s="1078">
        <v>0.12719167819593596</v>
      </c>
      <c r="H219" s="107">
        <v>254.97916167664667</v>
      </c>
      <c r="I219" s="107">
        <v>-0.50368875234953048</v>
      </c>
      <c r="J219" s="108">
        <v>-1.6489988221436984</v>
      </c>
      <c r="K219" s="108">
        <v>12.188001751569114</v>
      </c>
      <c r="L219" s="1079">
        <v>6.635697715449318E-2</v>
      </c>
    </row>
    <row r="220" spans="1:12" ht="15">
      <c r="A220" s="46" t="s">
        <v>117</v>
      </c>
      <c r="B220" s="47" t="s">
        <v>32</v>
      </c>
      <c r="C220" s="94">
        <v>11627.694117647059</v>
      </c>
      <c r="D220" s="94">
        <v>11604.365686274508</v>
      </c>
      <c r="E220" s="95">
        <v>11860.248</v>
      </c>
      <c r="F220" s="95">
        <v>11836.453</v>
      </c>
      <c r="G220" s="1071">
        <v>0.20103150834122416</v>
      </c>
      <c r="H220" s="96">
        <v>228.5</v>
      </c>
      <c r="I220" s="96">
        <v>-2.6831345826235142</v>
      </c>
      <c r="J220" s="104">
        <v>1.2711864406779663</v>
      </c>
      <c r="K220" s="104">
        <v>3.4885418187125969</v>
      </c>
      <c r="L220" s="1077">
        <v>0.1190386776503467</v>
      </c>
    </row>
    <row r="221" spans="1:12" ht="15">
      <c r="A221" s="46" t="s">
        <v>117</v>
      </c>
      <c r="B221" s="47" t="s">
        <v>33</v>
      </c>
      <c r="C221" s="94">
        <v>12329.406862745098</v>
      </c>
      <c r="D221" s="94">
        <v>12299.60294117647</v>
      </c>
      <c r="E221" s="95">
        <v>12575.995000000001</v>
      </c>
      <c r="F221" s="95">
        <v>12545.594999999999</v>
      </c>
      <c r="G221" s="1071">
        <v>0.24231612769263999</v>
      </c>
      <c r="H221" s="96">
        <v>258.89999999999998</v>
      </c>
      <c r="I221" s="96">
        <v>0.38774718883288095</v>
      </c>
      <c r="J221" s="96">
        <v>-10.129310344827585</v>
      </c>
      <c r="K221" s="96">
        <v>6.0867026711428993</v>
      </c>
      <c r="L221" s="1072">
        <v>-0.53808316552186408</v>
      </c>
    </row>
    <row r="222" spans="1:12" ht="15.75" thickBot="1">
      <c r="A222" s="56" t="s">
        <v>117</v>
      </c>
      <c r="B222" s="57" t="s">
        <v>36</v>
      </c>
      <c r="C222" s="97">
        <v>12446.711764705882</v>
      </c>
      <c r="D222" s="97">
        <v>12500.142156862745</v>
      </c>
      <c r="E222" s="98">
        <v>12695.646000000001</v>
      </c>
      <c r="F222" s="98">
        <v>12750.145</v>
      </c>
      <c r="G222" s="1073">
        <v>-0.42743827619215147</v>
      </c>
      <c r="H222" s="99">
        <v>281.2</v>
      </c>
      <c r="I222" s="99">
        <v>-1.4025245441795233</v>
      </c>
      <c r="J222" s="99">
        <v>20.134228187919462</v>
      </c>
      <c r="K222" s="99">
        <v>2.6127572617136186</v>
      </c>
      <c r="L222" s="1074">
        <v>0.48540146502601145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093"/>
    </row>
    <row r="225" spans="1:12" ht="13.5" thickBot="1">
      <c r="G225" s="80"/>
      <c r="H225" s="80"/>
      <c r="I225" s="80"/>
      <c r="J225" s="80"/>
      <c r="K225" s="80"/>
      <c r="L225" s="1087"/>
    </row>
    <row r="226" spans="1:12" ht="21" thickBot="1">
      <c r="A226" s="1034" t="s">
        <v>328</v>
      </c>
      <c r="B226" s="1025"/>
      <c r="C226" s="1183"/>
      <c r="D226" s="1183"/>
      <c r="E226" s="1183"/>
      <c r="F226" s="1183"/>
      <c r="G226" s="1184"/>
      <c r="H226" s="1184"/>
      <c r="I226" s="1184"/>
      <c r="J226" s="1184"/>
      <c r="K226" s="1184"/>
      <c r="L226" s="1185"/>
    </row>
    <row r="227" spans="1:12" ht="12.75" customHeight="1">
      <c r="A227" s="27"/>
      <c r="B227" s="28"/>
      <c r="C227" s="1186" t="s">
        <v>9</v>
      </c>
      <c r="D227" s="1186"/>
      <c r="E227" s="1186"/>
      <c r="F227" s="1186"/>
      <c r="G227" s="1187"/>
      <c r="H227" s="1235" t="s">
        <v>10</v>
      </c>
      <c r="I227" s="1236"/>
      <c r="J227" s="1188" t="s">
        <v>11</v>
      </c>
      <c r="K227" s="1189" t="s">
        <v>12</v>
      </c>
      <c r="L227" s="1190"/>
    </row>
    <row r="228" spans="1:12" ht="15.75" customHeight="1">
      <c r="A228" s="29" t="s">
        <v>13</v>
      </c>
      <c r="B228" s="30" t="s">
        <v>14</v>
      </c>
      <c r="C228" s="1191" t="s">
        <v>40</v>
      </c>
      <c r="D228" s="1191"/>
      <c r="E228" s="1192" t="s">
        <v>41</v>
      </c>
      <c r="F228" s="1193"/>
      <c r="G228" s="1059"/>
      <c r="H228" s="1233" t="s">
        <v>15</v>
      </c>
      <c r="I228" s="1234"/>
      <c r="J228" s="1194" t="s">
        <v>16</v>
      </c>
      <c r="K228" s="1182" t="s">
        <v>17</v>
      </c>
      <c r="L228" s="1057"/>
    </row>
    <row r="229" spans="1:12" ht="26.25" thickBot="1">
      <c r="A229" s="31" t="s">
        <v>18</v>
      </c>
      <c r="B229" s="32" t="s">
        <v>19</v>
      </c>
      <c r="C229" s="941" t="s">
        <v>405</v>
      </c>
      <c r="D229" s="1166" t="s">
        <v>401</v>
      </c>
      <c r="E229" s="1020" t="s">
        <v>405</v>
      </c>
      <c r="F229" s="1021" t="s">
        <v>401</v>
      </c>
      <c r="G229" s="1057" t="s">
        <v>20</v>
      </c>
      <c r="H229" s="81" t="s">
        <v>405</v>
      </c>
      <c r="I229" s="955" t="s">
        <v>20</v>
      </c>
      <c r="J229" s="1061" t="s">
        <v>20</v>
      </c>
      <c r="K229" s="1022" t="s">
        <v>405</v>
      </c>
      <c r="L229" s="1062" t="s">
        <v>21</v>
      </c>
    </row>
    <row r="230" spans="1:12" ht="15" thickBot="1">
      <c r="A230" s="33" t="s">
        <v>22</v>
      </c>
      <c r="B230" s="34" t="s">
        <v>23</v>
      </c>
      <c r="C230" s="82">
        <v>10416.172789988765</v>
      </c>
      <c r="D230" s="82">
        <v>10503.046566052673</v>
      </c>
      <c r="E230" s="83">
        <v>10624.496245788539</v>
      </c>
      <c r="F230" s="690">
        <v>10713.107497373727</v>
      </c>
      <c r="G230" s="1063">
        <v>-0.8245132410905579</v>
      </c>
      <c r="H230" s="84">
        <v>306.39567062818327</v>
      </c>
      <c r="I230" s="84">
        <v>0.48019611953663999</v>
      </c>
      <c r="J230" s="85">
        <v>10.093457943925234</v>
      </c>
      <c r="K230" s="84">
        <v>100</v>
      </c>
      <c r="L230" s="1064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65"/>
      <c r="H231" s="85"/>
      <c r="I231" s="85"/>
      <c r="J231" s="85"/>
      <c r="K231" s="85"/>
      <c r="L231" s="1066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67" t="s">
        <v>100</v>
      </c>
      <c r="H232" s="89" t="s">
        <v>100</v>
      </c>
      <c r="I232" s="89" t="s">
        <v>100</v>
      </c>
      <c r="J232" s="89" t="s">
        <v>100</v>
      </c>
      <c r="K232" s="89">
        <v>0</v>
      </c>
      <c r="L232" s="1068">
        <v>0</v>
      </c>
    </row>
    <row r="233" spans="1:12" ht="15">
      <c r="A233" s="46" t="s">
        <v>109</v>
      </c>
      <c r="B233" s="90" t="s">
        <v>23</v>
      </c>
      <c r="C233" s="91">
        <v>11654.108053084461</v>
      </c>
      <c r="D233" s="91">
        <v>11517.298274743269</v>
      </c>
      <c r="E233" s="92">
        <v>11887.190214146151</v>
      </c>
      <c r="F233" s="92">
        <v>11747.644240238134</v>
      </c>
      <c r="G233" s="1069">
        <v>1.1878634648301827</v>
      </c>
      <c r="H233" s="93">
        <v>358.74392523364492</v>
      </c>
      <c r="I233" s="93">
        <v>1.130357371309165</v>
      </c>
      <c r="J233" s="93">
        <v>32.919254658385093</v>
      </c>
      <c r="K233" s="93">
        <v>18.166383701188455</v>
      </c>
      <c r="L233" s="1070">
        <v>3.1196547292258376</v>
      </c>
    </row>
    <row r="234" spans="1:12" ht="15">
      <c r="A234" s="39" t="s">
        <v>110</v>
      </c>
      <c r="B234" s="40" t="s">
        <v>23</v>
      </c>
      <c r="C234" s="94">
        <v>11585.232853218406</v>
      </c>
      <c r="D234" s="94">
        <v>11517.901427190227</v>
      </c>
      <c r="E234" s="95">
        <v>11816.937510282774</v>
      </c>
      <c r="F234" s="95">
        <v>11748.259455734033</v>
      </c>
      <c r="G234" s="1071">
        <v>0.58458067603556152</v>
      </c>
      <c r="H234" s="96">
        <v>414.96</v>
      </c>
      <c r="I234" s="96">
        <v>2.2958461417787381</v>
      </c>
      <c r="J234" s="96">
        <v>13.636363636363635</v>
      </c>
      <c r="K234" s="96">
        <v>6.3667232597623098</v>
      </c>
      <c r="L234" s="1072">
        <v>0.19849896069688988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1" t="s">
        <v>100</v>
      </c>
      <c r="H235" s="96" t="s">
        <v>100</v>
      </c>
      <c r="I235" s="96" t="s">
        <v>100</v>
      </c>
      <c r="J235" s="96" t="s">
        <v>100</v>
      </c>
      <c r="K235" s="96">
        <v>0</v>
      </c>
      <c r="L235" s="1072">
        <v>0</v>
      </c>
    </row>
    <row r="236" spans="1:12" ht="15">
      <c r="A236" s="39" t="s">
        <v>98</v>
      </c>
      <c r="B236" s="40" t="s">
        <v>23</v>
      </c>
      <c r="C236" s="94">
        <v>9450.4372834538335</v>
      </c>
      <c r="D236" s="94">
        <v>9610.4916883830392</v>
      </c>
      <c r="E236" s="95">
        <v>9639.4460291229097</v>
      </c>
      <c r="F236" s="95">
        <v>9802.7015221507008</v>
      </c>
      <c r="G236" s="1071">
        <v>-1.6654132808072386</v>
      </c>
      <c r="H236" s="96">
        <v>282.92379642365881</v>
      </c>
      <c r="I236" s="96">
        <v>-1.4442220050444055</v>
      </c>
      <c r="J236" s="96">
        <v>12.888198757763975</v>
      </c>
      <c r="K236" s="96">
        <v>61.71477079796265</v>
      </c>
      <c r="L236" s="1072">
        <v>1.5278549101121826</v>
      </c>
    </row>
    <row r="237" spans="1:12" ht="15.75" thickBot="1">
      <c r="A237" s="41" t="s">
        <v>112</v>
      </c>
      <c r="B237" s="42" t="s">
        <v>23</v>
      </c>
      <c r="C237" s="97">
        <v>11835.709002629561</v>
      </c>
      <c r="D237" s="97">
        <v>11864.229337621613</v>
      </c>
      <c r="E237" s="98">
        <v>12072.423182682152</v>
      </c>
      <c r="F237" s="98">
        <v>12101.513924374045</v>
      </c>
      <c r="G237" s="1073">
        <v>-0.46346341241433342</v>
      </c>
      <c r="H237" s="99">
        <v>292.31666666666666</v>
      </c>
      <c r="I237" s="99">
        <v>1.1339191128234032</v>
      </c>
      <c r="J237" s="99">
        <v>-18.592964824120603</v>
      </c>
      <c r="K237" s="99">
        <v>13.752122241086587</v>
      </c>
      <c r="L237" s="1074">
        <v>-4.8460086000349083</v>
      </c>
    </row>
    <row r="238" spans="1:12" ht="15" thickBot="1">
      <c r="A238" s="35"/>
      <c r="B238" s="43"/>
      <c r="C238" s="86"/>
      <c r="D238" s="86"/>
      <c r="E238" s="86"/>
      <c r="F238" s="86"/>
      <c r="G238" s="1065"/>
      <c r="H238" s="85"/>
      <c r="I238" s="85"/>
      <c r="J238" s="85"/>
      <c r="K238" s="85"/>
      <c r="L238" s="1066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75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76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1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77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1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77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78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79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1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77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1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77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78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79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1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77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0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77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65"/>
      <c r="H248" s="85"/>
      <c r="I248" s="85"/>
      <c r="J248" s="85"/>
      <c r="K248" s="85"/>
      <c r="L248" s="1066"/>
    </row>
    <row r="249" spans="1:12" ht="14.25">
      <c r="A249" s="44" t="s">
        <v>114</v>
      </c>
      <c r="B249" s="45" t="s">
        <v>25</v>
      </c>
      <c r="C249" s="100">
        <v>11875.85074807174</v>
      </c>
      <c r="D249" s="100">
        <v>11839.792995437168</v>
      </c>
      <c r="E249" s="101">
        <v>12113.367763033175</v>
      </c>
      <c r="F249" s="101">
        <v>12076.588855345912</v>
      </c>
      <c r="G249" s="1075">
        <v>0.30454715423206924</v>
      </c>
      <c r="H249" s="102">
        <v>421.98</v>
      </c>
      <c r="I249" s="102">
        <v>6.1651676206050681</v>
      </c>
      <c r="J249" s="103">
        <v>150</v>
      </c>
      <c r="K249" s="103">
        <v>0.84889643463497455</v>
      </c>
      <c r="L249" s="1076">
        <v>0.47506465893403993</v>
      </c>
    </row>
    <row r="250" spans="1:12" ht="15">
      <c r="A250" s="46" t="s">
        <v>114</v>
      </c>
      <c r="B250" s="47" t="s">
        <v>26</v>
      </c>
      <c r="C250" s="94">
        <v>11896.663725490196</v>
      </c>
      <c r="D250" s="94" t="s">
        <v>256</v>
      </c>
      <c r="E250" s="95">
        <v>12134.597</v>
      </c>
      <c r="F250" s="95" t="s">
        <v>256</v>
      </c>
      <c r="G250" s="1195" t="s">
        <v>100</v>
      </c>
      <c r="H250" s="96">
        <v>413.3</v>
      </c>
      <c r="I250" s="96" t="s">
        <v>100</v>
      </c>
      <c r="J250" s="104" t="s">
        <v>100</v>
      </c>
      <c r="K250" s="104" t="s">
        <v>100</v>
      </c>
      <c r="L250" s="1077" t="s">
        <v>100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195" t="s">
        <v>100</v>
      </c>
      <c r="H251" s="96" t="s">
        <v>100</v>
      </c>
      <c r="I251" s="96" t="s">
        <v>100</v>
      </c>
      <c r="J251" s="104" t="s">
        <v>100</v>
      </c>
      <c r="K251" s="104" t="s">
        <v>100</v>
      </c>
      <c r="L251" s="1077" t="s">
        <v>100</v>
      </c>
    </row>
    <row r="252" spans="1:12" ht="14.25">
      <c r="A252" s="44" t="s">
        <v>114</v>
      </c>
      <c r="B252" s="48" t="s">
        <v>28</v>
      </c>
      <c r="C252" s="105">
        <v>11788.895820062571</v>
      </c>
      <c r="D252" s="105">
        <v>11662.227209200339</v>
      </c>
      <c r="E252" s="106">
        <v>12024.673736463823</v>
      </c>
      <c r="F252" s="106">
        <v>11895.471753384345</v>
      </c>
      <c r="G252" s="1078">
        <v>1.0861442552097109</v>
      </c>
      <c r="H252" s="107">
        <v>379.42727272727274</v>
      </c>
      <c r="I252" s="107">
        <v>0.48924008879515662</v>
      </c>
      <c r="J252" s="108">
        <v>22.222222222222221</v>
      </c>
      <c r="K252" s="108">
        <v>4.6689303904923607</v>
      </c>
      <c r="L252" s="1079">
        <v>0.46332291385684687</v>
      </c>
    </row>
    <row r="253" spans="1:12" ht="15">
      <c r="A253" s="46" t="s">
        <v>114</v>
      </c>
      <c r="B253" s="47" t="s">
        <v>29</v>
      </c>
      <c r="C253" s="94">
        <v>11744.988235294119</v>
      </c>
      <c r="D253" s="94">
        <v>11716.869607843137</v>
      </c>
      <c r="E253" s="95">
        <v>11979.888000000001</v>
      </c>
      <c r="F253" s="95">
        <v>11951.207</v>
      </c>
      <c r="G253" s="1071">
        <v>0.23998412879971451</v>
      </c>
      <c r="H253" s="96">
        <v>371.1</v>
      </c>
      <c r="I253" s="96">
        <v>3.2841636515446733</v>
      </c>
      <c r="J253" s="104">
        <v>29.629629629629626</v>
      </c>
      <c r="K253" s="104">
        <v>2.9711375212224107</v>
      </c>
      <c r="L253" s="1077">
        <v>0.44777303524110224</v>
      </c>
    </row>
    <row r="254" spans="1:12" ht="15">
      <c r="A254" s="46" t="s">
        <v>114</v>
      </c>
      <c r="B254" s="47" t="s">
        <v>30</v>
      </c>
      <c r="C254" s="94">
        <v>11861.276470588235</v>
      </c>
      <c r="D254" s="94">
        <v>11589.520588235293</v>
      </c>
      <c r="E254" s="95">
        <v>12098.502</v>
      </c>
      <c r="F254" s="95">
        <v>11821.311</v>
      </c>
      <c r="G254" s="1071">
        <v>2.344841447788665</v>
      </c>
      <c r="H254" s="96">
        <v>394</v>
      </c>
      <c r="I254" s="96">
        <v>-2.7160493827160495</v>
      </c>
      <c r="J254" s="104">
        <v>11.111111111111111</v>
      </c>
      <c r="K254" s="104">
        <v>1.6977928692699491</v>
      </c>
      <c r="L254" s="1077">
        <v>1.5549878615743529E-2</v>
      </c>
    </row>
    <row r="255" spans="1:12" ht="14.25">
      <c r="A255" s="44" t="s">
        <v>114</v>
      </c>
      <c r="B255" s="48" t="s">
        <v>31</v>
      </c>
      <c r="C255" s="105">
        <v>11581.569839661868</v>
      </c>
      <c r="D255" s="105">
        <v>11440.082878887344</v>
      </c>
      <c r="E255" s="106">
        <v>11813.201236455106</v>
      </c>
      <c r="F255" s="106">
        <v>11668.884536465092</v>
      </c>
      <c r="G255" s="1078">
        <v>1.2367651727037612</v>
      </c>
      <c r="H255" s="107">
        <v>346.86510067114102</v>
      </c>
      <c r="I255" s="107">
        <v>0.82450397383885388</v>
      </c>
      <c r="J255" s="108">
        <v>33.035714285714285</v>
      </c>
      <c r="K255" s="108">
        <v>12.64855687606112</v>
      </c>
      <c r="L255" s="1079">
        <v>2.1812671564349504</v>
      </c>
    </row>
    <row r="256" spans="1:12" ht="15">
      <c r="A256" s="46" t="s">
        <v>114</v>
      </c>
      <c r="B256" s="47" t="s">
        <v>32</v>
      </c>
      <c r="C256" s="94">
        <v>11516.327450980392</v>
      </c>
      <c r="D256" s="94">
        <v>11399.686274509804</v>
      </c>
      <c r="E256" s="95">
        <v>11746.654</v>
      </c>
      <c r="F256" s="95">
        <v>11627.68</v>
      </c>
      <c r="G256" s="1071">
        <v>1.0231963727931983</v>
      </c>
      <c r="H256" s="96">
        <v>340.1</v>
      </c>
      <c r="I256" s="96">
        <v>3.0606060606060677</v>
      </c>
      <c r="J256" s="104">
        <v>51.249999999999993</v>
      </c>
      <c r="K256" s="104">
        <v>10.271646859083191</v>
      </c>
      <c r="L256" s="1077">
        <v>2.7950113450645002</v>
      </c>
    </row>
    <row r="257" spans="1:12" ht="15.75" thickBot="1">
      <c r="A257" s="49" t="s">
        <v>114</v>
      </c>
      <c r="B257" s="50" t="s">
        <v>33</v>
      </c>
      <c r="C257" s="109">
        <v>11836.529411764706</v>
      </c>
      <c r="D257" s="109">
        <v>11528.00294117647</v>
      </c>
      <c r="E257" s="110">
        <v>12073.26</v>
      </c>
      <c r="F257" s="110">
        <v>11758.563</v>
      </c>
      <c r="G257" s="1080">
        <v>2.6763219281131558</v>
      </c>
      <c r="H257" s="104">
        <v>376.1</v>
      </c>
      <c r="I257" s="104">
        <v>-0.79134792930625164</v>
      </c>
      <c r="J257" s="104">
        <v>-12.5</v>
      </c>
      <c r="K257" s="104">
        <v>2.3769100169779285</v>
      </c>
      <c r="L257" s="1077">
        <v>-0.61374418862954849</v>
      </c>
    </row>
    <row r="258" spans="1:12" ht="15.75" thickBot="1">
      <c r="A258" s="51"/>
      <c r="B258" s="52"/>
      <c r="C258" s="111"/>
      <c r="D258" s="111"/>
      <c r="E258" s="111"/>
      <c r="F258" s="111"/>
      <c r="G258" s="1081"/>
      <c r="H258" s="112"/>
      <c r="I258" s="112"/>
      <c r="J258" s="112"/>
      <c r="K258" s="112"/>
      <c r="L258" s="1082"/>
    </row>
    <row r="259" spans="1:12" ht="15">
      <c r="A259" s="46" t="s">
        <v>115</v>
      </c>
      <c r="B259" s="53" t="s">
        <v>30</v>
      </c>
      <c r="C259" s="113">
        <v>11645.989215686273</v>
      </c>
      <c r="D259" s="113">
        <v>11785.052941176471</v>
      </c>
      <c r="E259" s="114">
        <v>11878.909</v>
      </c>
      <c r="F259" s="114">
        <v>12020.754000000001</v>
      </c>
      <c r="G259" s="1083">
        <v>-1.1800008551876293</v>
      </c>
      <c r="H259" s="115">
        <v>425.6</v>
      </c>
      <c r="I259" s="115">
        <v>1.0686297791498456</v>
      </c>
      <c r="J259" s="115">
        <v>-5.2631578947368416</v>
      </c>
      <c r="K259" s="115">
        <v>1.5280135823429541</v>
      </c>
      <c r="L259" s="1084">
        <v>-0.2476873522364853</v>
      </c>
    </row>
    <row r="260" spans="1:12" ht="15.75" thickBot="1">
      <c r="A260" s="49" t="s">
        <v>115</v>
      </c>
      <c r="B260" s="50" t="s">
        <v>33</v>
      </c>
      <c r="C260" s="109">
        <v>11565.395098039215</v>
      </c>
      <c r="D260" s="109">
        <v>11404.038235294118</v>
      </c>
      <c r="E260" s="110">
        <v>11796.703</v>
      </c>
      <c r="F260" s="110">
        <v>11632.119000000001</v>
      </c>
      <c r="G260" s="1080">
        <v>1.4149098715375841</v>
      </c>
      <c r="H260" s="104">
        <v>411.6</v>
      </c>
      <c r="I260" s="104">
        <v>3.0545818728092256</v>
      </c>
      <c r="J260" s="104">
        <v>21.276595744680851</v>
      </c>
      <c r="K260" s="104">
        <v>4.838709677419355</v>
      </c>
      <c r="L260" s="1077">
        <v>0.44618631293337341</v>
      </c>
    </row>
    <row r="261" spans="1:12" ht="15.75" thickBot="1">
      <c r="A261" s="51"/>
      <c r="B261" s="52"/>
      <c r="C261" s="111"/>
      <c r="D261" s="111"/>
      <c r="E261" s="111"/>
      <c r="F261" s="111"/>
      <c r="G261" s="1081"/>
      <c r="H261" s="112"/>
      <c r="I261" s="112"/>
      <c r="J261" s="112"/>
      <c r="K261" s="112"/>
      <c r="L261" s="1082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75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76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1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77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1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77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1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77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78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79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1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77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1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77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78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79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1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77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0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77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1"/>
      <c r="H272" s="112"/>
      <c r="I272" s="112"/>
      <c r="J272" s="112"/>
      <c r="K272" s="112"/>
      <c r="L272" s="1082"/>
    </row>
    <row r="273" spans="1:12" ht="14.25">
      <c r="A273" s="44" t="s">
        <v>24</v>
      </c>
      <c r="B273" s="45" t="s">
        <v>28</v>
      </c>
      <c r="C273" s="100">
        <v>10469.744786546389</v>
      </c>
      <c r="D273" s="100">
        <v>10327.185093064711</v>
      </c>
      <c r="E273" s="101">
        <v>10679.139682277317</v>
      </c>
      <c r="F273" s="101">
        <v>10533.728794926004</v>
      </c>
      <c r="G273" s="1075">
        <v>1.3804312810991999</v>
      </c>
      <c r="H273" s="102">
        <v>351.29354838709679</v>
      </c>
      <c r="I273" s="102">
        <v>3.9784142994127172</v>
      </c>
      <c r="J273" s="103">
        <v>-26.190476190476193</v>
      </c>
      <c r="K273" s="103">
        <v>2.6315789473684208</v>
      </c>
      <c r="L273" s="1076">
        <v>-1.2936546974913923</v>
      </c>
    </row>
    <row r="274" spans="1:12" ht="15">
      <c r="A274" s="46" t="s">
        <v>24</v>
      </c>
      <c r="B274" s="47" t="s">
        <v>29</v>
      </c>
      <c r="C274" s="94">
        <v>9773.8480392156871</v>
      </c>
      <c r="D274" s="94" t="s">
        <v>256</v>
      </c>
      <c r="E274" s="95">
        <v>9969.3250000000007</v>
      </c>
      <c r="F274" s="95" t="s">
        <v>256</v>
      </c>
      <c r="G274" s="1195" t="s">
        <v>100</v>
      </c>
      <c r="H274" s="96">
        <v>285.7</v>
      </c>
      <c r="I274" s="96" t="s">
        <v>100</v>
      </c>
      <c r="J274" s="104" t="s">
        <v>100</v>
      </c>
      <c r="K274" s="104" t="s">
        <v>100</v>
      </c>
      <c r="L274" s="1077" t="s">
        <v>100</v>
      </c>
    </row>
    <row r="275" spans="1:12" ht="15">
      <c r="A275" s="46" t="s">
        <v>24</v>
      </c>
      <c r="B275" s="47" t="s">
        <v>30</v>
      </c>
      <c r="C275" s="94">
        <v>10463.796078431373</v>
      </c>
      <c r="D275" s="94">
        <v>10301.475490196077</v>
      </c>
      <c r="E275" s="95">
        <v>10673.072</v>
      </c>
      <c r="F275" s="95">
        <v>10507.504999999999</v>
      </c>
      <c r="G275" s="1071">
        <v>1.5757023194374016</v>
      </c>
      <c r="H275" s="96">
        <v>348</v>
      </c>
      <c r="I275" s="96">
        <v>0.95735422106179613</v>
      </c>
      <c r="J275" s="104">
        <v>-11.76470588235294</v>
      </c>
      <c r="K275" s="104">
        <v>1.2733446519524618</v>
      </c>
      <c r="L275" s="1077">
        <v>-0.31544039477651009</v>
      </c>
    </row>
    <row r="276" spans="1:12" ht="15">
      <c r="A276" s="46" t="s">
        <v>24</v>
      </c>
      <c r="B276" s="47" t="s">
        <v>35</v>
      </c>
      <c r="C276" s="94">
        <v>10857.441176470587</v>
      </c>
      <c r="D276" s="94">
        <v>10202.85294117647</v>
      </c>
      <c r="E276" s="95">
        <v>11074.59</v>
      </c>
      <c r="F276" s="95">
        <v>10406.91</v>
      </c>
      <c r="G276" s="1071">
        <v>6.4157372361248468</v>
      </c>
      <c r="H276" s="96">
        <v>407.8</v>
      </c>
      <c r="I276" s="96">
        <v>8.0264900662251684</v>
      </c>
      <c r="J276" s="104">
        <v>-25</v>
      </c>
      <c r="K276" s="104">
        <v>0.76400679117147707</v>
      </c>
      <c r="L276" s="1077">
        <v>-0.35748853593132657</v>
      </c>
    </row>
    <row r="277" spans="1:12" ht="14.25">
      <c r="A277" s="44" t="s">
        <v>24</v>
      </c>
      <c r="B277" s="48" t="s">
        <v>31</v>
      </c>
      <c r="C277" s="105">
        <v>10186.735258608593</v>
      </c>
      <c r="D277" s="105">
        <v>10133.203328245569</v>
      </c>
      <c r="E277" s="106">
        <v>10390.469963780764</v>
      </c>
      <c r="F277" s="106">
        <v>10335.867394810481</v>
      </c>
      <c r="G277" s="1078">
        <v>0.52828240615489197</v>
      </c>
      <c r="H277" s="107">
        <v>316.51712707182315</v>
      </c>
      <c r="I277" s="107">
        <v>2.793708603907243</v>
      </c>
      <c r="J277" s="108">
        <v>-5.4830287206266322</v>
      </c>
      <c r="K277" s="108">
        <v>30.730050933786078</v>
      </c>
      <c r="L277" s="1079">
        <v>-5.0643415895784081</v>
      </c>
    </row>
    <row r="278" spans="1:12" ht="15">
      <c r="A278" s="46" t="s">
        <v>24</v>
      </c>
      <c r="B278" s="47" t="s">
        <v>32</v>
      </c>
      <c r="C278" s="94">
        <v>9745.0441176470576</v>
      </c>
      <c r="D278" s="94">
        <v>9912.6333333333332</v>
      </c>
      <c r="E278" s="95">
        <v>9939.9449999999997</v>
      </c>
      <c r="F278" s="95">
        <v>10110.886</v>
      </c>
      <c r="G278" s="1071">
        <v>-1.6906629151985364</v>
      </c>
      <c r="H278" s="96">
        <v>288.39999999999998</v>
      </c>
      <c r="I278" s="96">
        <v>-0.10391409767925577</v>
      </c>
      <c r="J278" s="104">
        <v>-38.028169014084504</v>
      </c>
      <c r="K278" s="104">
        <v>11.205432937181664</v>
      </c>
      <c r="L278" s="1077">
        <v>-8.7011091188931022</v>
      </c>
    </row>
    <row r="279" spans="1:12" ht="15">
      <c r="A279" s="46" t="s">
        <v>24</v>
      </c>
      <c r="B279" s="47" t="s">
        <v>33</v>
      </c>
      <c r="C279" s="94">
        <v>10403.710784313726</v>
      </c>
      <c r="D279" s="94">
        <v>10263.65980392157</v>
      </c>
      <c r="E279" s="95">
        <v>10611.785</v>
      </c>
      <c r="F279" s="95">
        <v>10468.933000000001</v>
      </c>
      <c r="G279" s="1071">
        <v>1.3645325650665541</v>
      </c>
      <c r="H279" s="96">
        <v>326.39999999999998</v>
      </c>
      <c r="I279" s="96">
        <v>0.33814940055332487</v>
      </c>
      <c r="J279" s="104">
        <v>44.537815126050425</v>
      </c>
      <c r="K279" s="104">
        <v>14.60101867572156</v>
      </c>
      <c r="L279" s="1077">
        <v>3.4795233486187573</v>
      </c>
    </row>
    <row r="280" spans="1:12" ht="15">
      <c r="A280" s="46" t="s">
        <v>24</v>
      </c>
      <c r="B280" s="47" t="s">
        <v>36</v>
      </c>
      <c r="C280" s="94">
        <v>10414.235294117647</v>
      </c>
      <c r="D280" s="94">
        <v>10613.343137254902</v>
      </c>
      <c r="E280" s="95">
        <v>10622.52</v>
      </c>
      <c r="F280" s="95">
        <v>10825.61</v>
      </c>
      <c r="G280" s="1071">
        <v>-1.8760143770189406</v>
      </c>
      <c r="H280" s="96">
        <v>351.2</v>
      </c>
      <c r="I280" s="96">
        <v>1.0356731875719118</v>
      </c>
      <c r="J280" s="104">
        <v>13.725490196078432</v>
      </c>
      <c r="K280" s="104">
        <v>4.9235993208828521</v>
      </c>
      <c r="L280" s="1077">
        <v>0.15724418069593593</v>
      </c>
    </row>
    <row r="281" spans="1:12" ht="14.25">
      <c r="A281" s="44" t="s">
        <v>24</v>
      </c>
      <c r="B281" s="48" t="s">
        <v>37</v>
      </c>
      <c r="C281" s="105">
        <v>8260.2455280379218</v>
      </c>
      <c r="D281" s="105">
        <v>8249.1028144224529</v>
      </c>
      <c r="E281" s="106">
        <v>8425.4504385986802</v>
      </c>
      <c r="F281" s="106">
        <v>8414.0848707109017</v>
      </c>
      <c r="G281" s="1078">
        <v>0.1350778850275402</v>
      </c>
      <c r="H281" s="107">
        <v>240.16856287425151</v>
      </c>
      <c r="I281" s="107">
        <v>-0.29342131256229698</v>
      </c>
      <c r="J281" s="108">
        <v>52.51141552511416</v>
      </c>
      <c r="K281" s="108">
        <v>28.353140916808151</v>
      </c>
      <c r="L281" s="1079">
        <v>7.8858511971819816</v>
      </c>
    </row>
    <row r="282" spans="1:12" ht="15">
      <c r="A282" s="46" t="s">
        <v>24</v>
      </c>
      <c r="B282" s="47" t="s">
        <v>102</v>
      </c>
      <c r="C282" s="116">
        <v>8101.1205882352942</v>
      </c>
      <c r="D282" s="116">
        <v>8060.5245098039222</v>
      </c>
      <c r="E282" s="117">
        <v>8263.143</v>
      </c>
      <c r="F282" s="117">
        <v>8221.7350000000006</v>
      </c>
      <c r="G282" s="1085">
        <v>0.50364065492258558</v>
      </c>
      <c r="H282" s="118">
        <v>232</v>
      </c>
      <c r="I282" s="118">
        <v>1.9780219780219779</v>
      </c>
      <c r="J282" s="119">
        <v>69.182389937106919</v>
      </c>
      <c r="K282" s="119">
        <v>22.835314091680814</v>
      </c>
      <c r="L282" s="1086">
        <v>7.9755010075686634</v>
      </c>
    </row>
    <row r="283" spans="1:12" ht="15">
      <c r="A283" s="46" t="s">
        <v>24</v>
      </c>
      <c r="B283" s="47" t="s">
        <v>38</v>
      </c>
      <c r="C283" s="94">
        <v>8514.6470588235297</v>
      </c>
      <c r="D283" s="94">
        <v>8488.65</v>
      </c>
      <c r="E283" s="95">
        <v>8684.94</v>
      </c>
      <c r="F283" s="95">
        <v>8658.4230000000007</v>
      </c>
      <c r="G283" s="1071">
        <v>0.3062566936265394</v>
      </c>
      <c r="H283" s="96">
        <v>263.7</v>
      </c>
      <c r="I283" s="96">
        <v>-2.5498891352550013</v>
      </c>
      <c r="J283" s="104">
        <v>4.0816326530612246</v>
      </c>
      <c r="K283" s="104">
        <v>4.3293718166383703</v>
      </c>
      <c r="L283" s="1077">
        <v>-0.2500674356980781</v>
      </c>
    </row>
    <row r="284" spans="1:12" ht="15.75" thickBot="1">
      <c r="A284" s="46" t="s">
        <v>24</v>
      </c>
      <c r="B284" s="47" t="s">
        <v>39</v>
      </c>
      <c r="C284" s="94">
        <v>9752.8362745098038</v>
      </c>
      <c r="D284" s="94">
        <v>9346.8382352941171</v>
      </c>
      <c r="E284" s="95">
        <v>9947.893</v>
      </c>
      <c r="F284" s="95">
        <v>9533.7749999999996</v>
      </c>
      <c r="G284" s="1071">
        <v>4.3436938673295771</v>
      </c>
      <c r="H284" s="96">
        <v>311.39999999999998</v>
      </c>
      <c r="I284" s="96">
        <v>3.1809145129224539</v>
      </c>
      <c r="J284" s="104">
        <v>27.27272727272727</v>
      </c>
      <c r="K284" s="104">
        <v>1.1884550084889642</v>
      </c>
      <c r="L284" s="1077">
        <v>0.16041762531139403</v>
      </c>
    </row>
    <row r="285" spans="1:12" ht="15.75" thickBot="1">
      <c r="A285" s="51"/>
      <c r="B285" s="52"/>
      <c r="C285" s="111"/>
      <c r="D285" s="111"/>
      <c r="E285" s="111"/>
      <c r="F285" s="111"/>
      <c r="G285" s="1081"/>
      <c r="H285" s="112"/>
      <c r="I285" s="112"/>
      <c r="J285" s="112"/>
      <c r="K285" s="112"/>
      <c r="L285" s="1082"/>
    </row>
    <row r="286" spans="1:12" ht="14.25">
      <c r="A286" s="44" t="s">
        <v>117</v>
      </c>
      <c r="B286" s="48" t="s">
        <v>25</v>
      </c>
      <c r="C286" s="105">
        <v>12587.636880046137</v>
      </c>
      <c r="D286" s="105">
        <v>12829.332848319033</v>
      </c>
      <c r="E286" s="106">
        <v>12839.389617647059</v>
      </c>
      <c r="F286" s="106">
        <v>13085.919505285414</v>
      </c>
      <c r="G286" s="1078">
        <v>-1.8839324782548243</v>
      </c>
      <c r="H286" s="107">
        <v>297.48750000000001</v>
      </c>
      <c r="I286" s="107">
        <v>-11.948731501057072</v>
      </c>
      <c r="J286" s="108">
        <v>-42.857142857142854</v>
      </c>
      <c r="K286" s="108">
        <v>0.6791171477079796</v>
      </c>
      <c r="L286" s="1079">
        <v>-0.62929406724529158</v>
      </c>
    </row>
    <row r="287" spans="1:12" ht="15">
      <c r="A287" s="46" t="s">
        <v>117</v>
      </c>
      <c r="B287" s="47" t="s">
        <v>26</v>
      </c>
      <c r="C287" s="94">
        <v>12411.882352941177</v>
      </c>
      <c r="D287" s="94" t="s">
        <v>256</v>
      </c>
      <c r="E287" s="95">
        <v>12660.12</v>
      </c>
      <c r="F287" s="95" t="s">
        <v>256</v>
      </c>
      <c r="G287" s="1195" t="s">
        <v>100</v>
      </c>
      <c r="H287" s="96">
        <v>294</v>
      </c>
      <c r="I287" s="96" t="s">
        <v>100</v>
      </c>
      <c r="J287" s="104" t="s">
        <v>100</v>
      </c>
      <c r="K287" s="104" t="s">
        <v>100</v>
      </c>
      <c r="L287" s="1077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 t="s">
        <v>256</v>
      </c>
      <c r="E288" s="95" t="s">
        <v>256</v>
      </c>
      <c r="F288" s="95" t="s">
        <v>256</v>
      </c>
      <c r="G288" s="1195" t="s">
        <v>100</v>
      </c>
      <c r="H288" s="96" t="s">
        <v>100</v>
      </c>
      <c r="I288" s="96" t="s">
        <v>100</v>
      </c>
      <c r="J288" s="104" t="s">
        <v>100</v>
      </c>
      <c r="K288" s="104" t="s">
        <v>100</v>
      </c>
      <c r="L288" s="1077" t="s">
        <v>100</v>
      </c>
    </row>
    <row r="289" spans="1:12" ht="15">
      <c r="A289" s="46" t="s">
        <v>117</v>
      </c>
      <c r="B289" s="47" t="s">
        <v>34</v>
      </c>
      <c r="C289" s="1196" t="s">
        <v>100</v>
      </c>
      <c r="D289" s="94" t="s">
        <v>256</v>
      </c>
      <c r="E289" s="1197" t="s">
        <v>100</v>
      </c>
      <c r="F289" s="95" t="s">
        <v>256</v>
      </c>
      <c r="G289" s="1195" t="s">
        <v>100</v>
      </c>
      <c r="H289" s="96" t="s">
        <v>100</v>
      </c>
      <c r="I289" s="96" t="s">
        <v>100</v>
      </c>
      <c r="J289" s="104" t="s">
        <v>100</v>
      </c>
      <c r="K289" s="104" t="s">
        <v>100</v>
      </c>
      <c r="L289" s="1077" t="s">
        <v>100</v>
      </c>
    </row>
    <row r="290" spans="1:12" ht="14.25">
      <c r="A290" s="44" t="s">
        <v>117</v>
      </c>
      <c r="B290" s="48" t="s">
        <v>28</v>
      </c>
      <c r="C290" s="105">
        <v>12252.115934750173</v>
      </c>
      <c r="D290" s="105">
        <v>12093.067562998673</v>
      </c>
      <c r="E290" s="106">
        <v>12497.158253445175</v>
      </c>
      <c r="F290" s="106">
        <v>12334.928914258646</v>
      </c>
      <c r="G290" s="1078">
        <v>1.3152028707599561</v>
      </c>
      <c r="H290" s="107">
        <v>303.49636363636364</v>
      </c>
      <c r="I290" s="107">
        <v>0.63639464219273234</v>
      </c>
      <c r="J290" s="108">
        <v>-21.428571428571427</v>
      </c>
      <c r="K290" s="108">
        <v>4.6689303904923607</v>
      </c>
      <c r="L290" s="1079">
        <v>-1.8731256842739938</v>
      </c>
    </row>
    <row r="291" spans="1:12" ht="15">
      <c r="A291" s="46" t="s">
        <v>117</v>
      </c>
      <c r="B291" s="47" t="s">
        <v>29</v>
      </c>
      <c r="C291" s="94">
        <v>11990.570588235294</v>
      </c>
      <c r="D291" s="94">
        <v>11557.509803921568</v>
      </c>
      <c r="E291" s="95">
        <v>12230.382</v>
      </c>
      <c r="F291" s="95">
        <v>11788.66</v>
      </c>
      <c r="G291" s="1071">
        <v>3.7470077175862206</v>
      </c>
      <c r="H291" s="96">
        <v>275</v>
      </c>
      <c r="I291" s="96">
        <v>-2.8954802259886967</v>
      </c>
      <c r="J291" s="104">
        <v>-72.727272727272734</v>
      </c>
      <c r="K291" s="104">
        <v>0.50933786078098475</v>
      </c>
      <c r="L291" s="1077">
        <v>-1.5467369055741558</v>
      </c>
    </row>
    <row r="292" spans="1:12" ht="15">
      <c r="A292" s="46" t="s">
        <v>117</v>
      </c>
      <c r="B292" s="47" t="s">
        <v>30</v>
      </c>
      <c r="C292" s="94">
        <v>12249.698039215686</v>
      </c>
      <c r="D292" s="94">
        <v>12147.594117647059</v>
      </c>
      <c r="E292" s="95">
        <v>12494.691999999999</v>
      </c>
      <c r="F292" s="95">
        <v>12390.546</v>
      </c>
      <c r="G292" s="1071">
        <v>0.84052793153747074</v>
      </c>
      <c r="H292" s="96">
        <v>306</v>
      </c>
      <c r="I292" s="96">
        <v>2.6845637583892619</v>
      </c>
      <c r="J292" s="104">
        <v>40</v>
      </c>
      <c r="K292" s="104">
        <v>3.5653650254668934</v>
      </c>
      <c r="L292" s="1077">
        <v>0.76162670770988417</v>
      </c>
    </row>
    <row r="293" spans="1:12" ht="15">
      <c r="A293" s="46" t="s">
        <v>117</v>
      </c>
      <c r="B293" s="47" t="s">
        <v>35</v>
      </c>
      <c r="C293" s="94" t="s">
        <v>256</v>
      </c>
      <c r="D293" s="94" t="s">
        <v>256</v>
      </c>
      <c r="E293" s="95" t="s">
        <v>256</v>
      </c>
      <c r="F293" s="95" t="s">
        <v>256</v>
      </c>
      <c r="G293" s="1195" t="s">
        <v>100</v>
      </c>
      <c r="H293" s="96" t="s">
        <v>100</v>
      </c>
      <c r="I293" s="96" t="s">
        <v>100</v>
      </c>
      <c r="J293" s="104" t="s">
        <v>100</v>
      </c>
      <c r="K293" s="104" t="s">
        <v>100</v>
      </c>
      <c r="L293" s="1077" t="s">
        <v>100</v>
      </c>
    </row>
    <row r="294" spans="1:12" ht="14.25">
      <c r="A294" s="44" t="s">
        <v>117</v>
      </c>
      <c r="B294" s="48" t="s">
        <v>31</v>
      </c>
      <c r="C294" s="105">
        <v>11526.677176415118</v>
      </c>
      <c r="D294" s="105">
        <v>11578.384660307689</v>
      </c>
      <c r="E294" s="106">
        <v>11757.210719943421</v>
      </c>
      <c r="F294" s="106">
        <v>11809.952353513843</v>
      </c>
      <c r="G294" s="1078">
        <v>-0.76831788571846793</v>
      </c>
      <c r="H294" s="107">
        <v>285.68787878787879</v>
      </c>
      <c r="I294" s="107">
        <v>3.7113808166007742</v>
      </c>
      <c r="J294" s="108">
        <v>-13.913043478260869</v>
      </c>
      <c r="K294" s="108">
        <v>8.4040747028862484</v>
      </c>
      <c r="L294" s="1079">
        <v>-2.3435888485156209</v>
      </c>
    </row>
    <row r="295" spans="1:12" ht="15">
      <c r="A295" s="46" t="s">
        <v>117</v>
      </c>
      <c r="B295" s="47" t="s">
        <v>32</v>
      </c>
      <c r="C295" s="94">
        <v>11667.559803921569</v>
      </c>
      <c r="D295" s="94">
        <v>11374.86274509804</v>
      </c>
      <c r="E295" s="95">
        <v>11900.911</v>
      </c>
      <c r="F295" s="95">
        <v>11602.36</v>
      </c>
      <c r="G295" s="1071">
        <v>2.5731920057643398</v>
      </c>
      <c r="H295" s="96">
        <v>252.1</v>
      </c>
      <c r="I295" s="96">
        <v>3.2773453502662844</v>
      </c>
      <c r="J295" s="104">
        <v>-44.117647058823529</v>
      </c>
      <c r="K295" s="104">
        <v>1.6129032258064515</v>
      </c>
      <c r="L295" s="1077">
        <v>-1.5646668676514923</v>
      </c>
    </row>
    <row r="296" spans="1:12" ht="15">
      <c r="A296" s="46" t="s">
        <v>117</v>
      </c>
      <c r="B296" s="47" t="s">
        <v>33</v>
      </c>
      <c r="C296" s="94">
        <v>11417.238235294119</v>
      </c>
      <c r="D296" s="94">
        <v>11652.517647058823</v>
      </c>
      <c r="E296" s="95">
        <v>11645.583000000001</v>
      </c>
      <c r="F296" s="95">
        <v>11885.567999999999</v>
      </c>
      <c r="G296" s="1071">
        <v>-2.0191294181312895</v>
      </c>
      <c r="H296" s="96">
        <v>286</v>
      </c>
      <c r="I296" s="96">
        <v>2.2158684774839128</v>
      </c>
      <c r="J296" s="96">
        <v>-8.7719298245614024</v>
      </c>
      <c r="K296" s="96">
        <v>4.4142614601018675</v>
      </c>
      <c r="L296" s="1072">
        <v>-0.9128413436364502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11869.923000000001</v>
      </c>
      <c r="G297" s="1073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74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sqref="A1:H1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39" t="s">
        <v>128</v>
      </c>
      <c r="B1" s="1239"/>
      <c r="C1" s="1239"/>
      <c r="D1" s="1239"/>
      <c r="E1" s="1239"/>
      <c r="F1" s="1239"/>
      <c r="G1" s="1239"/>
      <c r="H1" s="1239"/>
    </row>
    <row r="2" spans="1:18" ht="40.5" customHeight="1">
      <c r="A2" s="886" t="s">
        <v>129</v>
      </c>
      <c r="B2" s="3" t="s">
        <v>9</v>
      </c>
      <c r="C2" s="3"/>
      <c r="D2" s="887" t="s">
        <v>130</v>
      </c>
      <c r="E2" s="1240" t="s">
        <v>131</v>
      </c>
      <c r="F2" s="1241"/>
      <c r="G2" s="1242"/>
      <c r="H2" s="888" t="s">
        <v>132</v>
      </c>
    </row>
    <row r="3" spans="1:18" ht="27.75" thickBot="1">
      <c r="A3" s="634"/>
      <c r="B3" s="955" t="s">
        <v>405</v>
      </c>
      <c r="C3" s="955" t="s">
        <v>401</v>
      </c>
      <c r="D3" s="902" t="s">
        <v>70</v>
      </c>
      <c r="E3" s="955" t="s">
        <v>405</v>
      </c>
      <c r="F3" s="1204" t="s">
        <v>401</v>
      </c>
      <c r="G3" s="903" t="s">
        <v>133</v>
      </c>
      <c r="H3" s="904" t="s">
        <v>134</v>
      </c>
    </row>
    <row r="4" spans="1:18" ht="15.75">
      <c r="A4" s="678" t="s">
        <v>8</v>
      </c>
      <c r="B4" s="889"/>
      <c r="C4" s="889"/>
      <c r="D4" s="890"/>
      <c r="E4" s="891"/>
      <c r="F4" s="891"/>
      <c r="G4" s="892"/>
      <c r="H4" s="893"/>
    </row>
    <row r="5" spans="1:18" ht="15">
      <c r="A5" s="455" t="s">
        <v>311</v>
      </c>
      <c r="B5" s="145">
        <v>12607.84592558314</v>
      </c>
      <c r="C5" s="145">
        <v>12315.936558107875</v>
      </c>
      <c r="D5" s="864">
        <v>2.3701759594003011</v>
      </c>
      <c r="E5" s="905">
        <v>100</v>
      </c>
      <c r="F5" s="906">
        <v>100</v>
      </c>
      <c r="G5" s="665" t="s">
        <v>100</v>
      </c>
      <c r="H5" s="668">
        <v>-4.2762862375177155</v>
      </c>
    </row>
    <row r="6" spans="1:18">
      <c r="A6" s="654" t="s">
        <v>135</v>
      </c>
      <c r="B6" s="94">
        <v>9883.2060000000001</v>
      </c>
      <c r="C6" s="94">
        <v>9698.3140000000003</v>
      </c>
      <c r="D6" s="865">
        <v>1.906434458607958</v>
      </c>
      <c r="E6" s="907">
        <v>9.3829638239349666</v>
      </c>
      <c r="F6" s="908">
        <v>14.351957430634737</v>
      </c>
      <c r="G6" s="663">
        <v>-34.62241043227516</v>
      </c>
      <c r="H6" s="664">
        <v>-37.418143297380588</v>
      </c>
    </row>
    <row r="7" spans="1:18">
      <c r="A7" s="654" t="s">
        <v>136</v>
      </c>
      <c r="B7" s="94">
        <v>15327.674000000001</v>
      </c>
      <c r="C7" s="94">
        <v>15496.361000000001</v>
      </c>
      <c r="D7" s="865">
        <v>-1.0885587913188128</v>
      </c>
      <c r="E7" s="907">
        <v>10.844878245991465</v>
      </c>
      <c r="F7" s="908">
        <v>11.347914723057254</v>
      </c>
      <c r="G7" s="663">
        <v>-4.4328538708851495</v>
      </c>
      <c r="H7" s="664">
        <v>-8.5195785883929158</v>
      </c>
    </row>
    <row r="8" spans="1:18" ht="13.5" thickBot="1">
      <c r="A8" s="655" t="s">
        <v>137</v>
      </c>
      <c r="B8" s="97">
        <v>12558.567999999999</v>
      </c>
      <c r="C8" s="97">
        <v>12335.813</v>
      </c>
      <c r="D8" s="866">
        <v>1.8057585665411693</v>
      </c>
      <c r="E8" s="909">
        <v>79.772157930073561</v>
      </c>
      <c r="F8" s="910">
        <v>74.300127846308001</v>
      </c>
      <c r="G8" s="666">
        <v>7.364765367678257</v>
      </c>
      <c r="H8" s="669">
        <v>2.7735406823170443</v>
      </c>
    </row>
    <row r="9" spans="1:18" ht="15">
      <c r="A9" s="635" t="s">
        <v>312</v>
      </c>
      <c r="B9" s="146">
        <v>10499.485664589954</v>
      </c>
      <c r="C9" s="146">
        <v>10484.957601304672</v>
      </c>
      <c r="D9" s="867">
        <v>0.1385610112860638</v>
      </c>
      <c r="E9" s="911">
        <v>100</v>
      </c>
      <c r="F9" s="912">
        <v>100</v>
      </c>
      <c r="G9" s="667" t="s">
        <v>100</v>
      </c>
      <c r="H9" s="670">
        <v>-7.332580991439813</v>
      </c>
    </row>
    <row r="10" spans="1:18">
      <c r="A10" s="654" t="s">
        <v>135</v>
      </c>
      <c r="B10" s="94" t="s">
        <v>256</v>
      </c>
      <c r="C10" s="94">
        <v>8859.6710000000003</v>
      </c>
      <c r="D10" s="1370" t="s">
        <v>100</v>
      </c>
      <c r="E10" s="907">
        <v>1.929931386817952</v>
      </c>
      <c r="F10" s="908">
        <v>2.3533621425229145</v>
      </c>
      <c r="G10" s="1371" t="s">
        <v>100</v>
      </c>
      <c r="H10" s="1372" t="s">
        <v>100</v>
      </c>
    </row>
    <row r="11" spans="1:18">
      <c r="A11" s="654" t="s">
        <v>136</v>
      </c>
      <c r="B11" s="94">
        <v>14551.811</v>
      </c>
      <c r="C11" s="94">
        <v>14651.477999999999</v>
      </c>
      <c r="D11" s="865">
        <v>-0.6802521902568428</v>
      </c>
      <c r="E11" s="907">
        <v>3.7254581637805568</v>
      </c>
      <c r="F11" s="908">
        <v>5.1085849549971094</v>
      </c>
      <c r="G11" s="663">
        <v>-27.074557894228757</v>
      </c>
      <c r="H11" s="664">
        <v>-32.421874999999993</v>
      </c>
    </row>
    <row r="12" spans="1:18" ht="13.5" thickBot="1">
      <c r="A12" s="656" t="s">
        <v>137</v>
      </c>
      <c r="B12" s="94">
        <v>10372.419</v>
      </c>
      <c r="C12" s="94">
        <v>10296.277</v>
      </c>
      <c r="D12" s="865">
        <v>0.73951001900978208</v>
      </c>
      <c r="E12" s="907">
        <v>94.344610449401486</v>
      </c>
      <c r="F12" s="908">
        <v>92.538052902479976</v>
      </c>
      <c r="G12" s="663">
        <v>1.9522320713029566</v>
      </c>
      <c r="H12" s="664">
        <v>-5.5234979179060062</v>
      </c>
      <c r="P12"/>
      <c r="Q12"/>
      <c r="R12"/>
    </row>
    <row r="13" spans="1:18" ht="15.75">
      <c r="A13" s="678" t="s">
        <v>138</v>
      </c>
      <c r="B13" s="682"/>
      <c r="C13" s="682"/>
      <c r="D13" s="868"/>
      <c r="E13" s="913"/>
      <c r="F13" s="913"/>
      <c r="G13" s="683"/>
      <c r="H13" s="684"/>
      <c r="P13"/>
      <c r="Q13"/>
      <c r="R13"/>
    </row>
    <row r="14" spans="1:18" ht="15">
      <c r="A14" s="455" t="s">
        <v>311</v>
      </c>
      <c r="B14" s="145">
        <v>12392.629026757568</v>
      </c>
      <c r="C14" s="145">
        <v>12053.323625076651</v>
      </c>
      <c r="D14" s="864">
        <v>2.815036020230965</v>
      </c>
      <c r="E14" s="905">
        <v>100</v>
      </c>
      <c r="F14" s="906">
        <v>100</v>
      </c>
      <c r="G14" s="665" t="s">
        <v>100</v>
      </c>
      <c r="H14" s="668">
        <v>-1.5907369332323431</v>
      </c>
      <c r="P14"/>
      <c r="Q14"/>
      <c r="R14"/>
    </row>
    <row r="15" spans="1:18">
      <c r="A15" s="654" t="s">
        <v>135</v>
      </c>
      <c r="B15" s="94">
        <v>9296.9159999999993</v>
      </c>
      <c r="C15" s="94">
        <v>10764.083000000001</v>
      </c>
      <c r="D15" s="865">
        <v>-13.63020890864555</v>
      </c>
      <c r="E15" s="907">
        <v>3.2567260464775307</v>
      </c>
      <c r="F15" s="908">
        <v>3.7964866717166248</v>
      </c>
      <c r="G15" s="663">
        <v>-14.217371794302524</v>
      </c>
      <c r="H15" s="664">
        <v>-15.581947743467939</v>
      </c>
    </row>
    <row r="16" spans="1:18">
      <c r="A16" s="654" t="s">
        <v>136</v>
      </c>
      <c r="B16" s="94" t="s">
        <v>256</v>
      </c>
      <c r="C16" s="94">
        <v>14433.084999999999</v>
      </c>
      <c r="D16" s="1370" t="s">
        <v>100</v>
      </c>
      <c r="E16" s="907">
        <v>1.2297485521589326</v>
      </c>
      <c r="F16" s="908">
        <v>1.5654871406413444</v>
      </c>
      <c r="G16" s="663">
        <v>-21.446269328336186</v>
      </c>
      <c r="H16" s="664">
        <v>-22.69585253456221</v>
      </c>
    </row>
    <row r="17" spans="1:13" ht="13.5" thickBot="1">
      <c r="A17" s="655" t="s">
        <v>137</v>
      </c>
      <c r="B17" s="97">
        <v>12468.455</v>
      </c>
      <c r="C17" s="97">
        <v>12065.677</v>
      </c>
      <c r="D17" s="866">
        <v>3.3382130153160925</v>
      </c>
      <c r="E17" s="909">
        <v>95.513525401363523</v>
      </c>
      <c r="F17" s="910">
        <v>94.638026187642026</v>
      </c>
      <c r="G17" s="666">
        <v>0.92510299399695317</v>
      </c>
      <c r="H17" s="669">
        <v>-0.68034989423132841</v>
      </c>
    </row>
    <row r="18" spans="1:13" ht="15">
      <c r="A18" s="635" t="s">
        <v>312</v>
      </c>
      <c r="B18" s="146">
        <v>10538.358</v>
      </c>
      <c r="C18" s="146">
        <v>10390.735376500399</v>
      </c>
      <c r="D18" s="867">
        <v>1.4207139162976203</v>
      </c>
      <c r="E18" s="911">
        <v>100</v>
      </c>
      <c r="F18" s="912">
        <v>100</v>
      </c>
      <c r="G18" s="667" t="s">
        <v>100</v>
      </c>
      <c r="H18" s="670">
        <v>-3.9650573486263023</v>
      </c>
    </row>
    <row r="19" spans="1:13">
      <c r="A19" s="654" t="s">
        <v>135</v>
      </c>
      <c r="B19" s="94" t="s">
        <v>100</v>
      </c>
      <c r="C19" s="94" t="s">
        <v>256</v>
      </c>
      <c r="D19" s="865" t="s">
        <v>100</v>
      </c>
      <c r="E19" s="907">
        <v>0</v>
      </c>
      <c r="F19" s="908">
        <v>0.17337956788476927</v>
      </c>
      <c r="G19" s="663" t="s">
        <v>100</v>
      </c>
      <c r="H19" s="664" t="s">
        <v>100</v>
      </c>
    </row>
    <row r="20" spans="1:13">
      <c r="A20" s="654" t="s">
        <v>136</v>
      </c>
      <c r="B20" s="94" t="s">
        <v>100</v>
      </c>
      <c r="C20" s="94" t="s">
        <v>256</v>
      </c>
      <c r="D20" s="865" t="s">
        <v>100</v>
      </c>
      <c r="E20" s="907">
        <v>0</v>
      </c>
      <c r="F20" s="908">
        <v>0.10669511869831955</v>
      </c>
      <c r="G20" s="663" t="s">
        <v>100</v>
      </c>
      <c r="H20" s="664" t="s">
        <v>100</v>
      </c>
    </row>
    <row r="21" spans="1:13" ht="13.5" thickBot="1">
      <c r="A21" s="656" t="s">
        <v>137</v>
      </c>
      <c r="B21" s="94">
        <v>10538.358</v>
      </c>
      <c r="C21" s="94">
        <v>10391.289000000001</v>
      </c>
      <c r="D21" s="865">
        <v>1.4153104585966141</v>
      </c>
      <c r="E21" s="907">
        <v>100</v>
      </c>
      <c r="F21" s="908">
        <v>99.719925313416908</v>
      </c>
      <c r="G21" s="663">
        <v>0.28086130801123732</v>
      </c>
      <c r="H21" s="664">
        <v>-3.6953323525478123</v>
      </c>
    </row>
    <row r="22" spans="1:13" ht="15.75">
      <c r="A22" s="678" t="s">
        <v>139</v>
      </c>
      <c r="B22" s="682"/>
      <c r="C22" s="682"/>
      <c r="D22" s="868"/>
      <c r="E22" s="913"/>
      <c r="F22" s="913"/>
      <c r="G22" s="683"/>
      <c r="H22" s="684"/>
    </row>
    <row r="23" spans="1:13" ht="15">
      <c r="A23" s="455" t="s">
        <v>311</v>
      </c>
      <c r="B23" s="145">
        <v>12769.721093076145</v>
      </c>
      <c r="C23" s="1097">
        <v>12390.876874959613</v>
      </c>
      <c r="D23" s="864">
        <v>3.0574447792482542</v>
      </c>
      <c r="E23" s="905">
        <v>100</v>
      </c>
      <c r="F23" s="906">
        <v>100</v>
      </c>
      <c r="G23" s="665" t="s">
        <v>100</v>
      </c>
      <c r="H23" s="668">
        <v>-11.527390218828023</v>
      </c>
    </row>
    <row r="24" spans="1:13">
      <c r="A24" s="654" t="s">
        <v>135</v>
      </c>
      <c r="B24" s="94">
        <v>9880.8619999999992</v>
      </c>
      <c r="C24" s="94">
        <v>9548.384</v>
      </c>
      <c r="D24" s="865">
        <v>3.4820342374165008</v>
      </c>
      <c r="E24" s="907">
        <v>16.950249829850105</v>
      </c>
      <c r="F24" s="908">
        <v>26.824790718167137</v>
      </c>
      <c r="G24" s="663">
        <v>-36.811250428990235</v>
      </c>
      <c r="H24" s="664">
        <v>-44.095264166438547</v>
      </c>
    </row>
    <row r="25" spans="1:13">
      <c r="A25" s="654" t="s">
        <v>136</v>
      </c>
      <c r="B25" s="94">
        <v>15342.919</v>
      </c>
      <c r="C25" s="94">
        <v>15599.904</v>
      </c>
      <c r="D25" s="865">
        <v>-1.6473498811274774</v>
      </c>
      <c r="E25" s="907">
        <v>21.719426968343821</v>
      </c>
      <c r="F25" s="908">
        <v>20.65207813188427</v>
      </c>
      <c r="G25" s="663">
        <v>5.1682393880337685</v>
      </c>
      <c r="H25" s="664">
        <v>-6.9549139524960886</v>
      </c>
    </row>
    <row r="26" spans="1:13" ht="16.5" thickBot="1">
      <c r="A26" s="655" t="s">
        <v>137</v>
      </c>
      <c r="B26" s="97">
        <v>12656.865</v>
      </c>
      <c r="C26" s="97">
        <v>12580.816000000001</v>
      </c>
      <c r="D26" s="866">
        <v>0.60448384270145172</v>
      </c>
      <c r="E26" s="909">
        <v>61.330323201806081</v>
      </c>
      <c r="F26" s="910">
        <v>52.523131149948597</v>
      </c>
      <c r="G26" s="666">
        <v>16.768215944159497</v>
      </c>
      <c r="H26" s="669">
        <v>3.3078880407124638</v>
      </c>
      <c r="J26" s="129"/>
      <c r="K26" s="122"/>
      <c r="L26" s="122"/>
      <c r="M26" s="122"/>
    </row>
    <row r="27" spans="1:13" ht="15">
      <c r="A27" s="635" t="s">
        <v>312</v>
      </c>
      <c r="B27" s="146">
        <v>10417.170047256677</v>
      </c>
      <c r="C27" s="146">
        <v>10342.168317628462</v>
      </c>
      <c r="D27" s="867">
        <v>0.72520314236592653</v>
      </c>
      <c r="E27" s="911">
        <v>100</v>
      </c>
      <c r="F27" s="912">
        <v>100</v>
      </c>
      <c r="G27" s="667" t="s">
        <v>100</v>
      </c>
      <c r="H27" s="670">
        <v>-12.881611852970327</v>
      </c>
      <c r="J27" s="1238"/>
      <c r="K27" s="1238"/>
      <c r="L27" s="1238"/>
      <c r="M27" s="1238"/>
    </row>
    <row r="28" spans="1:13">
      <c r="A28" s="654" t="s">
        <v>135</v>
      </c>
      <c r="B28" s="94" t="s">
        <v>256</v>
      </c>
      <c r="C28" s="94" t="s">
        <v>256</v>
      </c>
      <c r="D28" s="1370" t="s">
        <v>100</v>
      </c>
      <c r="E28" s="907">
        <v>0.72035963819530968</v>
      </c>
      <c r="F28" s="908">
        <v>0.84697777568064925</v>
      </c>
      <c r="G28" s="663" t="s">
        <v>100</v>
      </c>
      <c r="H28" s="664" t="s">
        <v>100</v>
      </c>
    </row>
    <row r="29" spans="1:13">
      <c r="A29" s="654" t="s">
        <v>136</v>
      </c>
      <c r="B29" s="94" t="s">
        <v>256</v>
      </c>
      <c r="C29" s="94" t="s">
        <v>256</v>
      </c>
      <c r="D29" s="1370" t="s">
        <v>100</v>
      </c>
      <c r="E29" s="907">
        <v>3.4149379840762606</v>
      </c>
      <c r="F29" s="908">
        <v>4.2938706176567729</v>
      </c>
      <c r="G29" s="663" t="s">
        <v>100</v>
      </c>
      <c r="H29" s="664" t="s">
        <v>100</v>
      </c>
    </row>
    <row r="30" spans="1:13" ht="13.5" thickBot="1">
      <c r="A30" s="656" t="s">
        <v>137</v>
      </c>
      <c r="B30" s="94">
        <v>10317.218000000001</v>
      </c>
      <c r="C30" s="94">
        <v>10251.032999999999</v>
      </c>
      <c r="D30" s="865">
        <v>0.64564224893238864</v>
      </c>
      <c r="E30" s="907">
        <v>95.864702377728435</v>
      </c>
      <c r="F30" s="908">
        <v>94.859151606662579</v>
      </c>
      <c r="G30" s="663">
        <v>1.0600461358071325</v>
      </c>
      <c r="H30" s="664">
        <v>-11.958116745840274</v>
      </c>
    </row>
    <row r="31" spans="1:13" ht="15.75">
      <c r="A31" s="678" t="s">
        <v>140</v>
      </c>
      <c r="B31" s="682"/>
      <c r="C31" s="682"/>
      <c r="D31" s="868"/>
      <c r="E31" s="913"/>
      <c r="F31" s="913"/>
      <c r="G31" s="683"/>
      <c r="H31" s="684"/>
    </row>
    <row r="32" spans="1:13" ht="15">
      <c r="A32" s="455" t="s">
        <v>311</v>
      </c>
      <c r="B32" s="145">
        <v>12691.834869180164</v>
      </c>
      <c r="C32" s="145">
        <v>12762.731170579622</v>
      </c>
      <c r="D32" s="864">
        <v>-0.55549474835673629</v>
      </c>
      <c r="E32" s="905">
        <v>100</v>
      </c>
      <c r="F32" s="906">
        <v>100</v>
      </c>
      <c r="G32" s="665" t="s">
        <v>100</v>
      </c>
      <c r="H32" s="668">
        <v>12.012848977278098</v>
      </c>
    </row>
    <row r="33" spans="1:8">
      <c r="A33" s="654" t="s">
        <v>135</v>
      </c>
      <c r="B33" s="94" t="s">
        <v>256</v>
      </c>
      <c r="C33" s="94" t="s">
        <v>256</v>
      </c>
      <c r="D33" s="1370" t="s">
        <v>100</v>
      </c>
      <c r="E33" s="907">
        <v>4.2552294197031033</v>
      </c>
      <c r="F33" s="908">
        <v>1.8801077046624783</v>
      </c>
      <c r="G33" s="663" t="s">
        <v>100</v>
      </c>
      <c r="H33" s="664" t="s">
        <v>100</v>
      </c>
    </row>
    <row r="34" spans="1:8">
      <c r="A34" s="654" t="s">
        <v>136</v>
      </c>
      <c r="B34" s="94" t="s">
        <v>256</v>
      </c>
      <c r="C34" s="94" t="s">
        <v>256</v>
      </c>
      <c r="D34" s="1370" t="s">
        <v>100</v>
      </c>
      <c r="E34" s="907">
        <v>5.3432860998650478</v>
      </c>
      <c r="F34" s="908">
        <v>7.0433180594265208</v>
      </c>
      <c r="G34" s="663" t="s">
        <v>100</v>
      </c>
      <c r="H34" s="664" t="s">
        <v>100</v>
      </c>
    </row>
    <row r="35" spans="1:8" ht="13.5" thickBot="1">
      <c r="A35" s="655" t="s">
        <v>137</v>
      </c>
      <c r="B35" s="97">
        <v>12608.233</v>
      </c>
      <c r="C35" s="97">
        <v>12616.563</v>
      </c>
      <c r="D35" s="866">
        <v>-6.602432056971401E-2</v>
      </c>
      <c r="E35" s="909">
        <v>90.401484480431847</v>
      </c>
      <c r="F35" s="910">
        <v>91.076574235911011</v>
      </c>
      <c r="G35" s="666">
        <v>-0.7412331449034445</v>
      </c>
      <c r="H35" s="669">
        <v>11.182572614107885</v>
      </c>
    </row>
    <row r="36" spans="1:8" ht="15">
      <c r="A36" s="635" t="s">
        <v>312</v>
      </c>
      <c r="B36" s="146">
        <v>10508.829778200892</v>
      </c>
      <c r="C36" s="146">
        <v>10954.127229093641</v>
      </c>
      <c r="D36" s="867">
        <v>-4.0651111821128048</v>
      </c>
      <c r="E36" s="911">
        <v>100</v>
      </c>
      <c r="F36" s="912">
        <v>100</v>
      </c>
      <c r="G36" s="667" t="s">
        <v>100</v>
      </c>
      <c r="H36" s="670">
        <v>-7.9512125330853296</v>
      </c>
    </row>
    <row r="37" spans="1:8">
      <c r="A37" s="654" t="s">
        <v>135</v>
      </c>
      <c r="B37" s="94" t="s">
        <v>256</v>
      </c>
      <c r="C37" s="94" t="s">
        <v>256</v>
      </c>
      <c r="D37" s="1370" t="s">
        <v>100</v>
      </c>
      <c r="E37" s="907">
        <v>9.0654750340003858</v>
      </c>
      <c r="F37" s="908">
        <v>10.48358251663209</v>
      </c>
      <c r="G37" s="663" t="s">
        <v>100</v>
      </c>
      <c r="H37" s="664" t="s">
        <v>100</v>
      </c>
    </row>
    <row r="38" spans="1:8">
      <c r="A38" s="654" t="s">
        <v>136</v>
      </c>
      <c r="B38" s="94" t="s">
        <v>256</v>
      </c>
      <c r="C38" s="94" t="s">
        <v>256</v>
      </c>
      <c r="D38" s="1370" t="s">
        <v>100</v>
      </c>
      <c r="E38" s="907">
        <v>14.594909656110355</v>
      </c>
      <c r="F38" s="908">
        <v>19.758208741683955</v>
      </c>
      <c r="G38" s="663" t="s">
        <v>100</v>
      </c>
      <c r="H38" s="664" t="s">
        <v>100</v>
      </c>
    </row>
    <row r="39" spans="1:8" ht="13.5" thickBot="1">
      <c r="A39" s="655" t="s">
        <v>137</v>
      </c>
      <c r="B39" s="97">
        <v>9863.6769999999997</v>
      </c>
      <c r="C39" s="97">
        <v>10025.297</v>
      </c>
      <c r="D39" s="866">
        <v>-1.6121218154434804</v>
      </c>
      <c r="E39" s="909">
        <v>76.339615309889254</v>
      </c>
      <c r="F39" s="910">
        <v>69.758208741683958</v>
      </c>
      <c r="G39" s="666">
        <v>9.434598002045</v>
      </c>
      <c r="H39" s="669">
        <v>0.73322053017484834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43"/>
      <c r="B41" s="1243"/>
      <c r="C41" s="1243"/>
      <c r="D41" s="1243"/>
    </row>
    <row r="42" spans="1:8" ht="15">
      <c r="A42" s="130" t="s">
        <v>61</v>
      </c>
      <c r="B42" s="131"/>
    </row>
    <row r="43" spans="1:8" ht="15">
      <c r="A43" s="128" t="s">
        <v>96</v>
      </c>
      <c r="B43" s="1244" t="s">
        <v>62</v>
      </c>
      <c r="C43" s="1245"/>
      <c r="D43" s="1245"/>
      <c r="E43" s="1245"/>
      <c r="F43" s="1245"/>
      <c r="G43" s="1245"/>
      <c r="H43" s="1246"/>
    </row>
    <row r="44" spans="1:8" ht="15">
      <c r="A44" s="128" t="s">
        <v>63</v>
      </c>
      <c r="B44" s="1244" t="s">
        <v>64</v>
      </c>
      <c r="C44" s="1245"/>
      <c r="D44" s="1245"/>
      <c r="E44" s="1245"/>
      <c r="F44" s="1245"/>
      <c r="G44" s="1245"/>
      <c r="H44" s="1246"/>
    </row>
    <row r="45" spans="1:8" ht="15">
      <c r="A45" s="128" t="s">
        <v>65</v>
      </c>
      <c r="B45" s="1244" t="s">
        <v>66</v>
      </c>
      <c r="C45" s="1245"/>
      <c r="D45" s="1245"/>
      <c r="E45" s="1245"/>
      <c r="F45" s="1245"/>
      <c r="G45" s="1245"/>
      <c r="H45" s="1246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79" t="s">
        <v>407</v>
      </c>
      <c r="B2" s="880"/>
      <c r="C2" s="880"/>
      <c r="D2" s="880"/>
      <c r="E2" s="880"/>
      <c r="F2" s="122"/>
      <c r="G2" s="122"/>
      <c r="H2" s="122"/>
    </row>
    <row r="3" spans="1:8" ht="30.75" customHeight="1">
      <c r="A3" s="1247" t="s">
        <v>141</v>
      </c>
      <c r="B3" s="1249" t="s">
        <v>142</v>
      </c>
      <c r="C3" s="1250"/>
      <c r="D3" s="1251" t="s">
        <v>318</v>
      </c>
      <c r="E3" s="1252"/>
    </row>
    <row r="4" spans="1:8" ht="16.5" thickBot="1">
      <c r="A4" s="1248"/>
      <c r="B4" s="930" t="s">
        <v>143</v>
      </c>
      <c r="C4" s="930" t="s">
        <v>144</v>
      </c>
      <c r="D4" s="931" t="s">
        <v>143</v>
      </c>
      <c r="E4" s="932" t="s">
        <v>144</v>
      </c>
      <c r="G4" s="132" t="s">
        <v>145</v>
      </c>
      <c r="H4" s="133"/>
    </row>
    <row r="5" spans="1:8" ht="17.25" customHeight="1" thickBot="1">
      <c r="A5" s="924" t="s">
        <v>146</v>
      </c>
      <c r="B5" s="925">
        <v>34160.239000000001</v>
      </c>
      <c r="C5" s="925">
        <v>21015.591</v>
      </c>
      <c r="D5" s="926">
        <v>0</v>
      </c>
      <c r="E5" s="927">
        <v>0</v>
      </c>
      <c r="G5" s="134" t="s">
        <v>59</v>
      </c>
      <c r="H5" s="135" t="s">
        <v>60</v>
      </c>
    </row>
    <row r="6" spans="1:8" ht="18" customHeight="1">
      <c r="A6" s="946" t="s">
        <v>147</v>
      </c>
      <c r="B6" s="1010" t="s">
        <v>100</v>
      </c>
      <c r="C6" s="947" t="s">
        <v>256</v>
      </c>
      <c r="D6" s="638" t="s">
        <v>100</v>
      </c>
      <c r="E6" s="1019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3" t="s">
        <v>100</v>
      </c>
      <c r="E7" s="934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19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3" t="s">
        <v>100</v>
      </c>
      <c r="E9" s="934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20052.777999999998</v>
      </c>
      <c r="D10" s="638" t="s">
        <v>100</v>
      </c>
      <c r="E10" s="1135">
        <v>1.9937187693866112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3" t="s">
        <v>100</v>
      </c>
      <c r="E11" s="934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>
        <v>24372.427</v>
      </c>
      <c r="C12" s="637">
        <v>19724.884999999998</v>
      </c>
      <c r="D12" s="1181">
        <v>5.4894680531833755</v>
      </c>
      <c r="E12" s="1135">
        <v>1.6972165683338547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33" t="s">
        <v>256</v>
      </c>
      <c r="C13" s="1133">
        <v>19584.511999999999</v>
      </c>
      <c r="D13" s="1134" t="s">
        <v>100</v>
      </c>
      <c r="E13" s="1167">
        <v>-2.2637985022059168</v>
      </c>
      <c r="G13" s="140" t="s">
        <v>169</v>
      </c>
      <c r="H13" s="141" t="s">
        <v>170</v>
      </c>
    </row>
    <row r="14" spans="1:8">
      <c r="A14" s="662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39"/>
    </row>
    <row r="24" spans="1:4" ht="15">
      <c r="D24" s="939"/>
    </row>
    <row r="25" spans="1:4" ht="15">
      <c r="A25" s="940"/>
      <c r="D25" s="939"/>
    </row>
    <row r="26" spans="1:4" ht="15">
      <c r="A26" s="940"/>
      <c r="D26" s="939"/>
    </row>
    <row r="27" spans="1:4" ht="15">
      <c r="A27" s="940"/>
      <c r="D27" s="939"/>
    </row>
    <row r="28" spans="1:4" ht="15">
      <c r="A28" s="940"/>
      <c r="D28" s="939"/>
    </row>
    <row r="29" spans="1:4" ht="15">
      <c r="A29" s="940"/>
      <c r="D29" s="939"/>
    </row>
    <row r="30" spans="1:4" ht="15">
      <c r="A30" s="940"/>
      <c r="D30" s="939"/>
    </row>
    <row r="31" spans="1:4" ht="15">
      <c r="A31" s="940"/>
      <c r="D31" s="939"/>
    </row>
    <row r="32" spans="1:4" ht="15">
      <c r="A32" s="940"/>
      <c r="D32" s="939"/>
    </row>
    <row r="33" spans="1:13" ht="15">
      <c r="A33" s="940"/>
      <c r="D33" s="939"/>
    </row>
    <row r="34" spans="1:13" ht="15">
      <c r="A34" s="940"/>
      <c r="D34" s="939"/>
    </row>
    <row r="35" spans="1:13" ht="15">
      <c r="A35" s="940"/>
      <c r="D35" s="939"/>
      <c r="M35" s="127" t="s">
        <v>123</v>
      </c>
    </row>
    <row r="36" spans="1:13" ht="15">
      <c r="A36" s="940"/>
      <c r="D36" s="939"/>
    </row>
    <row r="37" spans="1:13" ht="15">
      <c r="A37" s="940"/>
      <c r="D37" s="939"/>
    </row>
    <row r="38" spans="1:13" ht="15">
      <c r="A38" s="940"/>
      <c r="D38" s="939"/>
    </row>
    <row r="39" spans="1:13" ht="15">
      <c r="A39" s="940"/>
      <c r="D39" s="939"/>
    </row>
    <row r="40" spans="1:13" ht="15">
      <c r="A40" s="940"/>
      <c r="D40" s="939"/>
    </row>
    <row r="41" spans="1:13" ht="15">
      <c r="A41" s="940"/>
      <c r="D41" s="939"/>
    </row>
    <row r="42" spans="1:13" ht="15">
      <c r="A42" s="940"/>
      <c r="D42" s="939"/>
    </row>
    <row r="43" spans="1:13" ht="15">
      <c r="A43" s="940"/>
      <c r="D43" s="939"/>
    </row>
    <row r="44" spans="1:13" ht="15">
      <c r="A44" s="940"/>
      <c r="D44" s="939"/>
    </row>
    <row r="45" spans="1:13" ht="15">
      <c r="D45" s="939"/>
    </row>
    <row r="46" spans="1:13" ht="15">
      <c r="A46" s="940"/>
      <c r="D46" s="939"/>
    </row>
    <row r="47" spans="1:13" ht="15">
      <c r="A47" s="940"/>
      <c r="D47" s="939"/>
    </row>
    <row r="48" spans="1:13" ht="15">
      <c r="A48" s="940"/>
      <c r="D48" s="939"/>
    </row>
    <row r="49" spans="1:4" ht="15">
      <c r="A49" s="940"/>
      <c r="D49" s="939"/>
    </row>
    <row r="50" spans="1:4" ht="15">
      <c r="A50" s="940"/>
      <c r="D50" s="939"/>
    </row>
    <row r="51" spans="1:4" ht="15">
      <c r="A51" s="940"/>
      <c r="D51" s="939"/>
    </row>
    <row r="52" spans="1:4" ht="15">
      <c r="A52" s="940"/>
      <c r="D52" s="939"/>
    </row>
    <row r="53" spans="1:4" ht="15">
      <c r="A53" s="940"/>
      <c r="D53" s="939"/>
    </row>
    <row r="54" spans="1:4" ht="15">
      <c r="A54" s="940"/>
    </row>
    <row r="55" spans="1:4" ht="15">
      <c r="A55" s="940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sqref="A1:F1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57" t="s">
        <v>314</v>
      </c>
      <c r="B1" s="1257"/>
      <c r="C1" s="1257"/>
      <c r="D1" s="1257"/>
      <c r="E1" s="1257"/>
      <c r="F1" s="1257"/>
      <c r="G1" s="646"/>
      <c r="H1" s="646"/>
    </row>
    <row r="2" spans="1:8" ht="13.5" customHeight="1" thickBot="1"/>
    <row r="3" spans="1:8" ht="27" customHeight="1">
      <c r="A3" s="1253" t="s">
        <v>73</v>
      </c>
      <c r="B3" s="1253" t="s">
        <v>118</v>
      </c>
      <c r="C3" s="1258" t="s">
        <v>82</v>
      </c>
      <c r="D3" s="1259"/>
      <c r="E3" s="1260"/>
      <c r="F3" s="1255" t="s">
        <v>119</v>
      </c>
      <c r="G3" s="1256"/>
      <c r="H3" s="122"/>
    </row>
    <row r="4" spans="1:8" ht="32.25" customHeight="1" thickBot="1">
      <c r="A4" s="1254"/>
      <c r="B4" s="1254"/>
      <c r="C4" s="916">
        <v>43765</v>
      </c>
      <c r="D4" s="917">
        <v>43758</v>
      </c>
      <c r="E4" s="918">
        <v>43394</v>
      </c>
      <c r="F4" s="919" t="s">
        <v>353</v>
      </c>
      <c r="G4" s="920" t="s">
        <v>120</v>
      </c>
      <c r="H4" s="122"/>
    </row>
    <row r="5" spans="1:8" ht="29.25" customHeight="1">
      <c r="A5" s="976" t="s">
        <v>124</v>
      </c>
      <c r="B5" s="1101" t="s">
        <v>329</v>
      </c>
      <c r="C5" s="921">
        <v>448.86</v>
      </c>
      <c r="D5" s="881">
        <v>438.54</v>
      </c>
      <c r="E5" s="922">
        <v>638.9</v>
      </c>
      <c r="F5" s="1015">
        <v>2.3532631002873154</v>
      </c>
      <c r="G5" s="1123">
        <v>-29.744874002191263</v>
      </c>
      <c r="H5" s="122"/>
    </row>
    <row r="6" spans="1:8" ht="28.5" customHeight="1">
      <c r="A6" s="977" t="s">
        <v>125</v>
      </c>
      <c r="B6" s="1098" t="s">
        <v>329</v>
      </c>
      <c r="C6" s="1105">
        <v>792.18</v>
      </c>
      <c r="D6" s="1100">
        <v>789.39499999999998</v>
      </c>
      <c r="E6" s="1106">
        <v>812.6</v>
      </c>
      <c r="F6" s="1103">
        <v>0.35280182924897779</v>
      </c>
      <c r="G6" s="1124">
        <v>-2.5129214865862752</v>
      </c>
      <c r="H6" s="122"/>
    </row>
    <row r="7" spans="1:8" ht="32.25" customHeight="1" thickBot="1">
      <c r="A7" s="978" t="s">
        <v>121</v>
      </c>
      <c r="B7" s="1102" t="s">
        <v>122</v>
      </c>
      <c r="C7" s="1099" t="s">
        <v>100</v>
      </c>
      <c r="D7" s="1016">
        <v>10.361000000000001</v>
      </c>
      <c r="E7" s="1017" t="s">
        <v>100</v>
      </c>
      <c r="F7" s="1104" t="s">
        <v>100</v>
      </c>
      <c r="G7" s="1056" t="s">
        <v>100</v>
      </c>
      <c r="H7" s="122"/>
    </row>
    <row r="8" spans="1:8" s="122" customFormat="1" ht="15.75">
      <c r="A8" s="968"/>
      <c r="B8" s="969"/>
      <c r="D8" s="943"/>
      <c r="E8" s="944"/>
      <c r="F8" s="945"/>
      <c r="G8" s="945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/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64" t="s">
        <v>89</v>
      </c>
      <c r="C1" s="1264"/>
      <c r="D1" s="1264"/>
      <c r="E1" s="1264"/>
      <c r="F1" s="8"/>
      <c r="G1" s="7"/>
    </row>
    <row r="2" spans="2:17" ht="20.25" thickBot="1">
      <c r="B2" s="885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1168"/>
      <c r="C3" s="1169" t="s">
        <v>319</v>
      </c>
      <c r="D3" s="1170"/>
      <c r="E3" s="1171" t="s">
        <v>69</v>
      </c>
      <c r="F3" s="1262"/>
    </row>
    <row r="4" spans="2:17" ht="34.5" customHeight="1" thickBot="1">
      <c r="B4" s="1172" t="s">
        <v>43</v>
      </c>
      <c r="C4" s="1173">
        <v>43762</v>
      </c>
      <c r="D4" s="1173">
        <v>43756</v>
      </c>
      <c r="E4" s="1174" t="s">
        <v>315</v>
      </c>
      <c r="F4" s="1263"/>
      <c r="G4" s="658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08" t="s">
        <v>320</v>
      </c>
      <c r="C5" s="1175"/>
      <c r="D5" s="1175"/>
      <c r="E5" s="1176"/>
      <c r="F5" s="10"/>
      <c r="G5" s="1261" t="s">
        <v>352</v>
      </c>
      <c r="H5" s="1261"/>
      <c r="I5" s="1261"/>
      <c r="J5" s="1261"/>
      <c r="K5" s="1261"/>
      <c r="L5" s="1261"/>
      <c r="M5" s="1261"/>
      <c r="N5" s="1261"/>
      <c r="O5" s="1261"/>
      <c r="P5" s="1261"/>
      <c r="Q5" s="1261"/>
    </row>
    <row r="6" spans="2:17" ht="21" customHeight="1">
      <c r="B6" s="640" t="s">
        <v>44</v>
      </c>
      <c r="C6" s="1177">
        <v>10.25</v>
      </c>
      <c r="D6" s="1177">
        <v>10.15</v>
      </c>
      <c r="E6" s="1094">
        <v>0.98522167487684387</v>
      </c>
      <c r="F6" s="10"/>
      <c r="G6" s="1261"/>
      <c r="H6" s="1261"/>
      <c r="I6" s="1261"/>
      <c r="J6" s="1261"/>
      <c r="K6" s="1261"/>
      <c r="L6" s="1261"/>
      <c r="M6" s="1261"/>
      <c r="N6" s="1261"/>
      <c r="O6" s="1261"/>
      <c r="P6" s="1261"/>
      <c r="Q6" s="1261"/>
    </row>
    <row r="7" spans="2:17" ht="15.75">
      <c r="B7" s="640" t="s">
        <v>45</v>
      </c>
      <c r="C7" s="641">
        <v>14</v>
      </c>
      <c r="D7" s="641">
        <v>15</v>
      </c>
      <c r="E7" s="914">
        <v>-6.666666666666667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59" t="s">
        <v>46</v>
      </c>
      <c r="C8" s="647">
        <v>11.53</v>
      </c>
      <c r="D8" s="647">
        <v>12.35</v>
      </c>
      <c r="E8" s="1018">
        <v>-6.639676113360327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0" t="s">
        <v>258</v>
      </c>
      <c r="C9" s="648">
        <v>90</v>
      </c>
      <c r="D9" s="648">
        <v>100</v>
      </c>
      <c r="E9" s="915">
        <v>-10</v>
      </c>
      <c r="F9" s="10"/>
      <c r="G9" s="19"/>
      <c r="H9" s="19"/>
      <c r="I9" s="20"/>
      <c r="J9" s="13"/>
      <c r="K9" s="12"/>
      <c r="L9" s="14"/>
    </row>
    <row r="10" spans="2:17" ht="15.75">
      <c r="B10" s="660" t="s">
        <v>259</v>
      </c>
      <c r="C10" s="648">
        <v>72</v>
      </c>
      <c r="D10" s="648">
        <v>78</v>
      </c>
      <c r="E10" s="915">
        <v>-7.6923076923076925</v>
      </c>
      <c r="F10" s="16"/>
      <c r="G10" s="19"/>
      <c r="H10" s="19"/>
      <c r="I10" s="20"/>
      <c r="J10" s="21"/>
      <c r="K10" s="11"/>
      <c r="L10" s="22"/>
    </row>
    <row r="11" spans="2:17" ht="15.75">
      <c r="B11" s="660" t="s">
        <v>362</v>
      </c>
      <c r="C11" s="1178">
        <v>3</v>
      </c>
      <c r="D11" s="1178">
        <v>3</v>
      </c>
      <c r="E11" s="915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07" t="s">
        <v>321</v>
      </c>
      <c r="C12" s="641"/>
      <c r="D12" s="641"/>
      <c r="E12" s="914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79" t="s">
        <v>100</v>
      </c>
      <c r="D13" s="1177" t="s">
        <v>100</v>
      </c>
      <c r="E13" s="1094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79" t="s">
        <v>100</v>
      </c>
      <c r="D14" s="641" t="s">
        <v>100</v>
      </c>
      <c r="E14" s="1094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59" t="s">
        <v>46</v>
      </c>
      <c r="C15" s="647" t="s">
        <v>256</v>
      </c>
      <c r="D15" s="647" t="s">
        <v>256</v>
      </c>
      <c r="E15" s="1018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0" t="s">
        <v>258</v>
      </c>
      <c r="C16" s="648" t="s">
        <v>100</v>
      </c>
      <c r="D16" s="648" t="s">
        <v>100</v>
      </c>
      <c r="E16" s="1095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0" t="s">
        <v>259</v>
      </c>
      <c r="C17" s="648" t="s">
        <v>100</v>
      </c>
      <c r="D17" s="648" t="s">
        <v>100</v>
      </c>
      <c r="E17" s="1095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0" t="s">
        <v>362</v>
      </c>
      <c r="C18" s="1178" t="s">
        <v>100</v>
      </c>
      <c r="D18" s="1178" t="s">
        <v>100</v>
      </c>
      <c r="E18" s="1095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07" t="s">
        <v>322</v>
      </c>
      <c r="C19" s="641"/>
      <c r="D19" s="641"/>
      <c r="E19" s="914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79" t="s">
        <v>100</v>
      </c>
      <c r="D20" s="641" t="s">
        <v>100</v>
      </c>
      <c r="E20" s="1094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79" t="s">
        <v>100</v>
      </c>
      <c r="D21" s="641" t="s">
        <v>100</v>
      </c>
      <c r="E21" s="1094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59" t="s">
        <v>46</v>
      </c>
      <c r="C22" s="647" t="s">
        <v>256</v>
      </c>
      <c r="D22" s="647" t="s">
        <v>256</v>
      </c>
      <c r="E22" s="1018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0" t="s">
        <v>258</v>
      </c>
      <c r="C23" s="648" t="s">
        <v>100</v>
      </c>
      <c r="D23" s="648" t="s">
        <v>100</v>
      </c>
      <c r="E23" s="1095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0" t="s">
        <v>259</v>
      </c>
      <c r="C24" s="648" t="s">
        <v>100</v>
      </c>
      <c r="D24" s="648" t="s">
        <v>100</v>
      </c>
      <c r="E24" s="1095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1" t="s">
        <v>362</v>
      </c>
      <c r="C25" s="657" t="s">
        <v>100</v>
      </c>
      <c r="D25" s="657" t="s">
        <v>100</v>
      </c>
      <c r="E25" s="1096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2019-09-12T10:05:47Z</cp:lastPrinted>
  <dcterms:created xsi:type="dcterms:W3CDTF">2005-01-11T09:21:45Z</dcterms:created>
  <dcterms:modified xsi:type="dcterms:W3CDTF">2019-10-31T09:50:38Z</dcterms:modified>
</cp:coreProperties>
</file>