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2026\programy 2026\testy pomocy 2026\"/>
    </mc:Choice>
  </mc:AlternateContent>
  <workbookProtection workbookAlgorithmName="SHA-512" workbookHashValue="XXxxG1Q2RhAq8nzDaAA/p0BH8kNuTo8yV/S5gD8smB/zlquYF9t4ijCoCSR6Lb+J3ms2UMqA/6UynrsGrYUIxw==" workbookSaltValue="x6CwvVn3yv+DUkVuYoLQqg==" workbookSpinCount="100000" lockStructure="1"/>
  <bookViews>
    <workbookView xWindow="-120" yWindow="-120" windowWidth="29040" windowHeight="15840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F14" i="10" l="1"/>
  <c r="C14" i="10"/>
  <c r="C15" i="10" s="1"/>
  <c r="B14" i="10"/>
  <c r="B15" i="10" s="1"/>
  <c r="H14" i="10"/>
  <c r="K14" i="10"/>
  <c r="E14" i="10"/>
  <c r="J14" i="10"/>
  <c r="J15" i="10" s="1"/>
  <c r="I14" i="10"/>
  <c r="I15" i="10" s="1"/>
  <c r="D14" i="10"/>
  <c r="D15" i="10" s="1"/>
  <c r="G14" i="10"/>
  <c r="K15" i="10"/>
  <c r="H15" i="10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<sst xmlns="http://schemas.openxmlformats.org/spreadsheetml/2006/main" count="228" uniqueCount="150">
  <si>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</si>
  <si>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</si>
  <si>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</si>
  <si>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</si>
  <si>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</si>
  <si>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</si>
  <si>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</si>
  <si>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</si>
  <si>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</si>
  <si>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</si>
  <si>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</si>
  <si>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</si>
  <si>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</si>
  <si>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</si>
  <si>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</si>
  <si>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</si>
  <si>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</si>
  <si>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</si>
  <si>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</si>
  <si>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</si>
  <si>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</si>
  <si>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</si>
  <si>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</si>
  <si>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</si>
  <si>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</si>
  <si>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</si>
  <si>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</si>
  <si>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</si>
  <si>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</si>
  <si>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</si>
  <si>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</si>
  <si>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</si>
  <si>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</si>
  <si>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</si>
  <si>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</si>
  <si>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</si>
  <si>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</si>
  <si>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</si>
  <si>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</si>
  <si>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</si>
  <si>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</si>
  <si>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</si>
  <si>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</si>
  <si>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</si>
  <si>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</si>
  <si>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</si>
  <si>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</si>
  <si>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</si>
  <si>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</si>
  <si>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</si>
  <si>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</si>
  <si>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</si>
  <si>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</si>
  <si>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</si>
  <si>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</si>
  <si>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</si>
  <si>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</si>
  <si>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</si>
  <si>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</si>
  <si>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</si>
  <si>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</si>
  <si>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</si>
  <si>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</si>
  <si>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</si>
  <si>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</si>
  <si>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</si>
  <si>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</si>
  <si>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</si>
  <si>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</si>
  <si>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</si>
  <si>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</si>
  <si>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</si>
  <si>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</si>
  <si>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</si>
  <si>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</si>
  <si>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</si>
  <si>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</si>
  <si>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</si>
  <si>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</si>
  <si>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</si>
  <si>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</si>
  <si>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</si>
  <si>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</si>
  <si>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</si>
  <si>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</si>
  <si>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</si>
  <si>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</si>
  <si>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</si>
  <si>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</si>
  <si>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</si>
  <si>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</si>
  <si>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</si>
  <si>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</si>
  <si>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</si>
  <si>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</si>
  <si>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</si>
  <si>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</si>
  <si>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</si>
  <si>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</si>
  <si>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</si>
  <si>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</si>
  <si>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</si>
  <si>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</si>
  <si>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</si>
  <si>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</si>
  <si>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</si>
  <si>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</si>
  <si>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</si>
  <si>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</si>
  <si>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</si>
  <si>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</si>
  <si>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</si>
  <si>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</si>
  <si>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</si>
  <si>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</si>
  <si>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</si>
  <si>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</si>
  <si>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</si>
  <si>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</si>
  <si>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</si>
  <si>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</si>
  <si>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</si>
  <si>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</si>
  <si>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</si>
  <si>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</si>
  <si>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</si>
  <si>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</si>
  <si>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</si>
  <si>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</si>
  <si>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</si>
  <si>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</si>
  <si>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</si>
  <si>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</si>
  <si>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</si>
  <si>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</si>
  <si>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</si>
  <si>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</si>
  <si>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</si>
  <si>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</si>
  <si>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</si>
  <si>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</si>
  <si>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</si>
  <si>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</si>
  <si>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</si>
  <si>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</si>
  <si>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</si>
  <si>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</si>
  <si>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</si>
  <si>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</si>
  <si>
    <r>
      <t xml:space="preserve">*Stopa bazowa ustalona na dzień 2026.01.01 </t>
    </r>
    <r>
      <rPr>
        <b/>
        <sz val="8"/>
        <color theme="1"/>
        <rFont val="Tahoma"/>
        <family val="2"/>
        <charset val="238"/>
      </rPr>
      <t>Przed wypełnieniem proszę skonsultować się z instytucją zarządzającą</t>
    </r>
    <r>
      <rPr>
        <sz val="8"/>
        <color theme="1"/>
        <rFont val="Tahoma"/>
        <family val="2"/>
        <charset val="238"/>
      </rPr>
      <t xml:space="preserve">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https://ec.europa.eu/competition-policy/state-aid/legislation/reference-discount-rates-and-recovery-interest-rates/reference-and-discount-rates_pl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</si>
</sst>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4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left" vertical="center" wrapText="1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2019/test%20pomocy%202019%20-%20fina&#322;/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zoomScaleNormal="100" workbookViewId="0">
      <selection activeCell="H47" sqref="H47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26" t="s">
        <v>147</v>
      </c>
      <c r="B1" s="127"/>
      <c r="C1" s="127"/>
      <c r="D1" s="128"/>
    </row>
    <row r="2" spans="1:4" ht="32.25" customHeight="1" thickBot="1">
      <c r="A2" s="106" t="s">
        <v>112</v>
      </c>
      <c r="B2" s="107"/>
      <c r="C2" s="107"/>
      <c r="D2" s="108"/>
    </row>
    <row r="3" spans="1:4">
      <c r="A3" s="123"/>
      <c r="B3" s="123"/>
      <c r="C3" s="123"/>
      <c r="D3" s="123"/>
    </row>
    <row r="4" spans="1:4" ht="23.25" customHeight="1">
      <c r="A4" s="131" t="s">
        <v>48</v>
      </c>
      <c r="B4" s="132"/>
      <c r="C4" s="132"/>
      <c r="D4" s="133"/>
    </row>
    <row r="5" spans="1:4" ht="23.25" customHeight="1">
      <c r="A5" s="134" t="s">
        <v>49</v>
      </c>
      <c r="B5" s="135"/>
      <c r="C5" s="135"/>
      <c r="D5" s="136"/>
    </row>
    <row r="6" spans="1:4" ht="14.25" customHeight="1">
      <c r="A6" s="123"/>
      <c r="B6" s="123"/>
      <c r="C6" s="123"/>
      <c r="D6" s="123"/>
    </row>
    <row r="7" spans="1:4" ht="15.75">
      <c r="A7" s="7" t="s">
        <v>46</v>
      </c>
      <c r="B7" s="8" t="s">
        <v>43</v>
      </c>
      <c r="C7" s="129" t="s">
        <v>47</v>
      </c>
      <c r="D7" s="129"/>
    </row>
    <row r="8" spans="1:4" ht="43.5" customHeight="1">
      <c r="A8" s="38"/>
      <c r="B8" s="37"/>
      <c r="C8" s="130"/>
      <c r="D8" s="130"/>
    </row>
    <row r="9" spans="1:4" ht="15.75">
      <c r="A9" s="7" t="s">
        <v>148</v>
      </c>
      <c r="B9" s="8" t="s">
        <v>44</v>
      </c>
      <c r="C9" s="129" t="s">
        <v>45</v>
      </c>
      <c r="D9" s="129"/>
    </row>
    <row r="10" spans="1:4" ht="43.5" customHeight="1">
      <c r="A10" s="36"/>
      <c r="B10" s="40"/>
      <c r="C10" s="130"/>
      <c r="D10" s="130"/>
    </row>
    <row r="11" spans="1:4" ht="11.25" customHeight="1">
      <c r="A11" s="123"/>
      <c r="B11" s="123"/>
      <c r="C11" s="123"/>
      <c r="D11" s="123"/>
    </row>
    <row r="12" spans="1:4" ht="38.25" customHeight="1">
      <c r="A12" s="124" t="s">
        <v>50</v>
      </c>
      <c r="B12" s="125"/>
      <c r="C12" s="125"/>
      <c r="D12" s="125"/>
    </row>
    <row r="13" spans="1:4" ht="9.75" customHeight="1">
      <c r="A13" s="123"/>
      <c r="B13" s="123"/>
      <c r="C13" s="123"/>
      <c r="D13" s="123"/>
    </row>
    <row r="14" spans="1:4" ht="38.25" customHeight="1" thickBot="1">
      <c r="A14" s="149" t="s">
        <v>51</v>
      </c>
      <c r="B14" s="149"/>
      <c r="C14" s="149"/>
      <c r="D14" s="149"/>
    </row>
    <row r="15" spans="1:4" s="3" customFormat="1" ht="45">
      <c r="A15" s="43" t="s">
        <v>4</v>
      </c>
      <c r="B15" s="44" t="s">
        <v>26</v>
      </c>
      <c r="C15" s="115" t="s">
        <v>42</v>
      </c>
      <c r="D15" s="118" t="s">
        <v>90</v>
      </c>
    </row>
    <row r="16" spans="1:4" ht="20.25" customHeight="1">
      <c r="A16" s="137" t="s">
        <v>34</v>
      </c>
      <c r="B16" s="138"/>
      <c r="C16" s="116"/>
      <c r="D16" s="119"/>
    </row>
    <row r="17" spans="1:7" ht="20.25" customHeight="1">
      <c r="A17" s="121" t="s">
        <v>91</v>
      </c>
      <c r="B17" s="122"/>
      <c r="C17" s="117"/>
      <c r="D17" s="120"/>
    </row>
    <row r="18" spans="1:7" ht="21">
      <c r="A18" s="30" t="s">
        <v>0</v>
      </c>
      <c r="B18" s="5" t="s">
        <v>36</v>
      </c>
      <c r="C18" s="147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8"/>
      <c r="D19" s="31">
        <v>-1</v>
      </c>
    </row>
    <row r="20" spans="1:7" ht="19.5" thickBot="1">
      <c r="A20" s="143" t="s">
        <v>25</v>
      </c>
      <c r="B20" s="144"/>
      <c r="C20" s="39"/>
      <c r="D20" s="33" t="str">
        <f>IF(C20="B",-1,IF(C20="A",0,""))</f>
        <v/>
      </c>
    </row>
    <row r="21" spans="1:7" ht="15.75" thickBot="1">
      <c r="A21" s="123"/>
      <c r="B21" s="123"/>
      <c r="C21" s="123"/>
      <c r="D21" s="123"/>
    </row>
    <row r="22" spans="1:7" ht="30" customHeight="1">
      <c r="A22" s="28" t="s">
        <v>3</v>
      </c>
      <c r="B22" s="29" t="s">
        <v>27</v>
      </c>
      <c r="C22" s="115" t="s">
        <v>42</v>
      </c>
      <c r="D22" s="118" t="s">
        <v>90</v>
      </c>
    </row>
    <row r="23" spans="1:7" ht="21.75" customHeight="1">
      <c r="A23" s="137" t="s">
        <v>34</v>
      </c>
      <c r="B23" s="138"/>
      <c r="C23" s="116"/>
      <c r="D23" s="119"/>
    </row>
    <row r="24" spans="1:7" ht="21.75" customHeight="1">
      <c r="A24" s="121" t="s">
        <v>91</v>
      </c>
      <c r="B24" s="122"/>
      <c r="C24" s="117"/>
      <c r="D24" s="120"/>
    </row>
    <row r="25" spans="1:7" ht="21">
      <c r="A25" s="30" t="s">
        <v>0</v>
      </c>
      <c r="B25" s="5" t="s">
        <v>38</v>
      </c>
      <c r="C25" s="147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8"/>
      <c r="D26" s="31">
        <v>-1</v>
      </c>
    </row>
    <row r="27" spans="1:7" ht="15.75" customHeight="1" thickBot="1">
      <c r="A27" s="143" t="s">
        <v>25</v>
      </c>
      <c r="B27" s="144"/>
      <c r="C27" s="39"/>
      <c r="D27" s="32" t="str">
        <f>IF(C27="B",-1,IF(C27="A",0,""))</f>
        <v/>
      </c>
    </row>
    <row r="28" spans="1:7" ht="15.75" thickBot="1">
      <c r="A28" s="123"/>
      <c r="B28" s="123"/>
      <c r="C28" s="123"/>
      <c r="D28" s="123"/>
    </row>
    <row r="29" spans="1:7" ht="36" customHeight="1">
      <c r="A29" s="28" t="s">
        <v>5</v>
      </c>
      <c r="B29" s="29" t="s">
        <v>92</v>
      </c>
      <c r="C29" s="115" t="s">
        <v>42</v>
      </c>
      <c r="D29" s="118" t="s">
        <v>90</v>
      </c>
    </row>
    <row r="30" spans="1:7" ht="15" customHeight="1">
      <c r="A30" s="137" t="s">
        <v>34</v>
      </c>
      <c r="B30" s="138"/>
      <c r="C30" s="116"/>
      <c r="D30" s="119"/>
    </row>
    <row r="31" spans="1:7" ht="15" customHeight="1">
      <c r="A31" s="121" t="s">
        <v>91</v>
      </c>
      <c r="B31" s="122"/>
      <c r="C31" s="117"/>
      <c r="D31" s="120"/>
    </row>
    <row r="32" spans="1:7" ht="17.25" customHeight="1">
      <c r="A32" s="30" t="s">
        <v>0</v>
      </c>
      <c r="B32" s="4" t="s">
        <v>126</v>
      </c>
      <c r="C32" s="139"/>
      <c r="D32" s="31">
        <v>-1</v>
      </c>
      <c r="E32" t="s">
        <v>41</v>
      </c>
    </row>
    <row r="33" spans="1:4" ht="15" customHeight="1">
      <c r="A33" s="30" t="s">
        <v>1</v>
      </c>
      <c r="B33" s="4" t="s">
        <v>128</v>
      </c>
      <c r="C33" s="139"/>
      <c r="D33" s="31">
        <v>0</v>
      </c>
    </row>
    <row r="34" spans="1:4" ht="15" customHeight="1">
      <c r="A34" s="30" t="s">
        <v>2</v>
      </c>
      <c r="B34" s="4" t="s">
        <v>127</v>
      </c>
      <c r="C34" s="139"/>
      <c r="D34" s="31">
        <v>1</v>
      </c>
    </row>
    <row r="35" spans="1:4" ht="21.75" customHeight="1" thickBot="1">
      <c r="A35" s="143" t="s">
        <v>25</v>
      </c>
      <c r="B35" s="144"/>
      <c r="C35" s="39"/>
      <c r="D35" s="32" t="str">
        <f>IF(C35="B",0,IF(C35="A",-1,IF(C35="C",1,"")))</f>
        <v/>
      </c>
    </row>
    <row r="36" spans="1:4" ht="15.75" thickBot="1">
      <c r="A36" s="123"/>
      <c r="B36" s="123"/>
      <c r="C36" s="123"/>
      <c r="D36" s="123"/>
    </row>
    <row r="37" spans="1:4" ht="47.25" customHeight="1">
      <c r="A37" s="28" t="s">
        <v>12</v>
      </c>
      <c r="B37" s="29" t="s">
        <v>28</v>
      </c>
      <c r="C37" s="115" t="s">
        <v>42</v>
      </c>
      <c r="D37" s="118" t="s">
        <v>90</v>
      </c>
    </row>
    <row r="38" spans="1:4" ht="15" customHeight="1">
      <c r="A38" s="137" t="s">
        <v>34</v>
      </c>
      <c r="B38" s="138"/>
      <c r="C38" s="116"/>
      <c r="D38" s="119"/>
    </row>
    <row r="39" spans="1:4" ht="15" customHeight="1">
      <c r="A39" s="121" t="s">
        <v>91</v>
      </c>
      <c r="B39" s="122"/>
      <c r="C39" s="117"/>
      <c r="D39" s="120"/>
    </row>
    <row r="40" spans="1:4" ht="22.5" customHeight="1">
      <c r="A40" s="30" t="s">
        <v>0</v>
      </c>
      <c r="B40" s="4" t="s">
        <v>81</v>
      </c>
      <c r="C40" s="147"/>
      <c r="D40" s="31">
        <v>-1</v>
      </c>
    </row>
    <row r="41" spans="1:4" ht="20.25" customHeight="1">
      <c r="A41" s="30" t="s">
        <v>1</v>
      </c>
      <c r="B41" s="4" t="s">
        <v>40</v>
      </c>
      <c r="C41" s="148"/>
      <c r="D41" s="31">
        <v>1</v>
      </c>
    </row>
    <row r="42" spans="1:4" ht="15.75" customHeight="1" thickBot="1">
      <c r="A42" s="143" t="s">
        <v>25</v>
      </c>
      <c r="B42" s="144"/>
      <c r="C42" s="39"/>
      <c r="D42" s="32" t="str">
        <f>IF(C42="B",1,IF(C42="A",-1,""))</f>
        <v/>
      </c>
    </row>
    <row r="43" spans="1:4" ht="15.75" thickBot="1">
      <c r="A43" s="123"/>
      <c r="B43" s="123"/>
      <c r="C43" s="123"/>
      <c r="D43" s="123"/>
    </row>
    <row r="44" spans="1:4" ht="45">
      <c r="A44" s="28" t="s">
        <v>13</v>
      </c>
      <c r="B44" s="29" t="s">
        <v>29</v>
      </c>
      <c r="C44" s="115" t="s">
        <v>42</v>
      </c>
      <c r="D44" s="118" t="s">
        <v>90</v>
      </c>
    </row>
    <row r="45" spans="1:4" ht="15" customHeight="1">
      <c r="A45" s="137" t="s">
        <v>34</v>
      </c>
      <c r="B45" s="138"/>
      <c r="C45" s="116"/>
      <c r="D45" s="119"/>
    </row>
    <row r="46" spans="1:4" ht="15" customHeight="1">
      <c r="A46" s="121" t="s">
        <v>91</v>
      </c>
      <c r="B46" s="122"/>
      <c r="C46" s="117"/>
      <c r="D46" s="120"/>
    </row>
    <row r="47" spans="1:4" ht="22.5" customHeight="1">
      <c r="A47" s="30" t="s">
        <v>0</v>
      </c>
      <c r="B47" s="4" t="s">
        <v>82</v>
      </c>
      <c r="C47" s="147"/>
      <c r="D47" s="31">
        <v>-1</v>
      </c>
    </row>
    <row r="48" spans="1:4" ht="22.5" customHeight="1">
      <c r="A48" s="30" t="s">
        <v>1</v>
      </c>
      <c r="B48" s="4" t="s">
        <v>83</v>
      </c>
      <c r="C48" s="148"/>
      <c r="D48" s="31">
        <v>1</v>
      </c>
    </row>
    <row r="49" spans="1:14" ht="15.75" customHeight="1" thickBot="1">
      <c r="A49" s="143" t="s">
        <v>25</v>
      </c>
      <c r="B49" s="144"/>
      <c r="C49" s="39"/>
      <c r="D49" s="32" t="str">
        <f>IF(C49="B",1,IF(C49="A",-1,""))</f>
        <v/>
      </c>
    </row>
    <row r="50" spans="1:14">
      <c r="A50" s="123"/>
      <c r="B50" s="123"/>
      <c r="C50" s="123"/>
      <c r="D50" s="123"/>
    </row>
    <row r="51" spans="1:14" ht="27" customHeight="1" thickBot="1">
      <c r="A51" s="149" t="s">
        <v>52</v>
      </c>
      <c r="B51" s="149"/>
      <c r="C51" s="149"/>
      <c r="D51" s="149"/>
    </row>
    <row r="52" spans="1:14" ht="15.75">
      <c r="A52" s="28" t="s">
        <v>6</v>
      </c>
      <c r="B52" s="29" t="s">
        <v>115</v>
      </c>
      <c r="C52" s="115" t="s">
        <v>42</v>
      </c>
      <c r="D52" s="145" t="s">
        <v>35</v>
      </c>
      <c r="N52" s="1"/>
    </row>
    <row r="53" spans="1:14" ht="37.5" customHeight="1">
      <c r="A53" s="140" t="s">
        <v>34</v>
      </c>
      <c r="B53" s="141"/>
      <c r="C53" s="142"/>
      <c r="D53" s="146"/>
    </row>
    <row r="54" spans="1:14" ht="26.25">
      <c r="A54" s="30" t="s">
        <v>0</v>
      </c>
      <c r="B54" s="4" t="s">
        <v>129</v>
      </c>
      <c r="C54" s="139"/>
      <c r="D54" s="31">
        <v>-1</v>
      </c>
    </row>
    <row r="55" spans="1:14">
      <c r="A55" s="30" t="s">
        <v>1</v>
      </c>
      <c r="B55" s="4" t="s">
        <v>130</v>
      </c>
      <c r="C55" s="139"/>
      <c r="D55" s="31">
        <v>0</v>
      </c>
    </row>
    <row r="56" spans="1:14" ht="26.25">
      <c r="A56" s="30" t="s">
        <v>2</v>
      </c>
      <c r="B56" s="4" t="s">
        <v>131</v>
      </c>
      <c r="C56" s="139"/>
      <c r="D56" s="31">
        <v>0</v>
      </c>
    </row>
    <row r="57" spans="1:14" ht="21" customHeight="1" thickBot="1">
      <c r="A57" s="143" t="s">
        <v>25</v>
      </c>
      <c r="B57" s="144"/>
      <c r="C57" s="39"/>
      <c r="D57" s="32" t="str">
        <f>IF(C57="A",-1,IF(C57="B",0,IF(C57="C",0,IF(C57="D",0,IF(C57="E",0,"")))))</f>
        <v/>
      </c>
    </row>
    <row r="58" spans="1:14" ht="15.75" thickBot="1">
      <c r="A58" s="123"/>
      <c r="B58" s="123"/>
      <c r="C58" s="123"/>
      <c r="D58" s="123"/>
    </row>
    <row r="59" spans="1:14" ht="45.75" customHeight="1">
      <c r="A59" s="28" t="s">
        <v>7</v>
      </c>
      <c r="B59" s="29" t="s">
        <v>72</v>
      </c>
      <c r="C59" s="115" t="s">
        <v>42</v>
      </c>
      <c r="D59" s="145" t="s">
        <v>35</v>
      </c>
    </row>
    <row r="60" spans="1:14" ht="15.75" customHeight="1">
      <c r="A60" s="140" t="s">
        <v>34</v>
      </c>
      <c r="B60" s="141"/>
      <c r="C60" s="142"/>
      <c r="D60" s="146"/>
    </row>
    <row r="61" spans="1:14">
      <c r="A61" s="30" t="s">
        <v>0</v>
      </c>
      <c r="B61" s="4" t="s">
        <v>132</v>
      </c>
      <c r="C61" s="139"/>
      <c r="D61" s="31">
        <v>0</v>
      </c>
    </row>
    <row r="62" spans="1:14" ht="15" customHeight="1">
      <c r="A62" s="30" t="s">
        <v>1</v>
      </c>
      <c r="B62" s="5" t="s">
        <v>133</v>
      </c>
      <c r="C62" s="139"/>
      <c r="D62" s="31">
        <v>0</v>
      </c>
    </row>
    <row r="63" spans="1:14">
      <c r="A63" s="30" t="s">
        <v>2</v>
      </c>
      <c r="B63" s="5" t="s">
        <v>134</v>
      </c>
      <c r="C63" s="139"/>
      <c r="D63" s="31">
        <v>-1</v>
      </c>
    </row>
    <row r="64" spans="1:14" ht="21.75" customHeight="1" thickBot="1">
      <c r="A64" s="143" t="s">
        <v>25</v>
      </c>
      <c r="B64" s="144"/>
      <c r="C64" s="39"/>
      <c r="D64" s="32" t="str">
        <f>IF(C64="B",0,IF(C64="A",0,IF(C64="C",-1,"")))</f>
        <v/>
      </c>
    </row>
    <row r="65" spans="1:4" ht="15.75" thickBot="1">
      <c r="A65" s="123"/>
      <c r="B65" s="123"/>
      <c r="C65" s="123"/>
      <c r="D65" s="123"/>
    </row>
    <row r="66" spans="1:4" ht="18.75" customHeight="1">
      <c r="A66" s="28" t="s">
        <v>10</v>
      </c>
      <c r="B66" s="29" t="s">
        <v>73</v>
      </c>
      <c r="C66" s="115" t="s">
        <v>42</v>
      </c>
      <c r="D66" s="145" t="s">
        <v>35</v>
      </c>
    </row>
    <row r="67" spans="1:4" ht="36.75" customHeight="1">
      <c r="A67" s="140" t="s">
        <v>34</v>
      </c>
      <c r="B67" s="141"/>
      <c r="C67" s="142"/>
      <c r="D67" s="146"/>
    </row>
    <row r="68" spans="1:4" ht="39">
      <c r="A68" s="30" t="s">
        <v>0</v>
      </c>
      <c r="B68" s="4" t="s">
        <v>135</v>
      </c>
      <c r="C68" s="139"/>
      <c r="D68" s="31">
        <v>-1</v>
      </c>
    </row>
    <row r="69" spans="1:4" ht="38.25">
      <c r="A69" s="30" t="s">
        <v>1</v>
      </c>
      <c r="B69" s="5" t="s">
        <v>136</v>
      </c>
      <c r="C69" s="139"/>
      <c r="D69" s="31">
        <v>0</v>
      </c>
    </row>
    <row r="70" spans="1:4" ht="15.75" customHeight="1" thickBot="1">
      <c r="A70" s="143" t="s">
        <v>25</v>
      </c>
      <c r="B70" s="144"/>
      <c r="C70" s="39"/>
      <c r="D70" s="32" t="str">
        <f>IF(C70="A",-1,IF(C70="B",0,IF(C70="C",0,IF(C70="D",0,IF(C70="E",0,IF(C70="F",0,""))))))</f>
        <v/>
      </c>
    </row>
    <row r="71" spans="1:4" ht="15.75" thickBot="1">
      <c r="A71" s="123"/>
      <c r="B71" s="123"/>
      <c r="C71" s="123"/>
      <c r="D71" s="123"/>
    </row>
    <row r="72" spans="1:4" ht="15" customHeight="1">
      <c r="A72" s="28" t="s">
        <v>8</v>
      </c>
      <c r="B72" s="29" t="s">
        <v>74</v>
      </c>
      <c r="C72" s="115" t="s">
        <v>42</v>
      </c>
      <c r="D72" s="145" t="s">
        <v>33</v>
      </c>
    </row>
    <row r="73" spans="1:4" ht="43.5" customHeight="1">
      <c r="A73" s="140" t="s">
        <v>34</v>
      </c>
      <c r="B73" s="141"/>
      <c r="C73" s="142"/>
      <c r="D73" s="146"/>
    </row>
    <row r="74" spans="1:4" ht="30.75" customHeight="1">
      <c r="A74" s="30" t="s">
        <v>0</v>
      </c>
      <c r="B74" s="5" t="s">
        <v>137</v>
      </c>
      <c r="C74" s="139"/>
      <c r="D74" s="31">
        <v>-1</v>
      </c>
    </row>
    <row r="75" spans="1:4" ht="15" customHeight="1">
      <c r="A75" s="30" t="s">
        <v>1</v>
      </c>
      <c r="B75" s="5" t="s">
        <v>138</v>
      </c>
      <c r="C75" s="139"/>
      <c r="D75" s="31">
        <v>0</v>
      </c>
    </row>
    <row r="76" spans="1:4" ht="25.5">
      <c r="A76" s="30" t="s">
        <v>2</v>
      </c>
      <c r="B76" s="5" t="s">
        <v>139</v>
      </c>
      <c r="C76" s="139"/>
      <c r="D76" s="31">
        <v>1</v>
      </c>
    </row>
    <row r="77" spans="1:4" ht="21.75" customHeight="1" thickBot="1">
      <c r="A77" s="143" t="s">
        <v>25</v>
      </c>
      <c r="B77" s="144"/>
      <c r="C77" s="39"/>
      <c r="D77" s="32" t="str">
        <f>IF(C77="B",0,IF(C77="A",-1,IF(C77="C",1,"")))</f>
        <v/>
      </c>
    </row>
    <row r="78" spans="1:4" ht="15.75" thickBot="1">
      <c r="A78" s="123"/>
      <c r="B78" s="123"/>
      <c r="C78" s="123"/>
      <c r="D78" s="123"/>
    </row>
    <row r="79" spans="1:4" ht="21" customHeight="1">
      <c r="A79" s="28" t="s">
        <v>9</v>
      </c>
      <c r="B79" s="29" t="s">
        <v>75</v>
      </c>
      <c r="C79" s="115" t="s">
        <v>42</v>
      </c>
      <c r="D79" s="145" t="s">
        <v>35</v>
      </c>
    </row>
    <row r="80" spans="1:4" ht="42.75" customHeight="1">
      <c r="A80" s="140" t="s">
        <v>32</v>
      </c>
      <c r="B80" s="141"/>
      <c r="C80" s="142"/>
      <c r="D80" s="146"/>
    </row>
    <row r="81" spans="1:4">
      <c r="A81" s="35" t="s">
        <v>0</v>
      </c>
      <c r="B81" s="6" t="s">
        <v>140</v>
      </c>
      <c r="C81" s="139"/>
      <c r="D81" s="34">
        <v>-1</v>
      </c>
    </row>
    <row r="82" spans="1:4" ht="15" customHeight="1">
      <c r="A82" s="35" t="s">
        <v>1</v>
      </c>
      <c r="B82" s="6" t="s">
        <v>141</v>
      </c>
      <c r="C82" s="139"/>
      <c r="D82" s="34">
        <v>0</v>
      </c>
    </row>
    <row r="83" spans="1:4">
      <c r="A83" s="35" t="s">
        <v>2</v>
      </c>
      <c r="B83" s="6" t="s">
        <v>142</v>
      </c>
      <c r="C83" s="139"/>
      <c r="D83" s="34">
        <v>1</v>
      </c>
    </row>
    <row r="84" spans="1:4" ht="15" customHeight="1" thickBot="1">
      <c r="A84" s="143" t="s">
        <v>25</v>
      </c>
      <c r="B84" s="144"/>
      <c r="C84" s="39"/>
      <c r="D84" s="32" t="str">
        <f>IF(C84="B",0,IF(C84="A",-1,IF(C84="C",1,"")))</f>
        <v/>
      </c>
    </row>
    <row r="85" spans="1:4" ht="15.75" thickBot="1">
      <c r="A85" s="123"/>
      <c r="B85" s="123"/>
      <c r="C85" s="123"/>
      <c r="D85" s="123"/>
    </row>
    <row r="86" spans="1:4" ht="18.75" customHeight="1">
      <c r="A86" s="109" t="s">
        <v>88</v>
      </c>
      <c r="B86" s="110"/>
      <c r="C86" s="110"/>
      <c r="D86" s="111"/>
    </row>
    <row r="87" spans="1:4" ht="18.75">
      <c r="A87" s="157" t="s">
        <v>87</v>
      </c>
      <c r="B87" s="158"/>
      <c r="C87" s="158"/>
      <c r="D87" s="159"/>
    </row>
    <row r="88" spans="1:4" ht="18.75" customHeight="1">
      <c r="A88" s="112" t="s">
        <v>89</v>
      </c>
      <c r="B88" s="113"/>
      <c r="C88" s="113"/>
      <c r="D88" s="114"/>
    </row>
    <row r="89" spans="1:4" ht="18.75">
      <c r="A89" s="112" t="s">
        <v>86</v>
      </c>
      <c r="B89" s="113"/>
      <c r="C89" s="113"/>
      <c r="D89" s="114"/>
    </row>
    <row r="90" spans="1:4" ht="19.5" thickBot="1">
      <c r="A90" s="160" t="s">
        <v>110</v>
      </c>
      <c r="B90" s="161"/>
      <c r="C90" s="161"/>
      <c r="D90" s="162"/>
    </row>
    <row r="91" spans="1:4" ht="13.5" customHeight="1" thickBot="1">
      <c r="A91" s="123"/>
      <c r="B91" s="123"/>
      <c r="C91" s="123"/>
      <c r="D91" s="123"/>
    </row>
    <row r="92" spans="1:4" ht="27.75" customHeight="1">
      <c r="A92" s="163" t="s">
        <v>11</v>
      </c>
      <c r="B92" s="164"/>
      <c r="C92" s="164"/>
      <c r="D92" s="165"/>
    </row>
    <row r="93" spans="1:4" ht="15.75" customHeight="1">
      <c r="A93" s="153" t="s">
        <v>30</v>
      </c>
      <c r="B93" s="154"/>
      <c r="C93" s="155">
        <f>SUM(D20,D27,D35,D42,D49)</f>
        <v>0</v>
      </c>
      <c r="D93" s="156"/>
    </row>
    <row r="94" spans="1:4" ht="15.75" customHeight="1">
      <c r="A94" s="153" t="s">
        <v>31</v>
      </c>
      <c r="B94" s="154"/>
      <c r="C94" s="155">
        <f>SUM(D57,,D64,D70,D77,D84,F94)</f>
        <v>0</v>
      </c>
      <c r="D94" s="156"/>
    </row>
    <row r="95" spans="1:4" ht="37.5" customHeight="1">
      <c r="A95" s="153" t="s">
        <v>15</v>
      </c>
      <c r="B95" s="154"/>
      <c r="C95" s="168" t="s">
        <v>93</v>
      </c>
      <c r="D95" s="169"/>
    </row>
    <row r="96" spans="1:4" ht="28.5" customHeight="1" thickBot="1">
      <c r="A96" s="166" t="s">
        <v>16</v>
      </c>
      <c r="B96" s="167"/>
      <c r="C96" s="170"/>
      <c r="D96" s="171"/>
    </row>
    <row r="99" spans="1:4" ht="15" customHeight="1">
      <c r="A99" s="172" t="s">
        <v>118</v>
      </c>
      <c r="B99" s="173"/>
      <c r="C99" s="173"/>
      <c r="D99" s="174"/>
    </row>
    <row r="100" spans="1:4" ht="50.25" customHeight="1" thickBot="1">
      <c r="A100" s="150"/>
      <c r="B100" s="151"/>
      <c r="C100" s="151"/>
      <c r="D100" s="152"/>
    </row>
  </sheetData>
  <sheetProtection algorithmName="SHA-512" hashValue="S1IFcdfwyRIX6BRkccMNfVs19gs495qYGhB8X4/a63TB+3/jXnTVhvLuW85gt3cYftLu+bZuVaJ8yJZVDX0bKA==" saltValue="PA4Jf+X2QAgFH2oPpw97Bg==" spinCount="100000" sheet="1" objects="1" scenarios="1"/>
  <mergeCells count="96"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  <mergeCell ref="A71:D71"/>
    <mergeCell ref="A73:B73"/>
    <mergeCell ref="A77:B77"/>
    <mergeCell ref="C72:C73"/>
    <mergeCell ref="D72:D73"/>
    <mergeCell ref="C74:C76"/>
    <mergeCell ref="C18:C19"/>
    <mergeCell ref="A38:B38"/>
    <mergeCell ref="C40:C41"/>
    <mergeCell ref="A30:B30"/>
    <mergeCell ref="C32:C34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47:C48"/>
    <mergeCell ref="A49:B49"/>
    <mergeCell ref="C52:C53"/>
    <mergeCell ref="D52:D53"/>
    <mergeCell ref="C54:C56"/>
    <mergeCell ref="A50:D50"/>
    <mergeCell ref="A53:B5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</mergeCells>
  <dataValidations count="9">
    <dataValidation type="list" allowBlank="1" showInputMessage="1" showErrorMessage="1" prompt="dozwolone symbole: A,B lub C; proszę wpisać lub wybrać z listy" sqref="C32:C35 C61:C64 C81:C84">
      <formula1>$A$32:$A$34</formula1>
    </dataValidation>
    <dataValidation type="list" allowBlank="1" showInputMessage="1" showErrorMessage="1" prompt="dozwolone symbole: A lub B; proszę wpisać lub wybrać z listy" sqref="C18:C19 C25:C26 C40:C41 C47:C48">
      <formula1>$A$18:$A$19</formula1>
    </dataValidation>
    <dataValidation type="list" allowBlank="1" showInputMessage="1" showErrorMessage="1" prompt="dozwolone symbole: A lub B; proszę wpisać lub wybrać z listy" sqref="C20 C49 C42 C27">
      <formula1>$A$25:$A$26</formula1>
    </dataValidation>
    <dataValidation allowBlank="1" showInputMessage="1" showErrorMessage="1" prompt="Proszę wpisać  polu niżej lub wybrać z listy" sqref="C72:C73"/>
    <dataValidation allowBlank="1" showInputMessage="1" showErrorMessage="1" prompt="Proszę wpisać w polu niżej lub wybrać z listy" sqref="C79:C80 C15 C22 C29 C37 C52:C53 C59:C60 C66:C67 C44"/>
    <dataValidation type="list" allowBlank="1" showInputMessage="1" showErrorMessage="1" prompt="dozwolone symbole: A,B,C; proszę wpisać lub wybrać z listy" sqref="C54:C57 C74:C77">
      <formula1>$A$54:$A$56</formula1>
    </dataValidation>
    <dataValidation type="list" allowBlank="1" showInputMessage="1" showErrorMessage="1" prompt="ddozwolone symbole: Alub B; proszę wpisać lub wybrać z listy" sqref="C70">
      <formula1>$A$68:$A$69</formula1>
    </dataValidation>
    <dataValidation type="list" allowBlank="1" showInputMessage="1" showErrorMessage="1" prompt="dozwolone symbole: Alub B; proszę wpisać lub wybrać z listy" sqref="C68:C69">
      <formula1>$A$68:$A$69</formula1>
    </dataValidation>
    <dataValidation allowBlank="1" showInputMessage="1" showErrorMessage="1" prompt="(proszę wybrać tryb zatwierdzenia z listy poniżej )" sqref="A99:D99"/>
  </dataValidations>
  <hyperlinks>
    <hyperlink ref="A87:D87" location="'adnotacje beneficjenta'!A1" display="adnotacje beneficjenta(proszę kliknąć)"/>
    <hyperlink ref="A86:D86" location="'adnotacje IZ'!A1" display="adnotacje instytucji zarządzającej(proszę kliknąć)"/>
    <hyperlink ref="A88:D88" location="'zasady oceny testu'!A1" display="zasady oceny testu (proszę kliknąć)"/>
    <hyperlink ref="A89:D89" location="'klucz oceny testu'!A1" display="klucz oceny testu(proszę kliknąć)"/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90:D90" location="kalkulacja!A1" display="wyliczenie maksymalnej kwoty pomocy(proszę kliknąć)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A7" sqref="A7:D7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54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72" t="s">
        <v>118</v>
      </c>
      <c r="B6" s="173"/>
      <c r="C6" s="173"/>
      <c r="D6" s="174"/>
    </row>
    <row r="7" spans="1:4" ht="41.25" customHeight="1" thickBot="1">
      <c r="A7" s="184"/>
      <c r="B7" s="185"/>
      <c r="C7" s="185"/>
      <c r="D7" s="186"/>
    </row>
  </sheetData>
  <sheetProtection algorithmName="SHA-512" hashValue="PK7MGPqZbDTdtimRcUH4vKIYzg0iyvJdNpcUu0dYo+sblig3Y8GBdO1yr6tOwOASQP9Z++EYU+KzVwpGihm5Fw==" saltValue="LRyID4MLFQq9feYcEvz4qw==" spinCount="100000" sheet="1" objects="1" scenarios="1"/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sqref="A1:D1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84</v>
      </c>
      <c r="B1" s="187"/>
      <c r="C1" s="187"/>
      <c r="D1" s="187"/>
    </row>
    <row r="2" spans="1:4" ht="34.5" customHeight="1">
      <c r="A2" s="188" t="s">
        <v>53</v>
      </c>
      <c r="B2" s="189"/>
      <c r="C2" s="189"/>
      <c r="D2" s="190"/>
    </row>
    <row r="3" spans="1:4" ht="409.5" customHeight="1">
      <c r="A3" s="191" t="s">
        <v>71</v>
      </c>
      <c r="B3" s="192"/>
      <c r="C3" s="192"/>
      <c r="D3" s="193"/>
    </row>
  </sheetData>
  <sheetProtection algorithmName="SHA-512" hashValue="D2ujafOBqsTuYNN9mOutD2bMvxsEk3hpHrZnvxbJfrbYTqkdNhDd8gL5z6AGK7AOEiQ4AOwCUnoNyBYC3XiwRw==" saltValue="NeIFI/qM0flXdggZlDLeIw==" spinCount="100000" sheet="1" objects="1" scenarios="1"/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85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143</v>
      </c>
      <c r="B6" s="197"/>
      <c r="C6" s="197"/>
      <c r="D6" s="198"/>
    </row>
    <row r="7" spans="1:4" ht="18.75">
      <c r="A7" s="199" t="s">
        <v>86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70</v>
      </c>
      <c r="B1" s="27"/>
      <c r="C1" s="26" t="s">
        <v>69</v>
      </c>
      <c r="D1" s="27"/>
      <c r="E1" s="26" t="s">
        <v>55</v>
      </c>
      <c r="F1" s="27"/>
      <c r="G1" s="26" t="s">
        <v>56</v>
      </c>
    </row>
    <row r="2" spans="1:7" ht="26.25" thickBot="1">
      <c r="A2" s="23" t="s">
        <v>57</v>
      </c>
      <c r="B2" s="12"/>
      <c r="C2" s="24" t="s">
        <v>58</v>
      </c>
      <c r="D2" s="12"/>
      <c r="E2" s="23" t="s">
        <v>59</v>
      </c>
      <c r="F2" s="12"/>
      <c r="G2" s="25" t="s">
        <v>60</v>
      </c>
    </row>
    <row r="3" spans="1:7" ht="64.5" thickBot="1">
      <c r="A3" s="15" t="s">
        <v>61</v>
      </c>
      <c r="B3" s="12"/>
      <c r="C3" s="14" t="s">
        <v>57</v>
      </c>
      <c r="D3" s="12"/>
      <c r="E3" s="21" t="s">
        <v>62</v>
      </c>
      <c r="F3" s="12"/>
      <c r="G3" s="10" t="s">
        <v>68</v>
      </c>
    </row>
    <row r="4" spans="1:7" ht="64.5" thickBot="1">
      <c r="A4" s="15" t="s">
        <v>61</v>
      </c>
      <c r="B4" s="12"/>
      <c r="C4" s="15" t="s">
        <v>61</v>
      </c>
      <c r="D4" s="12"/>
      <c r="E4" s="21" t="s">
        <v>62</v>
      </c>
      <c r="F4" s="12"/>
      <c r="G4" s="10" t="s">
        <v>68</v>
      </c>
    </row>
    <row r="5" spans="1:7" ht="64.5" thickBot="1">
      <c r="A5" s="15" t="s">
        <v>61</v>
      </c>
      <c r="B5" s="12"/>
      <c r="C5" s="17" t="s">
        <v>76</v>
      </c>
      <c r="D5" s="12"/>
      <c r="E5" s="22" t="s">
        <v>62</v>
      </c>
      <c r="F5" s="12"/>
      <c r="G5" s="10" t="s">
        <v>68</v>
      </c>
    </row>
    <row r="6" spans="1:7" ht="51.75" thickBot="1">
      <c r="A6" s="15" t="s">
        <v>61</v>
      </c>
      <c r="B6" s="12"/>
      <c r="C6" s="16" t="s">
        <v>77</v>
      </c>
      <c r="D6" s="12"/>
      <c r="E6" s="9" t="s">
        <v>63</v>
      </c>
      <c r="F6" s="12"/>
      <c r="G6" s="19" t="s">
        <v>64</v>
      </c>
    </row>
    <row r="7" spans="1:7" ht="64.5" thickBot="1">
      <c r="A7" s="16" t="s">
        <v>65</v>
      </c>
      <c r="B7" s="13"/>
      <c r="C7" s="14" t="s">
        <v>57</v>
      </c>
      <c r="D7" s="13"/>
      <c r="E7" s="22" t="s">
        <v>62</v>
      </c>
      <c r="F7" s="13"/>
      <c r="G7" s="10" t="s">
        <v>78</v>
      </c>
    </row>
    <row r="8" spans="1:7" ht="39" thickBot="1">
      <c r="A8" s="16" t="s">
        <v>65</v>
      </c>
      <c r="B8" s="13"/>
      <c r="C8" s="15" t="s">
        <v>61</v>
      </c>
      <c r="D8" s="13"/>
      <c r="E8" s="9" t="s">
        <v>63</v>
      </c>
      <c r="F8" s="13"/>
      <c r="G8" s="20" t="s">
        <v>66</v>
      </c>
    </row>
    <row r="9" spans="1:7" ht="39" thickBot="1">
      <c r="A9" s="16" t="s">
        <v>65</v>
      </c>
      <c r="B9" s="13"/>
      <c r="C9" s="18" t="s">
        <v>65</v>
      </c>
      <c r="D9" s="13"/>
      <c r="E9" s="9" t="s">
        <v>63</v>
      </c>
      <c r="F9" s="13"/>
      <c r="G9" s="20" t="s">
        <v>67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4" workbookViewId="0">
      <selection activeCell="F33" sqref="F33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95</v>
      </c>
      <c r="B5" s="76">
        <v>4.2999999999999997E-2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96</v>
      </c>
      <c r="B6" s="78">
        <f>B5+1%</f>
        <v>5.2999999999999999E-2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57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2026</v>
      </c>
      <c r="C8" s="49">
        <v>2027</v>
      </c>
      <c r="D8" s="49">
        <v>2028</v>
      </c>
      <c r="E8" s="49">
        <v>2029</v>
      </c>
      <c r="F8" s="49">
        <v>2030</v>
      </c>
      <c r="G8" s="49">
        <v>2031</v>
      </c>
      <c r="H8" s="49">
        <v>2032</v>
      </c>
      <c r="I8" s="49">
        <v>2033</v>
      </c>
      <c r="J8" s="49">
        <v>2034</v>
      </c>
      <c r="K8" s="49">
        <v>2035</v>
      </c>
      <c r="L8" s="50" t="s">
        <v>97</v>
      </c>
      <c r="M8" s="47"/>
    </row>
    <row r="9" spans="1:14" s="59" customFormat="1">
      <c r="A9" s="54" t="s">
        <v>98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99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102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103</v>
      </c>
      <c r="B14" s="82">
        <f t="shared" ref="B14:K14" si="1">1/(1+$B$6)^(B8-2026)</f>
        <v>1</v>
      </c>
      <c r="C14" s="82">
        <f t="shared" si="1"/>
        <v>0.94966761633428309</v>
      </c>
      <c r="D14" s="82">
        <f t="shared" si="1"/>
        <v>0.90186858151403904</v>
      </c>
      <c r="E14" s="82">
        <f t="shared" si="1"/>
        <v>0.85647538605321849</v>
      </c>
      <c r="F14" s="82">
        <f t="shared" si="1"/>
        <v>0.81336693832214479</v>
      </c>
      <c r="G14" s="82">
        <f t="shared" si="1"/>
        <v>0.77242824152150513</v>
      </c>
      <c r="H14" s="82">
        <f t="shared" si="1"/>
        <v>0.73355008691500956</v>
      </c>
      <c r="I14" s="82">
        <f t="shared" si="1"/>
        <v>0.69662876250238337</v>
      </c>
      <c r="J14" s="82">
        <f t="shared" si="1"/>
        <v>0.6615657763555397</v>
      </c>
      <c r="K14" s="82">
        <f t="shared" si="1"/>
        <v>0.62826759387990483</v>
      </c>
      <c r="L14" s="71"/>
      <c r="M14" s="72"/>
      <c r="N14" s="67"/>
    </row>
    <row r="15" spans="1:14" s="86" customFormat="1">
      <c r="A15" s="83" t="s">
        <v>104</v>
      </c>
      <c r="B15" s="80">
        <f>B9*B14</f>
        <v>0</v>
      </c>
      <c r="C15" s="80">
        <f t="shared" ref="C15:K15" si="2">C9*C14</f>
        <v>0</v>
      </c>
      <c r="D15" s="80">
        <f t="shared" si="2"/>
        <v>0</v>
      </c>
      <c r="E15" s="80">
        <f t="shared" si="2"/>
        <v>0</v>
      </c>
      <c r="F15" s="80">
        <f t="shared" si="2"/>
        <v>0</v>
      </c>
      <c r="G15" s="80">
        <f t="shared" si="2"/>
        <v>0</v>
      </c>
      <c r="H15" s="80">
        <f t="shared" si="2"/>
        <v>0</v>
      </c>
      <c r="I15" s="80">
        <f t="shared" si="2"/>
        <v>0</v>
      </c>
      <c r="J15" s="80">
        <f t="shared" si="2"/>
        <v>0</v>
      </c>
      <c r="K15" s="80">
        <f t="shared" si="2"/>
        <v>0</v>
      </c>
      <c r="L15" s="80">
        <f>SUM(B15:K15)</f>
        <v>0</v>
      </c>
      <c r="M15" s="84"/>
      <c r="N15" s="85"/>
    </row>
    <row r="16" spans="1:14" s="86" customFormat="1">
      <c r="A16" s="87" t="s">
        <v>105</v>
      </c>
      <c r="B16" s="80">
        <f>B13*B14</f>
        <v>0</v>
      </c>
      <c r="C16" s="80">
        <f t="shared" ref="C16:K16" si="3">C13*C14</f>
        <v>0</v>
      </c>
      <c r="D16" s="80">
        <f t="shared" si="3"/>
        <v>0</v>
      </c>
      <c r="E16" s="80">
        <f t="shared" si="3"/>
        <v>0</v>
      </c>
      <c r="F16" s="80">
        <f t="shared" si="3"/>
        <v>0</v>
      </c>
      <c r="G16" s="80">
        <f t="shared" si="3"/>
        <v>0</v>
      </c>
      <c r="H16" s="80">
        <f t="shared" si="3"/>
        <v>0</v>
      </c>
      <c r="I16" s="80">
        <f t="shared" si="3"/>
        <v>0</v>
      </c>
      <c r="J16" s="80">
        <f t="shared" si="3"/>
        <v>0</v>
      </c>
      <c r="K16" s="80">
        <f t="shared" si="3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145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109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sheetProtection algorithmName="SHA-512" hashValue="BTuiuf8D/dcUOUWxjLELP6Dd+rquF7VJvPZPQwuloQZmJEwkhZ4iHNJQa8Te/ns4eyWRbgQVLUzuOWWDv8+ZSQ==" saltValue="rhfs9vEYig8SYWS8V11HXw==" spinCount="100000" sheet="1" objects="1" scenarios="1"/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Layout" zoomScaleNormal="100" workbookViewId="0">
      <selection activeCell="B3" sqref="B3:D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79</v>
      </c>
      <c r="B2" s="217" t="s">
        <v>80</v>
      </c>
      <c r="C2" s="218"/>
      <c r="D2" s="219"/>
    </row>
    <row r="3" spans="1:4" ht="125.25" customHeight="1">
      <c r="A3" s="42">
        <v>1</v>
      </c>
      <c r="B3" s="215" t="s">
        <v>119</v>
      </c>
      <c r="C3" s="215"/>
      <c r="D3" s="215"/>
    </row>
    <row r="4" spans="1:4" ht="15.75">
      <c r="A4" s="42">
        <v>2</v>
      </c>
      <c r="B4" s="215" t="s">
        <v>120</v>
      </c>
      <c r="C4" s="215"/>
      <c r="D4" s="215"/>
    </row>
    <row r="5" spans="1:4" ht="106.5" customHeight="1">
      <c r="A5" s="42">
        <v>3</v>
      </c>
      <c r="B5" s="215" t="s">
        <v>121</v>
      </c>
      <c r="C5" s="215"/>
      <c r="D5" s="215"/>
    </row>
    <row r="6" spans="1:4" ht="15.75">
      <c r="A6" s="42">
        <v>4</v>
      </c>
      <c r="B6" s="215" t="s">
        <v>122</v>
      </c>
      <c r="C6" s="215"/>
      <c r="D6" s="215"/>
    </row>
    <row r="7" spans="1:4" ht="108" customHeight="1">
      <c r="A7" s="42">
        <v>5</v>
      </c>
      <c r="B7" s="203" t="s">
        <v>123</v>
      </c>
      <c r="C7" s="212"/>
      <c r="D7" s="213"/>
    </row>
    <row r="8" spans="1:4" ht="111.75" customHeight="1">
      <c r="A8" s="42">
        <v>6</v>
      </c>
      <c r="B8" s="214" t="s">
        <v>124</v>
      </c>
      <c r="C8" s="215"/>
      <c r="D8" s="215"/>
    </row>
    <row r="9" spans="1:4" ht="40.5" customHeight="1">
      <c r="A9" s="42">
        <v>7</v>
      </c>
      <c r="B9" s="215" t="s">
        <v>146</v>
      </c>
      <c r="C9" s="215"/>
      <c r="D9" s="215"/>
    </row>
    <row r="10" spans="1:4" ht="48" customHeight="1">
      <c r="A10" s="42">
        <v>8</v>
      </c>
      <c r="B10" s="215" t="s">
        <v>125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113</v>
      </c>
    </row>
    <row r="2" spans="1:1">
      <c r="A2" t="s">
        <v>114</v>
      </c>
    </row>
    <row r="5" spans="1:1" ht="48" customHeight="1">
      <c r="A5" s="53" t="s">
        <v>116</v>
      </c>
    </row>
    <row r="6" spans="1:1" ht="67.5" customHeight="1">
      <c r="A6" s="53" t="s">
        <v>117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2026-02-02T11:05:06Z</dcterms:modified>
</cp:coreProperties>
</file>