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activeTab="7"/>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_2020" sheetId="60" r:id="rId12"/>
    <sheet name="Eksport I-X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I-XI_2020'!$A$6:$D$25</definedName>
    <definedName name="_xlnm._FilterDatabase" localSheetId="13" hidden="1">'Import_I-XI_2020'!$K$7:$N$33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506" i="36" l="1"/>
  <c r="M486" i="36"/>
  <c r="L342" i="36"/>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06"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Z508" i="36" s="1"/>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<sst xmlns="http://schemas.openxmlformats.org/spreadsheetml/2006/main" count="6154" uniqueCount="525">
  <si>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</si>
  <si>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</si>
  <si>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</si>
  <si>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</si>
  <si>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</si>
  <si>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</si>
  <si>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</si>
  <si>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</si>
  <si>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</si>
  <si>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</si>
  <si>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</si>
  <si>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</si>
  <si>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</si>
  <si>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</si>
  <si>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</si>
  <si>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</si>
  <si>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</si>
  <si>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</si>
  <si>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</si>
  <si>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</si>
  <si>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</si>
  <si>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</si>
  <si>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</si>
  <si>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</si>
  <si>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</si>
  <si>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</si>
  <si>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</si>
  <si>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</si>
  <si>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</si>
  <si>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</si>
  <si>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</si>
  <si>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</si>
  <si>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</si>
  <si>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</si>
  <si>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</si>
  <si>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</si>
  <si>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</si>
  <si>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</si>
  <si>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</si>
  <si>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</si>
  <si>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</si>
  <si>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</si>
  <si>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</si>
  <si>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</si>
  <si>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</si>
  <si>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</si>
  <si>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</si>
  <si>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</si>
  <si>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</si>
  <si>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</si>
  <si>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</si>
  <si>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</si>
  <si>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</si>
  <si>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</si>
  <si>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</si>
  <si>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</si>
  <si>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</si>
  <si>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</si>
  <si>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</si>
  <si>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</si>
  <si>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</si>
  <si>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</si>
  <si>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</si>
  <si>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</si>
  <si>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</si>
  <si>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</si>
  <si>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</si>
  <si>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</si>
  <si>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</si>
  <si>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</si>
  <si>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</si>
  <si>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</si>
  <si>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</si>
  <si>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</si>
  <si>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</si>
  <si>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</si>
  <si>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</si>
  <si>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</si>
  <si>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</si>
  <si>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</si>
  <si>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</si>
  <si>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</si>
  <si>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</si>
  <si>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</si>
  <si>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</si>
  <si>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</si>
  <si>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</si>
  <si>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</si>
  <si>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</si>
  <si>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</si>
  <si>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</si>
  <si>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</si>
  <si>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</si>
  <si>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</si>
  <si>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</si>
  <si>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</si>
  <si>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</si>
  <si>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</si>
  <si>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</si>
  <si>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</si>
  <si>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</si>
  <si>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</si>
  <si>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</si>
  <si>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</si>
  <si>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</si>
  <si>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</si>
  <si>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</si>
  <si>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</si>
  <si>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</si>
  <si>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</si>
  <si>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</si>
  <si>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</si>
  <si>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</si>
  <si>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</si>
  <si>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</si>
  <si>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</si>
  <si>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</si>
  <si>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</si>
  <si>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</si>
  <si>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</si>
  <si>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</si>
  <si>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</si>
  <si>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</si>
  <si>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</si>
  <si>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</si>
  <si>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</si>
  <si>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</si>
  <si>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</si>
  <si>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</si>
  <si>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</si>
  <si>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</si>
  <si>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</si>
  <si>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</si>
  <si>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</si>
  <si>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</si>
  <si>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</si>
  <si>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</si>
  <si>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</si>
  <si>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</si>
  <si>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</si>
  <si>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</si>
  <si>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</si>
  <si>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</si>
  <si>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</si>
  <si>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</si>
  <si>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</si>
  <si>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</si>
  <si>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</si>
  <si>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</si>
  <si>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</si>
  <si>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</si>
  <si>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</si>
  <si>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</si>
  <si>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</si>
  <si>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</si>
  <si>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</si>
  <si>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</si>
  <si>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</si>
  <si>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</si>
  <si>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</si>
  <si>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</si>
  <si>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</si>
  <si>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</si>
  <si>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</si>
  <si>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</si>
  <si>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</si>
  <si>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</si>
  <si>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</si>
  <si>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</si>
  <si>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</si>
  <si>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</si>
  <si>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</si>
  <si>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</si>
  <si>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</si>
  <si>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</si>
  <si>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</si>
  <si>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</si>
  <si>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</si>
  <si>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</si>
  <si>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</si>
  <si>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</si>
  <si>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</si>
  <si>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</si>
  <si>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</si>
  <si>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</si>
  <si>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</si>
  <si>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</si>
  <si>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</si>
  <si>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</si>
  <si>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</si>
  <si>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</si>
  <si>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</si>
  <si>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</si>
  <si>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</si>
  <si>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</si>
  <si>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</si>
  <si>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</si>
  <si>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</si>
  <si>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</si>
  <si>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</si>
  <si>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</si>
  <si>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</si>
  <si>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</si>
  <si>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</si>
  <si>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</si>
  <si>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</si>
  <si>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</si>
  <si>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</si>
  <si>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</si>
  <si>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</si>
  <si>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</si>
  <si>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</si>
  <si>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</si>
  <si>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</si>
  <si>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</si>
  <si>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</si>
  <si>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</si>
  <si>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</si>
  <si>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</si>
  <si>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</si>
  <si>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</si>
  <si>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</si>
  <si>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</si>
  <si>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</si>
  <si>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</si>
  <si>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</si>
  <si>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</si>
  <si>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</si>
  <si>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</si>
  <si>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</si>
  <si>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</si>
  <si>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</si>
  <si>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</si>
  <si>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</si>
  <si>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</si>
  <si>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</si>
  <si>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</si>
  <si>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</si>
  <si>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</si>
  <si>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</si>
  <si>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</si>
  <si>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</si>
  <si>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</si>
  <si>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</si>
  <si>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</si>
  <si>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</si>
  <si>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</si>
  <si>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</si>
  <si>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</si>
  <si>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</si>
  <si>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</si>
  <si>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</si>
  <si>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</si>
  <si>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</si>
  <si>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</si>
  <si>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</si>
  <si>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</si>
  <si>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</si>
  <si>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</si>
  <si>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</si>
  <si>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</si>
  <si>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</si>
  <si>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</si>
  <si>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</si>
  <si>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</si>
  <si>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</si>
  <si>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</si>
  <si>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</si>
  <si>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</si>
  <si>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</si>
  <si>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</si>
  <si>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</si>
  <si>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</si>
  <si>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</si>
  <si>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</si>
  <si>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</si>
  <si>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</si>
  <si>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</si>
  <si>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</si>
  <si>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</si>
  <si>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</si>
  <si>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</si>
  <si>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</si>
  <si>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</si>
  <si>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</si>
  <si>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</si>
  <si>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</si>
  <si>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</si>
  <si>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</si>
  <si>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</si>
  <si>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</si>
  <si>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</si>
  <si>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</si>
  <si>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</si>
  <si>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</si>
  <si>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</si>
  <si>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</si>
  <si>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</si>
  <si>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</si>
  <si>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</si>
  <si>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</si>
  <si>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</si>
  <si>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</si>
  <si>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</si>
  <si>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</si>
  <si>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</si>
  <si>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</si>
  <si>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</si>
  <si>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</si>
  <si>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</si>
  <si>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</si>
  <si>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</si>
  <si>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</si>
  <si>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</si>
  <si>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</si>
  <si>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</si>
  <si>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</si>
  <si>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</si>
  <si>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</si>
  <si>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</si>
  <si>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</si>
  <si>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</si>
  <si>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</si>
  <si>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</si>
  <si>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</si>
  <si>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</si>
  <si>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</si>
  <si>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</si>
  <si>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</si>
  <si>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</si>
  <si>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</si>
  <si>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</si>
  <si>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</si>
  <si>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</si>
  <si>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</si>
  <si>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</si>
  <si>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</si>
  <si>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</si>
  <si>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</si>
  <si>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</si>
  <si>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</si>
  <si>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</si>
  <si>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</si>
  <si>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</si>
  <si>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</si>
  <si>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</si>
  <si>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</si>
  <si>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</si>
  <si>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</si>
  <si>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</si>
  <si>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</si>
  <si>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</si>
  <si>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</si>
  <si>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</si>
  <si>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</si>
  <si>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</si>
  <si>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</si>
  <si>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</si>
  <si>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</si>
  <si>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</si>
  <si>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</si>
  <si>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</si>
  <si>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</si>
  <si>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</si>
  <si>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</si>
  <si>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</si>
  <si>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</si>
  <si>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</si>
  <si>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</si>
  <si>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</si>
  <si>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</si>
  <si>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</si>
  <si>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</si>
  <si>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</si>
  <si>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</si>
  <si>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</si>
  <si>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</si>
  <si>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</si>
  <si>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</si>
  <si>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</si>
  <si>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</si>
  <si>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</si>
  <si>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</si>
  <si>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</si>
  <si>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</si>
  <si>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</si>
  <si>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</si>
  <si>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</si>
  <si>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</si>
  <si>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</si>
  <si>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</si>
  <si>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</si>
  <si>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</si>
  <si>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</si>
  <si>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</si>
  <si>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</si>
  <si>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</si>
  <si>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</si>
  <si>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</si>
  <si>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</si>
  <si>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</si>
  <si>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</si>
  <si>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</si>
  <si>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</si>
  <si>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</si>
  <si>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</si>
  <si>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</si>
  <si>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</si>
  <si>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</si>
  <si>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</si>
  <si>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</si>
  <si>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</si>
  <si>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</si>
  <si>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</si>
  <si>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</si>
  <si>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</si>
  <si>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</si>
  <si>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</si>
  <si>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</si>
  <si>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</si>
  <si>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</si>
  <si>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</si>
  <si>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</si>
  <si>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</si>
  <si>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</si>
  <si>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</si>
  <si>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</si>
  <si>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</si>
  <si>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</si>
  <si>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</si>
  <si>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</si>
  <si>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</si>
  <si>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</si>
  <si>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</si>
  <si>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</si>
  <si>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</si>
  <si>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</si>
  <si>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</si>
  <si>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</si>
  <si>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</si>
  <si>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</si>
  <si>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</si>
  <si>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</si>
  <si>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</si>
  <si>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</si>
  <si>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</si>
  <si>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</si>
  <si>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</si>
  <si>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</si>
  <si>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</si>
  <si>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</si>
  <si>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</si>
  <si>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</si>
  <si>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</si>
  <si>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</si>
  <si>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</si>
  <si>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</si>
  <si>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</si>
  <si>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</si>
  <si>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</si>
  <si>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</si>
  <si>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</si>
  <si>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</si>
  <si>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</si>
  <si>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</si>
  <si>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</si>
  <si>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</si>
  <si>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</si>
  <si>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</si>
  <si>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</si>
  <si>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</si>
  <si>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</si>
  <si>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</si>
  <si>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</si>
  <si>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</si>
  <si>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</si>
  <si>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</si>
  <si>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</si>
  <si>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</si>
  <si>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</si>
  <si>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</si>
  <si>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</si>
  <si>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</si>
  <si>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</si>
  <si>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</si>
  <si>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</si>
  <si>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</si>
  <si>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</si>
  <si>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</si>
  <si>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</si>
  <si>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</si>
  <si>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</si>
  <si>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</si>
  <si>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</si>
  <si>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</si>
  <si>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</si>
  <si>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</si>
  <si>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</si>
  <si>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</si>
  <si>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</si>
  <si>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Tydz.50</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</si>
  <si>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 2020 r.</t>
    </r>
    <r>
      <rPr>
        <b/>
        <sz val="14"/>
        <color indexed="8"/>
        <rFont val="Arial"/>
        <family val="2"/>
        <charset val="238"/>
      </rPr>
      <t xml:space="preserve"> (dane wstępne)</t>
    </r>
  </si>
  <si>
    <t>OKRES: I-XI - 2020 r. (wstępne) - ważniejsze państwa</t>
  </si>
  <si>
    <t>Kosowo</t>
  </si>
  <si>
    <t>Szwajcaria</t>
  </si>
  <si>
    <t>I-XI 2020 r. (wstępne)</t>
  </si>
  <si>
    <t>I-XI 2019 r.</t>
  </si>
  <si>
    <t>zmiana w stos. do I-XI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</si>
  <si>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2020 r. (dane wstępne)  </t>
    </r>
    <r>
      <rPr>
        <b/>
        <sz val="11"/>
        <rFont val="Times New Roman"/>
        <family val="1"/>
        <charset val="238"/>
      </rPr>
      <t>w porównaniu do I-XI 2019 r.  (</t>
    </r>
    <r>
      <rPr>
        <i/>
        <sz val="11"/>
        <rFont val="Times New Roman"/>
        <family val="1"/>
        <charset val="238"/>
      </rPr>
      <t>wg wstępnych danych Min. Finansów</t>
    </r>
    <r>
      <rPr>
        <b/>
        <sz val="11"/>
        <rFont val="Times New Roman"/>
        <family val="1"/>
        <charset val="238"/>
      </rPr>
      <t>).</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</si>
  <si>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2020 r. (dane wstępne) </t>
    </r>
    <r>
      <rPr>
        <b/>
        <sz val="11"/>
        <rFont val="Times New Roman"/>
        <family val="1"/>
        <charset val="238"/>
      </rPr>
      <t xml:space="preserve">w porównaniu do I-XI 2019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</si>
  <si>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2020 r.</t>
    </r>
    <r>
      <rPr>
        <b/>
        <sz val="14"/>
        <color indexed="8"/>
        <rFont val="Arial"/>
        <family val="2"/>
        <charset val="238"/>
      </rPr>
      <t xml:space="preserve"> (dane wstępne)</t>
    </r>
  </si>
  <si>
    <t>OKRES: I-XI 2020 r. (wstępne) - ważniejsze państwa</t>
  </si>
  <si>
    <t>Argentyna</t>
  </si>
  <si>
    <t>Brazylia</t>
  </si>
  <si>
    <t>17.01.2021</t>
  </si>
  <si>
    <t>NR 02/2021</t>
  </si>
  <si>
    <t>21.01.2020 r.</t>
  </si>
  <si>
    <t>Notowania z okresu: 11.01 - 17.01.2021r.</t>
  </si>
  <si>
    <t>10.01.2021</t>
  </si>
  <si>
    <t>2021-01-11 - 2021-01-17</t>
  </si>
  <si>
    <t>2021-01-10</t>
  </si>
  <si>
    <r>
      <t xml:space="preserve">Tablica 5. Średnie ceny sprzedaży netto (bez VAT) elementów mięsa wołowego wg makroregionów </t>
    </r>
    <r>
      <rPr>
        <b/>
        <sz val="14"/>
        <color rgb="FF0000FF"/>
        <rFont val="Times New Roman CE"/>
        <family val="1"/>
        <charset val="238"/>
      </rPr>
      <t>w okresie: 11.01 - 17.01.2021</t>
    </r>
  </si>
  <si>
    <t>11.01 -17.01.2021r.</t>
  </si>
  <si>
    <t>Dane nie zostały przesłane - niektóre ceny takie same jak tydzień wcześniej: EL</t>
  </si>
  <si>
    <t>Tydzień 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</si>
</sst>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81" formatCode="_-* #,##0.00_-;\-* #,##0.00_-;_-* &quot;-&quot;??_-;_-@_-"/>
  </numFmts>
  <fonts count="2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81" fontId="58" fillId="0" borderId="0" applyFont="0" applyFill="0" applyBorder="0" applyAlignment="0" applyProtection="0"/>
  </cellStyleXfs>
  <cellXfs count="162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4" fontId="5" fillId="0" borderId="47" xfId="0" applyNumberFormat="1" applyFont="1" applyBorder="1" applyAlignment="1">
      <alignment horizontal="center" vertical="center" wrapText="1"/>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2" fontId="14" fillId="0" borderId="58" xfId="0" quotePrefix="1" applyNumberFormat="1" applyFont="1" applyFill="1" applyBorder="1"/>
    <xf numFmtId="165" fontId="14" fillId="0" borderId="62" xfId="0" quotePrefix="1" applyNumberFormat="1" applyFont="1" applyFill="1" applyBorder="1"/>
    <xf numFmtId="165" fontId="14" fillId="0" borderId="61" xfId="0" quotePrefix="1" applyNumberFormat="1" applyFont="1" applyFill="1" applyBorder="1"/>
    <xf numFmtId="165" fontId="34" fillId="60" borderId="29" xfId="0" applyNumberFormat="1" applyFont="1" applyFill="1" applyBorder="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181" fontId="198" fillId="60" borderId="3" xfId="229" applyFont="1" applyFill="1" applyBorder="1" applyAlignment="1">
      <alignment horizontal="center" vertical="center"/>
    </xf>
  </cellXfs>
  <cellStyles count="23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41432</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9932"/>
        </a:xfrm>
        <a:prstGeom prst="rect">
          <a:avLst/>
        </a:prstGeom>
      </xdr:spPr>
    </xdr:pic>
    <xdr:clientData/>
  </xdr:twoCellAnchor>
  <xdr:twoCellAnchor editAs="oneCell">
    <xdr:from>
      <xdr:col>10</xdr:col>
      <xdr:colOff>0</xdr:colOff>
      <xdr:row>0</xdr:row>
      <xdr:rowOff>0</xdr:rowOff>
    </xdr:from>
    <xdr:to>
      <xdr:col>19</xdr:col>
      <xdr:colOff>524777</xdr:colOff>
      <xdr:row>20</xdr:row>
      <xdr:rowOff>59722</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8222"/>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F16" sqref="F16"/>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516</v>
      </c>
      <c r="I2" s="1170"/>
    </row>
    <row r="3" spans="1:10" ht="12.75">
      <c r="B3" s="1168" t="s">
        <v>445</v>
      </c>
    </row>
    <row r="5" spans="1:10">
      <c r="B5" s="1171" t="s">
        <v>446</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515</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517</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499</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449</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450</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H47" sqref="H4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459</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458</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73" t="s">
        <v>423</v>
      </c>
      <c r="M3" s="1374"/>
      <c r="N3" s="1374"/>
      <c r="O3" s="1374"/>
      <c r="P3" s="1375"/>
      <c r="Q3" s="1374"/>
      <c r="R3" s="1374"/>
      <c r="S3" s="1374"/>
      <c r="T3" s="1374"/>
      <c r="U3" s="1374"/>
      <c r="V3" s="1372"/>
      <c r="W3" s="1100"/>
      <c r="X3" s="1103"/>
      <c r="Y3" s="1104" t="s">
        <v>524</v>
      </c>
      <c r="Z3" s="1103"/>
      <c r="AA3" s="1100"/>
      <c r="AB3" s="1073"/>
      <c r="AC3" s="106"/>
      <c r="AD3" s="106"/>
      <c r="AE3" s="106"/>
      <c r="AF3" s="106"/>
      <c r="AG3" s="106"/>
      <c r="AH3" s="106"/>
    </row>
    <row r="4" spans="1:34" s="1076" customFormat="1" ht="15.75">
      <c r="A4" s="1195" t="s">
        <v>523</v>
      </c>
      <c r="B4" s="1203"/>
      <c r="C4" s="1204"/>
      <c r="D4" s="1204"/>
      <c r="E4" s="1204"/>
      <c r="F4" s="1205"/>
      <c r="G4" s="1206"/>
      <c r="H4" s="1205"/>
      <c r="I4" s="1101"/>
      <c r="J4" s="1101"/>
      <c r="K4" s="1072"/>
      <c r="L4" s="1100"/>
      <c r="M4" s="1100"/>
      <c r="N4" s="1100"/>
      <c r="O4" s="1120"/>
      <c r="P4" s="1101"/>
      <c r="Q4" s="1100"/>
      <c r="R4" s="1100"/>
      <c r="S4" s="1100"/>
      <c r="T4" s="1100"/>
      <c r="U4" s="1100"/>
      <c r="V4" s="1376"/>
      <c r="W4" s="1377"/>
      <c r="X4" s="1102"/>
      <c r="Y4" s="1129" t="s">
        <v>522</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76"/>
      <c r="W5" s="1377"/>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76"/>
      <c r="W6" s="1377"/>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53" t="s">
        <v>439</v>
      </c>
      <c r="D8" s="1454"/>
      <c r="E8" s="1454"/>
      <c r="F8" s="1454"/>
      <c r="G8" s="1454"/>
      <c r="H8" s="1455"/>
      <c r="I8" s="1149"/>
      <c r="J8" s="1453" t="s">
        <v>440</v>
      </c>
      <c r="K8" s="1454"/>
      <c r="L8" s="1454"/>
      <c r="M8" s="1454"/>
      <c r="N8" s="1454"/>
      <c r="O8" s="1455"/>
      <c r="P8" s="1149"/>
      <c r="Q8" s="1453" t="s">
        <v>441</v>
      </c>
      <c r="R8" s="1454"/>
      <c r="S8" s="1454"/>
      <c r="T8" s="1454"/>
      <c r="U8" s="1454"/>
      <c r="V8" s="1455"/>
      <c r="W8" s="1149"/>
      <c r="X8" s="1445" t="s">
        <v>442</v>
      </c>
      <c r="Y8" s="1446"/>
      <c r="Z8" s="1446"/>
      <c r="AA8" s="1447"/>
      <c r="AB8" s="1120"/>
      <c r="AC8" s="106"/>
      <c r="AD8" s="106"/>
      <c r="AE8" s="106"/>
      <c r="AF8" s="106"/>
      <c r="AG8" s="106"/>
      <c r="AH8" s="106"/>
    </row>
    <row r="9" spans="1:34">
      <c r="A9" s="1148"/>
      <c r="B9" s="1148"/>
      <c r="C9" s="1448" t="s">
        <v>377</v>
      </c>
      <c r="D9" s="1448" t="s">
        <v>378</v>
      </c>
      <c r="E9" s="1448" t="s">
        <v>379</v>
      </c>
      <c r="F9" s="1448" t="s">
        <v>380</v>
      </c>
      <c r="G9" s="1151" t="s">
        <v>427</v>
      </c>
      <c r="H9" s="1152"/>
      <c r="I9" s="1149"/>
      <c r="J9" s="1450" t="s">
        <v>381</v>
      </c>
      <c r="K9" s="1450" t="s">
        <v>382</v>
      </c>
      <c r="L9" s="1450" t="s">
        <v>383</v>
      </c>
      <c r="M9" s="1450" t="s">
        <v>380</v>
      </c>
      <c r="N9" s="1151" t="s">
        <v>427</v>
      </c>
      <c r="O9" s="1151"/>
      <c r="P9" s="1149"/>
      <c r="Q9" s="1448" t="s">
        <v>377</v>
      </c>
      <c r="R9" s="1448" t="s">
        <v>378</v>
      </c>
      <c r="S9" s="1448" t="s">
        <v>379</v>
      </c>
      <c r="T9" s="1448" t="s">
        <v>380</v>
      </c>
      <c r="U9" s="1151" t="s">
        <v>427</v>
      </c>
      <c r="V9" s="1152"/>
      <c r="W9" s="1149"/>
      <c r="X9" s="1451" t="s">
        <v>384</v>
      </c>
      <c r="Y9" s="1153" t="s">
        <v>385</v>
      </c>
      <c r="Z9" s="1151" t="s">
        <v>427</v>
      </c>
      <c r="AA9" s="1151"/>
      <c r="AB9" s="1120"/>
      <c r="AC9" s="106"/>
      <c r="AD9" s="106"/>
      <c r="AE9" s="106"/>
      <c r="AF9" s="106"/>
      <c r="AG9" s="106"/>
      <c r="AH9" s="106"/>
    </row>
    <row r="10" spans="1:34" ht="13.5" thickBot="1">
      <c r="A10" s="1154" t="s">
        <v>428</v>
      </c>
      <c r="B10" s="1148"/>
      <c r="C10" s="1449"/>
      <c r="D10" s="1449"/>
      <c r="E10" s="1449"/>
      <c r="F10" s="1449"/>
      <c r="G10" s="1155" t="s">
        <v>429</v>
      </c>
      <c r="H10" s="1156" t="s">
        <v>386</v>
      </c>
      <c r="I10" s="1157"/>
      <c r="J10" s="1449"/>
      <c r="K10" s="1449"/>
      <c r="L10" s="1449"/>
      <c r="M10" s="1449"/>
      <c r="N10" s="1155" t="s">
        <v>429</v>
      </c>
      <c r="O10" s="1156" t="s">
        <v>386</v>
      </c>
      <c r="P10" s="1148"/>
      <c r="Q10" s="1449"/>
      <c r="R10" s="1449"/>
      <c r="S10" s="1449"/>
      <c r="T10" s="1449"/>
      <c r="U10" s="1155" t="s">
        <v>429</v>
      </c>
      <c r="V10" s="1156" t="s">
        <v>386</v>
      </c>
      <c r="W10" s="1148"/>
      <c r="X10" s="1452"/>
      <c r="Y10" s="1158" t="s">
        <v>387</v>
      </c>
      <c r="Z10" s="1155" t="s">
        <v>429</v>
      </c>
      <c r="AA10" s="1155" t="s">
        <v>386</v>
      </c>
      <c r="AB10" s="1119"/>
      <c r="AC10" s="106"/>
    </row>
    <row r="11" spans="1:34" ht="13.5" thickBot="1">
      <c r="A11" s="1159" t="s">
        <v>430</v>
      </c>
      <c r="B11" s="1148"/>
      <c r="C11" s="1616">
        <v>371.02</v>
      </c>
      <c r="D11" s="1617">
        <v>364.67200000000003</v>
      </c>
      <c r="E11" s="1618"/>
      <c r="F11" s="1619">
        <v>364.23899999999998</v>
      </c>
      <c r="G11" s="1620">
        <v>-0.46200000000004593</v>
      </c>
      <c r="H11" s="1621">
        <v>-1.2667911522042941E-3</v>
      </c>
      <c r="I11" s="1615"/>
      <c r="J11" s="1616">
        <v>321.43099999999998</v>
      </c>
      <c r="K11" s="1617">
        <v>383.04700000000003</v>
      </c>
      <c r="L11" s="1618">
        <v>381.38200000000001</v>
      </c>
      <c r="M11" s="1619">
        <v>378.726</v>
      </c>
      <c r="N11" s="1620">
        <v>2.5120000000000005</v>
      </c>
      <c r="O11" s="1621">
        <v>6.6770508274545115E-3</v>
      </c>
      <c r="P11" s="1614"/>
      <c r="Q11" s="1616">
        <v>365.72300000000001</v>
      </c>
      <c r="R11" s="1617">
        <v>363.774</v>
      </c>
      <c r="S11" s="1618"/>
      <c r="T11" s="1619">
        <v>355.59199999999998</v>
      </c>
      <c r="U11" s="1620">
        <v>1.1999999999999886</v>
      </c>
      <c r="V11" s="1621">
        <v>3.3860809499084432E-3</v>
      </c>
      <c r="W11" s="1614"/>
      <c r="X11" s="1622">
        <v>364.61329999999998</v>
      </c>
      <c r="Y11" s="1623">
        <v>163.94482913669063</v>
      </c>
      <c r="Z11" s="1620">
        <v>0.13189999999997326</v>
      </c>
      <c r="AA11" s="1621">
        <v>3.6188403578329975E-4</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579" t="s">
        <v>392</v>
      </c>
      <c r="B14" s="1577"/>
      <c r="C14" s="1580">
        <v>337.85930000000002</v>
      </c>
      <c r="D14" s="1581">
        <v>314.69240000000002</v>
      </c>
      <c r="E14" s="1581" t="s">
        <v>455</v>
      </c>
      <c r="F14" s="1582">
        <v>334.87569999999999</v>
      </c>
      <c r="G14" s="1583">
        <v>1.2400000000013733E-2</v>
      </c>
      <c r="H14" s="1584">
        <v>3.7030035838547803E-5</v>
      </c>
      <c r="I14" s="1585"/>
      <c r="J14" s="1580" t="s">
        <v>455</v>
      </c>
      <c r="K14" s="1581" t="s">
        <v>455</v>
      </c>
      <c r="L14" s="1581" t="s">
        <v>455</v>
      </c>
      <c r="M14" s="1582" t="s">
        <v>455</v>
      </c>
      <c r="N14" s="1583"/>
      <c r="O14" s="1584"/>
      <c r="P14" s="1577"/>
      <c r="Q14" s="1580" t="s">
        <v>455</v>
      </c>
      <c r="R14" s="1581" t="s">
        <v>455</v>
      </c>
      <c r="S14" s="1581" t="s">
        <v>455</v>
      </c>
      <c r="T14" s="1582" t="s">
        <v>455</v>
      </c>
      <c r="U14" s="1583" t="s">
        <v>455</v>
      </c>
      <c r="V14" s="1586" t="s">
        <v>455</v>
      </c>
      <c r="W14" s="1577"/>
      <c r="X14" s="1587">
        <v>334.87569999999999</v>
      </c>
      <c r="Y14" s="1588"/>
      <c r="Z14" s="1589">
        <v>1.2400000000013733E-2</v>
      </c>
      <c r="AA14" s="1586">
        <v>3.7030035838547803E-5</v>
      </c>
      <c r="AB14" s="1119"/>
    </row>
    <row r="15" spans="1:34">
      <c r="A15" s="1590" t="s">
        <v>393</v>
      </c>
      <c r="B15" s="1577"/>
      <c r="C15" s="1591" t="s">
        <v>455</v>
      </c>
      <c r="D15" s="1592" t="s">
        <v>455</v>
      </c>
      <c r="E15" s="1592" t="s">
        <v>455</v>
      </c>
      <c r="F15" s="1593" t="s">
        <v>455</v>
      </c>
      <c r="G15" s="1594"/>
      <c r="H15" s="1595" t="s">
        <v>455</v>
      </c>
      <c r="I15" s="1585"/>
      <c r="J15" s="1591" t="s">
        <v>455</v>
      </c>
      <c r="K15" s="1592" t="s">
        <v>455</v>
      </c>
      <c r="L15" s="1592" t="s">
        <v>455</v>
      </c>
      <c r="M15" s="1593" t="s">
        <v>455</v>
      </c>
      <c r="N15" s="1594" t="s">
        <v>455</v>
      </c>
      <c r="O15" s="1596" t="s">
        <v>455</v>
      </c>
      <c r="P15" s="1577"/>
      <c r="Q15" s="1591" t="s">
        <v>455</v>
      </c>
      <c r="R15" s="1592" t="s">
        <v>455</v>
      </c>
      <c r="S15" s="1592" t="s">
        <v>455</v>
      </c>
      <c r="T15" s="1593" t="s">
        <v>455</v>
      </c>
      <c r="U15" s="1594" t="s">
        <v>455</v>
      </c>
      <c r="V15" s="1596" t="s">
        <v>455</v>
      </c>
      <c r="W15" s="1577"/>
      <c r="X15" s="1597" t="s">
        <v>455</v>
      </c>
      <c r="Y15" s="1578"/>
      <c r="Z15" s="1598" t="s">
        <v>455</v>
      </c>
      <c r="AA15" s="1596" t="s">
        <v>455</v>
      </c>
      <c r="AB15" s="1120"/>
    </row>
    <row r="16" spans="1:34">
      <c r="A16" s="1590" t="s">
        <v>394</v>
      </c>
      <c r="B16" s="1577"/>
      <c r="C16" s="1591">
        <v>314.38600000000002</v>
      </c>
      <c r="D16" s="1592">
        <v>317.05939999999998</v>
      </c>
      <c r="E16" s="1592">
        <v>315.84899999999999</v>
      </c>
      <c r="F16" s="1593">
        <v>316.13420000000002</v>
      </c>
      <c r="G16" s="1594">
        <v>0.63750000000004547</v>
      </c>
      <c r="H16" s="1595">
        <v>2.0206233535882134E-3</v>
      </c>
      <c r="I16" s="1585"/>
      <c r="J16" s="1591" t="s">
        <v>455</v>
      </c>
      <c r="K16" s="1592" t="s">
        <v>455</v>
      </c>
      <c r="L16" s="1592" t="s">
        <v>455</v>
      </c>
      <c r="M16" s="1593" t="s">
        <v>455</v>
      </c>
      <c r="N16" s="1594" t="s">
        <v>455</v>
      </c>
      <c r="O16" s="1596" t="s">
        <v>455</v>
      </c>
      <c r="P16" s="1577"/>
      <c r="Q16" s="1591" t="s">
        <v>455</v>
      </c>
      <c r="R16" s="1592" t="s">
        <v>398</v>
      </c>
      <c r="S16" s="1592" t="s">
        <v>398</v>
      </c>
      <c r="T16" s="1593" t="s">
        <v>398</v>
      </c>
      <c r="U16" s="1594" t="s">
        <v>455</v>
      </c>
      <c r="V16" s="1596" t="s">
        <v>455</v>
      </c>
      <c r="W16" s="1577"/>
      <c r="X16" s="1597" t="s">
        <v>398</v>
      </c>
      <c r="Y16" s="1578"/>
      <c r="Z16" s="1598" t="s">
        <v>455</v>
      </c>
      <c r="AA16" s="1596" t="s">
        <v>455</v>
      </c>
      <c r="AB16" s="1120"/>
    </row>
    <row r="17" spans="1:28">
      <c r="A17" s="1590" t="s">
        <v>395</v>
      </c>
      <c r="B17" s="1577"/>
      <c r="C17" s="1591" t="s">
        <v>455</v>
      </c>
      <c r="D17" s="1592">
        <v>317.2484</v>
      </c>
      <c r="E17" s="1592">
        <v>303.31720000000001</v>
      </c>
      <c r="F17" s="1593">
        <v>307.94150000000002</v>
      </c>
      <c r="G17" s="1594">
        <v>-4.3977999999999611</v>
      </c>
      <c r="H17" s="1595">
        <v>-1.4080200602357595E-2</v>
      </c>
      <c r="I17" s="1585"/>
      <c r="J17" s="1591" t="s">
        <v>455</v>
      </c>
      <c r="K17" s="1592" t="s">
        <v>455</v>
      </c>
      <c r="L17" s="1592" t="s">
        <v>455</v>
      </c>
      <c r="M17" s="1593" t="s">
        <v>455</v>
      </c>
      <c r="N17" s="1594" t="s">
        <v>455</v>
      </c>
      <c r="O17" s="1596" t="s">
        <v>455</v>
      </c>
      <c r="P17" s="1577"/>
      <c r="Q17" s="1591" t="s">
        <v>455</v>
      </c>
      <c r="R17" s="1592">
        <v>333.95209999999997</v>
      </c>
      <c r="S17" s="1592">
        <v>343.50650000000002</v>
      </c>
      <c r="T17" s="1593">
        <v>341.59550000000002</v>
      </c>
      <c r="U17" s="1594">
        <v>4.7700000000020282E-2</v>
      </c>
      <c r="V17" s="1596">
        <v>1.3965834357598794E-4</v>
      </c>
      <c r="W17" s="1577"/>
      <c r="X17" s="1599">
        <v>329.38299999999998</v>
      </c>
      <c r="Y17" s="1577"/>
      <c r="Z17" s="1598">
        <v>-1.5655000000000427</v>
      </c>
      <c r="AA17" s="1596">
        <v>-4.7303432407158619E-3</v>
      </c>
      <c r="AB17" s="1119"/>
    </row>
    <row r="18" spans="1:28">
      <c r="A18" s="1590" t="s">
        <v>396</v>
      </c>
      <c r="B18" s="1577"/>
      <c r="C18" s="1591">
        <v>373.37040000000002</v>
      </c>
      <c r="D18" s="1592">
        <v>382.95670000000001</v>
      </c>
      <c r="E18" s="1592" t="s">
        <v>455</v>
      </c>
      <c r="F18" s="1593">
        <v>377.81549999999999</v>
      </c>
      <c r="G18" s="1594">
        <v>-2.5156000000000063</v>
      </c>
      <c r="H18" s="1595">
        <v>-6.6142369109442045E-3</v>
      </c>
      <c r="I18" s="1585"/>
      <c r="J18" s="1591" t="s">
        <v>455</v>
      </c>
      <c r="K18" s="1592" t="s">
        <v>455</v>
      </c>
      <c r="L18" s="1592" t="s">
        <v>455</v>
      </c>
      <c r="M18" s="1593" t="s">
        <v>455</v>
      </c>
      <c r="N18" s="1594" t="s">
        <v>455</v>
      </c>
      <c r="O18" s="1596" t="s">
        <v>455</v>
      </c>
      <c r="P18" s="1577"/>
      <c r="Q18" s="1591" t="s">
        <v>455</v>
      </c>
      <c r="R18" s="1592" t="s">
        <v>455</v>
      </c>
      <c r="S18" s="1592" t="s">
        <v>455</v>
      </c>
      <c r="T18" s="1593" t="s">
        <v>455</v>
      </c>
      <c r="U18" s="1594" t="s">
        <v>455</v>
      </c>
      <c r="V18" s="1596" t="s">
        <v>455</v>
      </c>
      <c r="W18" s="1577"/>
      <c r="X18" s="1599">
        <v>377.81549999999999</v>
      </c>
      <c r="Y18" s="1578"/>
      <c r="Z18" s="1598">
        <v>-2.5156000000000063</v>
      </c>
      <c r="AA18" s="1596">
        <v>-6.6142369109442045E-3</v>
      </c>
      <c r="AB18" s="1120"/>
    </row>
    <row r="19" spans="1:28">
      <c r="A19" s="1590" t="s">
        <v>397</v>
      </c>
      <c r="B19" s="1577"/>
      <c r="C19" s="1591" t="s">
        <v>455</v>
      </c>
      <c r="D19" s="1592">
        <v>293.71690000000001</v>
      </c>
      <c r="E19" s="1592" t="s">
        <v>455</v>
      </c>
      <c r="F19" s="1593">
        <v>293.71690000000001</v>
      </c>
      <c r="G19" s="1594">
        <v>-7.7608999999999924</v>
      </c>
      <c r="H19" s="1595">
        <v>-2.5742857351353843E-2</v>
      </c>
      <c r="I19" s="1585"/>
      <c r="J19" s="1591" t="s">
        <v>455</v>
      </c>
      <c r="K19" s="1592" t="s">
        <v>455</v>
      </c>
      <c r="L19" s="1592" t="s">
        <v>455</v>
      </c>
      <c r="M19" s="1593" t="s">
        <v>455</v>
      </c>
      <c r="N19" s="1594" t="s">
        <v>455</v>
      </c>
      <c r="O19" s="1596" t="s">
        <v>455</v>
      </c>
      <c r="P19" s="1577"/>
      <c r="Q19" s="1591" t="s">
        <v>455</v>
      </c>
      <c r="R19" s="1592" t="s">
        <v>455</v>
      </c>
      <c r="S19" s="1592" t="s">
        <v>455</v>
      </c>
      <c r="T19" s="1593" t="s">
        <v>455</v>
      </c>
      <c r="U19" s="1594" t="s">
        <v>455</v>
      </c>
      <c r="V19" s="1596" t="s">
        <v>455</v>
      </c>
      <c r="W19" s="1577"/>
      <c r="X19" s="1599">
        <v>293.71690000000001</v>
      </c>
      <c r="Y19" s="1578"/>
      <c r="Z19" s="1598">
        <v>-7.7608999999999924</v>
      </c>
      <c r="AA19" s="1596">
        <v>-2.5742857351353843E-2</v>
      </c>
      <c r="AB19" s="1120"/>
    </row>
    <row r="20" spans="1:28">
      <c r="A20" s="1590" t="s">
        <v>399</v>
      </c>
      <c r="B20" s="1577"/>
      <c r="C20" s="1600" t="s">
        <v>455</v>
      </c>
      <c r="D20" s="1601" t="s">
        <v>455</v>
      </c>
      <c r="E20" s="1601" t="s">
        <v>455</v>
      </c>
      <c r="F20" s="1602" t="s">
        <v>455</v>
      </c>
      <c r="G20" s="1594"/>
      <c r="H20" s="1595"/>
      <c r="I20" s="1603"/>
      <c r="J20" s="1600">
        <v>375.77539999999999</v>
      </c>
      <c r="K20" s="1601">
        <v>383.89920000000001</v>
      </c>
      <c r="L20" s="1601">
        <v>391.55149999999998</v>
      </c>
      <c r="M20" s="1602">
        <v>386.2124</v>
      </c>
      <c r="N20" s="1594">
        <v>2.974899999999991</v>
      </c>
      <c r="O20" s="1596">
        <v>7.762549332985369E-3</v>
      </c>
      <c r="P20" s="1577"/>
      <c r="Q20" s="1600" t="s">
        <v>455</v>
      </c>
      <c r="R20" s="1601" t="s">
        <v>455</v>
      </c>
      <c r="S20" s="1601" t="s">
        <v>455</v>
      </c>
      <c r="T20" s="1602" t="s">
        <v>455</v>
      </c>
      <c r="U20" s="1594" t="s">
        <v>455</v>
      </c>
      <c r="V20" s="1596" t="s">
        <v>455</v>
      </c>
      <c r="W20" s="1577"/>
      <c r="X20" s="1599">
        <v>386.2124</v>
      </c>
      <c r="Y20" s="1588"/>
      <c r="Z20" s="1598">
        <v>2.974899999999991</v>
      </c>
      <c r="AA20" s="1596">
        <v>7.762549332985369E-3</v>
      </c>
      <c r="AB20" s="1119"/>
    </row>
    <row r="21" spans="1:28">
      <c r="A21" s="1590" t="s">
        <v>400</v>
      </c>
      <c r="B21" s="1577"/>
      <c r="C21" s="1591" t="s">
        <v>455</v>
      </c>
      <c r="D21" s="1592">
        <v>434.06540000000001</v>
      </c>
      <c r="E21" s="1592">
        <v>416.97800000000001</v>
      </c>
      <c r="F21" s="1593">
        <v>426.09160000000003</v>
      </c>
      <c r="G21" s="1594">
        <v>0</v>
      </c>
      <c r="H21" s="1595">
        <v>0</v>
      </c>
      <c r="I21" s="1585"/>
      <c r="J21" s="1591" t="s">
        <v>455</v>
      </c>
      <c r="K21" s="1592" t="s">
        <v>455</v>
      </c>
      <c r="L21" s="1592" t="s">
        <v>455</v>
      </c>
      <c r="M21" s="1593" t="s">
        <v>455</v>
      </c>
      <c r="N21" s="1594" t="s">
        <v>455</v>
      </c>
      <c r="O21" s="1596" t="s">
        <v>455</v>
      </c>
      <c r="P21" s="1577"/>
      <c r="Q21" s="1591" t="s">
        <v>455</v>
      </c>
      <c r="R21" s="1592" t="s">
        <v>455</v>
      </c>
      <c r="S21" s="1592" t="s">
        <v>455</v>
      </c>
      <c r="T21" s="1593" t="s">
        <v>455</v>
      </c>
      <c r="U21" s="1594" t="s">
        <v>455</v>
      </c>
      <c r="V21" s="1596" t="s">
        <v>455</v>
      </c>
      <c r="W21" s="1577"/>
      <c r="X21" s="1599">
        <v>426.09160000000003</v>
      </c>
      <c r="Y21" s="1588"/>
      <c r="Z21" s="1598" t="s">
        <v>455</v>
      </c>
      <c r="AA21" s="1596" t="s">
        <v>455</v>
      </c>
      <c r="AB21" s="1120"/>
    </row>
    <row r="22" spans="1:28">
      <c r="A22" s="1590" t="s">
        <v>401</v>
      </c>
      <c r="B22" s="1577"/>
      <c r="C22" s="1591">
        <v>346.22649999999999</v>
      </c>
      <c r="D22" s="1592">
        <v>350.40600000000001</v>
      </c>
      <c r="E22" s="1592" t="s">
        <v>455</v>
      </c>
      <c r="F22" s="1593">
        <v>347.56709999999998</v>
      </c>
      <c r="G22" s="1594">
        <v>0.95289999999999964</v>
      </c>
      <c r="H22" s="1595">
        <v>2.7491660757117398E-3</v>
      </c>
      <c r="I22" s="1585"/>
      <c r="J22" s="1591" t="s">
        <v>455</v>
      </c>
      <c r="K22" s="1592" t="s">
        <v>455</v>
      </c>
      <c r="L22" s="1592" t="s">
        <v>455</v>
      </c>
      <c r="M22" s="1593" t="s">
        <v>455</v>
      </c>
      <c r="N22" s="1594" t="s">
        <v>455</v>
      </c>
      <c r="O22" s="1596" t="s">
        <v>455</v>
      </c>
      <c r="P22" s="1577"/>
      <c r="Q22" s="1591">
        <v>361.43619999999999</v>
      </c>
      <c r="R22" s="1592">
        <v>369.15870000000001</v>
      </c>
      <c r="S22" s="1592" t="s">
        <v>455</v>
      </c>
      <c r="T22" s="1593">
        <v>365.25900000000001</v>
      </c>
      <c r="U22" s="1594">
        <v>3.7042000000000144</v>
      </c>
      <c r="V22" s="1596">
        <v>1.0245196578775984E-2</v>
      </c>
      <c r="W22" s="1577"/>
      <c r="X22" s="1599">
        <v>358.73790000000002</v>
      </c>
      <c r="Y22" s="1588"/>
      <c r="Z22" s="1598">
        <v>2.6901000000000295</v>
      </c>
      <c r="AA22" s="1596">
        <v>7.5554462069420403E-3</v>
      </c>
      <c r="AB22" s="1120"/>
    </row>
    <row r="23" spans="1:28">
      <c r="A23" s="1590" t="s">
        <v>402</v>
      </c>
      <c r="B23" s="1577"/>
      <c r="C23" s="1600">
        <v>371.06290000000001</v>
      </c>
      <c r="D23" s="1601">
        <v>364.18340000000001</v>
      </c>
      <c r="E23" s="1601">
        <v>341.68029999999999</v>
      </c>
      <c r="F23" s="1602">
        <v>364.42630000000003</v>
      </c>
      <c r="G23" s="1594">
        <v>0.60140000000001237</v>
      </c>
      <c r="H23" s="1595">
        <v>1.6529929644728547E-3</v>
      </c>
      <c r="I23" s="1585"/>
      <c r="J23" s="1600">
        <v>392.72030000000001</v>
      </c>
      <c r="K23" s="1601">
        <v>363</v>
      </c>
      <c r="L23" s="1601">
        <v>330.14859999999999</v>
      </c>
      <c r="M23" s="1602">
        <v>347.14010000000002</v>
      </c>
      <c r="N23" s="1594">
        <v>0.56030000000004065</v>
      </c>
      <c r="O23" s="1596">
        <v>1.616655096459807E-3</v>
      </c>
      <c r="P23" s="1577"/>
      <c r="Q23" s="1600" t="s">
        <v>455</v>
      </c>
      <c r="R23" s="1601" t="s">
        <v>455</v>
      </c>
      <c r="S23" s="1601" t="s">
        <v>455</v>
      </c>
      <c r="T23" s="1602" t="s">
        <v>455</v>
      </c>
      <c r="U23" s="1594" t="s">
        <v>455</v>
      </c>
      <c r="V23" s="1596" t="s">
        <v>455</v>
      </c>
      <c r="W23" s="1577"/>
      <c r="X23" s="1599">
        <v>361.9982</v>
      </c>
      <c r="Y23" s="1578"/>
      <c r="Z23" s="1598">
        <v>0.59559999999999036</v>
      </c>
      <c r="AA23" s="1596">
        <v>1.6480235615350391E-3</v>
      </c>
      <c r="AB23" s="1119"/>
    </row>
    <row r="24" spans="1:28">
      <c r="A24" s="1590" t="s">
        <v>403</v>
      </c>
      <c r="B24" s="1577"/>
      <c r="C24" s="1600">
        <v>316.77050000000003</v>
      </c>
      <c r="D24" s="1601">
        <v>322.92840000000001</v>
      </c>
      <c r="E24" s="1601" t="s">
        <v>455</v>
      </c>
      <c r="F24" s="1602">
        <v>321.28550000000001</v>
      </c>
      <c r="G24" s="1594">
        <v>0.94360000000000355</v>
      </c>
      <c r="H24" s="1595">
        <v>2.945602807500336E-3</v>
      </c>
      <c r="I24" s="1585"/>
      <c r="J24" s="1600" t="s">
        <v>455</v>
      </c>
      <c r="K24" s="1601" t="s">
        <v>455</v>
      </c>
      <c r="L24" s="1601" t="s">
        <v>455</v>
      </c>
      <c r="M24" s="1602" t="s">
        <v>455</v>
      </c>
      <c r="N24" s="1594" t="s">
        <v>455</v>
      </c>
      <c r="O24" s="1596" t="s">
        <v>455</v>
      </c>
      <c r="P24" s="1577"/>
      <c r="Q24" s="1600" t="s">
        <v>455</v>
      </c>
      <c r="R24" s="1601">
        <v>371.89069999999998</v>
      </c>
      <c r="S24" s="1601">
        <v>371.89069999999998</v>
      </c>
      <c r="T24" s="1602">
        <v>346.4384</v>
      </c>
      <c r="U24" s="1594">
        <v>-0.36189999999999145</v>
      </c>
      <c r="V24" s="1596">
        <v>-1.0435400430737207E-3</v>
      </c>
      <c r="W24" s="1577"/>
      <c r="X24" s="1599">
        <v>322.29660000000001</v>
      </c>
      <c r="Y24" s="1578"/>
      <c r="Z24" s="1598">
        <v>0.89109999999999445</v>
      </c>
      <c r="AA24" s="1596">
        <v>2.7725101157261012E-3</v>
      </c>
      <c r="AB24" s="1120"/>
    </row>
    <row r="25" spans="1:28">
      <c r="A25" s="1590" t="s">
        <v>404</v>
      </c>
      <c r="B25" s="1577"/>
      <c r="C25" s="1591">
        <v>388.71730000000002</v>
      </c>
      <c r="D25" s="1592">
        <v>383.91669999999999</v>
      </c>
      <c r="E25" s="1592">
        <v>351.32040000000001</v>
      </c>
      <c r="F25" s="1593">
        <v>386.72609999999997</v>
      </c>
      <c r="G25" s="1604">
        <v>-2.4767000000000507</v>
      </c>
      <c r="H25" s="1595">
        <v>-6.3635205091022717E-3</v>
      </c>
      <c r="I25" s="1585"/>
      <c r="J25" s="1591" t="s">
        <v>455</v>
      </c>
      <c r="K25" s="1592" t="s">
        <v>455</v>
      </c>
      <c r="L25" s="1592" t="s">
        <v>455</v>
      </c>
      <c r="M25" s="1593" t="s">
        <v>455</v>
      </c>
      <c r="N25" s="1594" t="s">
        <v>455</v>
      </c>
      <c r="O25" s="1596" t="s">
        <v>455</v>
      </c>
      <c r="P25" s="1577"/>
      <c r="Q25" s="1591">
        <v>426.08699999999999</v>
      </c>
      <c r="R25" s="1592">
        <v>418.08960000000002</v>
      </c>
      <c r="S25" s="1592">
        <v>422.09210000000002</v>
      </c>
      <c r="T25" s="1593">
        <v>422.9425</v>
      </c>
      <c r="U25" s="1594">
        <v>-26.349800000000016</v>
      </c>
      <c r="V25" s="1596">
        <v>-5.8647343833847176E-2</v>
      </c>
      <c r="W25" s="1577"/>
      <c r="X25" s="1599">
        <v>388.87759999999997</v>
      </c>
      <c r="Y25" s="1578"/>
      <c r="Z25" s="1598">
        <v>-3.8949000000000069</v>
      </c>
      <c r="AA25" s="1596">
        <v>-9.9164274484593307E-3</v>
      </c>
      <c r="AB25" s="1120"/>
    </row>
    <row r="26" spans="1:28">
      <c r="A26" s="1590" t="s">
        <v>405</v>
      </c>
      <c r="B26" s="1577"/>
      <c r="C26" s="1591" t="s">
        <v>455</v>
      </c>
      <c r="D26" s="1592" t="s">
        <v>455</v>
      </c>
      <c r="E26" s="1592" t="s">
        <v>455</v>
      </c>
      <c r="F26" s="1593" t="s">
        <v>455</v>
      </c>
      <c r="G26" s="1594">
        <v>0</v>
      </c>
      <c r="H26" s="1595">
        <v>0</v>
      </c>
      <c r="I26" s="1585"/>
      <c r="J26" s="1591" t="s">
        <v>455</v>
      </c>
      <c r="K26" s="1592" t="s">
        <v>455</v>
      </c>
      <c r="L26" s="1592" t="s">
        <v>455</v>
      </c>
      <c r="M26" s="1593" t="s">
        <v>455</v>
      </c>
      <c r="N26" s="1594" t="s">
        <v>455</v>
      </c>
      <c r="O26" s="1596" t="s">
        <v>455</v>
      </c>
      <c r="P26" s="1577"/>
      <c r="Q26" s="1591" t="s">
        <v>455</v>
      </c>
      <c r="R26" s="1592" t="s">
        <v>455</v>
      </c>
      <c r="S26" s="1592" t="s">
        <v>455</v>
      </c>
      <c r="T26" s="1593" t="s">
        <v>455</v>
      </c>
      <c r="U26" s="1594" t="s">
        <v>455</v>
      </c>
      <c r="V26" s="1596" t="s">
        <v>455</v>
      </c>
      <c r="W26" s="1577"/>
      <c r="X26" s="1599" t="s">
        <v>455</v>
      </c>
      <c r="Y26" s="1588"/>
      <c r="Z26" s="1598" t="s">
        <v>455</v>
      </c>
      <c r="AA26" s="1596" t="s">
        <v>455</v>
      </c>
      <c r="AB26" s="1119"/>
    </row>
    <row r="27" spans="1:28">
      <c r="A27" s="1590" t="s">
        <v>406</v>
      </c>
      <c r="B27" s="1577"/>
      <c r="C27" s="1591" t="s">
        <v>455</v>
      </c>
      <c r="D27" s="1592">
        <v>254.25620000000001</v>
      </c>
      <c r="E27" s="1592" t="s">
        <v>455</v>
      </c>
      <c r="F27" s="1593">
        <v>254.25620000000001</v>
      </c>
      <c r="G27" s="1594">
        <v>-16.265999999999991</v>
      </c>
      <c r="H27" s="1595">
        <v>-6.0128152144260261E-2</v>
      </c>
      <c r="I27" s="1585"/>
      <c r="J27" s="1591" t="s">
        <v>455</v>
      </c>
      <c r="K27" s="1592" t="s">
        <v>455</v>
      </c>
      <c r="L27" s="1592" t="s">
        <v>455</v>
      </c>
      <c r="M27" s="1593" t="s">
        <v>455</v>
      </c>
      <c r="N27" s="1594" t="s">
        <v>455</v>
      </c>
      <c r="O27" s="1596" t="s">
        <v>455</v>
      </c>
      <c r="P27" s="1577"/>
      <c r="Q27" s="1591" t="s">
        <v>455</v>
      </c>
      <c r="R27" s="1592" t="s">
        <v>455</v>
      </c>
      <c r="S27" s="1592" t="s">
        <v>455</v>
      </c>
      <c r="T27" s="1593" t="s">
        <v>455</v>
      </c>
      <c r="U27" s="1594" t="s">
        <v>455</v>
      </c>
      <c r="V27" s="1596" t="s">
        <v>455</v>
      </c>
      <c r="W27" s="1577"/>
      <c r="X27" s="1599">
        <v>254.25620000000001</v>
      </c>
      <c r="Y27" s="1588"/>
      <c r="Z27" s="1598">
        <v>3.5052000000000021</v>
      </c>
      <c r="AA27" s="1596">
        <v>1.3978807661783943E-2</v>
      </c>
      <c r="AB27" s="1120"/>
    </row>
    <row r="28" spans="1:28">
      <c r="A28" s="1590" t="s">
        <v>407</v>
      </c>
      <c r="B28" s="1577"/>
      <c r="C28" s="1591" t="s">
        <v>455</v>
      </c>
      <c r="D28" s="1592">
        <v>275.1429</v>
      </c>
      <c r="E28" s="1592">
        <v>286.51650000000001</v>
      </c>
      <c r="F28" s="1593">
        <v>283.57979999999998</v>
      </c>
      <c r="G28" s="1594">
        <v>0.77259999999995443</v>
      </c>
      <c r="H28" s="1595">
        <v>2.7318965005131979E-3</v>
      </c>
      <c r="I28" s="1585"/>
      <c r="J28" s="1591" t="s">
        <v>455</v>
      </c>
      <c r="K28" s="1592" t="s">
        <v>455</v>
      </c>
      <c r="L28" s="1592" t="s">
        <v>455</v>
      </c>
      <c r="M28" s="1593" t="s">
        <v>455</v>
      </c>
      <c r="N28" s="1594" t="s">
        <v>455</v>
      </c>
      <c r="O28" s="1596" t="s">
        <v>455</v>
      </c>
      <c r="P28" s="1577"/>
      <c r="Q28" s="1591" t="s">
        <v>455</v>
      </c>
      <c r="R28" s="1592" t="s">
        <v>398</v>
      </c>
      <c r="S28" s="1592" t="s">
        <v>455</v>
      </c>
      <c r="T28" s="1593" t="s">
        <v>398</v>
      </c>
      <c r="U28" s="1594" t="s">
        <v>455</v>
      </c>
      <c r="V28" s="1596" t="s">
        <v>455</v>
      </c>
      <c r="W28" s="1577"/>
      <c r="X28" s="1599" t="s">
        <v>398</v>
      </c>
      <c r="Y28" s="1588"/>
      <c r="Z28" s="1598" t="s">
        <v>455</v>
      </c>
      <c r="AA28" s="1596" t="s">
        <v>455</v>
      </c>
      <c r="AB28" s="1120"/>
    </row>
    <row r="29" spans="1:28">
      <c r="A29" s="1590" t="s">
        <v>408</v>
      </c>
      <c r="B29" s="1577"/>
      <c r="C29" s="1591">
        <v>397.59469999999999</v>
      </c>
      <c r="D29" s="1601">
        <v>393.10739999999998</v>
      </c>
      <c r="E29" s="1601" t="s">
        <v>455</v>
      </c>
      <c r="F29" s="1602">
        <v>396.3338</v>
      </c>
      <c r="G29" s="1594">
        <v>12.703100000000006</v>
      </c>
      <c r="H29" s="1595">
        <v>3.3112834817442982E-2</v>
      </c>
      <c r="I29" s="1585"/>
      <c r="J29" s="1591" t="s">
        <v>455</v>
      </c>
      <c r="K29" s="1601" t="s">
        <v>455</v>
      </c>
      <c r="L29" s="1601" t="s">
        <v>455</v>
      </c>
      <c r="M29" s="1602" t="s">
        <v>455</v>
      </c>
      <c r="N29" s="1594" t="s">
        <v>455</v>
      </c>
      <c r="O29" s="1596" t="s">
        <v>455</v>
      </c>
      <c r="P29" s="1577"/>
      <c r="Q29" s="1591" t="s">
        <v>455</v>
      </c>
      <c r="R29" s="1601" t="s">
        <v>455</v>
      </c>
      <c r="S29" s="1601" t="s">
        <v>455</v>
      </c>
      <c r="T29" s="1602" t="s">
        <v>455</v>
      </c>
      <c r="U29" s="1594" t="s">
        <v>455</v>
      </c>
      <c r="V29" s="1596" t="s">
        <v>455</v>
      </c>
      <c r="W29" s="1577"/>
      <c r="X29" s="1599">
        <v>396.3338</v>
      </c>
      <c r="Y29" s="1588"/>
      <c r="Z29" s="1598">
        <v>12.703100000000006</v>
      </c>
      <c r="AA29" s="1596">
        <v>3.3112834817442982E-2</v>
      </c>
      <c r="AB29" s="1119"/>
    </row>
    <row r="30" spans="1:28">
      <c r="A30" s="1590" t="s">
        <v>409</v>
      </c>
      <c r="B30" s="1577"/>
      <c r="C30" s="1591" t="s">
        <v>455</v>
      </c>
      <c r="D30" s="1601">
        <v>202.77780000000001</v>
      </c>
      <c r="E30" s="1601" t="s">
        <v>455</v>
      </c>
      <c r="F30" s="1602">
        <v>202.77780000000001</v>
      </c>
      <c r="G30" s="1594">
        <v>1.9203000000000259</v>
      </c>
      <c r="H30" s="1595">
        <v>9.5605093163064758E-3</v>
      </c>
      <c r="I30" s="1585"/>
      <c r="J30" s="1591" t="s">
        <v>455</v>
      </c>
      <c r="K30" s="1601" t="s">
        <v>455</v>
      </c>
      <c r="L30" s="1601" t="s">
        <v>455</v>
      </c>
      <c r="M30" s="1602" t="s">
        <v>455</v>
      </c>
      <c r="N30" s="1594" t="s">
        <v>455</v>
      </c>
      <c r="O30" s="1596" t="s">
        <v>455</v>
      </c>
      <c r="P30" s="1577"/>
      <c r="Q30" s="1591" t="s">
        <v>455</v>
      </c>
      <c r="R30" s="1601" t="s">
        <v>455</v>
      </c>
      <c r="S30" s="1601" t="s">
        <v>455</v>
      </c>
      <c r="T30" s="1602" t="s">
        <v>455</v>
      </c>
      <c r="U30" s="1594" t="s">
        <v>455</v>
      </c>
      <c r="V30" s="1596" t="s">
        <v>455</v>
      </c>
      <c r="W30" s="1577"/>
      <c r="X30" s="1599">
        <v>202.77780000000001</v>
      </c>
      <c r="Y30" s="1588"/>
      <c r="Z30" s="1598">
        <v>1.9203000000000259</v>
      </c>
      <c r="AA30" s="1596">
        <v>9.5605093163064758E-3</v>
      </c>
      <c r="AB30" s="1120"/>
    </row>
    <row r="31" spans="1:28">
      <c r="A31" s="1590" t="s">
        <v>410</v>
      </c>
      <c r="B31" s="1577"/>
      <c r="C31" s="1591" t="s">
        <v>455</v>
      </c>
      <c r="D31" s="1601" t="s">
        <v>455</v>
      </c>
      <c r="E31" s="1601" t="s">
        <v>455</v>
      </c>
      <c r="F31" s="1602" t="s">
        <v>455</v>
      </c>
      <c r="G31" s="1594">
        <v>0</v>
      </c>
      <c r="H31" s="1595" t="s">
        <v>455</v>
      </c>
      <c r="I31" s="1585"/>
      <c r="J31" s="1591" t="s">
        <v>455</v>
      </c>
      <c r="K31" s="1601" t="s">
        <v>455</v>
      </c>
      <c r="L31" s="1601" t="s">
        <v>455</v>
      </c>
      <c r="M31" s="1602" t="s">
        <v>455</v>
      </c>
      <c r="N31" s="1594" t="s">
        <v>455</v>
      </c>
      <c r="O31" s="1596" t="s">
        <v>455</v>
      </c>
      <c r="P31" s="1577"/>
      <c r="Q31" s="1591" t="s">
        <v>455</v>
      </c>
      <c r="R31" s="1601" t="s">
        <v>455</v>
      </c>
      <c r="S31" s="1601" t="s">
        <v>455</v>
      </c>
      <c r="T31" s="1602" t="s">
        <v>455</v>
      </c>
      <c r="U31" s="1594" t="s">
        <v>455</v>
      </c>
      <c r="V31" s="1596" t="s">
        <v>455</v>
      </c>
      <c r="W31" s="1577"/>
      <c r="X31" s="1599" t="s">
        <v>455</v>
      </c>
      <c r="Y31" s="1588"/>
      <c r="Z31" s="1598" t="s">
        <v>455</v>
      </c>
      <c r="AA31" s="1596" t="s">
        <v>455</v>
      </c>
      <c r="AB31" s="1120"/>
    </row>
    <row r="32" spans="1:28">
      <c r="A32" s="1590" t="s">
        <v>411</v>
      </c>
      <c r="B32" s="1577"/>
      <c r="C32" s="1591" t="s">
        <v>455</v>
      </c>
      <c r="D32" s="1592">
        <v>321.59219999999999</v>
      </c>
      <c r="E32" s="1592">
        <v>332.76119999999997</v>
      </c>
      <c r="F32" s="1593">
        <v>326.72120000000001</v>
      </c>
      <c r="G32" s="1594">
        <v>2.7882000000000176</v>
      </c>
      <c r="H32" s="1595">
        <v>8.6073354675195723E-3</v>
      </c>
      <c r="I32" s="1585"/>
      <c r="J32" s="1591" t="s">
        <v>455</v>
      </c>
      <c r="K32" s="1592" t="s">
        <v>455</v>
      </c>
      <c r="L32" s="1592" t="s">
        <v>455</v>
      </c>
      <c r="M32" s="1593" t="s">
        <v>455</v>
      </c>
      <c r="N32" s="1594" t="s">
        <v>455</v>
      </c>
      <c r="O32" s="1596" t="s">
        <v>455</v>
      </c>
      <c r="P32" s="1577"/>
      <c r="Q32" s="1591" t="s">
        <v>455</v>
      </c>
      <c r="R32" s="1592">
        <v>344.45819999999998</v>
      </c>
      <c r="S32" s="1592">
        <v>309.6388</v>
      </c>
      <c r="T32" s="1593">
        <v>314.47129999999999</v>
      </c>
      <c r="U32" s="1594">
        <v>-1.2210000000000036</v>
      </c>
      <c r="V32" s="1596">
        <v>-3.8676901527214813E-3</v>
      </c>
      <c r="W32" s="1577"/>
      <c r="X32" s="1599">
        <v>317.31209999999999</v>
      </c>
      <c r="Y32" s="1578"/>
      <c r="Z32" s="1598">
        <v>-0.29120000000000346</v>
      </c>
      <c r="AA32" s="1596">
        <v>-9.1686704766602567E-4</v>
      </c>
      <c r="AB32" s="1119"/>
    </row>
    <row r="33" spans="1:28">
      <c r="A33" s="1590" t="s">
        <v>412</v>
      </c>
      <c r="B33" s="1577"/>
      <c r="C33" s="1591">
        <v>381.71749999999997</v>
      </c>
      <c r="D33" s="1592">
        <v>379.73309999999998</v>
      </c>
      <c r="E33" s="1592" t="s">
        <v>455</v>
      </c>
      <c r="F33" s="1593">
        <v>381.00720000000001</v>
      </c>
      <c r="G33" s="1594">
        <v>7.7537000000000376</v>
      </c>
      <c r="H33" s="1595">
        <v>2.0773281429377288E-2</v>
      </c>
      <c r="I33" s="1585"/>
      <c r="J33" s="1591" t="s">
        <v>455</v>
      </c>
      <c r="K33" s="1592" t="s">
        <v>455</v>
      </c>
      <c r="L33" s="1592" t="s">
        <v>455</v>
      </c>
      <c r="M33" s="1593" t="s">
        <v>455</v>
      </c>
      <c r="N33" s="1594" t="s">
        <v>455</v>
      </c>
      <c r="O33" s="1596" t="s">
        <v>455</v>
      </c>
      <c r="P33" s="1577"/>
      <c r="Q33" s="1591">
        <v>476.75909999999999</v>
      </c>
      <c r="R33" s="1592">
        <v>467.62950000000001</v>
      </c>
      <c r="S33" s="1592" t="s">
        <v>455</v>
      </c>
      <c r="T33" s="1593">
        <v>472.29239999999999</v>
      </c>
      <c r="U33" s="1594">
        <v>9.5158999999999878</v>
      </c>
      <c r="V33" s="1596">
        <v>2.0562625803168366E-2</v>
      </c>
      <c r="W33" s="1577"/>
      <c r="X33" s="1599">
        <v>381.00729999999999</v>
      </c>
      <c r="Y33" s="1578"/>
      <c r="Z33" s="1598">
        <v>7.7536999999999807</v>
      </c>
      <c r="AA33" s="1596">
        <v>2.0773275863916529E-2</v>
      </c>
      <c r="AB33" s="1120"/>
    </row>
    <row r="34" spans="1:28">
      <c r="A34" s="1590" t="s">
        <v>413</v>
      </c>
      <c r="B34" s="1577"/>
      <c r="C34" s="1591" t="s">
        <v>455</v>
      </c>
      <c r="D34" s="1592">
        <v>315.2022</v>
      </c>
      <c r="E34" s="1592">
        <v>326.3852</v>
      </c>
      <c r="F34" s="1593">
        <v>322.3252</v>
      </c>
      <c r="G34" s="1594">
        <v>2.384900000000016</v>
      </c>
      <c r="H34" s="1595">
        <v>7.4542031747797388E-3</v>
      </c>
      <c r="I34" s="1585"/>
      <c r="J34" s="1591" t="s">
        <v>455</v>
      </c>
      <c r="K34" s="1592" t="s">
        <v>455</v>
      </c>
      <c r="L34" s="1592" t="s">
        <v>455</v>
      </c>
      <c r="M34" s="1593" t="s">
        <v>455</v>
      </c>
      <c r="N34" s="1594" t="s">
        <v>455</v>
      </c>
      <c r="O34" s="1596" t="s">
        <v>455</v>
      </c>
      <c r="P34" s="1577"/>
      <c r="Q34" s="1591" t="s">
        <v>455</v>
      </c>
      <c r="R34" s="1592" t="s">
        <v>455</v>
      </c>
      <c r="S34" s="1592">
        <v>288.83530000000002</v>
      </c>
      <c r="T34" s="1593">
        <v>293.30950000000001</v>
      </c>
      <c r="U34" s="1594">
        <v>-19.047199999999975</v>
      </c>
      <c r="V34" s="1596">
        <v>-6.0979002531400761E-2</v>
      </c>
      <c r="W34" s="1577"/>
      <c r="X34" s="1599">
        <v>322.1395</v>
      </c>
      <c r="Y34" s="1578"/>
      <c r="Z34" s="1598">
        <v>2.2477000000000089</v>
      </c>
      <c r="AA34" s="1596">
        <v>7.0264383144551523E-3</v>
      </c>
      <c r="AB34" s="1120"/>
    </row>
    <row r="35" spans="1:28">
      <c r="A35" s="1590" t="s">
        <v>414</v>
      </c>
      <c r="B35" s="1577"/>
      <c r="C35" s="1591">
        <v>357.66489999999999</v>
      </c>
      <c r="D35" s="1592">
        <v>366.61610000000002</v>
      </c>
      <c r="E35" s="1592" t="s">
        <v>455</v>
      </c>
      <c r="F35" s="1593">
        <v>361.85390000000001</v>
      </c>
      <c r="G35" s="1594">
        <v>-7.3616000000000099</v>
      </c>
      <c r="H35" s="1595">
        <v>-1.9938491206355158E-2</v>
      </c>
      <c r="I35" s="1585"/>
      <c r="J35" s="1591" t="s">
        <v>455</v>
      </c>
      <c r="K35" s="1592" t="s">
        <v>455</v>
      </c>
      <c r="L35" s="1592" t="s">
        <v>455</v>
      </c>
      <c r="M35" s="1593" t="s">
        <v>455</v>
      </c>
      <c r="N35" s="1594" t="s">
        <v>455</v>
      </c>
      <c r="O35" s="1596" t="s">
        <v>455</v>
      </c>
      <c r="P35" s="1577"/>
      <c r="Q35" s="1591">
        <v>348.15769999999998</v>
      </c>
      <c r="R35" s="1592">
        <v>338.29430000000002</v>
      </c>
      <c r="S35" s="1592" t="s">
        <v>455</v>
      </c>
      <c r="T35" s="1593">
        <v>339.66660000000002</v>
      </c>
      <c r="U35" s="1594">
        <v>-8.7246999999999844</v>
      </c>
      <c r="V35" s="1596">
        <v>-2.5042818233405928E-2</v>
      </c>
      <c r="W35" s="1577"/>
      <c r="X35" s="1599">
        <v>351.95159999999998</v>
      </c>
      <c r="Y35" s="1578"/>
      <c r="Z35" s="1598">
        <v>-7.9698999999999955</v>
      </c>
      <c r="AA35" s="1596">
        <v>-2.2143439611137405E-2</v>
      </c>
      <c r="AB35" s="1119"/>
    </row>
    <row r="36" spans="1:28">
      <c r="A36" s="1590" t="s">
        <v>415</v>
      </c>
      <c r="B36" s="1577"/>
      <c r="C36" s="1591">
        <v>310.4425</v>
      </c>
      <c r="D36" s="1592">
        <v>307.99790000000002</v>
      </c>
      <c r="E36" s="1592">
        <v>301.20600000000002</v>
      </c>
      <c r="F36" s="1593">
        <v>302.80619999999999</v>
      </c>
      <c r="G36" s="1594">
        <v>-7.9999999999984084E-2</v>
      </c>
      <c r="H36" s="1595">
        <v>-2.6412560228883386E-4</v>
      </c>
      <c r="I36" s="1585"/>
      <c r="J36" s="1591" t="s">
        <v>455</v>
      </c>
      <c r="K36" s="1592" t="s">
        <v>455</v>
      </c>
      <c r="L36" s="1592" t="s">
        <v>455</v>
      </c>
      <c r="M36" s="1593" t="s">
        <v>455</v>
      </c>
      <c r="N36" s="1594" t="s">
        <v>455</v>
      </c>
      <c r="O36" s="1596" t="s">
        <v>455</v>
      </c>
      <c r="P36" s="1577"/>
      <c r="Q36" s="1591" t="s">
        <v>455</v>
      </c>
      <c r="R36" s="1592">
        <v>351.08139999999997</v>
      </c>
      <c r="S36" s="1592">
        <v>316.17950000000002</v>
      </c>
      <c r="T36" s="1593">
        <v>320.97269999999997</v>
      </c>
      <c r="U36" s="1594">
        <v>-8.4699999999997999E-2</v>
      </c>
      <c r="V36" s="1596">
        <v>-2.6381575381850819E-4</v>
      </c>
      <c r="W36" s="1577"/>
      <c r="X36" s="1599">
        <v>314.91160000000002</v>
      </c>
      <c r="Y36" s="1578"/>
      <c r="Z36" s="1598">
        <v>-8.3199999999976626E-2</v>
      </c>
      <c r="AA36" s="1596">
        <v>-2.6413134439040586E-4</v>
      </c>
      <c r="AB36" s="1120"/>
    </row>
    <row r="37" spans="1:28">
      <c r="A37" s="1590" t="s">
        <v>416</v>
      </c>
      <c r="B37" s="1577"/>
      <c r="C37" s="1591">
        <v>310.10919999999999</v>
      </c>
      <c r="D37" s="1592">
        <v>317.21030000000002</v>
      </c>
      <c r="E37" s="1592">
        <v>306.02510000000001</v>
      </c>
      <c r="F37" s="1593">
        <v>313.54880000000003</v>
      </c>
      <c r="G37" s="1594">
        <v>-3.0577999999999861</v>
      </c>
      <c r="H37" s="1595">
        <v>-9.6580425044834328E-3</v>
      </c>
      <c r="I37" s="1585"/>
      <c r="J37" s="1591" t="s">
        <v>455</v>
      </c>
      <c r="K37" s="1592" t="s">
        <v>455</v>
      </c>
      <c r="L37" s="1592" t="s">
        <v>455</v>
      </c>
      <c r="M37" s="1593" t="s">
        <v>455</v>
      </c>
      <c r="N37" s="1594" t="s">
        <v>455</v>
      </c>
      <c r="O37" s="1596" t="s">
        <v>455</v>
      </c>
      <c r="P37" s="1577"/>
      <c r="Q37" s="1591" t="s">
        <v>455</v>
      </c>
      <c r="R37" s="1592" t="s">
        <v>455</v>
      </c>
      <c r="S37" s="1592">
        <v>236.7364</v>
      </c>
      <c r="T37" s="1593">
        <v>236.7364</v>
      </c>
      <c r="U37" s="1594">
        <v>235.69040000000001</v>
      </c>
      <c r="V37" s="1596">
        <v>225.32543021032504</v>
      </c>
      <c r="W37" s="1577"/>
      <c r="X37" s="1599">
        <v>308.43299999999999</v>
      </c>
      <c r="Y37" s="1578"/>
      <c r="Z37" s="1598">
        <v>12.843299999999999</v>
      </c>
      <c r="AA37" s="1596">
        <v>4.3449754845990896E-2</v>
      </c>
      <c r="AB37" s="1120"/>
    </row>
    <row r="38" spans="1:28">
      <c r="A38" s="1590" t="s">
        <v>417</v>
      </c>
      <c r="B38" s="1577"/>
      <c r="C38" s="1591" t="s">
        <v>455</v>
      </c>
      <c r="D38" s="1592">
        <v>348.29</v>
      </c>
      <c r="E38" s="1592">
        <v>308.40280000000001</v>
      </c>
      <c r="F38" s="1593">
        <v>316.06009999999998</v>
      </c>
      <c r="G38" s="1594">
        <v>0.6793999999999869</v>
      </c>
      <c r="H38" s="1595">
        <v>2.154221865827477E-3</v>
      </c>
      <c r="I38" s="1585"/>
      <c r="J38" s="1591" t="s">
        <v>455</v>
      </c>
      <c r="K38" s="1592" t="s">
        <v>455</v>
      </c>
      <c r="L38" s="1592" t="s">
        <v>455</v>
      </c>
      <c r="M38" s="1593" t="s">
        <v>455</v>
      </c>
      <c r="N38" s="1594" t="s">
        <v>455</v>
      </c>
      <c r="O38" s="1596" t="s">
        <v>455</v>
      </c>
      <c r="P38" s="1577"/>
      <c r="Q38" s="1591" t="s">
        <v>455</v>
      </c>
      <c r="R38" s="1592" t="s">
        <v>455</v>
      </c>
      <c r="S38" s="1592" t="s">
        <v>398</v>
      </c>
      <c r="T38" s="1593" t="s">
        <v>398</v>
      </c>
      <c r="U38" s="1594" t="s">
        <v>455</v>
      </c>
      <c r="V38" s="1596" t="s">
        <v>455</v>
      </c>
      <c r="W38" s="1577"/>
      <c r="X38" s="1599" t="s">
        <v>398</v>
      </c>
      <c r="Y38" s="1578"/>
      <c r="Z38" s="1598" t="s">
        <v>455</v>
      </c>
      <c r="AA38" s="1596" t="s">
        <v>455</v>
      </c>
      <c r="AB38" s="1119"/>
    </row>
    <row r="39" spans="1:28">
      <c r="A39" s="1590" t="s">
        <v>418</v>
      </c>
      <c r="B39" s="1577"/>
      <c r="C39" s="1591" t="s">
        <v>455</v>
      </c>
      <c r="D39" s="1592">
        <v>376.60500000000002</v>
      </c>
      <c r="E39" s="1592">
        <v>366.05739999999997</v>
      </c>
      <c r="F39" s="1593">
        <v>367.70589999999999</v>
      </c>
      <c r="G39" s="1594">
        <v>-4.650100000000009</v>
      </c>
      <c r="H39" s="1595">
        <v>-1.2488317631513923E-2</v>
      </c>
      <c r="I39" s="1585"/>
      <c r="J39" s="1591" t="s">
        <v>455</v>
      </c>
      <c r="K39" s="1592" t="s">
        <v>455</v>
      </c>
      <c r="L39" s="1592" t="s">
        <v>455</v>
      </c>
      <c r="M39" s="1593" t="s">
        <v>455</v>
      </c>
      <c r="N39" s="1594" t="s">
        <v>455</v>
      </c>
      <c r="O39" s="1596" t="s">
        <v>455</v>
      </c>
      <c r="P39" s="1577"/>
      <c r="Q39" s="1591" t="s">
        <v>455</v>
      </c>
      <c r="R39" s="1592" t="s">
        <v>455</v>
      </c>
      <c r="S39" s="1592" t="s">
        <v>455</v>
      </c>
      <c r="T39" s="1593" t="s">
        <v>455</v>
      </c>
      <c r="U39" s="1594" t="s">
        <v>455</v>
      </c>
      <c r="V39" s="1596" t="s">
        <v>455</v>
      </c>
      <c r="W39" s="1577"/>
      <c r="X39" s="1599">
        <v>367.70589999999999</v>
      </c>
      <c r="Y39" s="1578"/>
      <c r="Z39" s="1598">
        <v>-4.650100000000009</v>
      </c>
      <c r="AA39" s="1596">
        <v>-1.2488317631513923E-2</v>
      </c>
      <c r="AB39" s="1120"/>
    </row>
    <row r="40" spans="1:28" ht="13.5" thickBot="1">
      <c r="A40" s="1605" t="s">
        <v>419</v>
      </c>
      <c r="B40" s="1577"/>
      <c r="C40" s="1606" t="s">
        <v>455</v>
      </c>
      <c r="D40" s="1607">
        <v>445.70690000000002</v>
      </c>
      <c r="E40" s="1607">
        <v>464.57749999999999</v>
      </c>
      <c r="F40" s="1608">
        <v>457.04579999999999</v>
      </c>
      <c r="G40" s="1609">
        <v>-2.0101999999999975</v>
      </c>
      <c r="H40" s="1610">
        <v>-4.3789864417412838E-3</v>
      </c>
      <c r="I40" s="1585"/>
      <c r="J40" s="1606" t="s">
        <v>455</v>
      </c>
      <c r="K40" s="1607" t="s">
        <v>455</v>
      </c>
      <c r="L40" s="1607" t="s">
        <v>455</v>
      </c>
      <c r="M40" s="1608" t="s">
        <v>455</v>
      </c>
      <c r="N40" s="1609" t="s">
        <v>455</v>
      </c>
      <c r="O40" s="1611" t="s">
        <v>455</v>
      </c>
      <c r="P40" s="1577"/>
      <c r="Q40" s="1606" t="s">
        <v>455</v>
      </c>
      <c r="R40" s="1607">
        <v>441.26310000000001</v>
      </c>
      <c r="S40" s="1607" t="s">
        <v>455</v>
      </c>
      <c r="T40" s="1608">
        <v>441.26310000000001</v>
      </c>
      <c r="U40" s="1609">
        <v>-26.075499999999977</v>
      </c>
      <c r="V40" s="1611">
        <v>-5.5795733543088422E-2</v>
      </c>
      <c r="W40" s="1577"/>
      <c r="X40" s="1612">
        <v>456.08550000000002</v>
      </c>
      <c r="Y40" s="1578"/>
      <c r="Z40" s="1613">
        <v>-3.4744999999999777</v>
      </c>
      <c r="AA40" s="1611">
        <v>-7.5604926451388055E-3</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 ref="C8:H8"/>
    <mergeCell ref="J8:O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4" workbookViewId="0">
      <selection activeCell="S18" sqref="S18"/>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86" customFormat="1" ht="15.75">
      <c r="C1" s="1120"/>
      <c r="D1" s="1120"/>
      <c r="E1" s="1120"/>
      <c r="F1" s="1120"/>
      <c r="G1" s="1120"/>
      <c r="H1" s="1120"/>
      <c r="I1" s="1120"/>
      <c r="J1" s="1120"/>
      <c r="K1" s="1120"/>
      <c r="L1" s="1120"/>
      <c r="M1" s="1120"/>
      <c r="N1" s="1379" t="s">
        <v>500</v>
      </c>
      <c r="O1" s="1381">
        <v>44172</v>
      </c>
      <c r="P1" s="1120"/>
      <c r="Q1" s="1120"/>
      <c r="R1" s="1120"/>
      <c r="S1" s="106"/>
    </row>
    <row r="2" spans="1:19" ht="15.75">
      <c r="C2" s="1120"/>
      <c r="D2" s="1120"/>
      <c r="E2" s="1120"/>
      <c r="F2" s="1120"/>
      <c r="G2" s="1120"/>
      <c r="H2" s="1120"/>
      <c r="I2" s="1120"/>
      <c r="J2" s="1120"/>
      <c r="K2" s="1120"/>
      <c r="L2" s="1120"/>
      <c r="M2" s="1120"/>
      <c r="N2" s="1380"/>
      <c r="O2" s="1381">
        <v>44178</v>
      </c>
      <c r="P2" s="1371"/>
      <c r="Q2" s="1076"/>
    </row>
    <row r="3" spans="1:19" ht="22.5">
      <c r="C3" s="1456" t="s">
        <v>495</v>
      </c>
      <c r="D3" s="1456"/>
      <c r="E3" s="1456"/>
      <c r="F3" s="1456"/>
      <c r="G3" s="1456"/>
      <c r="H3" s="1456"/>
      <c r="I3" s="1456"/>
      <c r="J3" s="1456"/>
      <c r="K3" s="1456"/>
      <c r="L3" s="1456"/>
      <c r="M3" s="1456"/>
      <c r="N3" s="1456"/>
      <c r="O3" s="1456"/>
      <c r="P3" s="1456"/>
      <c r="Q3" s="1456"/>
      <c r="R3" s="1456"/>
    </row>
    <row r="4" spans="1:19" ht="13.5" thickBot="1">
      <c r="C4" s="1076"/>
      <c r="D4" s="1076"/>
      <c r="E4" s="1076"/>
      <c r="F4" s="1076"/>
      <c r="G4" s="1076"/>
      <c r="H4" s="1076"/>
      <c r="I4" s="1076"/>
      <c r="J4" s="1076"/>
      <c r="K4" s="1076"/>
      <c r="L4" s="1076"/>
      <c r="M4" s="1076"/>
      <c r="N4" s="1076"/>
      <c r="O4" s="1076"/>
      <c r="P4" s="1076"/>
      <c r="Q4" s="1076"/>
      <c r="R4" s="1076"/>
    </row>
    <row r="5" spans="1:19" ht="19.5" thickBot="1">
      <c r="A5" s="1287"/>
      <c r="B5" s="1287"/>
      <c r="C5" s="1288" t="s">
        <v>468</v>
      </c>
      <c r="D5" s="1289"/>
      <c r="E5" s="1289"/>
      <c r="F5" s="1289"/>
      <c r="G5" s="1289"/>
      <c r="H5" s="1289"/>
      <c r="I5" s="1289"/>
      <c r="J5" s="1289"/>
      <c r="K5" s="1289"/>
      <c r="L5" s="1289"/>
      <c r="M5" s="1289"/>
      <c r="N5" s="1289"/>
      <c r="O5" s="1289"/>
      <c r="P5" s="1289"/>
      <c r="Q5" s="1289"/>
      <c r="R5" s="1290"/>
    </row>
    <row r="6" spans="1:19" ht="13.5" thickBot="1">
      <c r="A6" s="1287"/>
      <c r="B6" s="1287"/>
      <c r="C6" s="1291"/>
      <c r="D6" s="1292" t="s">
        <v>392</v>
      </c>
      <c r="E6" s="1293" t="s">
        <v>395</v>
      </c>
      <c r="F6" s="1293" t="s">
        <v>396</v>
      </c>
      <c r="G6" s="1293" t="s">
        <v>399</v>
      </c>
      <c r="H6" s="1293" t="s">
        <v>401</v>
      </c>
      <c r="I6" s="1293" t="s">
        <v>402</v>
      </c>
      <c r="J6" s="1293" t="s">
        <v>404</v>
      </c>
      <c r="K6" s="1293" t="s">
        <v>411</v>
      </c>
      <c r="L6" s="1293" t="s">
        <v>412</v>
      </c>
      <c r="M6" s="1293" t="s">
        <v>413</v>
      </c>
      <c r="N6" s="1293" t="s">
        <v>414</v>
      </c>
      <c r="O6" s="1293" t="s">
        <v>415</v>
      </c>
      <c r="P6" s="1294" t="s">
        <v>419</v>
      </c>
      <c r="Q6" s="1295" t="s">
        <v>469</v>
      </c>
      <c r="R6" s="1296" t="s">
        <v>470</v>
      </c>
    </row>
    <row r="7" spans="1:19" ht="15">
      <c r="A7" s="1285" t="s">
        <v>471</v>
      </c>
      <c r="B7" s="1285" t="s">
        <v>472</v>
      </c>
      <c r="C7" s="1297" t="s">
        <v>473</v>
      </c>
      <c r="D7" s="1298"/>
      <c r="E7" s="1299"/>
      <c r="F7" s="1299"/>
      <c r="G7" s="1299"/>
      <c r="H7" s="1299"/>
      <c r="I7" s="1299"/>
      <c r="J7" s="1299"/>
      <c r="K7" s="1299"/>
      <c r="L7" s="1299"/>
      <c r="M7" s="1299"/>
      <c r="N7" s="1299"/>
      <c r="O7" s="1299"/>
      <c r="P7" s="1299"/>
      <c r="Q7" s="1299"/>
      <c r="R7" s="1300"/>
    </row>
    <row r="8" spans="1:19">
      <c r="C8" s="1301" t="s">
        <v>474</v>
      </c>
      <c r="D8" s="1302">
        <v>43.83</v>
      </c>
      <c r="E8" s="1303">
        <v>53.742000000000004</v>
      </c>
      <c r="F8" s="1303">
        <v>34.64</v>
      </c>
      <c r="G8" s="1303">
        <v>128.46</v>
      </c>
      <c r="H8" s="1303">
        <v>77.510000000000005</v>
      </c>
      <c r="I8" s="1303">
        <v>45</v>
      </c>
      <c r="J8" s="1303">
        <v>84.18</v>
      </c>
      <c r="K8" s="1303">
        <v>25</v>
      </c>
      <c r="L8" s="1303">
        <v>128.22999999999999</v>
      </c>
      <c r="M8" s="1303">
        <v>133.42250000000001</v>
      </c>
      <c r="N8" s="1303"/>
      <c r="O8" s="1303">
        <v>64.059200000000004</v>
      </c>
      <c r="P8" s="1304"/>
      <c r="Q8" s="1305">
        <v>67.433370567628188</v>
      </c>
      <c r="R8" s="1306">
        <v>58.043800000000005</v>
      </c>
    </row>
    <row r="9" spans="1:19">
      <c r="C9" s="1307" t="s">
        <v>475</v>
      </c>
      <c r="D9" s="1308">
        <v>43.83</v>
      </c>
      <c r="E9" s="1309">
        <v>53.7425</v>
      </c>
      <c r="F9" s="1309">
        <v>35.090000000000003</v>
      </c>
      <c r="G9" s="1309">
        <v>114.04</v>
      </c>
      <c r="H9" s="1309">
        <v>77.62</v>
      </c>
      <c r="I9" s="1309">
        <v>35</v>
      </c>
      <c r="J9" s="1309">
        <v>84.24</v>
      </c>
      <c r="K9" s="1309">
        <v>25</v>
      </c>
      <c r="L9" s="1309">
        <v>93.54</v>
      </c>
      <c r="M9" s="1309">
        <v>135.3108</v>
      </c>
      <c r="N9" s="1309"/>
      <c r="O9" s="1309">
        <v>64.059200000000004</v>
      </c>
      <c r="P9" s="1310"/>
      <c r="Q9" s="1311">
        <v>63.71087323253883</v>
      </c>
      <c r="R9" s="1312">
        <v>54.157299999999999</v>
      </c>
    </row>
    <row r="10" spans="1:19">
      <c r="A10" s="1313"/>
      <c r="B10" s="1313"/>
      <c r="C10" s="1314" t="s">
        <v>476</v>
      </c>
      <c r="D10" s="1315">
        <v>0</v>
      </c>
      <c r="E10" s="1316">
        <v>-4.99999999995282E-4</v>
      </c>
      <c r="F10" s="1316">
        <v>-0.45000000000000284</v>
      </c>
      <c r="G10" s="1316">
        <v>14.420000000000002</v>
      </c>
      <c r="H10" s="1316">
        <v>-0.10999999999999943</v>
      </c>
      <c r="I10" s="1316">
        <v>10</v>
      </c>
      <c r="J10" s="1316">
        <v>-5.9999999999988063E-2</v>
      </c>
      <c r="K10" s="1316">
        <v>0</v>
      </c>
      <c r="L10" s="1316">
        <v>34.689999999999984</v>
      </c>
      <c r="M10" s="1316">
        <v>-1.8882999999999868</v>
      </c>
      <c r="N10" s="1317">
        <v>0</v>
      </c>
      <c r="O10" s="1316">
        <v>0</v>
      </c>
      <c r="P10" s="1318">
        <v>0</v>
      </c>
      <c r="Q10" s="1319">
        <v>3.7224973350893578</v>
      </c>
      <c r="R10" s="1320">
        <v>3.8865000000000052</v>
      </c>
    </row>
    <row r="11" spans="1:19">
      <c r="A11" s="1313"/>
      <c r="B11" s="1313"/>
      <c r="C11" s="1314" t="s">
        <v>477</v>
      </c>
      <c r="D11" s="1321">
        <v>64.997492533824001</v>
      </c>
      <c r="E11" s="1322">
        <v>79.696446355299315</v>
      </c>
      <c r="F11" s="1322">
        <v>51.36922521952232</v>
      </c>
      <c r="G11" s="1322">
        <v>190.49915334006459</v>
      </c>
      <c r="H11" s="1322">
        <v>114.94309026458357</v>
      </c>
      <c r="I11" s="1322">
        <v>66.732538535753591</v>
      </c>
      <c r="J11" s="1322">
        <v>124.83433542088306</v>
      </c>
      <c r="K11" s="1322">
        <v>37.073632519863104</v>
      </c>
      <c r="L11" s="1322">
        <v>190.15807592088183</v>
      </c>
      <c r="M11" s="1322">
        <v>197.85826939525742</v>
      </c>
      <c r="N11" s="1322"/>
      <c r="O11" s="1322">
        <v>94.996289612656597</v>
      </c>
      <c r="P11" s="1323"/>
      <c r="Q11" s="1324"/>
      <c r="R11" s="1325">
        <v>86.075780450257213</v>
      </c>
    </row>
    <row r="12" spans="1:19">
      <c r="A12" s="1326"/>
      <c r="B12" s="1326"/>
      <c r="C12" s="1327" t="s">
        <v>478</v>
      </c>
      <c r="D12" s="1328">
        <v>2.6883294837723763</v>
      </c>
      <c r="E12" s="1329">
        <v>2.8134610368128627</v>
      </c>
      <c r="F12" s="1329">
        <v>20.04738408090774</v>
      </c>
      <c r="G12" s="1329">
        <v>7.1249026782350038</v>
      </c>
      <c r="H12" s="1329">
        <v>4.0621280159752606</v>
      </c>
      <c r="I12" s="1329">
        <v>17.418422123098665</v>
      </c>
      <c r="J12" s="1329">
        <v>9.3734727104273947</v>
      </c>
      <c r="K12" s="1329">
        <v>7.9456537274111048</v>
      </c>
      <c r="L12" s="1329">
        <v>2.618917452153672</v>
      </c>
      <c r="M12" s="1329">
        <v>10.828576768507626</v>
      </c>
      <c r="N12" s="1329"/>
      <c r="O12" s="1329">
        <v>5.6888881781665432</v>
      </c>
      <c r="P12" s="1330"/>
      <c r="Q12" s="1331"/>
      <c r="R12" s="1332"/>
    </row>
    <row r="13" spans="1:19" ht="15">
      <c r="A13" s="1285" t="s">
        <v>471</v>
      </c>
      <c r="B13" s="1285" t="s">
        <v>479</v>
      </c>
      <c r="C13" s="1297" t="s">
        <v>480</v>
      </c>
      <c r="D13" s="1333"/>
      <c r="E13" s="1334"/>
      <c r="F13" s="1334"/>
      <c r="G13" s="1334"/>
      <c r="H13" s="1334"/>
      <c r="I13" s="1334"/>
      <c r="J13" s="1334"/>
      <c r="K13" s="1334"/>
      <c r="L13" s="1334"/>
      <c r="M13" s="1334"/>
      <c r="N13" s="1334"/>
      <c r="O13" s="1334"/>
      <c r="P13" s="1334"/>
      <c r="Q13" s="1335"/>
      <c r="R13" s="1336"/>
    </row>
    <row r="14" spans="1:19">
      <c r="C14" s="1301" t="s">
        <v>474</v>
      </c>
      <c r="D14" s="1302">
        <v>306.11</v>
      </c>
      <c r="E14" s="1303"/>
      <c r="F14" s="1303">
        <v>113.7</v>
      </c>
      <c r="G14" s="1303">
        <v>265.2</v>
      </c>
      <c r="H14" s="1303">
        <v>198</v>
      </c>
      <c r="I14" s="1303">
        <v>155</v>
      </c>
      <c r="J14" s="1303">
        <v>209.4</v>
      </c>
      <c r="K14" s="1303">
        <v>113</v>
      </c>
      <c r="L14" s="1303">
        <v>275.52</v>
      </c>
      <c r="M14" s="1303">
        <v>183.6653</v>
      </c>
      <c r="N14" s="1303" t="e">
        <v>#N/A</v>
      </c>
      <c r="O14" s="1303">
        <v>311.23520000000002</v>
      </c>
      <c r="P14" s="1304"/>
      <c r="Q14" s="1305">
        <v>182.43071538188471</v>
      </c>
      <c r="R14" s="1306">
        <v>216.417</v>
      </c>
    </row>
    <row r="15" spans="1:19">
      <c r="C15" s="1307" t="s">
        <v>475</v>
      </c>
      <c r="D15" s="1308">
        <v>305.28000000000003</v>
      </c>
      <c r="E15" s="1309"/>
      <c r="F15" s="1309">
        <v>110.2</v>
      </c>
      <c r="G15" s="1309">
        <v>211.46</v>
      </c>
      <c r="H15" s="1309">
        <v>193.89000000000001</v>
      </c>
      <c r="I15" s="1309">
        <v>155</v>
      </c>
      <c r="J15" s="1309">
        <v>209.4</v>
      </c>
      <c r="K15" s="1309">
        <v>113</v>
      </c>
      <c r="L15" s="1309">
        <v>274.13</v>
      </c>
      <c r="M15" s="1309">
        <v>197.5866</v>
      </c>
      <c r="N15" s="1309" t="e">
        <v>#N/A</v>
      </c>
      <c r="O15" s="1309">
        <v>316.88319999999999</v>
      </c>
      <c r="P15" s="1310"/>
      <c r="Q15" s="1311">
        <v>177.98438490682204</v>
      </c>
      <c r="R15" s="1312">
        <v>209.31270000000001</v>
      </c>
    </row>
    <row r="16" spans="1:19">
      <c r="A16" s="1313"/>
      <c r="B16" s="1313"/>
      <c r="C16" s="1314" t="s">
        <v>476</v>
      </c>
      <c r="D16" s="1315">
        <v>-0.82999999999998408</v>
      </c>
      <c r="E16" s="1317">
        <v>0</v>
      </c>
      <c r="F16" s="1316">
        <v>3.5</v>
      </c>
      <c r="G16" s="1316">
        <v>53.739999999999981</v>
      </c>
      <c r="H16" s="1316">
        <v>4.1099999999999852</v>
      </c>
      <c r="I16" s="1316">
        <v>0</v>
      </c>
      <c r="J16" s="1316">
        <v>0</v>
      </c>
      <c r="K16" s="1316">
        <v>0</v>
      </c>
      <c r="L16" s="1316">
        <v>1.3899999999999864</v>
      </c>
      <c r="M16" s="1316">
        <v>-13.921300000000002</v>
      </c>
      <c r="N16" s="1317" t="e">
        <v>#N/A</v>
      </c>
      <c r="O16" s="1316">
        <v>-5.6479999999999677</v>
      </c>
      <c r="P16" s="1318">
        <v>0</v>
      </c>
      <c r="Q16" s="1319">
        <v>4.4463304750626662</v>
      </c>
      <c r="R16" s="1320">
        <v>7.104299999999995</v>
      </c>
    </row>
    <row r="17" spans="1:18">
      <c r="A17" s="1313"/>
      <c r="B17" s="1313"/>
      <c r="C17" s="1314" t="s">
        <v>477</v>
      </c>
      <c r="D17" s="1321">
        <v>167.79520891491094</v>
      </c>
      <c r="E17" s="1322"/>
      <c r="F17" s="1322">
        <v>62.325031046438774</v>
      </c>
      <c r="G17" s="1322">
        <v>145.37025711095481</v>
      </c>
      <c r="H17" s="1322">
        <v>108.53435485659521</v>
      </c>
      <c r="I17" s="1322">
        <v>84.963762640263937</v>
      </c>
      <c r="J17" s="1322">
        <v>114.78330256045982</v>
      </c>
      <c r="K17" s="1322">
        <v>61.941323731289202</v>
      </c>
      <c r="L17" s="1322">
        <v>151.0271992428743</v>
      </c>
      <c r="M17" s="1322">
        <v>100.67674164163141</v>
      </c>
      <c r="N17" s="1322"/>
      <c r="O17" s="1322">
        <v>170.60460424577468</v>
      </c>
      <c r="P17" s="1323"/>
      <c r="Q17" s="1324"/>
      <c r="R17" s="1325">
        <v>118.62969431818064</v>
      </c>
    </row>
    <row r="18" spans="1:18" ht="13.5" thickBot="1">
      <c r="A18" s="1326"/>
      <c r="B18" s="1326"/>
      <c r="C18" s="1337" t="s">
        <v>478</v>
      </c>
      <c r="D18" s="1338">
        <v>3.0711568839714678</v>
      </c>
      <c r="E18" s="1339"/>
      <c r="F18" s="1339">
        <v>15.21243716497526</v>
      </c>
      <c r="G18" s="1339">
        <v>7.7924588158725285</v>
      </c>
      <c r="H18" s="1339">
        <v>9.4226863465255555</v>
      </c>
      <c r="I18" s="1339">
        <v>24.503811800720175</v>
      </c>
      <c r="J18" s="1339">
        <v>7.3170875291485844</v>
      </c>
      <c r="K18" s="1339">
        <v>5.3407726950134258</v>
      </c>
      <c r="L18" s="1339">
        <v>2.3533086299429948</v>
      </c>
      <c r="M18" s="1339">
        <v>7.8698722204597713</v>
      </c>
      <c r="N18" s="1339">
        <v>2.3915084003519089</v>
      </c>
      <c r="O18" s="1339">
        <v>3.811146614512642</v>
      </c>
      <c r="P18" s="1340"/>
      <c r="Q18" s="1341"/>
      <c r="R18" s="1342"/>
    </row>
    <row r="19" spans="1:18" ht="13.5" thickBot="1">
      <c r="C19" s="1343"/>
      <c r="D19" s="1343"/>
      <c r="E19" s="1343"/>
      <c r="F19" s="1343"/>
      <c r="G19" s="1343"/>
      <c r="H19" s="1343"/>
      <c r="I19" s="1343"/>
      <c r="J19" s="1343"/>
      <c r="K19" s="1343"/>
      <c r="L19" s="1343"/>
      <c r="M19" s="1343"/>
      <c r="N19" s="1343"/>
      <c r="O19" s="1343"/>
      <c r="P19" s="1343"/>
      <c r="Q19" s="1343"/>
      <c r="R19" s="1343"/>
    </row>
    <row r="20" spans="1:18" ht="19.5" thickBot="1">
      <c r="A20" s="1287"/>
      <c r="B20" s="1287"/>
      <c r="C20" s="1344" t="s">
        <v>481</v>
      </c>
      <c r="D20" s="1289"/>
      <c r="E20" s="1289"/>
      <c r="F20" s="1289"/>
      <c r="G20" s="1289"/>
      <c r="H20" s="1289"/>
      <c r="I20" s="1289"/>
      <c r="J20" s="1289"/>
      <c r="K20" s="1289"/>
      <c r="L20" s="1289"/>
      <c r="M20" s="1289"/>
      <c r="N20" s="1289"/>
      <c r="O20" s="1289"/>
      <c r="P20" s="1289"/>
      <c r="Q20" s="1289"/>
      <c r="R20" s="1290"/>
    </row>
    <row r="21" spans="1:18" ht="13.5" thickBot="1">
      <c r="A21" s="1287"/>
      <c r="B21" s="1287"/>
      <c r="C21" s="1291"/>
      <c r="D21" s="1292" t="s">
        <v>392</v>
      </c>
      <c r="E21" s="1293" t="s">
        <v>395</v>
      </c>
      <c r="F21" s="1293" t="s">
        <v>396</v>
      </c>
      <c r="G21" s="1293" t="s">
        <v>399</v>
      </c>
      <c r="H21" s="1293" t="s">
        <v>401</v>
      </c>
      <c r="I21" s="1293" t="s">
        <v>402</v>
      </c>
      <c r="J21" s="1293" t="s">
        <v>404</v>
      </c>
      <c r="K21" s="1293" t="s">
        <v>411</v>
      </c>
      <c r="L21" s="1293" t="s">
        <v>412</v>
      </c>
      <c r="M21" s="1293" t="s">
        <v>413</v>
      </c>
      <c r="N21" s="1293" t="s">
        <v>414</v>
      </c>
      <c r="O21" s="1293" t="s">
        <v>415</v>
      </c>
      <c r="P21" s="1294" t="s">
        <v>419</v>
      </c>
      <c r="Q21" s="1295" t="s">
        <v>469</v>
      </c>
      <c r="R21" s="1296" t="s">
        <v>470</v>
      </c>
    </row>
    <row r="22" spans="1:18" ht="15">
      <c r="A22" s="1285" t="s">
        <v>482</v>
      </c>
      <c r="B22" s="1285" t="s">
        <v>483</v>
      </c>
      <c r="C22" s="1297" t="s">
        <v>484</v>
      </c>
      <c r="D22" s="1298"/>
      <c r="E22" s="1299"/>
      <c r="F22" s="1299"/>
      <c r="G22" s="1299"/>
      <c r="H22" s="1299"/>
      <c r="I22" s="1299"/>
      <c r="J22" s="1299"/>
      <c r="K22" s="1299"/>
      <c r="L22" s="1299"/>
      <c r="M22" s="1299"/>
      <c r="N22" s="1299"/>
      <c r="O22" s="1299"/>
      <c r="P22" s="1299"/>
      <c r="Q22" s="1299"/>
      <c r="R22" s="1300"/>
    </row>
    <row r="23" spans="1:18">
      <c r="C23" s="1301" t="s">
        <v>485</v>
      </c>
      <c r="D23" s="1302">
        <v>4.34</v>
      </c>
      <c r="E23" s="1303"/>
      <c r="F23" s="1303">
        <v>1.95</v>
      </c>
      <c r="G23" s="1303">
        <v>2.13</v>
      </c>
      <c r="H23" s="1303">
        <v>2.4</v>
      </c>
      <c r="I23" s="1303">
        <v>2.46</v>
      </c>
      <c r="J23" s="1303">
        <v>2.77</v>
      </c>
      <c r="K23" s="1303"/>
      <c r="L23" s="1303">
        <v>2.2400000000000002</v>
      </c>
      <c r="M23" s="1303">
        <v>2.2892999999999999</v>
      </c>
      <c r="N23" s="1303"/>
      <c r="O23" s="1303"/>
      <c r="P23" s="1304">
        <v>2.5054000000000003</v>
      </c>
      <c r="Q23" s="1305">
        <v>2.3597357856733039</v>
      </c>
      <c r="R23" s="1306">
        <v>1.9410000000000001</v>
      </c>
    </row>
    <row r="24" spans="1:18">
      <c r="C24" s="1307" t="s">
        <v>475</v>
      </c>
      <c r="D24" s="1308">
        <v>4.34</v>
      </c>
      <c r="E24" s="1345"/>
      <c r="F24" s="1346">
        <v>1.95</v>
      </c>
      <c r="G24" s="1346">
        <v>2.14</v>
      </c>
      <c r="H24" s="1346">
        <v>2.39</v>
      </c>
      <c r="I24" s="1346">
        <v>2.46</v>
      </c>
      <c r="J24" s="1346">
        <v>2.7800000000000002</v>
      </c>
      <c r="K24" s="1346" t="e">
        <v>#N/A</v>
      </c>
      <c r="L24" s="1346">
        <v>2.2200000000000002</v>
      </c>
      <c r="M24" s="1346">
        <v>2.2892999999999999</v>
      </c>
      <c r="N24" s="1346"/>
      <c r="O24" s="1346"/>
      <c r="P24" s="1347">
        <v>2.5113000000000003</v>
      </c>
      <c r="Q24" s="1348">
        <v>2.3607124789745453</v>
      </c>
      <c r="R24" s="1312">
        <v>1.9096000000000002</v>
      </c>
    </row>
    <row r="25" spans="1:18">
      <c r="A25" s="1313"/>
      <c r="B25" s="1313"/>
      <c r="C25" s="1314" t="s">
        <v>476</v>
      </c>
      <c r="D25" s="1315">
        <v>0</v>
      </c>
      <c r="E25" s="1317">
        <v>0</v>
      </c>
      <c r="F25" s="1316">
        <v>0</v>
      </c>
      <c r="G25" s="1316">
        <v>-1.0000000000000231E-2</v>
      </c>
      <c r="H25" s="1316">
        <v>9.9999999999997868E-3</v>
      </c>
      <c r="I25" s="1316">
        <v>0</v>
      </c>
      <c r="J25" s="1316">
        <v>-1.0000000000000231E-2</v>
      </c>
      <c r="K25" s="1316" t="e">
        <v>#N/A</v>
      </c>
      <c r="L25" s="1316">
        <v>2.0000000000000018E-2</v>
      </c>
      <c r="M25" s="1316">
        <v>0</v>
      </c>
      <c r="N25" s="1317"/>
      <c r="O25" s="1317"/>
      <c r="P25" s="1349">
        <v>-5.9000000000000163E-3</v>
      </c>
      <c r="Q25" s="1319">
        <v>-9.7669330124139364E-4</v>
      </c>
      <c r="R25" s="1320">
        <v>3.1399999999999872E-2</v>
      </c>
    </row>
    <row r="26" spans="1:18">
      <c r="A26" s="1313"/>
      <c r="B26" s="1313"/>
      <c r="C26" s="1314" t="s">
        <v>477</v>
      </c>
      <c r="D26" s="1321">
        <v>183.91889576576756</v>
      </c>
      <c r="E26" s="1350"/>
      <c r="F26" s="1322">
        <v>82.636370217337969</v>
      </c>
      <c r="G26" s="1322">
        <v>90.264342852784537</v>
      </c>
      <c r="H26" s="1322">
        <v>101.70630180595441</v>
      </c>
      <c r="I26" s="1322">
        <v>104.24895935110328</v>
      </c>
      <c r="J26" s="1322">
        <v>117.38602333437238</v>
      </c>
      <c r="K26" s="1322"/>
      <c r="L26" s="1322">
        <v>94.925881685557457</v>
      </c>
      <c r="M26" s="1322">
        <v>97.015098635154757</v>
      </c>
      <c r="N26" s="1322"/>
      <c r="O26" s="1322"/>
      <c r="P26" s="1323">
        <v>106.17290356026592</v>
      </c>
      <c r="Q26" s="1324"/>
      <c r="R26" s="1351">
        <v>82.254971585565627</v>
      </c>
    </row>
    <row r="27" spans="1:18">
      <c r="A27" s="1326"/>
      <c r="B27" s="1326"/>
      <c r="C27" s="1327" t="s">
        <v>478</v>
      </c>
      <c r="D27" s="1328">
        <v>3.2143732993892407</v>
      </c>
      <c r="E27" s="1329"/>
      <c r="F27" s="1329">
        <v>19.120528780465023</v>
      </c>
      <c r="G27" s="1329">
        <v>11.266247036704</v>
      </c>
      <c r="H27" s="1329">
        <v>3.8340087117982979</v>
      </c>
      <c r="I27" s="1329">
        <v>26.68776494493817</v>
      </c>
      <c r="J27" s="1329">
        <v>4.5213182141981303</v>
      </c>
      <c r="K27" s="1329"/>
      <c r="L27" s="1329">
        <v>2.6462963179222481</v>
      </c>
      <c r="M27" s="1329">
        <v>9.6366969905758459</v>
      </c>
      <c r="N27" s="1329"/>
      <c r="O27" s="1329"/>
      <c r="P27" s="1330">
        <v>2.5250201445738112</v>
      </c>
      <c r="Q27" s="1331"/>
      <c r="R27" s="1332"/>
    </row>
    <row r="28" spans="1:18" ht="15">
      <c r="A28" s="1285" t="s">
        <v>482</v>
      </c>
      <c r="B28" s="1285" t="s">
        <v>486</v>
      </c>
      <c r="C28" s="1297" t="s">
        <v>487</v>
      </c>
      <c r="D28" s="1333"/>
      <c r="E28" s="1334"/>
      <c r="F28" s="1334"/>
      <c r="G28" s="1334"/>
      <c r="H28" s="1334"/>
      <c r="I28" s="1334"/>
      <c r="J28" s="1334"/>
      <c r="K28" s="1334"/>
      <c r="L28" s="1334"/>
      <c r="M28" s="1334"/>
      <c r="N28" s="1334"/>
      <c r="O28" s="1334"/>
      <c r="P28" s="1334"/>
      <c r="Q28" s="1335"/>
      <c r="R28" s="1336"/>
    </row>
    <row r="29" spans="1:18">
      <c r="C29" s="1301" t="s">
        <v>485</v>
      </c>
      <c r="D29" s="1302">
        <v>3.97</v>
      </c>
      <c r="E29" s="1303"/>
      <c r="F29" s="1303"/>
      <c r="G29" s="1303">
        <v>1.94</v>
      </c>
      <c r="H29" s="1352" t="e">
        <v>#N/A</v>
      </c>
      <c r="I29" s="1303">
        <v>2.09</v>
      </c>
      <c r="J29" s="1303">
        <v>2.46</v>
      </c>
      <c r="K29" s="1303"/>
      <c r="L29" s="1303">
        <v>2.1</v>
      </c>
      <c r="M29" s="1303"/>
      <c r="N29" s="1303"/>
      <c r="O29" s="1303"/>
      <c r="P29" s="1304">
        <v>2.2253000000000003</v>
      </c>
      <c r="Q29" s="1305">
        <v>2.207765502290052</v>
      </c>
      <c r="R29" s="1306">
        <v>2.1494</v>
      </c>
    </row>
    <row r="30" spans="1:18">
      <c r="C30" s="1307" t="s">
        <v>475</v>
      </c>
      <c r="D30" s="1308">
        <v>3.97</v>
      </c>
      <c r="E30" s="1346"/>
      <c r="F30" s="1346"/>
      <c r="G30" s="1346">
        <v>1.8800000000000001</v>
      </c>
      <c r="H30" s="1346" t="e">
        <v>#N/A</v>
      </c>
      <c r="I30" s="1346">
        <v>2.11</v>
      </c>
      <c r="J30" s="1346">
        <v>2.4900000000000002</v>
      </c>
      <c r="K30" s="1346"/>
      <c r="L30" s="1346">
        <v>1.9100000000000001</v>
      </c>
      <c r="M30" s="1346"/>
      <c r="N30" s="1346"/>
      <c r="O30" s="1346"/>
      <c r="P30" s="1347">
        <v>2.145</v>
      </c>
      <c r="Q30" s="1348">
        <v>2.1854106279226189</v>
      </c>
      <c r="R30" s="1312">
        <v>2.1760999999999999</v>
      </c>
    </row>
    <row r="31" spans="1:18">
      <c r="A31" s="1313"/>
      <c r="B31" s="1313"/>
      <c r="C31" s="1314" t="s">
        <v>476</v>
      </c>
      <c r="D31" s="1315">
        <v>0</v>
      </c>
      <c r="E31" s="1317"/>
      <c r="F31" s="1317">
        <v>0</v>
      </c>
      <c r="G31" s="1316">
        <v>5.9999999999999831E-2</v>
      </c>
      <c r="H31" s="1316" t="e">
        <v>#N/A</v>
      </c>
      <c r="I31" s="1316">
        <v>-2.0000000000000018E-2</v>
      </c>
      <c r="J31" s="1316">
        <v>-3.0000000000000249E-2</v>
      </c>
      <c r="K31" s="1316"/>
      <c r="L31" s="1316">
        <v>0.18999999999999995</v>
      </c>
      <c r="M31" s="1317">
        <v>0</v>
      </c>
      <c r="N31" s="1317"/>
      <c r="O31" s="1317"/>
      <c r="P31" s="1349">
        <v>8.030000000000026E-2</v>
      </c>
      <c r="Q31" s="1319">
        <v>2.2354874367433109E-2</v>
      </c>
      <c r="R31" s="1320">
        <v>-2.6699999999999946E-2</v>
      </c>
    </row>
    <row r="32" spans="1:18">
      <c r="A32" s="1313"/>
      <c r="B32" s="1313"/>
      <c r="C32" s="1314" t="s">
        <v>477</v>
      </c>
      <c r="D32" s="1321">
        <v>179.8198221632702</v>
      </c>
      <c r="E32" s="1350"/>
      <c r="F32" s="1350"/>
      <c r="G32" s="1322">
        <v>87.871651132681137</v>
      </c>
      <c r="H32" s="1322" t="e">
        <v>#N/A</v>
      </c>
      <c r="I32" s="1322">
        <v>94.665850962527614</v>
      </c>
      <c r="J32" s="1322">
        <v>111.42487720948226</v>
      </c>
      <c r="K32" s="1322"/>
      <c r="L32" s="1322">
        <v>95.118797617850731</v>
      </c>
      <c r="M32" s="1322"/>
      <c r="N32" s="1322"/>
      <c r="O32" s="1322"/>
      <c r="P32" s="1323">
        <v>100.79421920904916</v>
      </c>
      <c r="Q32" s="1324"/>
      <c r="R32" s="1351">
        <v>97.356354095146827</v>
      </c>
    </row>
    <row r="33" spans="1:18">
      <c r="A33" s="1326"/>
      <c r="B33" s="1326"/>
      <c r="C33" s="1327" t="s">
        <v>478</v>
      </c>
      <c r="D33" s="1328">
        <v>2.6988532315430511</v>
      </c>
      <c r="E33" s="1329"/>
      <c r="F33" s="1329"/>
      <c r="G33" s="1329">
        <v>21.145086421360766</v>
      </c>
      <c r="H33" s="1329">
        <v>7.0333504249852821</v>
      </c>
      <c r="I33" s="1329">
        <v>21.015406903399612</v>
      </c>
      <c r="J33" s="1329">
        <v>15.082433308645394</v>
      </c>
      <c r="K33" s="1329"/>
      <c r="L33" s="1329">
        <v>4.4744859617852368</v>
      </c>
      <c r="M33" s="1329"/>
      <c r="N33" s="1329"/>
      <c r="O33" s="1329"/>
      <c r="P33" s="1330">
        <v>3.3469795252861498</v>
      </c>
      <c r="Q33" s="1331"/>
      <c r="R33" s="1353"/>
    </row>
    <row r="34" spans="1:18" ht="15">
      <c r="A34" s="1285" t="s">
        <v>482</v>
      </c>
      <c r="B34" s="1285" t="s">
        <v>488</v>
      </c>
      <c r="C34" s="1297" t="s">
        <v>489</v>
      </c>
      <c r="D34" s="1333"/>
      <c r="E34" s="1334"/>
      <c r="F34" s="1334"/>
      <c r="G34" s="1334"/>
      <c r="H34" s="1334"/>
      <c r="I34" s="1334"/>
      <c r="J34" s="1334"/>
      <c r="K34" s="1334"/>
      <c r="L34" s="1334"/>
      <c r="M34" s="1334"/>
      <c r="N34" s="1334"/>
      <c r="O34" s="1334"/>
      <c r="P34" s="1334"/>
      <c r="Q34" s="1335"/>
      <c r="R34" s="1336"/>
    </row>
    <row r="35" spans="1:18">
      <c r="C35" s="1301" t="s">
        <v>485</v>
      </c>
      <c r="D35" s="1302">
        <v>2.72</v>
      </c>
      <c r="E35" s="1303"/>
      <c r="F35" s="1303"/>
      <c r="G35" s="1303">
        <v>1.95</v>
      </c>
      <c r="H35" s="1354" t="e">
        <v>#N/A</v>
      </c>
      <c r="I35" s="1303">
        <v>2.4500000000000002</v>
      </c>
      <c r="J35" s="1303">
        <v>2.88</v>
      </c>
      <c r="K35" s="1303"/>
      <c r="L35" s="1303">
        <v>1.94</v>
      </c>
      <c r="M35" s="1303"/>
      <c r="N35" s="1303"/>
      <c r="O35" s="1303"/>
      <c r="P35" s="1304">
        <v>2.2936000000000001</v>
      </c>
      <c r="Q35" s="1305">
        <v>2.4297870085078781</v>
      </c>
      <c r="R35" s="1306">
        <v>2.0726</v>
      </c>
    </row>
    <row r="36" spans="1:18">
      <c r="C36" s="1307" t="s">
        <v>475</v>
      </c>
      <c r="D36" s="1308">
        <v>2.72</v>
      </c>
      <c r="E36" s="1355"/>
      <c r="F36" s="1355"/>
      <c r="G36" s="1355">
        <v>1.95</v>
      </c>
      <c r="H36" s="1309" t="e">
        <v>#N/A</v>
      </c>
      <c r="I36" s="1309">
        <v>2.4500000000000002</v>
      </c>
      <c r="J36" s="1309">
        <v>2.89</v>
      </c>
      <c r="K36" s="1309"/>
      <c r="L36" s="1309">
        <v>1.81</v>
      </c>
      <c r="M36" s="1309"/>
      <c r="N36" s="1309"/>
      <c r="O36" s="1309"/>
      <c r="P36" s="1310">
        <v>2.1753</v>
      </c>
      <c r="Q36" s="1311">
        <v>2.4204086333981913</v>
      </c>
      <c r="R36" s="1312">
        <v>2.0983000000000001</v>
      </c>
    </row>
    <row r="37" spans="1:18">
      <c r="A37" s="1313"/>
      <c r="B37" s="1313"/>
      <c r="C37" s="1314" t="s">
        <v>476</v>
      </c>
      <c r="D37" s="1315">
        <v>0</v>
      </c>
      <c r="E37" s="1317"/>
      <c r="F37" s="1317"/>
      <c r="G37" s="1316">
        <v>0</v>
      </c>
      <c r="H37" s="1316" t="e">
        <v>#N/A</v>
      </c>
      <c r="I37" s="1316">
        <v>0</v>
      </c>
      <c r="J37" s="1316">
        <v>-1.0000000000000231E-2</v>
      </c>
      <c r="K37" s="1316"/>
      <c r="L37" s="1316">
        <v>0.12999999999999989</v>
      </c>
      <c r="M37" s="1317"/>
      <c r="N37" s="1317"/>
      <c r="O37" s="1317"/>
      <c r="P37" s="1349">
        <v>0.11830000000000007</v>
      </c>
      <c r="Q37" s="1319">
        <v>9.378375109686754E-3</v>
      </c>
      <c r="R37" s="1320">
        <v>-2.5700000000000056E-2</v>
      </c>
    </row>
    <row r="38" spans="1:18">
      <c r="A38" s="1313"/>
      <c r="B38" s="1313"/>
      <c r="C38" s="1314" t="s">
        <v>477</v>
      </c>
      <c r="D38" s="1321">
        <v>111.94396835919956</v>
      </c>
      <c r="E38" s="1350"/>
      <c r="F38" s="1350"/>
      <c r="G38" s="1322">
        <v>80.253947904573195</v>
      </c>
      <c r="H38" s="1322" t="e">
        <v>#N/A</v>
      </c>
      <c r="I38" s="1322">
        <v>100.83188326472016</v>
      </c>
      <c r="J38" s="1322">
        <v>118.52890767444657</v>
      </c>
      <c r="K38" s="1322"/>
      <c r="L38" s="1322">
        <v>79.842389197370252</v>
      </c>
      <c r="M38" s="1322"/>
      <c r="N38" s="1322"/>
      <c r="O38" s="1322"/>
      <c r="P38" s="1323">
        <v>94.395105084066202</v>
      </c>
      <c r="Q38" s="1324"/>
      <c r="R38" s="1351">
        <v>85.29965765488123</v>
      </c>
    </row>
    <row r="39" spans="1:18" ht="13.5" thickBot="1">
      <c r="A39" s="1326"/>
      <c r="B39" s="1326"/>
      <c r="C39" s="1337" t="s">
        <v>478</v>
      </c>
      <c r="D39" s="1338">
        <v>5.0252587991718434</v>
      </c>
      <c r="E39" s="1339"/>
      <c r="F39" s="1339" t="e">
        <v>#N/A</v>
      </c>
      <c r="G39" s="1339">
        <v>13.277708764665288</v>
      </c>
      <c r="H39" s="1339">
        <v>8.2512077294686001</v>
      </c>
      <c r="I39" s="1339">
        <v>33.224706694271916</v>
      </c>
      <c r="J39" s="1339">
        <v>14.245134575569359</v>
      </c>
      <c r="K39" s="1339" t="e">
        <v>#N/A</v>
      </c>
      <c r="L39" s="1339">
        <v>3.6093857832988276</v>
      </c>
      <c r="M39" s="1339" t="e">
        <v>#N/A</v>
      </c>
      <c r="N39" s="1339" t="e">
        <v>#N/A</v>
      </c>
      <c r="O39" s="1339" t="e">
        <v>#N/A</v>
      </c>
      <c r="P39" s="1340">
        <v>2.9739130434782615</v>
      </c>
      <c r="Q39" s="1341"/>
      <c r="R39" s="1342"/>
    </row>
    <row r="40" spans="1:18" ht="13.5" thickBot="1">
      <c r="C40" s="1343"/>
      <c r="D40" s="1343"/>
      <c r="E40" s="1343"/>
      <c r="F40" s="1343"/>
      <c r="G40" s="1343"/>
      <c r="H40" s="1343"/>
      <c r="I40" s="1343"/>
      <c r="J40" s="1343"/>
      <c r="K40" s="1343"/>
      <c r="L40" s="1343"/>
      <c r="M40" s="1343"/>
      <c r="N40" s="1343"/>
      <c r="O40" s="1343"/>
      <c r="P40" s="1343"/>
      <c r="Q40" s="1343"/>
      <c r="R40" s="1343"/>
    </row>
    <row r="41" spans="1:18" ht="19.5" thickBot="1">
      <c r="A41" s="1287" t="s">
        <v>490</v>
      </c>
      <c r="B41" s="1287" t="s">
        <v>491</v>
      </c>
      <c r="C41" s="1288" t="s">
        <v>492</v>
      </c>
      <c r="D41" s="1289"/>
      <c r="E41" s="1289"/>
      <c r="F41" s="1289"/>
      <c r="G41" s="1289"/>
      <c r="H41" s="1289"/>
      <c r="I41" s="1289"/>
      <c r="J41" s="1289"/>
      <c r="K41" s="1289"/>
      <c r="L41" s="1289"/>
      <c r="M41" s="1289"/>
      <c r="N41" s="1289"/>
      <c r="O41" s="1289"/>
      <c r="P41" s="1289"/>
      <c r="Q41" s="1289"/>
      <c r="R41" s="1290"/>
    </row>
    <row r="42" spans="1:18" ht="13.5" thickBot="1">
      <c r="A42" s="1287"/>
      <c r="B42" s="1287"/>
      <c r="C42" s="1291"/>
      <c r="D42" s="1292" t="s">
        <v>392</v>
      </c>
      <c r="E42" s="1293" t="s">
        <v>395</v>
      </c>
      <c r="F42" s="1293" t="s">
        <v>396</v>
      </c>
      <c r="G42" s="1293" t="s">
        <v>399</v>
      </c>
      <c r="H42" s="1293" t="s">
        <v>401</v>
      </c>
      <c r="I42" s="1293" t="s">
        <v>402</v>
      </c>
      <c r="J42" s="1293" t="s">
        <v>404</v>
      </c>
      <c r="K42" s="1293" t="s">
        <v>411</v>
      </c>
      <c r="L42" s="1293" t="s">
        <v>412</v>
      </c>
      <c r="M42" s="1293" t="s">
        <v>413</v>
      </c>
      <c r="N42" s="1293" t="s">
        <v>414</v>
      </c>
      <c r="O42" s="1293" t="s">
        <v>415</v>
      </c>
      <c r="P42" s="1293" t="s">
        <v>419</v>
      </c>
      <c r="Q42" s="1356" t="s">
        <v>469</v>
      </c>
      <c r="R42" s="1296" t="s">
        <v>470</v>
      </c>
    </row>
    <row r="43" spans="1:18">
      <c r="C43" s="1357" t="s">
        <v>493</v>
      </c>
      <c r="D43" s="1358">
        <v>560.15</v>
      </c>
      <c r="E43" s="1359"/>
      <c r="F43" s="1360">
        <v>416</v>
      </c>
      <c r="G43" s="1360"/>
      <c r="H43" s="1360" t="e">
        <v>#N/A</v>
      </c>
      <c r="I43" s="1360">
        <v>585</v>
      </c>
      <c r="J43" s="1360">
        <v>465</v>
      </c>
      <c r="K43" s="1359">
        <v>412.95</v>
      </c>
      <c r="L43" s="1359"/>
      <c r="M43" s="1359"/>
      <c r="N43" s="1359"/>
      <c r="O43" s="1359"/>
      <c r="P43" s="1359"/>
      <c r="Q43" s="1305">
        <v>486.91577417628241</v>
      </c>
      <c r="R43" s="1361"/>
    </row>
    <row r="44" spans="1:18">
      <c r="C44" s="1307" t="s">
        <v>475</v>
      </c>
      <c r="D44" s="1362">
        <v>557</v>
      </c>
      <c r="E44" s="1346"/>
      <c r="F44" s="1346">
        <v>407</v>
      </c>
      <c r="G44" s="1346" t="e">
        <v>#N/A</v>
      </c>
      <c r="H44" s="1346" t="e">
        <v>#N/A</v>
      </c>
      <c r="I44" s="1346">
        <v>588</v>
      </c>
      <c r="J44" s="1346">
        <v>464.88</v>
      </c>
      <c r="K44" s="1346">
        <v>407.95</v>
      </c>
      <c r="L44" s="1346"/>
      <c r="M44" s="1346"/>
      <c r="N44" s="1346"/>
      <c r="O44" s="1346"/>
      <c r="P44" s="1346"/>
      <c r="Q44" s="1363">
        <v>484.98503085751264</v>
      </c>
      <c r="R44" s="1364"/>
    </row>
    <row r="45" spans="1:18">
      <c r="A45" s="1313"/>
      <c r="B45" s="1313"/>
      <c r="C45" s="1314" t="s">
        <v>476</v>
      </c>
      <c r="D45" s="1315">
        <v>3.1499999999999773</v>
      </c>
      <c r="E45" s="1317">
        <v>0</v>
      </c>
      <c r="F45" s="1316">
        <v>9</v>
      </c>
      <c r="G45" s="1316" t="e">
        <v>#N/A</v>
      </c>
      <c r="H45" s="1316" t="e">
        <v>#N/A</v>
      </c>
      <c r="I45" s="1316">
        <v>-3</v>
      </c>
      <c r="J45" s="1316">
        <v>0.12000000000000455</v>
      </c>
      <c r="K45" s="1316">
        <v>5</v>
      </c>
      <c r="L45" s="1317">
        <v>0</v>
      </c>
      <c r="M45" s="1317">
        <v>0</v>
      </c>
      <c r="N45" s="1317">
        <v>0</v>
      </c>
      <c r="O45" s="1317">
        <v>0</v>
      </c>
      <c r="P45" s="1317">
        <v>0</v>
      </c>
      <c r="Q45" s="1365">
        <v>1.9307433187697711</v>
      </c>
      <c r="R45" s="1320"/>
    </row>
    <row r="46" spans="1:18">
      <c r="A46" s="1313"/>
      <c r="B46" s="1313"/>
      <c r="C46" s="1314" t="s">
        <v>477</v>
      </c>
      <c r="D46" s="1321">
        <v>115.04042992807292</v>
      </c>
      <c r="E46" s="1322"/>
      <c r="F46" s="1322">
        <v>85.435720521428792</v>
      </c>
      <c r="G46" s="1322"/>
      <c r="H46" s="1322" t="e">
        <v>#N/A</v>
      </c>
      <c r="I46" s="1322">
        <v>120.14398198325924</v>
      </c>
      <c r="J46" s="1322">
        <v>95.499062602077856</v>
      </c>
      <c r="K46" s="1322">
        <v>84.809328820490435</v>
      </c>
      <c r="L46" s="1322"/>
      <c r="M46" s="1322"/>
      <c r="N46" s="1322"/>
      <c r="O46" s="1322"/>
      <c r="P46" s="1322"/>
      <c r="Q46" s="1366"/>
      <c r="R46" s="1367"/>
    </row>
    <row r="47" spans="1:18" ht="13.5" thickBot="1">
      <c r="A47" s="1326"/>
      <c r="B47" s="1326"/>
      <c r="C47" s="1337" t="s">
        <v>478</v>
      </c>
      <c r="D47" s="1338">
        <v>8.1475975808755514</v>
      </c>
      <c r="E47" s="1339"/>
      <c r="F47" s="1339">
        <v>7.8442386004328863</v>
      </c>
      <c r="G47" s="1339"/>
      <c r="H47" s="1339">
        <v>2.7495993143554407</v>
      </c>
      <c r="I47" s="1339">
        <v>30.123813074699424</v>
      </c>
      <c r="J47" s="1339">
        <v>15.122917282019745</v>
      </c>
      <c r="K47" s="1339">
        <v>36.011834147616952</v>
      </c>
      <c r="L47" s="1339"/>
      <c r="M47" s="1339"/>
      <c r="N47" s="1339"/>
      <c r="O47" s="1339"/>
      <c r="P47" s="1339"/>
      <c r="Q47" s="1368"/>
      <c r="R47" s="1369"/>
    </row>
    <row r="48" spans="1:18">
      <c r="C48" s="1370" t="s">
        <v>494</v>
      </c>
    </row>
  </sheetData>
  <mergeCells count="1">
    <mergeCell ref="C3:R3"/>
  </mergeCells>
  <conditionalFormatting sqref="D15:R15 D18:R18 D23:O27 D30:O33 D36:O39 Q23:R27 D8:R12 Q36:R39 Q30:R33 D43:P43 R43 D44:R47">
    <cfRule type="containsErrors" dxfId="13" priority="14" stopIfTrue="1">
      <formula>ISERROR(D8)</formula>
    </cfRule>
  </conditionalFormatting>
  <conditionalFormatting sqref="D14:R14">
    <cfRule type="containsErrors" dxfId="12" priority="13" stopIfTrue="1">
      <formula>ISERROR(D14)</formula>
    </cfRule>
  </conditionalFormatting>
  <conditionalFormatting sqref="D29:O29 Q29:R29">
    <cfRule type="containsErrors" dxfId="11" priority="12" stopIfTrue="1">
      <formula>ISERROR(D29)</formula>
    </cfRule>
  </conditionalFormatting>
  <conditionalFormatting sqref="D35:O35 Q35:R35">
    <cfRule type="containsErrors" dxfId="10" priority="11" stopIfTrue="1">
      <formula>ISERROR(D35)</formula>
    </cfRule>
  </conditionalFormatting>
  <conditionalFormatting sqref="D16:R16 Q17">
    <cfRule type="containsErrors" dxfId="9" priority="10" stopIfTrue="1">
      <formula>ISERROR(D16)</formula>
    </cfRule>
  </conditionalFormatting>
  <conditionalFormatting sqref="D1:G1">
    <cfRule type="expression" dxfId="8" priority="9">
      <formula>#REF!&gt;0</formula>
    </cfRule>
  </conditionalFormatting>
  <conditionalFormatting sqref="P23:P27 P30:P33 P36:P39">
    <cfRule type="containsErrors" dxfId="7" priority="8" stopIfTrue="1">
      <formula>ISERROR(P23)</formula>
    </cfRule>
  </conditionalFormatting>
  <conditionalFormatting sqref="P29">
    <cfRule type="containsErrors" dxfId="6" priority="7" stopIfTrue="1">
      <formula>ISERROR(P29)</formula>
    </cfRule>
  </conditionalFormatting>
  <conditionalFormatting sqref="P35">
    <cfRule type="containsErrors" dxfId="5" priority="6" stopIfTrue="1">
      <formula>ISERROR(P35)</formula>
    </cfRule>
  </conditionalFormatting>
  <conditionalFormatting sqref="R17">
    <cfRule type="containsErrors" dxfId="4" priority="5" stopIfTrue="1">
      <formula>ISERROR(R17)</formula>
    </cfRule>
  </conditionalFormatting>
  <conditionalFormatting sqref="D17:P17">
    <cfRule type="containsErrors" dxfId="3" priority="4" stopIfTrue="1">
      <formula>ISERROR(D17)</formula>
    </cfRule>
  </conditionalFormatting>
  <conditionalFormatting sqref="Q43">
    <cfRule type="containsErrors" dxfId="2" priority="3" stopIfTrue="1">
      <formula>ISERROR(Q43)</formula>
    </cfRule>
  </conditionalFormatting>
  <conditionalFormatting sqref="N1">
    <cfRule type="expression" dxfId="1" priority="2">
      <formula>#REF!&gt;0</formula>
    </cfRule>
  </conditionalFormatting>
  <conditionalFormatting sqref="O1:O2">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457" t="s">
        <v>509</v>
      </c>
      <c r="B5" s="1457"/>
      <c r="C5" s="1457"/>
      <c r="D5" s="1457"/>
      <c r="E5" s="1457"/>
      <c r="F5" s="1457"/>
      <c r="H5" s="649" t="s">
        <v>330</v>
      </c>
    </row>
    <row r="6" spans="1:20" ht="15.75" customHeight="1" thickBot="1">
      <c r="A6" s="1458" t="s">
        <v>169</v>
      </c>
      <c r="B6" s="1460" t="s">
        <v>505</v>
      </c>
      <c r="C6" s="1461"/>
      <c r="D6" s="1462"/>
      <c r="E6" s="1463" t="s">
        <v>506</v>
      </c>
      <c r="F6" s="1465" t="s">
        <v>507</v>
      </c>
    </row>
    <row r="7" spans="1:20" ht="21" customHeight="1" thickBot="1">
      <c r="A7" s="1459"/>
      <c r="B7" s="1143" t="s">
        <v>311</v>
      </c>
      <c r="C7" s="1143" t="s">
        <v>319</v>
      </c>
      <c r="D7" s="1143" t="s">
        <v>320</v>
      </c>
      <c r="E7" s="1464"/>
      <c r="F7" s="1466"/>
    </row>
    <row r="8" spans="1:20" ht="17.25" customHeight="1" thickBot="1">
      <c r="A8" s="846" t="s">
        <v>170</v>
      </c>
      <c r="B8" s="733">
        <v>14757.540999999999</v>
      </c>
      <c r="C8" s="733">
        <v>4586.3549999999996</v>
      </c>
      <c r="D8" s="882">
        <f t="shared" ref="D8:D13" si="0">(C8/B8)*100</f>
        <v>31.078043422003702</v>
      </c>
      <c r="E8" s="733">
        <v>13153.453</v>
      </c>
      <c r="F8" s="882">
        <f t="shared" ref="F8:F13" si="1">((B8-E8)/E8)*100</f>
        <v>12.195185553177556</v>
      </c>
      <c r="H8" s="678" t="s">
        <v>171</v>
      </c>
    </row>
    <row r="9" spans="1:20" ht="18" customHeight="1" thickBot="1">
      <c r="A9" s="847" t="s">
        <v>172</v>
      </c>
      <c r="B9" s="734">
        <v>45106</v>
      </c>
      <c r="C9" s="734">
        <v>10208</v>
      </c>
      <c r="D9" s="883">
        <f t="shared" si="0"/>
        <v>22.631135547377291</v>
      </c>
      <c r="E9" s="734">
        <v>47992</v>
      </c>
      <c r="F9" s="883">
        <f t="shared" si="1"/>
        <v>-6.0135022503750628</v>
      </c>
      <c r="H9" s="648">
        <f>B9-E9</f>
        <v>-2886</v>
      </c>
      <c r="O9"/>
      <c r="P9"/>
      <c r="Q9"/>
      <c r="R9"/>
      <c r="S9"/>
      <c r="T9"/>
    </row>
    <row r="10" spans="1:20" ht="15" customHeight="1" thickBot="1">
      <c r="A10" s="848" t="s">
        <v>305</v>
      </c>
      <c r="B10" s="735">
        <v>14826</v>
      </c>
      <c r="C10" s="1087">
        <v>0</v>
      </c>
      <c r="D10" s="883">
        <f t="shared" si="0"/>
        <v>0</v>
      </c>
      <c r="E10" s="736">
        <v>20705</v>
      </c>
      <c r="F10" s="883">
        <f t="shared" si="1"/>
        <v>-28.394107703453269</v>
      </c>
      <c r="O10"/>
      <c r="P10"/>
      <c r="Q10"/>
      <c r="R10"/>
      <c r="S10"/>
      <c r="T10"/>
    </row>
    <row r="11" spans="1:20" ht="17.25" customHeight="1" thickBot="1">
      <c r="A11" s="847" t="s">
        <v>173</v>
      </c>
      <c r="B11" s="1280">
        <v>250793.856</v>
      </c>
      <c r="C11" s="738">
        <v>10055.396000000001</v>
      </c>
      <c r="D11" s="884">
        <f t="shared" si="0"/>
        <v>4.0094267700082735</v>
      </c>
      <c r="E11" s="738">
        <v>253994.609</v>
      </c>
      <c r="F11" s="884">
        <f t="shared" si="1"/>
        <v>-1.2601657226512224</v>
      </c>
      <c r="J11" s="843"/>
      <c r="O11"/>
      <c r="P11"/>
      <c r="Q11"/>
      <c r="R11"/>
      <c r="S11"/>
      <c r="T11"/>
    </row>
    <row r="12" spans="1:20" ht="15" customHeight="1" thickBot="1">
      <c r="A12" s="846" t="s">
        <v>174</v>
      </c>
      <c r="B12" s="733">
        <v>95415.786999999997</v>
      </c>
      <c r="C12" s="733">
        <v>19183.326000000001</v>
      </c>
      <c r="D12" s="883">
        <f t="shared" si="0"/>
        <v>20.104981159983517</v>
      </c>
      <c r="E12" s="733">
        <v>98800.415999999997</v>
      </c>
      <c r="F12" s="883">
        <f t="shared" si="1"/>
        <v>-3.4257234301523596</v>
      </c>
      <c r="O12"/>
      <c r="P12"/>
      <c r="Q12"/>
      <c r="R12"/>
      <c r="S12"/>
      <c r="T12"/>
    </row>
    <row r="13" spans="1:20" ht="15" customHeight="1" thickBot="1">
      <c r="A13" s="846" t="s">
        <v>175</v>
      </c>
      <c r="B13" s="733">
        <f>B11+B12</f>
        <v>346209.64299999998</v>
      </c>
      <c r="C13" s="733">
        <f>C11+C12</f>
        <v>29238.722000000002</v>
      </c>
      <c r="D13" s="885">
        <f t="shared" si="0"/>
        <v>8.4453805927063677</v>
      </c>
      <c r="E13" s="733">
        <f>E11+E12</f>
        <v>352795.02500000002</v>
      </c>
      <c r="F13" s="885">
        <f t="shared" si="1"/>
        <v>-1.8666311975346142</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457" t="s">
        <v>508</v>
      </c>
      <c r="B18" s="1457"/>
      <c r="C18" s="1457"/>
      <c r="D18" s="1457"/>
      <c r="E18" s="1457"/>
      <c r="F18" s="1457"/>
      <c r="L18" s="1075"/>
      <c r="O18"/>
      <c r="P18"/>
      <c r="Q18"/>
      <c r="R18"/>
      <c r="S18"/>
      <c r="T18"/>
    </row>
    <row r="19" spans="1:20" ht="16.5" customHeight="1" thickBot="1">
      <c r="A19" s="1468" t="s">
        <v>176</v>
      </c>
      <c r="B19" s="1460" t="s">
        <v>505</v>
      </c>
      <c r="C19" s="1461"/>
      <c r="D19" s="1462"/>
      <c r="E19" s="1463" t="s">
        <v>506</v>
      </c>
      <c r="F19" s="1465" t="s">
        <v>507</v>
      </c>
      <c r="L19" s="1075"/>
      <c r="O19"/>
      <c r="P19"/>
      <c r="Q19"/>
      <c r="R19"/>
      <c r="S19"/>
      <c r="T19"/>
    </row>
    <row r="20" spans="1:20" ht="21" customHeight="1" thickBot="1">
      <c r="A20" s="1469"/>
      <c r="B20" s="845" t="s">
        <v>311</v>
      </c>
      <c r="C20" s="845" t="s">
        <v>443</v>
      </c>
      <c r="D20" s="845" t="s">
        <v>444</v>
      </c>
      <c r="E20" s="1464"/>
      <c r="F20" s="1466"/>
      <c r="L20" s="1164"/>
      <c r="O20"/>
      <c r="P20"/>
      <c r="Q20"/>
      <c r="R20"/>
      <c r="S20"/>
      <c r="T20"/>
    </row>
    <row r="21" spans="1:20" ht="15.75" thickBot="1">
      <c r="A21" s="568" t="s">
        <v>170</v>
      </c>
      <c r="B21" s="733">
        <v>27490.958999999999</v>
      </c>
      <c r="C21" s="739">
        <v>0</v>
      </c>
      <c r="D21" s="882">
        <f t="shared" ref="D21:D26" si="2">(C21/B21)*100</f>
        <v>0</v>
      </c>
      <c r="E21" s="733">
        <v>29884.288</v>
      </c>
      <c r="F21" s="882">
        <f t="shared" ref="F21:F26" si="3">((B21-E21)/E21)*100</f>
        <v>-8.0086532428010386</v>
      </c>
      <c r="H21" s="678" t="s">
        <v>177</v>
      </c>
      <c r="O21"/>
      <c r="P21"/>
      <c r="Q21"/>
      <c r="R21"/>
      <c r="S21"/>
      <c r="T21"/>
    </row>
    <row r="22" spans="1:20" ht="15.75" thickBot="1">
      <c r="A22" s="568" t="s">
        <v>172</v>
      </c>
      <c r="B22" s="733">
        <v>113593</v>
      </c>
      <c r="C22" s="739">
        <v>0</v>
      </c>
      <c r="D22" s="883">
        <f t="shared" si="2"/>
        <v>0</v>
      </c>
      <c r="E22" s="733">
        <v>147489</v>
      </c>
      <c r="F22" s="883">
        <f t="shared" si="3"/>
        <v>-22.982052898860253</v>
      </c>
      <c r="H22" s="648">
        <f>B22-E22</f>
        <v>-33896</v>
      </c>
      <c r="O22"/>
      <c r="P22"/>
      <c r="Q22"/>
      <c r="R22"/>
      <c r="S22"/>
      <c r="T22"/>
    </row>
    <row r="23" spans="1:20" ht="15.75" thickBot="1">
      <c r="A23" s="569" t="s">
        <v>305</v>
      </c>
      <c r="B23" s="736">
        <v>32036</v>
      </c>
      <c r="C23" s="740">
        <v>0</v>
      </c>
      <c r="D23" s="883">
        <f t="shared" si="2"/>
        <v>0</v>
      </c>
      <c r="E23" s="736">
        <v>45888</v>
      </c>
      <c r="F23" s="883">
        <f t="shared" si="3"/>
        <v>-30.186541143654118</v>
      </c>
      <c r="O23"/>
      <c r="P23"/>
      <c r="Q23"/>
      <c r="R23"/>
      <c r="S23"/>
      <c r="T23"/>
    </row>
    <row r="24" spans="1:20" ht="15.75" thickBot="1">
      <c r="A24" s="568" t="s">
        <v>173</v>
      </c>
      <c r="B24" s="733">
        <v>14002.522000000001</v>
      </c>
      <c r="C24" s="741">
        <v>32.432000000000002</v>
      </c>
      <c r="D24" s="884">
        <f t="shared" si="2"/>
        <v>0.23161541899380694</v>
      </c>
      <c r="E24" s="733">
        <v>17354.194</v>
      </c>
      <c r="F24" s="884">
        <f t="shared" si="3"/>
        <v>-19.313325643357445</v>
      </c>
      <c r="O24"/>
      <c r="P24"/>
      <c r="Q24"/>
      <c r="R24"/>
      <c r="S24"/>
      <c r="T24"/>
    </row>
    <row r="25" spans="1:20" ht="15.75" thickBot="1">
      <c r="A25" s="568" t="s">
        <v>174</v>
      </c>
      <c r="B25" s="733">
        <v>5285.8490000000002</v>
      </c>
      <c r="C25" s="741">
        <v>26.254999999999999</v>
      </c>
      <c r="D25" s="883">
        <f t="shared" si="2"/>
        <v>0.49670355698772323</v>
      </c>
      <c r="E25" s="733">
        <v>4769.1270000000004</v>
      </c>
      <c r="F25" s="883">
        <f t="shared" si="3"/>
        <v>10.834729291126022</v>
      </c>
      <c r="O25"/>
      <c r="P25"/>
      <c r="Q25"/>
      <c r="R25"/>
      <c r="S25"/>
      <c r="T25"/>
    </row>
    <row r="26" spans="1:20" ht="15.75" thickBot="1">
      <c r="A26" s="568" t="s">
        <v>175</v>
      </c>
      <c r="B26" s="733">
        <f>B24+B25</f>
        <v>19288.370999999999</v>
      </c>
      <c r="C26" s="742">
        <f>C24+C25</f>
        <v>58.686999999999998</v>
      </c>
      <c r="D26" s="885">
        <f t="shared" si="2"/>
        <v>0.3042610493130809</v>
      </c>
      <c r="E26" s="733">
        <f>E24+E25</f>
        <v>22123.321</v>
      </c>
      <c r="F26" s="885">
        <f t="shared" si="3"/>
        <v>-12.814305772627902</v>
      </c>
      <c r="O26"/>
      <c r="P26"/>
      <c r="Q26"/>
      <c r="R26"/>
      <c r="S26"/>
      <c r="T26"/>
    </row>
    <row r="27" spans="1:20" ht="16.5" customHeight="1">
      <c r="A27" s="1470"/>
      <c r="B27" s="1470"/>
      <c r="C27" s="1470"/>
      <c r="D27" s="1470"/>
      <c r="E27" s="1470"/>
      <c r="F27" s="1470"/>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448</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67"/>
      <c r="D32" s="1467"/>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67"/>
      <c r="C43" s="1467"/>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8"/>
  <sheetViews>
    <sheetView zoomScaleNormal="100" workbookViewId="0">
      <selection activeCell="W27" sqref="W27"/>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471" t="s">
        <v>501</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502</v>
      </c>
      <c r="B3" s="1472"/>
      <c r="C3" s="1472"/>
      <c r="D3" s="1472"/>
      <c r="E3" s="1472"/>
      <c r="F3" s="1472"/>
      <c r="P3" s="589"/>
    </row>
    <row r="4" spans="1:24" ht="4.5" customHeight="1">
      <c r="A4" s="590"/>
      <c r="B4" s="590"/>
      <c r="C4" s="588"/>
      <c r="D4" s="588"/>
    </row>
    <row r="5" spans="1:24" ht="15.75" thickBot="1">
      <c r="A5" s="591" t="s">
        <v>178</v>
      </c>
      <c r="B5" s="1473" t="s">
        <v>179</v>
      </c>
      <c r="C5" s="1473"/>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11037.17</v>
      </c>
      <c r="C7" s="605">
        <v>18352</v>
      </c>
      <c r="D7" s="650">
        <v>2.2970057387838776</v>
      </c>
      <c r="F7" s="743" t="s">
        <v>191</v>
      </c>
      <c r="G7" s="603">
        <v>1561.077</v>
      </c>
      <c r="H7" s="603">
        <v>8217</v>
      </c>
      <c r="I7" s="865">
        <v>2.7202434680783587</v>
      </c>
      <c r="K7" s="743" t="s">
        <v>191</v>
      </c>
      <c r="L7" s="603">
        <v>262565.74800000002</v>
      </c>
      <c r="M7" s="603">
        <v>68936.034</v>
      </c>
      <c r="N7" s="731">
        <v>3.8088316481914237</v>
      </c>
      <c r="P7" s="743" t="s">
        <v>192</v>
      </c>
      <c r="Q7" s="603">
        <v>47495.152000000002</v>
      </c>
      <c r="R7" s="603">
        <v>12713.794</v>
      </c>
      <c r="S7" s="731">
        <v>3.7357182285634014</v>
      </c>
    </row>
    <row r="8" spans="1:24" ht="16.5" thickBot="1">
      <c r="A8" s="604" t="s">
        <v>374</v>
      </c>
      <c r="B8" s="605">
        <v>6361.0209999999997</v>
      </c>
      <c r="C8" s="605">
        <v>3316</v>
      </c>
      <c r="D8" s="650">
        <v>3.4745722346489254</v>
      </c>
      <c r="F8" s="604" t="s">
        <v>193</v>
      </c>
      <c r="G8" s="605">
        <v>1091.5840000000001</v>
      </c>
      <c r="H8" s="605">
        <v>6609</v>
      </c>
      <c r="I8" s="850">
        <v>2.2941256827729988</v>
      </c>
      <c r="K8" s="604" t="s">
        <v>194</v>
      </c>
      <c r="L8" s="605">
        <v>175556.38399999999</v>
      </c>
      <c r="M8" s="605">
        <v>48163.675000000003</v>
      </c>
      <c r="N8" s="650">
        <v>3.6449956113191111</v>
      </c>
      <c r="P8" s="604" t="s">
        <v>194</v>
      </c>
      <c r="Q8" s="605">
        <v>43283.881999999998</v>
      </c>
      <c r="R8" s="605">
        <v>14023.573</v>
      </c>
      <c r="S8" s="650">
        <v>3.0865088376549967</v>
      </c>
    </row>
    <row r="9" spans="1:24" ht="16.5" thickBot="1">
      <c r="A9" s="604" t="s">
        <v>201</v>
      </c>
      <c r="B9" s="605">
        <v>5989.3940000000002</v>
      </c>
      <c r="C9" s="605">
        <v>4855</v>
      </c>
      <c r="D9" s="650">
        <v>2.3132540078573625</v>
      </c>
      <c r="F9" s="940" t="s">
        <v>321</v>
      </c>
      <c r="G9" s="608">
        <v>2652.6610000000001</v>
      </c>
      <c r="H9" s="608">
        <v>14826</v>
      </c>
      <c r="I9" s="941">
        <v>2.527087495272418</v>
      </c>
      <c r="K9" s="604" t="s">
        <v>452</v>
      </c>
      <c r="L9" s="605">
        <v>86621.11</v>
      </c>
      <c r="M9" s="605">
        <v>30224.407999999999</v>
      </c>
      <c r="N9" s="650">
        <v>2.8659323947718018</v>
      </c>
      <c r="P9" s="604" t="s">
        <v>198</v>
      </c>
      <c r="Q9" s="605">
        <v>33127.966999999997</v>
      </c>
      <c r="R9" s="605">
        <v>5987.3850000000002</v>
      </c>
      <c r="S9" s="650">
        <v>5.5329608835910831</v>
      </c>
    </row>
    <row r="10" spans="1:24" ht="15.75">
      <c r="A10" s="604" t="s">
        <v>451</v>
      </c>
      <c r="B10" s="605">
        <v>5161.7070000000003</v>
      </c>
      <c r="C10" s="605">
        <v>2437</v>
      </c>
      <c r="D10" s="650">
        <v>4.7904740072798555</v>
      </c>
      <c r="H10" s="1128"/>
      <c r="K10" s="604" t="s">
        <v>193</v>
      </c>
      <c r="L10" s="605">
        <v>65272.832999999999</v>
      </c>
      <c r="M10" s="605">
        <v>17051.838</v>
      </c>
      <c r="N10" s="650">
        <v>3.8279060005144312</v>
      </c>
      <c r="P10" s="604" t="s">
        <v>193</v>
      </c>
      <c r="Q10" s="605">
        <v>26054.906999999999</v>
      </c>
      <c r="R10" s="605">
        <v>7872.4570000000003</v>
      </c>
      <c r="S10" s="650">
        <v>3.3096283663410291</v>
      </c>
    </row>
    <row r="11" spans="1:24" ht="15.75">
      <c r="A11" s="604" t="s">
        <v>203</v>
      </c>
      <c r="B11" s="605">
        <v>2066.9589999999998</v>
      </c>
      <c r="C11" s="605">
        <v>1334</v>
      </c>
      <c r="D11" s="650">
        <v>2.3338591301205907</v>
      </c>
      <c r="K11" s="604" t="s">
        <v>200</v>
      </c>
      <c r="L11" s="605">
        <v>58658.26</v>
      </c>
      <c r="M11" s="605">
        <v>12563.084000000001</v>
      </c>
      <c r="N11" s="650">
        <v>4.6690971739104823</v>
      </c>
      <c r="P11" s="604" t="s">
        <v>195</v>
      </c>
      <c r="Q11" s="605">
        <v>25143.988000000001</v>
      </c>
      <c r="R11" s="605">
        <v>6083.777</v>
      </c>
      <c r="S11" s="650">
        <v>4.1329568785969641</v>
      </c>
    </row>
    <row r="12" spans="1:24" ht="15.75">
      <c r="A12" s="604" t="s">
        <v>351</v>
      </c>
      <c r="B12" s="605">
        <v>1373.9179999999999</v>
      </c>
      <c r="C12" s="605">
        <v>962</v>
      </c>
      <c r="D12" s="650">
        <v>2.1944697339965051</v>
      </c>
      <c r="H12" s="1128"/>
      <c r="K12" s="604" t="s">
        <v>201</v>
      </c>
      <c r="L12" s="605">
        <v>36182.845999999998</v>
      </c>
      <c r="M12" s="605">
        <v>10335.991</v>
      </c>
      <c r="N12" s="650">
        <v>3.5006653933812442</v>
      </c>
      <c r="P12" s="604" t="s">
        <v>452</v>
      </c>
      <c r="Q12" s="605">
        <v>19469.794999999998</v>
      </c>
      <c r="R12" s="605">
        <v>7508.1689999999999</v>
      </c>
      <c r="S12" s="650">
        <v>2.59314820963673</v>
      </c>
    </row>
    <row r="13" spans="1:24" ht="15.75">
      <c r="A13" s="604" t="s">
        <v>199</v>
      </c>
      <c r="B13" s="605">
        <v>1259.9590000000001</v>
      </c>
      <c r="C13" s="605">
        <v>1542</v>
      </c>
      <c r="D13" s="650">
        <v>2.808828479772433</v>
      </c>
      <c r="H13" s="1128"/>
      <c r="K13" s="604" t="s">
        <v>198</v>
      </c>
      <c r="L13" s="605">
        <v>35495.106</v>
      </c>
      <c r="M13" s="605">
        <v>5528.866</v>
      </c>
      <c r="N13" s="650">
        <v>6.4199613446952775</v>
      </c>
      <c r="P13" s="604" t="s">
        <v>200</v>
      </c>
      <c r="Q13" s="605">
        <v>17577.423999999999</v>
      </c>
      <c r="R13" s="605">
        <v>4430.9269999999997</v>
      </c>
      <c r="S13" s="650">
        <v>3.9669856894505373</v>
      </c>
    </row>
    <row r="14" spans="1:24" ht="15.75">
      <c r="A14" s="604" t="s">
        <v>467</v>
      </c>
      <c r="B14" s="605">
        <v>1231.2360000000001</v>
      </c>
      <c r="C14" s="605">
        <v>599</v>
      </c>
      <c r="D14" s="650">
        <v>4.0753615321216614</v>
      </c>
      <c r="K14" s="604" t="s">
        <v>192</v>
      </c>
      <c r="L14" s="605">
        <v>32889.527999999998</v>
      </c>
      <c r="M14" s="605">
        <v>7792.0550000000003</v>
      </c>
      <c r="N14" s="650">
        <v>4.2209055249225012</v>
      </c>
      <c r="P14" s="604" t="s">
        <v>191</v>
      </c>
      <c r="Q14" s="605">
        <v>13300.359</v>
      </c>
      <c r="R14" s="605">
        <v>4398.0919999999996</v>
      </c>
      <c r="S14" s="650">
        <v>3.0241202321370269</v>
      </c>
    </row>
    <row r="15" spans="1:24" ht="15.75">
      <c r="A15" s="604" t="s">
        <v>204</v>
      </c>
      <c r="B15" s="605">
        <v>1127.0999999999999</v>
      </c>
      <c r="C15" s="605">
        <v>866</v>
      </c>
      <c r="D15" s="650">
        <v>2.2471484481696433</v>
      </c>
      <c r="E15" s="822"/>
      <c r="K15" s="604" t="s">
        <v>196</v>
      </c>
      <c r="L15" s="605">
        <v>30419.474999999999</v>
      </c>
      <c r="M15" s="605">
        <v>7349.4430000000002</v>
      </c>
      <c r="N15" s="650">
        <v>4.1390177459706807</v>
      </c>
      <c r="P15" s="604" t="s">
        <v>339</v>
      </c>
      <c r="Q15" s="605">
        <v>11292</v>
      </c>
      <c r="R15" s="605">
        <v>3158.0830000000001</v>
      </c>
      <c r="S15" s="650">
        <v>3.5755868354314941</v>
      </c>
    </row>
    <row r="16" spans="1:24" ht="16.5" thickBot="1">
      <c r="A16" s="604" t="s">
        <v>193</v>
      </c>
      <c r="B16" s="605">
        <v>1091.5840000000001</v>
      </c>
      <c r="C16" s="605">
        <v>6609</v>
      </c>
      <c r="D16" s="650">
        <v>2.2941256827729988</v>
      </c>
      <c r="E16" s="659"/>
      <c r="K16" s="604" t="s">
        <v>352</v>
      </c>
      <c r="L16" s="605">
        <v>25111.233</v>
      </c>
      <c r="M16" s="605">
        <v>4711.2929999999997</v>
      </c>
      <c r="N16" s="650">
        <v>5.3300087682935455</v>
      </c>
      <c r="P16" s="604" t="s">
        <v>202</v>
      </c>
      <c r="Q16" s="605">
        <v>9942.0450000000001</v>
      </c>
      <c r="R16" s="605">
        <v>4019.4409999999998</v>
      </c>
      <c r="S16" s="650">
        <v>2.4734894727898733</v>
      </c>
    </row>
    <row r="17" spans="1:19" ht="16.5" thickBot="1">
      <c r="A17" s="940" t="s">
        <v>321</v>
      </c>
      <c r="B17" s="608">
        <v>40195.618000000002</v>
      </c>
      <c r="C17" s="608">
        <v>45106</v>
      </c>
      <c r="D17" s="730">
        <v>2.7237341234559338</v>
      </c>
      <c r="K17" s="604" t="s">
        <v>208</v>
      </c>
      <c r="L17" s="605">
        <v>21295.561000000002</v>
      </c>
      <c r="M17" s="605">
        <v>6825.37</v>
      </c>
      <c r="N17" s="650">
        <v>3.1200595718620385</v>
      </c>
      <c r="P17" s="604" t="s">
        <v>207</v>
      </c>
      <c r="Q17" s="605">
        <v>7618.3</v>
      </c>
      <c r="R17" s="605">
        <v>2664.3249999999998</v>
      </c>
      <c r="S17" s="650">
        <v>2.8593733872556841</v>
      </c>
    </row>
    <row r="18" spans="1:19" ht="15.75">
      <c r="A18"/>
      <c r="B18"/>
      <c r="C18"/>
      <c r="D18"/>
      <c r="K18" s="604" t="s">
        <v>205</v>
      </c>
      <c r="L18" s="605">
        <v>20338.151000000002</v>
      </c>
      <c r="M18" s="605">
        <v>5289.95</v>
      </c>
      <c r="N18" s="650">
        <v>3.8446773598994324</v>
      </c>
      <c r="P18" s="604" t="s">
        <v>201</v>
      </c>
      <c r="Q18" s="605">
        <v>6522.0069999999996</v>
      </c>
      <c r="R18" s="605">
        <v>1813.607</v>
      </c>
      <c r="S18" s="650">
        <v>3.5961523086313627</v>
      </c>
    </row>
    <row r="19" spans="1:19" ht="15.75">
      <c r="A19"/>
      <c r="B19"/>
      <c r="C19"/>
      <c r="D19"/>
      <c r="K19" s="604" t="s">
        <v>206</v>
      </c>
      <c r="L19" s="605">
        <v>12705.662</v>
      </c>
      <c r="M19" s="605">
        <v>3156.9180000000001</v>
      </c>
      <c r="N19" s="650">
        <v>4.0247044744272733</v>
      </c>
      <c r="P19" s="604" t="s">
        <v>351</v>
      </c>
      <c r="Q19" s="605">
        <v>4913.4620000000004</v>
      </c>
      <c r="R19" s="605">
        <v>1512.992</v>
      </c>
      <c r="S19" s="650">
        <v>3.2475135360927228</v>
      </c>
    </row>
    <row r="20" spans="1:19" ht="15.75">
      <c r="A20"/>
      <c r="B20"/>
      <c r="C20"/>
      <c r="D20"/>
      <c r="K20" s="604" t="s">
        <v>353</v>
      </c>
      <c r="L20" s="605">
        <v>11413.489</v>
      </c>
      <c r="M20" s="605">
        <v>3604.239</v>
      </c>
      <c r="N20" s="650">
        <v>3.1666848397123495</v>
      </c>
      <c r="P20" s="604" t="s">
        <v>208</v>
      </c>
      <c r="Q20" s="605">
        <v>4730.5020000000004</v>
      </c>
      <c r="R20" s="605">
        <v>1775.9580000000001</v>
      </c>
      <c r="S20" s="650">
        <v>2.6636339372890574</v>
      </c>
    </row>
    <row r="21" spans="1:19" ht="15.75">
      <c r="A21"/>
      <c r="B21"/>
      <c r="C21"/>
      <c r="D21"/>
      <c r="K21" s="604" t="s">
        <v>199</v>
      </c>
      <c r="L21" s="605">
        <v>11305.605</v>
      </c>
      <c r="M21" s="605">
        <v>3957.9760000000001</v>
      </c>
      <c r="N21" s="650">
        <v>2.8564107008228445</v>
      </c>
      <c r="P21" s="604" t="s">
        <v>205</v>
      </c>
      <c r="Q21" s="605">
        <v>4565.8389999999999</v>
      </c>
      <c r="R21" s="605">
        <v>1301.54</v>
      </c>
      <c r="S21" s="650">
        <v>3.5080281819997849</v>
      </c>
    </row>
    <row r="22" spans="1:19" ht="15.75">
      <c r="A22"/>
      <c r="B22"/>
      <c r="C22"/>
      <c r="D22"/>
      <c r="H22" s="1128"/>
      <c r="K22" s="604" t="s">
        <v>351</v>
      </c>
      <c r="L22" s="605">
        <v>7056.4830000000002</v>
      </c>
      <c r="M22" s="605">
        <v>2079.0630000000001</v>
      </c>
      <c r="N22" s="650">
        <v>3.3940688666000018</v>
      </c>
      <c r="P22" s="604" t="s">
        <v>209</v>
      </c>
      <c r="Q22" s="605">
        <v>4178.3459999999995</v>
      </c>
      <c r="R22" s="605">
        <v>1186.9639999999999</v>
      </c>
      <c r="S22" s="650">
        <v>3.5201960632335942</v>
      </c>
    </row>
    <row r="23" spans="1:19" ht="15.75">
      <c r="A23"/>
      <c r="B23"/>
      <c r="C23"/>
      <c r="D23"/>
      <c r="H23" s="1128"/>
      <c r="K23" s="604" t="s">
        <v>195</v>
      </c>
      <c r="L23" s="605">
        <v>6422.0249999999996</v>
      </c>
      <c r="M23" s="605">
        <v>1392.9179999999999</v>
      </c>
      <c r="N23" s="650">
        <v>4.610483172735222</v>
      </c>
      <c r="P23" s="604" t="s">
        <v>210</v>
      </c>
      <c r="Q23" s="605">
        <v>4110.9920000000002</v>
      </c>
      <c r="R23" s="605">
        <v>1271.1869999999999</v>
      </c>
      <c r="S23" s="650">
        <v>3.2339789503825958</v>
      </c>
    </row>
    <row r="24" spans="1:19" ht="15.75">
      <c r="A24"/>
      <c r="B24"/>
      <c r="C24"/>
      <c r="D24"/>
      <c r="H24" s="1128"/>
      <c r="K24" s="604" t="s">
        <v>209</v>
      </c>
      <c r="L24" s="605">
        <v>6053.2489999999998</v>
      </c>
      <c r="M24" s="605">
        <v>2555.288</v>
      </c>
      <c r="N24" s="650">
        <v>2.3689106668211175</v>
      </c>
      <c r="P24" s="604" t="s">
        <v>212</v>
      </c>
      <c r="Q24" s="605">
        <v>3984.23</v>
      </c>
      <c r="R24" s="605">
        <v>1560.732</v>
      </c>
      <c r="S24" s="650">
        <v>2.5527957394350858</v>
      </c>
    </row>
    <row r="25" spans="1:19" ht="15.75">
      <c r="A25"/>
      <c r="B25"/>
      <c r="C25"/>
      <c r="D25"/>
      <c r="H25" s="1128"/>
      <c r="K25" s="604" t="s">
        <v>204</v>
      </c>
      <c r="L25" s="605">
        <v>6028.5230000000001</v>
      </c>
      <c r="M25" s="605">
        <v>1409.9</v>
      </c>
      <c r="N25" s="650">
        <v>4.2758514788282858</v>
      </c>
      <c r="P25" s="604" t="s">
        <v>352</v>
      </c>
      <c r="Q25" s="605">
        <v>3599.4949999999999</v>
      </c>
      <c r="R25" s="605">
        <v>966.83399999999995</v>
      </c>
      <c r="S25" s="650">
        <v>3.7229710581133886</v>
      </c>
    </row>
    <row r="26" spans="1:19" ht="15.75">
      <c r="H26" s="1128"/>
      <c r="K26" s="604" t="s">
        <v>212</v>
      </c>
      <c r="L26" s="605">
        <v>5495.0739999999996</v>
      </c>
      <c r="M26" s="605">
        <v>2062.3000000000002</v>
      </c>
      <c r="N26" s="650">
        <v>2.6645366823449543</v>
      </c>
      <c r="P26" s="604" t="s">
        <v>196</v>
      </c>
      <c r="Q26" s="605">
        <v>3152.913</v>
      </c>
      <c r="R26" s="605">
        <v>1083.684</v>
      </c>
      <c r="S26" s="650">
        <v>2.9094394675938742</v>
      </c>
    </row>
    <row r="27" spans="1:19" ht="15.75">
      <c r="A27" s="1207" t="s">
        <v>448</v>
      </c>
      <c r="H27" s="1128"/>
      <c r="K27" s="604" t="s">
        <v>197</v>
      </c>
      <c r="L27" s="605">
        <v>4327.8620000000001</v>
      </c>
      <c r="M27" s="605">
        <v>1826.7829999999999</v>
      </c>
      <c r="N27" s="650">
        <v>2.3691166383746731</v>
      </c>
      <c r="P27" s="604" t="s">
        <v>204</v>
      </c>
      <c r="Q27" s="605">
        <v>2979.1109999999999</v>
      </c>
      <c r="R27" s="605">
        <v>1083.271</v>
      </c>
      <c r="S27" s="650">
        <v>2.7501068523019634</v>
      </c>
    </row>
    <row r="28" spans="1:19" ht="15.75">
      <c r="H28" s="1128"/>
      <c r="K28" s="604" t="s">
        <v>497</v>
      </c>
      <c r="L28" s="605">
        <v>3754.7890000000002</v>
      </c>
      <c r="M28" s="605">
        <v>1334.7239999999999</v>
      </c>
      <c r="N28" s="650">
        <v>2.8131576265954612</v>
      </c>
      <c r="P28" s="604" t="s">
        <v>206</v>
      </c>
      <c r="Q28" s="605">
        <v>2567.4549999999999</v>
      </c>
      <c r="R28" s="605">
        <v>802.74699999999996</v>
      </c>
      <c r="S28" s="650">
        <v>3.1983364621730135</v>
      </c>
    </row>
    <row r="29" spans="1:19" ht="15.75">
      <c r="H29" s="1128"/>
      <c r="K29" s="604" t="s">
        <v>213</v>
      </c>
      <c r="L29" s="605">
        <v>2917.4650000000001</v>
      </c>
      <c r="M29" s="605">
        <v>547.49900000000002</v>
      </c>
      <c r="N29" s="650">
        <v>5.3287129291560351</v>
      </c>
      <c r="P29" s="604" t="s">
        <v>496</v>
      </c>
      <c r="Q29" s="605">
        <v>2434.027</v>
      </c>
      <c r="R29" s="605">
        <v>962.03</v>
      </c>
      <c r="S29" s="650">
        <v>2.5300946955916137</v>
      </c>
    </row>
    <row r="30" spans="1:19" ht="15.75">
      <c r="A30"/>
      <c r="B30"/>
      <c r="C30"/>
      <c r="D30"/>
      <c r="E30"/>
      <c r="F30"/>
      <c r="G30"/>
      <c r="H30"/>
      <c r="I30"/>
      <c r="J30"/>
      <c r="K30" s="604" t="s">
        <v>211</v>
      </c>
      <c r="L30" s="605">
        <v>2670.2429999999999</v>
      </c>
      <c r="M30" s="605">
        <v>518.11800000000005</v>
      </c>
      <c r="N30" s="650">
        <v>5.1537352494991486</v>
      </c>
      <c r="P30" s="604" t="s">
        <v>498</v>
      </c>
      <c r="Q30" s="605">
        <v>1874.2360000000001</v>
      </c>
      <c r="R30" s="605">
        <v>861.46400000000006</v>
      </c>
      <c r="S30" s="650">
        <v>2.1756405375035985</v>
      </c>
    </row>
    <row r="31" spans="1:19" ht="15.75">
      <c r="A31"/>
      <c r="B31"/>
      <c r="C31"/>
      <c r="D31"/>
      <c r="E31"/>
      <c r="F31"/>
      <c r="G31"/>
      <c r="H31"/>
      <c r="I31"/>
      <c r="J31"/>
      <c r="K31" s="604" t="s">
        <v>503</v>
      </c>
      <c r="L31" s="605">
        <v>2340.694</v>
      </c>
      <c r="M31" s="605">
        <v>875.01599999999996</v>
      </c>
      <c r="N31" s="650">
        <v>2.6750299423096262</v>
      </c>
      <c r="P31" s="604" t="s">
        <v>497</v>
      </c>
      <c r="Q31" s="605">
        <v>1693.6510000000001</v>
      </c>
      <c r="R31" s="605">
        <v>628.28200000000004</v>
      </c>
      <c r="S31" s="650">
        <v>2.6956860136053553</v>
      </c>
    </row>
    <row r="32" spans="1:19" ht="16.5" thickBot="1">
      <c r="A32"/>
      <c r="B32"/>
      <c r="C32"/>
      <c r="D32"/>
      <c r="E32"/>
      <c r="F32"/>
      <c r="G32"/>
      <c r="H32"/>
      <c r="I32"/>
      <c r="J32"/>
      <c r="K32" s="604" t="s">
        <v>504</v>
      </c>
      <c r="L32" s="605">
        <v>2093.529</v>
      </c>
      <c r="M32" s="605">
        <v>267.77</v>
      </c>
      <c r="N32" s="650">
        <v>7.8183851813123209</v>
      </c>
      <c r="P32" s="604" t="s">
        <v>353</v>
      </c>
      <c r="Q32" s="605">
        <v>1673.681</v>
      </c>
      <c r="R32" s="605">
        <v>485.41500000000002</v>
      </c>
      <c r="S32" s="650">
        <v>3.4479383620201269</v>
      </c>
    </row>
    <row r="33" spans="1:19" ht="16.5" thickBot="1">
      <c r="A33"/>
      <c r="B33"/>
      <c r="C33"/>
      <c r="D33"/>
      <c r="E33"/>
      <c r="F33"/>
      <c r="G33"/>
      <c r="H33"/>
      <c r="I33"/>
      <c r="J33"/>
      <c r="K33" s="940" t="s">
        <v>321</v>
      </c>
      <c r="L33" s="608">
        <v>936945.16899999999</v>
      </c>
      <c r="M33" s="608">
        <v>250793.856</v>
      </c>
      <c r="N33" s="730">
        <v>3.7359175537378397</v>
      </c>
      <c r="P33" s="604" t="s">
        <v>211</v>
      </c>
      <c r="Q33" s="605">
        <v>1324.6220000000001</v>
      </c>
      <c r="R33" s="605">
        <v>509.16</v>
      </c>
      <c r="S33" s="650">
        <v>2.6015829994500748</v>
      </c>
    </row>
    <row r="34" spans="1:19" ht="16.5" thickBot="1">
      <c r="A34"/>
      <c r="B34"/>
      <c r="C34"/>
      <c r="D34"/>
      <c r="E34"/>
      <c r="F34"/>
      <c r="G34"/>
      <c r="H34"/>
      <c r="I34"/>
      <c r="J34"/>
      <c r="K34"/>
      <c r="L34"/>
      <c r="M34"/>
      <c r="N34"/>
      <c r="P34" s="940" t="s">
        <v>321</v>
      </c>
      <c r="Q34" s="608">
        <v>319599.34499999997</v>
      </c>
      <c r="R34" s="608">
        <v>95415.786999999997</v>
      </c>
      <c r="S34" s="730">
        <v>3.3495436661859737</v>
      </c>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P30" sqref="P30"/>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471" t="s">
        <v>510</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511</v>
      </c>
      <c r="B3" s="1474"/>
      <c r="C3" s="1474"/>
      <c r="D3" s="1474"/>
      <c r="E3" s="1474"/>
      <c r="F3" s="1474"/>
      <c r="G3" s="147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15086.003000000001</v>
      </c>
      <c r="C8" s="887">
        <v>23372</v>
      </c>
      <c r="D8" s="888">
        <v>2.1214844200442688</v>
      </c>
      <c r="E8" s="825"/>
      <c r="F8" s="824" t="s">
        <v>209</v>
      </c>
      <c r="G8" s="603">
        <v>3725.2220000000002</v>
      </c>
      <c r="H8" s="887">
        <v>20142</v>
      </c>
      <c r="I8" s="888">
        <v>2.4369231051026459</v>
      </c>
      <c r="J8" s="659"/>
      <c r="K8" s="743" t="s">
        <v>194</v>
      </c>
      <c r="L8" s="603">
        <v>11821.297</v>
      </c>
      <c r="M8" s="603">
        <v>3335.6149999999998</v>
      </c>
      <c r="N8" s="731">
        <v>3.5439632571504807</v>
      </c>
      <c r="O8" s="659"/>
      <c r="P8" s="743" t="s">
        <v>452</v>
      </c>
      <c r="Q8" s="603">
        <v>4375.9759999999997</v>
      </c>
      <c r="R8" s="603">
        <v>1019.352</v>
      </c>
      <c r="S8" s="731">
        <v>4.2928998030121095</v>
      </c>
    </row>
    <row r="9" spans="1:27" ht="15.75">
      <c r="A9" s="606" t="s">
        <v>209</v>
      </c>
      <c r="B9" s="605">
        <v>9166.2360000000008</v>
      </c>
      <c r="C9" s="605">
        <v>32828</v>
      </c>
      <c r="D9" s="650">
        <v>1.9616178243680336</v>
      </c>
      <c r="E9" s="826"/>
      <c r="F9" s="606" t="s">
        <v>452</v>
      </c>
      <c r="G9" s="605">
        <v>1638.932</v>
      </c>
      <c r="H9" s="605">
        <v>6232</v>
      </c>
      <c r="I9" s="650">
        <v>2.9721972866466815</v>
      </c>
      <c r="J9" s="659"/>
      <c r="K9" s="604" t="s">
        <v>200</v>
      </c>
      <c r="L9" s="605">
        <v>7894.4639999999999</v>
      </c>
      <c r="M9" s="605">
        <v>2681.9630000000002</v>
      </c>
      <c r="N9" s="650">
        <v>2.9435394895455302</v>
      </c>
      <c r="O9" s="659"/>
      <c r="P9" s="604" t="s">
        <v>194</v>
      </c>
      <c r="Q9" s="605">
        <v>3729.56</v>
      </c>
      <c r="R9" s="605">
        <v>1016.651</v>
      </c>
      <c r="S9" s="650">
        <v>3.6684762027480424</v>
      </c>
    </row>
    <row r="10" spans="1:27" ht="15.75">
      <c r="A10" s="606" t="s">
        <v>452</v>
      </c>
      <c r="B10" s="605">
        <v>7113.6639999999998</v>
      </c>
      <c r="C10" s="605">
        <v>14911</v>
      </c>
      <c r="D10" s="650">
        <v>3.0757760172396873</v>
      </c>
      <c r="E10" s="825"/>
      <c r="F10" s="606" t="s">
        <v>213</v>
      </c>
      <c r="G10" s="605">
        <v>370.62299999999999</v>
      </c>
      <c r="H10" s="605">
        <v>4140</v>
      </c>
      <c r="I10" s="650">
        <v>1.3205314577677065</v>
      </c>
      <c r="J10" s="659"/>
      <c r="K10" s="604" t="s">
        <v>211</v>
      </c>
      <c r="L10" s="605">
        <v>5029.6840000000002</v>
      </c>
      <c r="M10" s="605">
        <v>1119.874</v>
      </c>
      <c r="N10" s="650">
        <v>4.4912945563518756</v>
      </c>
      <c r="O10" s="659"/>
      <c r="P10" s="604" t="s">
        <v>196</v>
      </c>
      <c r="Q10" s="605">
        <v>3060.2750000000001</v>
      </c>
      <c r="R10" s="605">
        <v>966.49199999999996</v>
      </c>
      <c r="S10" s="650">
        <v>3.1663738551379632</v>
      </c>
    </row>
    <row r="11" spans="1:27" ht="15.75">
      <c r="A11" s="606" t="s">
        <v>196</v>
      </c>
      <c r="B11" s="605">
        <v>6220.1049999999996</v>
      </c>
      <c r="C11" s="605">
        <v>6368</v>
      </c>
      <c r="D11" s="650">
        <v>1.6787854758898626</v>
      </c>
      <c r="E11" s="826"/>
      <c r="F11" s="606" t="s">
        <v>211</v>
      </c>
      <c r="G11" s="605">
        <v>157.24600000000001</v>
      </c>
      <c r="H11" s="607">
        <v>616</v>
      </c>
      <c r="I11" s="651">
        <v>4.3925917649030675</v>
      </c>
      <c r="J11" s="659"/>
      <c r="K11" s="604" t="s">
        <v>196</v>
      </c>
      <c r="L11" s="605">
        <v>4740.58</v>
      </c>
      <c r="M11" s="605">
        <v>1430.1610000000001</v>
      </c>
      <c r="N11" s="650">
        <v>3.3147177136000772</v>
      </c>
      <c r="O11" s="659"/>
      <c r="P11" s="604" t="s">
        <v>193</v>
      </c>
      <c r="Q11" s="605">
        <v>2012.961</v>
      </c>
      <c r="R11" s="605">
        <v>315.21100000000001</v>
      </c>
      <c r="S11" s="650">
        <v>6.3860747245495872</v>
      </c>
    </row>
    <row r="12" spans="1:27" ht="15.75">
      <c r="A12" s="606" t="s">
        <v>194</v>
      </c>
      <c r="B12" s="605">
        <v>4953.3559999999998</v>
      </c>
      <c r="C12" s="605">
        <v>4679</v>
      </c>
      <c r="D12" s="650">
        <v>2.5624655012847621</v>
      </c>
      <c r="E12" s="826"/>
      <c r="F12" s="606" t="s">
        <v>194</v>
      </c>
      <c r="G12" s="605">
        <v>75.62</v>
      </c>
      <c r="H12" s="607">
        <v>213</v>
      </c>
      <c r="I12" s="651">
        <v>2.3966784989858012</v>
      </c>
      <c r="J12" s="659"/>
      <c r="K12" s="604" t="s">
        <v>452</v>
      </c>
      <c r="L12" s="605">
        <v>4631.4660000000003</v>
      </c>
      <c r="M12" s="605">
        <v>898.76800000000003</v>
      </c>
      <c r="N12" s="650">
        <v>5.153127392163495</v>
      </c>
      <c r="O12" s="659"/>
      <c r="P12" s="604" t="s">
        <v>211</v>
      </c>
      <c r="Q12" s="605">
        <v>1469.4090000000001</v>
      </c>
      <c r="R12" s="605">
        <v>302.13900000000001</v>
      </c>
      <c r="S12" s="650">
        <v>4.863354283955398</v>
      </c>
    </row>
    <row r="13" spans="1:27" ht="15.75">
      <c r="A13" s="606" t="s">
        <v>213</v>
      </c>
      <c r="B13" s="605">
        <v>4055.6909999999998</v>
      </c>
      <c r="C13" s="605">
        <v>11758</v>
      </c>
      <c r="D13" s="650">
        <v>1.4750756506684899</v>
      </c>
      <c r="E13" s="826"/>
      <c r="F13" s="606" t="s">
        <v>208</v>
      </c>
      <c r="G13" s="605">
        <v>64.403000000000006</v>
      </c>
      <c r="H13" s="607">
        <v>284</v>
      </c>
      <c r="I13" s="651">
        <v>3.632635794461053</v>
      </c>
      <c r="J13" s="659"/>
      <c r="K13" s="604" t="s">
        <v>191</v>
      </c>
      <c r="L13" s="605">
        <v>3191.5160000000001</v>
      </c>
      <c r="M13" s="605">
        <v>1327.8620000000001</v>
      </c>
      <c r="N13" s="650">
        <v>2.403499761270373</v>
      </c>
      <c r="O13" s="659"/>
      <c r="P13" s="604" t="s">
        <v>200</v>
      </c>
      <c r="Q13" s="605">
        <v>1115.0840000000001</v>
      </c>
      <c r="R13" s="605">
        <v>613.75699999999995</v>
      </c>
      <c r="S13" s="650">
        <v>1.8168167532101469</v>
      </c>
    </row>
    <row r="14" spans="1:27" ht="16.5" thickBot="1">
      <c r="A14" s="606" t="s">
        <v>205</v>
      </c>
      <c r="B14" s="605">
        <v>3882.0340000000001</v>
      </c>
      <c r="C14" s="607">
        <v>2594</v>
      </c>
      <c r="D14" s="651">
        <v>2.8860238715648849</v>
      </c>
      <c r="E14" s="826"/>
      <c r="F14" s="606" t="s">
        <v>191</v>
      </c>
      <c r="G14" s="605">
        <v>50.588999999999999</v>
      </c>
      <c r="H14" s="607">
        <v>367</v>
      </c>
      <c r="I14" s="651">
        <v>2.5327425653349351</v>
      </c>
      <c r="J14" s="659"/>
      <c r="K14" s="604" t="s">
        <v>351</v>
      </c>
      <c r="L14" s="605">
        <v>2553.2020000000002</v>
      </c>
      <c r="M14" s="605">
        <v>982.78899999999999</v>
      </c>
      <c r="N14" s="650">
        <v>2.597914710075103</v>
      </c>
      <c r="O14" s="659"/>
      <c r="P14" s="604" t="s">
        <v>209</v>
      </c>
      <c r="Q14" s="605">
        <v>776.95600000000002</v>
      </c>
      <c r="R14" s="605">
        <v>524.35400000000004</v>
      </c>
      <c r="S14" s="650">
        <v>1.4817394355721516</v>
      </c>
    </row>
    <row r="15" spans="1:27" ht="16.5" thickBot="1">
      <c r="A15" s="606" t="s">
        <v>210</v>
      </c>
      <c r="B15" s="605">
        <v>2058.7359999999999</v>
      </c>
      <c r="C15" s="605">
        <v>3559</v>
      </c>
      <c r="D15" s="650">
        <v>1.9518562551789129</v>
      </c>
      <c r="E15" s="826"/>
      <c r="F15" s="1031" t="s">
        <v>321</v>
      </c>
      <c r="G15" s="608">
        <v>6087.8040000000001</v>
      </c>
      <c r="H15" s="1088">
        <v>32036</v>
      </c>
      <c r="I15" s="1089">
        <v>2.4664134811176357</v>
      </c>
      <c r="J15" s="659"/>
      <c r="K15" s="604" t="s">
        <v>209</v>
      </c>
      <c r="L15" s="605">
        <v>1699.3579999999999</v>
      </c>
      <c r="M15" s="605">
        <v>605.98</v>
      </c>
      <c r="N15" s="650">
        <v>2.8043136737186045</v>
      </c>
      <c r="O15" s="659"/>
      <c r="P15" s="604" t="s">
        <v>208</v>
      </c>
      <c r="Q15" s="605">
        <v>654.452</v>
      </c>
      <c r="R15" s="605">
        <v>219.99100000000001</v>
      </c>
      <c r="S15" s="650">
        <v>2.9749035187803137</v>
      </c>
    </row>
    <row r="16" spans="1:27" ht="15.75">
      <c r="A16" s="606" t="s">
        <v>191</v>
      </c>
      <c r="B16" s="605">
        <v>1934.9559999999999</v>
      </c>
      <c r="C16" s="605">
        <v>8458</v>
      </c>
      <c r="D16" s="650">
        <v>2.8179613806722776</v>
      </c>
      <c r="E16" s="826"/>
      <c r="F16"/>
      <c r="G16"/>
      <c r="H16"/>
      <c r="I16"/>
      <c r="J16" s="659"/>
      <c r="K16" s="604" t="s">
        <v>212</v>
      </c>
      <c r="L16" s="605">
        <v>1117.1869999999999</v>
      </c>
      <c r="M16" s="605">
        <v>496.12099999999998</v>
      </c>
      <c r="N16" s="650">
        <v>2.2518438042332414</v>
      </c>
      <c r="O16" s="659"/>
      <c r="P16" s="604" t="s">
        <v>191</v>
      </c>
      <c r="Q16" s="605">
        <v>488.40499999999997</v>
      </c>
      <c r="R16" s="605">
        <v>124.705</v>
      </c>
      <c r="S16" s="650">
        <v>3.9164828996431575</v>
      </c>
    </row>
    <row r="17" spans="1:19" ht="15.75">
      <c r="A17" s="606" t="s">
        <v>204</v>
      </c>
      <c r="B17" s="605">
        <v>1315.39</v>
      </c>
      <c r="C17" s="605">
        <v>1578</v>
      </c>
      <c r="D17" s="650">
        <v>1.8914201000501834</v>
      </c>
      <c r="E17" s="825"/>
      <c r="J17" s="659"/>
      <c r="K17" s="604" t="s">
        <v>205</v>
      </c>
      <c r="L17" s="605">
        <v>997.54899999999998</v>
      </c>
      <c r="M17" s="605">
        <v>173.97200000000001</v>
      </c>
      <c r="N17" s="650">
        <v>5.7339629365645042</v>
      </c>
      <c r="O17" s="659"/>
      <c r="P17" s="604" t="s">
        <v>205</v>
      </c>
      <c r="Q17" s="605">
        <v>299.83600000000001</v>
      </c>
      <c r="R17" s="605">
        <v>66.317999999999998</v>
      </c>
      <c r="S17" s="650">
        <v>4.5211858017431172</v>
      </c>
    </row>
    <row r="18" spans="1:19" ht="15.75">
      <c r="A18" s="606" t="s">
        <v>192</v>
      </c>
      <c r="B18" s="605">
        <v>1032.787</v>
      </c>
      <c r="C18" s="605">
        <v>1089</v>
      </c>
      <c r="D18" s="650">
        <v>2.000943524169331</v>
      </c>
      <c r="E18" s="827"/>
      <c r="F18" s="106"/>
      <c r="G18" s="106"/>
      <c r="H18" s="106"/>
      <c r="K18" s="604" t="s">
        <v>208</v>
      </c>
      <c r="L18" s="605">
        <v>836.15899999999999</v>
      </c>
      <c r="M18" s="605">
        <v>233.654</v>
      </c>
      <c r="N18" s="650">
        <v>3.5786205243650868</v>
      </c>
      <c r="O18" s="659"/>
      <c r="P18" s="604" t="s">
        <v>438</v>
      </c>
      <c r="Q18" s="605">
        <v>90.298000000000002</v>
      </c>
      <c r="R18" s="605">
        <v>11.96</v>
      </c>
      <c r="S18" s="650">
        <v>7.55</v>
      </c>
    </row>
    <row r="19" spans="1:19" ht="15.75">
      <c r="A19" s="606" t="s">
        <v>211</v>
      </c>
      <c r="B19" s="605">
        <v>823.78800000000001</v>
      </c>
      <c r="C19" s="605">
        <v>1351</v>
      </c>
      <c r="D19" s="650">
        <v>2.8025338159649458</v>
      </c>
      <c r="E19" s="828"/>
      <c r="F19" s="106"/>
      <c r="G19" s="106"/>
      <c r="H19" s="106"/>
      <c r="J19" s="659"/>
      <c r="K19" s="604" t="s">
        <v>204</v>
      </c>
      <c r="L19" s="605">
        <v>796.61199999999997</v>
      </c>
      <c r="M19" s="605">
        <v>343.48599999999999</v>
      </c>
      <c r="N19" s="650">
        <v>2.3191978712378378</v>
      </c>
      <c r="O19" s="659"/>
      <c r="P19" s="604" t="s">
        <v>513</v>
      </c>
      <c r="Q19" s="605">
        <v>85.355999999999995</v>
      </c>
      <c r="R19" s="605">
        <v>6.7910000000000004</v>
      </c>
      <c r="S19" s="650">
        <v>12.568988366956264</v>
      </c>
    </row>
    <row r="20" spans="1:19" ht="15" customHeight="1" thickBot="1">
      <c r="A20" s="606" t="s">
        <v>208</v>
      </c>
      <c r="B20" s="605">
        <v>621.89800000000002</v>
      </c>
      <c r="C20" s="605">
        <v>703</v>
      </c>
      <c r="D20" s="650">
        <v>2.9837688975036825</v>
      </c>
      <c r="E20" s="828"/>
      <c r="F20" s="106"/>
      <c r="G20" s="106"/>
      <c r="H20" s="106"/>
      <c r="J20" s="659"/>
      <c r="K20" s="604" t="s">
        <v>193</v>
      </c>
      <c r="L20" s="605">
        <v>622.98099999999999</v>
      </c>
      <c r="M20" s="605">
        <v>166.68799999999999</v>
      </c>
      <c r="N20" s="650">
        <v>3.7374076118256867</v>
      </c>
      <c r="O20" s="659"/>
      <c r="P20" s="604" t="s">
        <v>192</v>
      </c>
      <c r="Q20" s="605">
        <v>80.034999999999997</v>
      </c>
      <c r="R20" s="605">
        <v>28.614000000000001</v>
      </c>
      <c r="S20" s="650">
        <v>2.7970573844970992</v>
      </c>
    </row>
    <row r="21" spans="1:19" ht="16.5" thickBot="1">
      <c r="A21" s="1031" t="s">
        <v>321</v>
      </c>
      <c r="B21" s="608">
        <v>58588.04</v>
      </c>
      <c r="C21" s="608">
        <v>113593</v>
      </c>
      <c r="D21" s="730">
        <v>2.1311748346065338</v>
      </c>
      <c r="E21" s="829"/>
      <c r="F21" s="106"/>
      <c r="G21" s="106"/>
      <c r="H21" s="106"/>
      <c r="J21" s="659"/>
      <c r="K21" s="604" t="s">
        <v>192</v>
      </c>
      <c r="L21" s="605">
        <v>397.822</v>
      </c>
      <c r="M21" s="605">
        <v>31.021000000000001</v>
      </c>
      <c r="N21" s="650">
        <v>12.824280326230618</v>
      </c>
      <c r="P21" s="1031" t="s">
        <v>321</v>
      </c>
      <c r="Q21" s="608">
        <v>18489.374</v>
      </c>
      <c r="R21" s="608">
        <v>5285.8490000000002</v>
      </c>
      <c r="S21" s="730">
        <v>3.4979005264811764</v>
      </c>
    </row>
    <row r="22" spans="1:19" ht="15.75">
      <c r="A22"/>
      <c r="B22"/>
      <c r="C22"/>
      <c r="D22"/>
      <c r="F22" s="106"/>
      <c r="G22" s="106"/>
      <c r="H22" s="106"/>
      <c r="K22" s="604" t="s">
        <v>213</v>
      </c>
      <c r="L22" s="605">
        <v>343.75700000000001</v>
      </c>
      <c r="M22" s="605">
        <v>142.078</v>
      </c>
      <c r="N22" s="650">
        <v>2.4194949253227103</v>
      </c>
      <c r="P22"/>
      <c r="Q22"/>
      <c r="R22"/>
      <c r="S22"/>
    </row>
    <row r="23" spans="1:19" ht="16.5" thickBot="1">
      <c r="A23"/>
      <c r="B23"/>
      <c r="C23"/>
      <c r="D23"/>
      <c r="F23" s="106"/>
      <c r="G23" s="106"/>
      <c r="H23" s="106"/>
      <c r="K23" s="1038" t="s">
        <v>512</v>
      </c>
      <c r="L23" s="939">
        <v>224.15700000000001</v>
      </c>
      <c r="M23" s="939">
        <v>12.586</v>
      </c>
      <c r="N23" s="1039">
        <v>17.810027014142698</v>
      </c>
      <c r="P23"/>
      <c r="Q23"/>
      <c r="R23"/>
      <c r="S23"/>
    </row>
    <row r="24" spans="1:19" ht="16.5" thickBot="1">
      <c r="F24" s="106"/>
      <c r="G24" s="106"/>
      <c r="H24" s="106"/>
      <c r="K24" s="1031" t="s">
        <v>321</v>
      </c>
      <c r="L24" s="608">
        <v>47263.372000000003</v>
      </c>
      <c r="M24" s="608">
        <v>14002.522000000001</v>
      </c>
      <c r="N24" s="730">
        <v>3.3753470981870266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57" t="s">
        <v>461</v>
      </c>
      <c r="B5" s="1457"/>
      <c r="C5" s="1457"/>
      <c r="D5" s="1457"/>
      <c r="E5" s="1457"/>
      <c r="F5" s="1457"/>
      <c r="H5" s="649" t="s">
        <v>330</v>
      </c>
    </row>
    <row r="6" spans="1:10" ht="15.75" customHeight="1" thickBot="1">
      <c r="A6" s="1458" t="s">
        <v>169</v>
      </c>
      <c r="B6" s="1460" t="s">
        <v>435</v>
      </c>
      <c r="C6" s="1461"/>
      <c r="D6" s="1462"/>
      <c r="E6" s="1463" t="s">
        <v>436</v>
      </c>
      <c r="F6" s="1458" t="s">
        <v>437</v>
      </c>
    </row>
    <row r="7" spans="1:10" ht="31.5" customHeight="1" thickBot="1">
      <c r="A7" s="1459"/>
      <c r="B7" s="845" t="s">
        <v>311</v>
      </c>
      <c r="C7" s="845" t="s">
        <v>319</v>
      </c>
      <c r="D7" s="845" t="s">
        <v>320</v>
      </c>
      <c r="E7" s="1464"/>
      <c r="F7" s="1459"/>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457" t="s">
        <v>466</v>
      </c>
      <c r="B18" s="1457"/>
      <c r="C18" s="1457"/>
      <c r="D18" s="1457"/>
      <c r="E18" s="1457"/>
      <c r="F18" s="1457"/>
      <c r="K18" s="106"/>
      <c r="L18" s="106"/>
    </row>
    <row r="19" spans="1:16" ht="24.75" customHeight="1" thickBot="1">
      <c r="A19" s="1468" t="s">
        <v>176</v>
      </c>
      <c r="B19" s="1476" t="s">
        <v>435</v>
      </c>
      <c r="C19" s="1477"/>
      <c r="D19" s="1478"/>
      <c r="E19" s="1479" t="s">
        <v>436</v>
      </c>
      <c r="F19" s="1468" t="s">
        <v>437</v>
      </c>
      <c r="J19" s="106"/>
      <c r="K19" s="106"/>
      <c r="L19" s="106"/>
    </row>
    <row r="20" spans="1:16" ht="21" customHeight="1" thickBot="1">
      <c r="A20" s="1469"/>
      <c r="B20" s="873" t="s">
        <v>311</v>
      </c>
      <c r="C20" s="873" t="s">
        <v>319</v>
      </c>
      <c r="D20" s="873" t="s">
        <v>320</v>
      </c>
      <c r="E20" s="1480"/>
      <c r="F20" s="1475"/>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470"/>
      <c r="B27" s="1470"/>
      <c r="C27" s="1470"/>
      <c r="D27" s="1470"/>
      <c r="E27" s="1470"/>
      <c r="F27" s="1470"/>
      <c r="J27" s="106"/>
      <c r="K27" s="106"/>
      <c r="L27" s="106"/>
    </row>
    <row r="28" spans="1:16">
      <c r="B28" s="573"/>
      <c r="C28" s="574"/>
      <c r="D28" s="574"/>
      <c r="E28" s="574"/>
      <c r="F28" s="575"/>
      <c r="I28" s="106"/>
      <c r="J28" s="106"/>
      <c r="K28" s="106"/>
      <c r="L28" s="106"/>
    </row>
    <row r="29" spans="1:16" ht="15">
      <c r="A29" s="1207" t="s">
        <v>448</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467"/>
      <c r="D32" s="1467"/>
      <c r="E32" s="571"/>
      <c r="F32" s="571"/>
      <c r="G32" s="571"/>
      <c r="H32" s="658">
        <v>81476212</v>
      </c>
      <c r="I32" s="1128">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67"/>
      <c r="C43" s="1467"/>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71" t="s">
        <v>462</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463</v>
      </c>
      <c r="B3" s="1472"/>
      <c r="C3" s="1472"/>
      <c r="D3" s="1472"/>
      <c r="E3" s="1472"/>
      <c r="F3" s="1472"/>
      <c r="P3" s="589"/>
    </row>
    <row r="4" spans="1:24" ht="4.5" customHeight="1">
      <c r="A4" s="590"/>
      <c r="B4" s="590"/>
      <c r="C4" s="588"/>
      <c r="D4" s="588"/>
    </row>
    <row r="5" spans="1:24" ht="15.75" thickBot="1">
      <c r="A5" s="591" t="s">
        <v>178</v>
      </c>
      <c r="B5" s="1473" t="s">
        <v>179</v>
      </c>
      <c r="C5" s="1473"/>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448</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71" t="s">
        <v>464</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465</v>
      </c>
      <c r="B3" s="1474"/>
      <c r="C3" s="1474"/>
      <c r="D3" s="1474"/>
      <c r="E3" s="1474"/>
      <c r="F3" s="1474"/>
      <c r="G3" s="1474"/>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438</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448</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N668" sqref="N66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58" t="s">
        <v>257</v>
      </c>
      <c r="C5" s="1558"/>
      <c r="D5" s="1558"/>
      <c r="E5" s="1558"/>
      <c r="F5" s="1558"/>
      <c r="G5" s="1558"/>
      <c r="H5" s="1558"/>
      <c r="I5" s="1558"/>
      <c r="J5" s="1558"/>
      <c r="K5" s="1558"/>
      <c r="L5" s="1558"/>
    </row>
    <row r="6" spans="2:13" ht="18">
      <c r="B6" s="664"/>
      <c r="C6" s="664"/>
      <c r="D6" s="664"/>
      <c r="E6" s="664"/>
      <c r="F6" s="439" t="s">
        <v>258</v>
      </c>
      <c r="G6" s="664"/>
      <c r="H6" s="664"/>
      <c r="I6" s="664"/>
      <c r="J6" s="664"/>
      <c r="K6" s="664"/>
      <c r="L6" s="664"/>
    </row>
    <row r="7" spans="2:13" s="440" customFormat="1" ht="15">
      <c r="B7" s="1559" t="s">
        <v>259</v>
      </c>
      <c r="C7" s="1551" t="s">
        <v>22</v>
      </c>
      <c r="D7" s="1551" t="s">
        <v>260</v>
      </c>
      <c r="E7" s="1562" t="s">
        <v>261</v>
      </c>
      <c r="F7" s="1563"/>
      <c r="G7" s="1564"/>
      <c r="H7" s="1565" t="s">
        <v>262</v>
      </c>
      <c r="I7" s="1567" t="s">
        <v>263</v>
      </c>
      <c r="J7" s="1568"/>
      <c r="K7" s="1568"/>
      <c r="L7" s="1559"/>
    </row>
    <row r="8" spans="2:13">
      <c r="B8" s="1560"/>
      <c r="C8" s="1561"/>
      <c r="D8" s="1561"/>
      <c r="E8" s="1553" t="s">
        <v>264</v>
      </c>
      <c r="F8" s="1551" t="s">
        <v>265</v>
      </c>
      <c r="G8" s="1551" t="s">
        <v>266</v>
      </c>
      <c r="H8" s="1566"/>
      <c r="I8" s="1553" t="s">
        <v>267</v>
      </c>
      <c r="J8" s="1553" t="s">
        <v>24</v>
      </c>
      <c r="K8" s="1551" t="s">
        <v>268</v>
      </c>
      <c r="L8" s="1553" t="s">
        <v>269</v>
      </c>
    </row>
    <row r="9" spans="2:13">
      <c r="B9" s="1560"/>
      <c r="C9" s="1561"/>
      <c r="D9" s="1561"/>
      <c r="E9" s="1554"/>
      <c r="F9" s="1561"/>
      <c r="G9" s="1561"/>
      <c r="H9" s="1566"/>
      <c r="I9" s="1554"/>
      <c r="J9" s="1554"/>
      <c r="K9" s="1552"/>
      <c r="L9" s="155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57"/>
      <c r="O105" s="1557"/>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57"/>
      <c r="O121" s="1557"/>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57"/>
      <c r="O145" s="1557"/>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57"/>
      <c r="O171" s="1557"/>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20" t="s">
        <v>295</v>
      </c>
      <c r="D177" s="1520"/>
      <c r="E177" s="1520"/>
      <c r="F177" s="1520"/>
      <c r="G177" s="1520"/>
      <c r="H177" s="1520"/>
      <c r="I177" s="1520"/>
      <c r="J177" s="1520"/>
      <c r="K177" s="1520"/>
      <c r="L177" s="1549"/>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69" t="s">
        <v>259</v>
      </c>
      <c r="C194" s="1524" t="s">
        <v>22</v>
      </c>
      <c r="D194" s="1524" t="s">
        <v>260</v>
      </c>
      <c r="E194" s="1526" t="s">
        <v>261</v>
      </c>
      <c r="F194" s="1527"/>
      <c r="G194" s="1528"/>
      <c r="H194" s="1529" t="s">
        <v>262</v>
      </c>
      <c r="I194" s="1531" t="s">
        <v>263</v>
      </c>
      <c r="J194" s="1532"/>
      <c r="K194" s="1532"/>
      <c r="L194" s="1571"/>
    </row>
    <row r="195" spans="2:12" ht="12.75" customHeight="1">
      <c r="B195" s="1570"/>
      <c r="C195" s="1525"/>
      <c r="D195" s="1525"/>
      <c r="E195" s="1539" t="s">
        <v>264</v>
      </c>
      <c r="F195" s="1524" t="s">
        <v>265</v>
      </c>
      <c r="G195" s="1524" t="s">
        <v>266</v>
      </c>
      <c r="H195" s="1530"/>
      <c r="I195" s="1539" t="s">
        <v>267</v>
      </c>
      <c r="J195" s="1539" t="s">
        <v>24</v>
      </c>
      <c r="K195" s="1524" t="s">
        <v>268</v>
      </c>
      <c r="L195" s="1555" t="s">
        <v>269</v>
      </c>
    </row>
    <row r="196" spans="2:12" ht="12.75" customHeight="1">
      <c r="B196" s="1570"/>
      <c r="C196" s="1525"/>
      <c r="D196" s="1525"/>
      <c r="E196" s="1546"/>
      <c r="F196" s="1525"/>
      <c r="G196" s="1525"/>
      <c r="H196" s="1530"/>
      <c r="I196" s="1540"/>
      <c r="J196" s="1540"/>
      <c r="K196" s="1541"/>
      <c r="L196" s="1556"/>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20" t="s">
        <v>296</v>
      </c>
      <c r="D199" s="1520"/>
      <c r="E199" s="1520"/>
      <c r="F199" s="1520"/>
      <c r="G199" s="1520"/>
      <c r="H199" s="1520"/>
      <c r="I199" s="1520"/>
      <c r="J199" s="1520"/>
      <c r="K199" s="1520"/>
      <c r="L199" s="1549"/>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33" t="s">
        <v>259</v>
      </c>
      <c r="C234" s="1524" t="s">
        <v>22</v>
      </c>
      <c r="D234" s="1524" t="s">
        <v>260</v>
      </c>
      <c r="E234" s="1526" t="s">
        <v>261</v>
      </c>
      <c r="F234" s="1527"/>
      <c r="G234" s="1528"/>
      <c r="H234" s="1529" t="s">
        <v>262</v>
      </c>
      <c r="I234" s="1526" t="s">
        <v>263</v>
      </c>
      <c r="J234" s="1527"/>
      <c r="K234" s="1527"/>
      <c r="L234" s="1527"/>
    </row>
    <row r="235" spans="2:12">
      <c r="B235" s="1550"/>
      <c r="C235" s="1525"/>
      <c r="D235" s="1525"/>
      <c r="E235" s="1539" t="s">
        <v>264</v>
      </c>
      <c r="F235" s="1524" t="s">
        <v>265</v>
      </c>
      <c r="G235" s="1524" t="s">
        <v>266</v>
      </c>
      <c r="H235" s="1530"/>
      <c r="I235" s="1539" t="s">
        <v>267</v>
      </c>
      <c r="J235" s="1539" t="s">
        <v>24</v>
      </c>
      <c r="K235" s="1524" t="s">
        <v>268</v>
      </c>
      <c r="L235" s="1531" t="s">
        <v>269</v>
      </c>
    </row>
    <row r="236" spans="2:12">
      <c r="B236" s="1550"/>
      <c r="C236" s="1525"/>
      <c r="D236" s="1525"/>
      <c r="E236" s="1546"/>
      <c r="F236" s="1525"/>
      <c r="G236" s="1525"/>
      <c r="H236" s="1530"/>
      <c r="I236" s="1546"/>
      <c r="J236" s="1546"/>
      <c r="K236" s="1525"/>
      <c r="L236" s="154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43" t="s">
        <v>270</v>
      </c>
      <c r="D239" s="1543"/>
      <c r="E239" s="1543"/>
      <c r="F239" s="1543"/>
      <c r="G239" s="1543"/>
      <c r="H239" s="1543"/>
      <c r="I239" s="1543"/>
      <c r="J239" s="1543"/>
      <c r="K239" s="1543"/>
      <c r="L239" s="1543"/>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20" t="s">
        <v>295</v>
      </c>
      <c r="D256" s="1520"/>
      <c r="E256" s="1520"/>
      <c r="F256" s="1520"/>
      <c r="G256" s="1520"/>
      <c r="H256" s="1520"/>
      <c r="I256" s="1520"/>
      <c r="J256" s="1520"/>
      <c r="K256" s="1520"/>
      <c r="L256" s="1520"/>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47" t="s">
        <v>259</v>
      </c>
      <c r="C273" s="1524" t="s">
        <v>22</v>
      </c>
      <c r="D273" s="1524" t="s">
        <v>260</v>
      </c>
      <c r="E273" s="1526" t="s">
        <v>261</v>
      </c>
      <c r="F273" s="1527"/>
      <c r="G273" s="1528"/>
      <c r="H273" s="1529" t="s">
        <v>262</v>
      </c>
      <c r="I273" s="1531" t="s">
        <v>263</v>
      </c>
      <c r="J273" s="1532"/>
      <c r="K273" s="1532"/>
      <c r="L273" s="1532"/>
    </row>
    <row r="274" spans="2:12" ht="11.25" customHeight="1">
      <c r="B274" s="1548"/>
      <c r="C274" s="1525"/>
      <c r="D274" s="1525"/>
      <c r="E274" s="1539" t="s">
        <v>264</v>
      </c>
      <c r="F274" s="1524" t="s">
        <v>265</v>
      </c>
      <c r="G274" s="1524" t="s">
        <v>266</v>
      </c>
      <c r="H274" s="1530"/>
      <c r="I274" s="1539" t="s">
        <v>267</v>
      </c>
      <c r="J274" s="1539" t="s">
        <v>24</v>
      </c>
      <c r="K274" s="1524" t="s">
        <v>268</v>
      </c>
      <c r="L274" s="1531" t="s">
        <v>269</v>
      </c>
    </row>
    <row r="275" spans="2:12" ht="11.25" customHeight="1">
      <c r="B275" s="1548"/>
      <c r="C275" s="1525"/>
      <c r="D275" s="1525"/>
      <c r="E275" s="1546"/>
      <c r="F275" s="1525"/>
      <c r="G275" s="1525"/>
      <c r="H275" s="1530"/>
      <c r="I275" s="1540"/>
      <c r="J275" s="1540"/>
      <c r="K275" s="1541"/>
      <c r="L275" s="154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20" t="s">
        <v>296</v>
      </c>
      <c r="D278" s="1520"/>
      <c r="E278" s="1520"/>
      <c r="F278" s="1520"/>
      <c r="G278" s="1520"/>
      <c r="H278" s="1520"/>
      <c r="I278" s="1520"/>
      <c r="J278" s="1520"/>
      <c r="K278" s="1520"/>
      <c r="L278" s="1520"/>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39" t="s">
        <v>259</v>
      </c>
      <c r="C313" s="1524" t="s">
        <v>22</v>
      </c>
      <c r="D313" s="1524" t="s">
        <v>260</v>
      </c>
      <c r="E313" s="1526" t="s">
        <v>261</v>
      </c>
      <c r="F313" s="1527"/>
      <c r="G313" s="1528"/>
      <c r="H313" s="1524" t="s">
        <v>262</v>
      </c>
      <c r="I313" s="1526" t="s">
        <v>263</v>
      </c>
      <c r="J313" s="1527"/>
      <c r="K313" s="1527"/>
      <c r="L313" s="1528"/>
    </row>
    <row r="314" spans="2:12" ht="11.25" customHeight="1">
      <c r="B314" s="1546"/>
      <c r="C314" s="1525"/>
      <c r="D314" s="1525"/>
      <c r="E314" s="1534" t="s">
        <v>300</v>
      </c>
      <c r="F314" s="1537" t="s">
        <v>301</v>
      </c>
      <c r="G314" s="1537" t="s">
        <v>302</v>
      </c>
      <c r="H314" s="1525"/>
      <c r="I314" s="1539" t="s">
        <v>267</v>
      </c>
      <c r="J314" s="1539" t="s">
        <v>24</v>
      </c>
      <c r="K314" s="1524" t="s">
        <v>268</v>
      </c>
      <c r="L314" s="1539" t="s">
        <v>269</v>
      </c>
    </row>
    <row r="315" spans="2:12" ht="11.25" customHeight="1">
      <c r="B315" s="1540"/>
      <c r="C315" s="1541"/>
      <c r="D315" s="1541"/>
      <c r="E315" s="1536"/>
      <c r="F315" s="1538"/>
      <c r="G315" s="1538"/>
      <c r="H315" s="1541"/>
      <c r="I315" s="1540"/>
      <c r="J315" s="1540"/>
      <c r="K315" s="1541"/>
      <c r="L315" s="154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43" t="s">
        <v>270</v>
      </c>
      <c r="D318" s="1543"/>
      <c r="E318" s="1543"/>
      <c r="F318" s="1543"/>
      <c r="G318" s="1543"/>
      <c r="H318" s="1543"/>
      <c r="I318" s="1543"/>
      <c r="J318" s="1543"/>
      <c r="K318" s="1543"/>
      <c r="L318" s="1544"/>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20" t="s">
        <v>295</v>
      </c>
      <c r="D335" s="1520"/>
      <c r="E335" s="1520"/>
      <c r="F335" s="1520"/>
      <c r="G335" s="1520"/>
      <c r="H335" s="1520"/>
      <c r="I335" s="1520"/>
      <c r="J335" s="1520"/>
      <c r="K335" s="1520"/>
      <c r="L335" s="1521"/>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22" t="s">
        <v>259</v>
      </c>
      <c r="C352" s="1524" t="s">
        <v>22</v>
      </c>
      <c r="D352" s="1524" t="s">
        <v>260</v>
      </c>
      <c r="E352" s="1526" t="s">
        <v>261</v>
      </c>
      <c r="F352" s="1527"/>
      <c r="G352" s="1528"/>
      <c r="H352" s="1529" t="s">
        <v>262</v>
      </c>
      <c r="I352" s="1531" t="s">
        <v>263</v>
      </c>
      <c r="J352" s="1532"/>
      <c r="K352" s="1532"/>
      <c r="L352" s="1533"/>
    </row>
    <row r="353" spans="2:12" ht="11.25" customHeight="1">
      <c r="B353" s="1523"/>
      <c r="C353" s="1525"/>
      <c r="D353" s="1525"/>
      <c r="E353" s="1534" t="s">
        <v>300</v>
      </c>
      <c r="F353" s="1537" t="s">
        <v>301</v>
      </c>
      <c r="G353" s="1537" t="s">
        <v>302</v>
      </c>
      <c r="H353" s="1530"/>
      <c r="I353" s="1539" t="s">
        <v>267</v>
      </c>
      <c r="J353" s="1539" t="s">
        <v>24</v>
      </c>
      <c r="K353" s="1524" t="s">
        <v>268</v>
      </c>
      <c r="L353" s="1539" t="s">
        <v>269</v>
      </c>
    </row>
    <row r="354" spans="2:12" ht="11.25" customHeight="1">
      <c r="B354" s="1523"/>
      <c r="C354" s="1525"/>
      <c r="D354" s="1525"/>
      <c r="E354" s="1535"/>
      <c r="F354" s="1542"/>
      <c r="G354" s="1542"/>
      <c r="H354" s="1530"/>
      <c r="I354" s="1540"/>
      <c r="J354" s="1540"/>
      <c r="K354" s="1541"/>
      <c r="L354" s="154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20" t="s">
        <v>296</v>
      </c>
      <c r="D357" s="1520"/>
      <c r="E357" s="1520"/>
      <c r="F357" s="1520"/>
      <c r="G357" s="1520"/>
      <c r="H357" s="1520"/>
      <c r="I357" s="1520"/>
      <c r="J357" s="1520"/>
      <c r="K357" s="1520"/>
      <c r="L357" s="1521"/>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97" t="s">
        <v>259</v>
      </c>
      <c r="C393" s="1485" t="s">
        <v>22</v>
      </c>
      <c r="D393" s="1485" t="s">
        <v>260</v>
      </c>
      <c r="E393" s="1502" t="s">
        <v>261</v>
      </c>
      <c r="F393" s="1503"/>
      <c r="G393" s="1504"/>
      <c r="H393" s="1505" t="s">
        <v>262</v>
      </c>
      <c r="I393" s="1502" t="s">
        <v>263</v>
      </c>
      <c r="J393" s="1503"/>
      <c r="K393" s="1503"/>
      <c r="L393" s="1504"/>
    </row>
    <row r="394" spans="2:12" ht="11.25" customHeight="1">
      <c r="B394" s="1498"/>
      <c r="C394" s="1486"/>
      <c r="D394" s="1486"/>
      <c r="E394" s="1516" t="s">
        <v>300</v>
      </c>
      <c r="F394" s="1518" t="s">
        <v>301</v>
      </c>
      <c r="G394" s="1518" t="s">
        <v>302</v>
      </c>
      <c r="H394" s="1495"/>
      <c r="I394" s="1497" t="s">
        <v>267</v>
      </c>
      <c r="J394" s="1497" t="s">
        <v>24</v>
      </c>
      <c r="K394" s="1485" t="s">
        <v>268</v>
      </c>
      <c r="L394" s="1497" t="s">
        <v>269</v>
      </c>
    </row>
    <row r="395" spans="2:12" ht="11.25" customHeight="1">
      <c r="B395" s="1498"/>
      <c r="C395" s="1486"/>
      <c r="D395" s="1486"/>
      <c r="E395" s="1517"/>
      <c r="F395" s="1519"/>
      <c r="G395" s="1519"/>
      <c r="H395" s="1495"/>
      <c r="I395" s="1498"/>
      <c r="J395" s="1498"/>
      <c r="K395" s="1486"/>
      <c r="L395" s="1508"/>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481" t="s">
        <v>270</v>
      </c>
      <c r="D398" s="1481"/>
      <c r="E398" s="1481"/>
      <c r="F398" s="1481"/>
      <c r="G398" s="1481"/>
      <c r="H398" s="1481"/>
      <c r="I398" s="1481"/>
      <c r="J398" s="1481"/>
      <c r="K398" s="1481"/>
      <c r="L398" s="1513"/>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01" t="s">
        <v>295</v>
      </c>
      <c r="D415" s="1501"/>
      <c r="E415" s="1501"/>
      <c r="F415" s="1501"/>
      <c r="G415" s="1501"/>
      <c r="H415" s="1501"/>
      <c r="I415" s="1501"/>
      <c r="J415" s="1501"/>
      <c r="K415" s="1501"/>
      <c r="L415" s="1512"/>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14" t="s">
        <v>259</v>
      </c>
      <c r="C432" s="1485" t="s">
        <v>22</v>
      </c>
      <c r="D432" s="1485" t="s">
        <v>260</v>
      </c>
      <c r="E432" s="1502" t="s">
        <v>261</v>
      </c>
      <c r="F432" s="1503"/>
      <c r="G432" s="1504"/>
      <c r="H432" s="1505" t="s">
        <v>262</v>
      </c>
      <c r="I432" s="1506" t="s">
        <v>263</v>
      </c>
      <c r="J432" s="1507"/>
      <c r="K432" s="1507"/>
      <c r="L432" s="1510"/>
    </row>
    <row r="433" spans="2:12" ht="11.25" customHeight="1">
      <c r="B433" s="1515"/>
      <c r="C433" s="1486"/>
      <c r="D433" s="1486"/>
      <c r="E433" s="1516" t="s">
        <v>300</v>
      </c>
      <c r="F433" s="1518" t="s">
        <v>301</v>
      </c>
      <c r="G433" s="1518" t="s">
        <v>302</v>
      </c>
      <c r="H433" s="1495"/>
      <c r="I433" s="1497" t="s">
        <v>267</v>
      </c>
      <c r="J433" s="1497" t="s">
        <v>24</v>
      </c>
      <c r="K433" s="1485" t="s">
        <v>268</v>
      </c>
      <c r="L433" s="1497" t="s">
        <v>269</v>
      </c>
    </row>
    <row r="434" spans="2:12" ht="11.25" customHeight="1">
      <c r="B434" s="1515"/>
      <c r="C434" s="1486"/>
      <c r="D434" s="1486"/>
      <c r="E434" s="1517"/>
      <c r="F434" s="1519"/>
      <c r="G434" s="1519"/>
      <c r="H434" s="1495"/>
      <c r="I434" s="1508"/>
      <c r="J434" s="1508"/>
      <c r="K434" s="1509"/>
      <c r="L434" s="1508"/>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01" t="s">
        <v>296</v>
      </c>
      <c r="D437" s="1501"/>
      <c r="E437" s="1501"/>
      <c r="F437" s="1501"/>
      <c r="G437" s="1501"/>
      <c r="H437" s="1501"/>
      <c r="I437" s="1501"/>
      <c r="J437" s="1501"/>
      <c r="K437" s="1501"/>
      <c r="L437" s="1512"/>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497" t="s">
        <v>259</v>
      </c>
      <c r="C475" s="1485" t="s">
        <v>22</v>
      </c>
      <c r="D475" s="1485" t="s">
        <v>260</v>
      </c>
      <c r="E475" s="1502" t="s">
        <v>261</v>
      </c>
      <c r="F475" s="1503"/>
      <c r="G475" s="1504"/>
      <c r="H475" s="1505" t="s">
        <v>262</v>
      </c>
      <c r="I475" s="1502" t="s">
        <v>263</v>
      </c>
      <c r="J475" s="1503"/>
      <c r="K475" s="1503"/>
      <c r="L475" s="1504"/>
    </row>
    <row r="476" spans="2:12" ht="11.25" customHeight="1">
      <c r="B476" s="1498"/>
      <c r="C476" s="1486"/>
      <c r="D476" s="1486"/>
      <c r="E476" s="1516" t="s">
        <v>300</v>
      </c>
      <c r="F476" s="1518" t="s">
        <v>301</v>
      </c>
      <c r="G476" s="1518" t="s">
        <v>302</v>
      </c>
      <c r="H476" s="1495"/>
      <c r="I476" s="1497" t="s">
        <v>267</v>
      </c>
      <c r="J476" s="1497" t="s">
        <v>24</v>
      </c>
      <c r="K476" s="1485" t="s">
        <v>268</v>
      </c>
      <c r="L476" s="1497" t="s">
        <v>269</v>
      </c>
    </row>
    <row r="477" spans="2:12" ht="11.25" customHeight="1">
      <c r="B477" s="1498"/>
      <c r="C477" s="1486"/>
      <c r="D477" s="1486"/>
      <c r="E477" s="1517"/>
      <c r="F477" s="1519"/>
      <c r="G477" s="1519"/>
      <c r="H477" s="1495"/>
      <c r="I477" s="1498"/>
      <c r="J477" s="1498"/>
      <c r="K477" s="1486"/>
      <c r="L477" s="1508"/>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481" t="s">
        <v>270</v>
      </c>
      <c r="D480" s="1481"/>
      <c r="E480" s="1481"/>
      <c r="F480" s="1481"/>
      <c r="G480" s="1481"/>
      <c r="H480" s="1481"/>
      <c r="I480" s="1481"/>
      <c r="J480" s="1481"/>
      <c r="K480" s="1481"/>
      <c r="L480" s="1513"/>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01" t="s">
        <v>295</v>
      </c>
      <c r="D497" s="1501"/>
      <c r="E497" s="1501"/>
      <c r="F497" s="1501"/>
      <c r="G497" s="1501"/>
      <c r="H497" s="1501"/>
      <c r="I497" s="1501"/>
      <c r="J497" s="1501"/>
      <c r="K497" s="1501"/>
      <c r="L497" s="1512"/>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514" t="s">
        <v>259</v>
      </c>
      <c r="C514" s="1485" t="s">
        <v>22</v>
      </c>
      <c r="D514" s="1485" t="s">
        <v>260</v>
      </c>
      <c r="E514" s="1502" t="s">
        <v>261</v>
      </c>
      <c r="F514" s="1503"/>
      <c r="G514" s="1504"/>
      <c r="H514" s="1505" t="s">
        <v>262</v>
      </c>
      <c r="I514" s="1506" t="s">
        <v>263</v>
      </c>
      <c r="J514" s="1507"/>
      <c r="K514" s="1507"/>
      <c r="L514" s="1510"/>
    </row>
    <row r="515" spans="2:12" ht="11.25" customHeight="1">
      <c r="B515" s="1515"/>
      <c r="C515" s="1486"/>
      <c r="D515" s="1486"/>
      <c r="E515" s="1516" t="s">
        <v>300</v>
      </c>
      <c r="F515" s="1518" t="s">
        <v>301</v>
      </c>
      <c r="G515" s="1518" t="s">
        <v>302</v>
      </c>
      <c r="H515" s="1495"/>
      <c r="I515" s="1497" t="s">
        <v>267</v>
      </c>
      <c r="J515" s="1497" t="s">
        <v>24</v>
      </c>
      <c r="K515" s="1485" t="s">
        <v>268</v>
      </c>
      <c r="L515" s="1497" t="s">
        <v>269</v>
      </c>
    </row>
    <row r="516" spans="2:12" ht="11.25" customHeight="1">
      <c r="B516" s="1515"/>
      <c r="C516" s="1486"/>
      <c r="D516" s="1486"/>
      <c r="E516" s="1517"/>
      <c r="F516" s="1519"/>
      <c r="G516" s="1519"/>
      <c r="H516" s="1495"/>
      <c r="I516" s="1508"/>
      <c r="J516" s="1508"/>
      <c r="K516" s="1509"/>
      <c r="L516" s="1508"/>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01" t="s">
        <v>296</v>
      </c>
      <c r="D519" s="1501"/>
      <c r="E519" s="1501"/>
      <c r="F519" s="1501"/>
      <c r="G519" s="1501"/>
      <c r="H519" s="1501"/>
      <c r="I519" s="1501"/>
      <c r="J519" s="1501"/>
      <c r="K519" s="1501"/>
      <c r="L519" s="1512"/>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10" t="s">
        <v>259</v>
      </c>
      <c r="C558" s="1485" t="s">
        <v>22</v>
      </c>
      <c r="D558" s="1485" t="s">
        <v>260</v>
      </c>
      <c r="E558" s="1502" t="s">
        <v>261</v>
      </c>
      <c r="F558" s="1503"/>
      <c r="G558" s="1504"/>
      <c r="H558" s="1505" t="s">
        <v>262</v>
      </c>
      <c r="I558" s="1502" t="s">
        <v>263</v>
      </c>
      <c r="J558" s="1503"/>
      <c r="K558" s="1503"/>
      <c r="L558"/>
    </row>
    <row r="559" spans="2:12" ht="12.75" customHeight="1">
      <c r="B559" s="1511"/>
      <c r="C559" s="1486"/>
      <c r="D559" s="1486"/>
      <c r="E559" s="1497" t="s">
        <v>300</v>
      </c>
      <c r="F559" s="1485" t="s">
        <v>301</v>
      </c>
      <c r="G559" s="1485" t="s">
        <v>302</v>
      </c>
      <c r="H559" s="1495"/>
      <c r="I559" s="1497" t="s">
        <v>267</v>
      </c>
      <c r="J559" s="1497" t="s">
        <v>24</v>
      </c>
      <c r="K559" s="1485" t="s">
        <v>348</v>
      </c>
      <c r="L559"/>
    </row>
    <row r="560" spans="2:12" ht="12.75">
      <c r="B560" s="1511"/>
      <c r="C560" s="1486"/>
      <c r="D560" s="1486"/>
      <c r="E560" s="1498"/>
      <c r="F560" s="1486"/>
      <c r="G560" s="1486"/>
      <c r="H560" s="1495"/>
      <c r="I560" s="1498"/>
      <c r="J560" s="1498"/>
      <c r="K560" s="1486"/>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481" t="s">
        <v>270</v>
      </c>
      <c r="D563" s="1481"/>
      <c r="E563" s="1481"/>
      <c r="F563" s="1481"/>
      <c r="G563" s="1481"/>
      <c r="H563" s="1481"/>
      <c r="I563" s="1481"/>
      <c r="J563" s="1481"/>
      <c r="K563" s="1481"/>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01" t="s">
        <v>295</v>
      </c>
      <c r="D580" s="1501"/>
      <c r="E580" s="1501"/>
      <c r="F580" s="1501"/>
      <c r="G580" s="1501"/>
      <c r="H580" s="1501"/>
      <c r="I580" s="1501"/>
      <c r="J580" s="1501"/>
      <c r="K580" s="1501"/>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483" t="s">
        <v>259</v>
      </c>
      <c r="C597" s="1485" t="s">
        <v>22</v>
      </c>
      <c r="D597" s="1485" t="s">
        <v>260</v>
      </c>
      <c r="E597" s="1502" t="s">
        <v>261</v>
      </c>
      <c r="F597" s="1503"/>
      <c r="G597" s="1504"/>
      <c r="H597" s="1505" t="s">
        <v>262</v>
      </c>
      <c r="I597" s="1506" t="s">
        <v>263</v>
      </c>
      <c r="J597" s="1507"/>
      <c r="K597" s="1507"/>
      <c r="L597"/>
    </row>
    <row r="598" spans="2:12" ht="12.75" customHeight="1">
      <c r="B598" s="1484"/>
      <c r="C598" s="1486"/>
      <c r="D598" s="1486"/>
      <c r="E598" s="1497" t="s">
        <v>300</v>
      </c>
      <c r="F598" s="1485" t="s">
        <v>301</v>
      </c>
      <c r="G598" s="1485" t="s">
        <v>302</v>
      </c>
      <c r="H598" s="1495"/>
      <c r="I598" s="1497" t="s">
        <v>267</v>
      </c>
      <c r="J598" s="1497" t="s">
        <v>24</v>
      </c>
      <c r="K598" s="1485" t="s">
        <v>268</v>
      </c>
      <c r="L598"/>
    </row>
    <row r="599" spans="2:12" ht="12.75" customHeight="1">
      <c r="B599" s="1484"/>
      <c r="C599" s="1486"/>
      <c r="D599" s="1486"/>
      <c r="E599" s="1498"/>
      <c r="F599" s="1486"/>
      <c r="G599" s="1486"/>
      <c r="H599" s="1495"/>
      <c r="I599" s="1508"/>
      <c r="J599" s="1508"/>
      <c r="K599" s="1509"/>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01" t="s">
        <v>296</v>
      </c>
      <c r="D602" s="1501"/>
      <c r="E602" s="1501"/>
      <c r="F602" s="1501"/>
      <c r="G602" s="1501"/>
      <c r="H602" s="1501"/>
      <c r="I602" s="1501"/>
      <c r="J602" s="1501"/>
      <c r="K602" s="1501"/>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87" t="s">
        <v>447</v>
      </c>
      <c r="C636" s="1487"/>
      <c r="D636" s="1487"/>
      <c r="E636" s="1487"/>
      <c r="F636" s="1487"/>
      <c r="G636" s="1487"/>
      <c r="H636" s="1487"/>
      <c r="I636" s="1487"/>
      <c r="J636" s="1487"/>
      <c r="K636" s="1487"/>
    </row>
    <row r="637" spans="2:12" ht="18.75" thickBot="1">
      <c r="B637" s="810"/>
      <c r="C637" s="810"/>
      <c r="D637" s="810"/>
      <c r="E637" s="810"/>
      <c r="F637" s="811" t="s">
        <v>258</v>
      </c>
      <c r="G637" s="810"/>
      <c r="H637" s="810"/>
      <c r="I637" s="810"/>
      <c r="J637" s="810"/>
      <c r="K637" s="810"/>
    </row>
    <row r="638" spans="2:12" ht="12.75" customHeight="1">
      <c r="B638" s="1488" t="s">
        <v>259</v>
      </c>
      <c r="C638" s="1490" t="s">
        <v>22</v>
      </c>
      <c r="D638" s="1490" t="s">
        <v>260</v>
      </c>
      <c r="E638" s="1491" t="s">
        <v>261</v>
      </c>
      <c r="F638" s="1492"/>
      <c r="G638" s="1493"/>
      <c r="H638" s="1494" t="s">
        <v>262</v>
      </c>
      <c r="I638" s="1491" t="s">
        <v>263</v>
      </c>
      <c r="J638" s="1492"/>
      <c r="K638" s="1496"/>
    </row>
    <row r="639" spans="2:12" ht="11.25" customHeight="1">
      <c r="B639" s="1489"/>
      <c r="C639" s="1486"/>
      <c r="D639" s="1486"/>
      <c r="E639" s="1497" t="s">
        <v>300</v>
      </c>
      <c r="F639" s="1485" t="s">
        <v>301</v>
      </c>
      <c r="G639" s="1485" t="s">
        <v>302</v>
      </c>
      <c r="H639" s="1495"/>
      <c r="I639" s="1497" t="s">
        <v>267</v>
      </c>
      <c r="J639" s="1497" t="s">
        <v>24</v>
      </c>
      <c r="K639" s="1499" t="s">
        <v>348</v>
      </c>
    </row>
    <row r="640" spans="2:12" ht="11.25" customHeight="1">
      <c r="B640" s="1489"/>
      <c r="C640" s="1486"/>
      <c r="D640" s="1486"/>
      <c r="E640" s="1498"/>
      <c r="F640" s="1486"/>
      <c r="G640" s="1486"/>
      <c r="H640" s="1495"/>
      <c r="I640" s="1498"/>
      <c r="J640" s="1498"/>
      <c r="K640" s="1500"/>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481" t="s">
        <v>270</v>
      </c>
      <c r="D643" s="1481"/>
      <c r="E643" s="1481"/>
      <c r="F643" s="1481"/>
      <c r="G643" s="1481"/>
      <c r="H643" s="1481"/>
      <c r="I643" s="1481"/>
      <c r="J643" s="1481"/>
      <c r="K643" s="1482"/>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576"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0</v>
      </c>
      <c r="D656" s="1276"/>
      <c r="E656" s="1276"/>
      <c r="F656" s="1276"/>
      <c r="G656" s="1276"/>
      <c r="H656" s="1276"/>
      <c r="I656" s="1276"/>
      <c r="J656" s="1276"/>
      <c r="K656" s="1276"/>
    </row>
    <row r="657" spans="2:11" ht="15">
      <c r="B657" s="1260"/>
      <c r="C657" s="1275"/>
      <c r="D657" s="1275"/>
      <c r="E657" s="1275"/>
      <c r="F657" s="1275"/>
      <c r="G657" s="1275"/>
      <c r="H657" s="1275"/>
      <c r="I657" s="1275"/>
      <c r="J657" s="1275"/>
      <c r="K657" s="1275"/>
    </row>
    <row r="658" spans="2:11" ht="12.75">
      <c r="B658" s="1273">
        <v>2020</v>
      </c>
      <c r="C658" s="1266">
        <f t="shared" ref="C658:K658" si="49">SUM(C645:C656)</f>
        <v>1703468</v>
      </c>
      <c r="D658" s="1266">
        <f>SUM(D645:D656)</f>
        <v>43118</v>
      </c>
      <c r="E658" s="1266">
        <f t="shared" si="49"/>
        <v>18620</v>
      </c>
      <c r="F658" s="1266">
        <f t="shared" si="49"/>
        <v>20611</v>
      </c>
      <c r="G658" s="1266">
        <f>SUM(G645:G656)</f>
        <v>3887</v>
      </c>
      <c r="H658" s="1266">
        <f t="shared" si="49"/>
        <v>1660350</v>
      </c>
      <c r="I658" s="1266">
        <f t="shared" si="49"/>
        <v>273831</v>
      </c>
      <c r="J658" s="1266">
        <f t="shared" si="49"/>
        <v>484686</v>
      </c>
      <c r="K658" s="1266">
        <f t="shared" si="49"/>
        <v>901833</v>
      </c>
    </row>
    <row r="659" spans="2:11" ht="12.75">
      <c r="B659" s="1265"/>
      <c r="C659" s="1236"/>
      <c r="D659" s="1236"/>
      <c r="E659" s="1236"/>
      <c r="F659" s="1236"/>
      <c r="G659" s="1236"/>
      <c r="H659" s="1236"/>
      <c r="I659" s="1236"/>
      <c r="J659" s="1236"/>
      <c r="K659" s="1236"/>
    </row>
    <row r="660" spans="2:11" ht="12.75">
      <c r="B660" s="106"/>
      <c r="C660" s="1501" t="s">
        <v>295</v>
      </c>
      <c r="D660" s="1501"/>
      <c r="E660" s="1501"/>
      <c r="F660" s="1501"/>
      <c r="G660" s="1501"/>
      <c r="H660" s="1501"/>
      <c r="I660" s="1501"/>
      <c r="J660" s="1501"/>
      <c r="K660" s="1501"/>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0</v>
      </c>
      <c r="D673" s="1276"/>
      <c r="E673" s="1276"/>
      <c r="F673" s="1276"/>
      <c r="G673" s="1276"/>
      <c r="H673" s="1276"/>
      <c r="I673" s="1276"/>
      <c r="J673" s="1276"/>
      <c r="K673" s="1276"/>
    </row>
    <row r="674" spans="2:11" ht="12.75">
      <c r="B674" s="1265"/>
      <c r="C674" s="1275"/>
      <c r="D674" s="1275"/>
      <c r="E674" s="1275"/>
      <c r="F674" s="1275"/>
      <c r="G674" s="1275"/>
      <c r="H674" s="1275"/>
      <c r="I674" s="1275"/>
      <c r="J674" s="1275"/>
      <c r="K674" s="1275"/>
    </row>
    <row r="675" spans="2:11" ht="12.75">
      <c r="B675" s="1273">
        <v>2020</v>
      </c>
      <c r="C675" s="1266">
        <f t="shared" ref="C675:K675" si="51">SUM(C662:C673)</f>
        <v>515438928</v>
      </c>
      <c r="D675" s="1266">
        <f t="shared" si="51"/>
        <v>2407698</v>
      </c>
      <c r="E675" s="1266">
        <f t="shared" si="51"/>
        <v>672550</v>
      </c>
      <c r="F675" s="1266">
        <f t="shared" si="51"/>
        <v>1233999</v>
      </c>
      <c r="G675" s="1266">
        <f t="shared" si="51"/>
        <v>501149</v>
      </c>
      <c r="H675" s="1266">
        <f t="shared" si="51"/>
        <v>513031230</v>
      </c>
      <c r="I675" s="1266">
        <f t="shared" si="51"/>
        <v>75700726</v>
      </c>
      <c r="J675" s="1266">
        <f t="shared" si="51"/>
        <v>133808143</v>
      </c>
      <c r="K675" s="1266">
        <f t="shared" si="51"/>
        <v>303522361</v>
      </c>
    </row>
    <row r="676" spans="2:11" ht="12.75">
      <c r="B676" s="690"/>
      <c r="C676" s="1237"/>
      <c r="D676" s="1237"/>
      <c r="E676" s="1237"/>
      <c r="F676" s="1237"/>
      <c r="G676" s="1237"/>
      <c r="H676" s="1237"/>
      <c r="I676" s="1237"/>
      <c r="J676" s="1237"/>
      <c r="K676" s="1237"/>
    </row>
    <row r="677" spans="2:11" ht="12.75" customHeight="1">
      <c r="B677" s="1483" t="s">
        <v>259</v>
      </c>
      <c r="C677" s="1485" t="s">
        <v>22</v>
      </c>
      <c r="D677" s="1485" t="s">
        <v>260</v>
      </c>
      <c r="E677" s="1502" t="s">
        <v>261</v>
      </c>
      <c r="F677" s="1503"/>
      <c r="G677" s="1504"/>
      <c r="H677" s="1505" t="s">
        <v>262</v>
      </c>
      <c r="I677" s="1506" t="s">
        <v>263</v>
      </c>
      <c r="J677" s="1507"/>
      <c r="K677" s="1507"/>
    </row>
    <row r="678" spans="2:11" ht="11.25" customHeight="1">
      <c r="B678" s="1484"/>
      <c r="C678" s="1486"/>
      <c r="D678" s="1486"/>
      <c r="E678" s="1497" t="s">
        <v>300</v>
      </c>
      <c r="F678" s="1485" t="s">
        <v>301</v>
      </c>
      <c r="G678" s="1485" t="s">
        <v>302</v>
      </c>
      <c r="H678" s="1495"/>
      <c r="I678" s="1497" t="s">
        <v>267</v>
      </c>
      <c r="J678" s="1497" t="s">
        <v>24</v>
      </c>
      <c r="K678" s="1485" t="s">
        <v>268</v>
      </c>
    </row>
    <row r="679" spans="2:11" ht="11.25" customHeight="1">
      <c r="B679" s="1484"/>
      <c r="C679" s="1486"/>
      <c r="D679" s="1486"/>
      <c r="E679" s="1498"/>
      <c r="F679" s="1486"/>
      <c r="G679" s="1486"/>
      <c r="H679" s="1495"/>
      <c r="I679" s="1508"/>
      <c r="J679" s="1508"/>
      <c r="K679" s="1509"/>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01" t="s">
        <v>296</v>
      </c>
      <c r="D682" s="1501"/>
      <c r="E682" s="1501"/>
      <c r="F682" s="1501"/>
      <c r="G682" s="1501"/>
      <c r="H682" s="1501"/>
      <c r="I682" s="1501"/>
      <c r="J682" s="1501"/>
      <c r="K682" s="1501"/>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0</v>
      </c>
      <c r="D695" s="1276"/>
      <c r="E695" s="1276"/>
      <c r="F695" s="1276"/>
      <c r="G695" s="1277"/>
      <c r="H695" s="1278"/>
      <c r="I695" s="1276"/>
      <c r="J695" s="1276"/>
      <c r="K695" s="1276"/>
    </row>
    <row r="696" spans="2:12" ht="12.75">
      <c r="B696" s="1268"/>
      <c r="C696" s="1272"/>
      <c r="D696" s="1269"/>
      <c r="E696" s="1270"/>
      <c r="F696" s="1270"/>
      <c r="G696" s="1270"/>
      <c r="H696" s="1269"/>
      <c r="I696" s="1270"/>
      <c r="J696" s="1270"/>
      <c r="K696" s="1270"/>
    </row>
    <row r="697" spans="2:12" ht="12.75">
      <c r="B697" s="1273">
        <v>2020</v>
      </c>
      <c r="C697" s="1271">
        <f t="shared" ref="C697:K697" si="53">SUM(C684:C695)</f>
        <v>1018594030</v>
      </c>
      <c r="D697" s="1271">
        <f t="shared" si="53"/>
        <v>4242509</v>
      </c>
      <c r="E697" s="1271">
        <f t="shared" si="53"/>
        <v>1182838</v>
      </c>
      <c r="F697" s="1271">
        <f t="shared" si="53"/>
        <v>2178229</v>
      </c>
      <c r="G697" s="1271">
        <f t="shared" si="53"/>
        <v>881442</v>
      </c>
      <c r="H697" s="1271">
        <f t="shared" si="53"/>
        <v>1014351521</v>
      </c>
      <c r="I697" s="1271">
        <f t="shared" si="53"/>
        <v>149302168</v>
      </c>
      <c r="J697" s="1271">
        <f t="shared" si="53"/>
        <v>277679665</v>
      </c>
      <c r="K697" s="1271">
        <f t="shared" si="53"/>
        <v>587369688</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1"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I39" sqref="I39"/>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72" t="s">
        <v>454</v>
      </c>
      <c r="B1" s="1572"/>
      <c r="C1" s="1572"/>
      <c r="D1" s="1572"/>
      <c r="E1" s="1572"/>
      <c r="F1" s="1572"/>
      <c r="G1" s="1572"/>
      <c r="H1" s="1572"/>
      <c r="I1" s="1572"/>
      <c r="J1" s="1572"/>
      <c r="K1" s="1572"/>
      <c r="L1" s="1572"/>
      <c r="M1" s="1572"/>
      <c r="N1" s="1572"/>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4.25" thickBot="1">
      <c r="A20" s="930">
        <v>2020</v>
      </c>
      <c r="B20" s="931">
        <v>354.8</v>
      </c>
      <c r="C20" s="931">
        <v>355</v>
      </c>
      <c r="D20" s="931">
        <v>356.13</v>
      </c>
      <c r="E20" s="931">
        <v>354.02</v>
      </c>
      <c r="F20" s="931">
        <v>356.2</v>
      </c>
      <c r="G20" s="931">
        <v>358.1</v>
      </c>
      <c r="H20" s="931">
        <v>352.8</v>
      </c>
      <c r="I20" s="931">
        <v>350.8</v>
      </c>
      <c r="J20" s="931">
        <v>346.7</v>
      </c>
      <c r="K20" s="931">
        <v>345</v>
      </c>
      <c r="L20" s="931">
        <v>347.8</v>
      </c>
      <c r="M20" s="931">
        <v>347.4</v>
      </c>
      <c r="N20" s="932">
        <v>352.3</v>
      </c>
    </row>
    <row r="21" spans="1:20">
      <c r="Q21"/>
      <c r="R21"/>
      <c r="S21"/>
      <c r="T21"/>
    </row>
    <row r="22" spans="1:20" ht="13.5" thickBot="1">
      <c r="B22" s="913"/>
      <c r="C22" s="913"/>
      <c r="D22" s="913"/>
      <c r="E22" s="913"/>
      <c r="F22" s="913"/>
      <c r="G22" s="933" t="s">
        <v>345</v>
      </c>
      <c r="H22" s="913"/>
      <c r="I22" s="913"/>
      <c r="J22" s="913"/>
      <c r="K22" s="913"/>
      <c r="L22" s="913"/>
      <c r="M22" s="913"/>
      <c r="N22" s="934"/>
      <c r="Q22"/>
      <c r="R22"/>
      <c r="S22"/>
      <c r="T22"/>
    </row>
    <row r="23" spans="1:20" ht="14.25" thickBot="1">
      <c r="A23" s="915" t="s">
        <v>344</v>
      </c>
      <c r="B23" s="916" t="s">
        <v>219</v>
      </c>
      <c r="C23" s="916" t="s">
        <v>220</v>
      </c>
      <c r="D23" s="916" t="s">
        <v>221</v>
      </c>
      <c r="E23" s="916" t="s">
        <v>222</v>
      </c>
      <c r="F23" s="916" t="s">
        <v>223</v>
      </c>
      <c r="G23" s="916" t="s">
        <v>224</v>
      </c>
      <c r="H23" s="916" t="s">
        <v>225</v>
      </c>
      <c r="I23" s="916" t="s">
        <v>226</v>
      </c>
      <c r="J23" s="916" t="s">
        <v>227</v>
      </c>
      <c r="K23" s="916" t="s">
        <v>228</v>
      </c>
      <c r="L23" s="916" t="s">
        <v>229</v>
      </c>
      <c r="M23" s="916" t="s">
        <v>230</v>
      </c>
      <c r="N23" s="916" t="s">
        <v>237</v>
      </c>
      <c r="Q23"/>
      <c r="R23"/>
      <c r="S23"/>
      <c r="T23"/>
    </row>
    <row r="24" spans="1:20" ht="13.5">
      <c r="A24" s="917">
        <v>2004</v>
      </c>
      <c r="B24" s="918">
        <v>272.2</v>
      </c>
      <c r="C24" s="918">
        <v>271.5</v>
      </c>
      <c r="D24" s="918">
        <v>272</v>
      </c>
      <c r="E24" s="918">
        <v>273.10000000000002</v>
      </c>
      <c r="F24" s="918">
        <v>267.2</v>
      </c>
      <c r="G24" s="918">
        <v>269.60000000000002</v>
      </c>
      <c r="H24" s="918">
        <v>261.5</v>
      </c>
      <c r="I24" s="918">
        <v>261.39999999999998</v>
      </c>
      <c r="J24" s="918">
        <v>264.8</v>
      </c>
      <c r="K24" s="918">
        <v>267</v>
      </c>
      <c r="L24" s="918">
        <v>266.39999999999998</v>
      </c>
      <c r="M24" s="918">
        <v>271.3</v>
      </c>
      <c r="N24" s="919">
        <v>267.3</v>
      </c>
      <c r="Q24"/>
      <c r="R24"/>
      <c r="S24"/>
      <c r="T24"/>
    </row>
    <row r="25" spans="1:20" ht="13.5">
      <c r="A25" s="920">
        <v>2005</v>
      </c>
      <c r="B25" s="921">
        <v>272.10000000000002</v>
      </c>
      <c r="C25" s="921">
        <v>274.8</v>
      </c>
      <c r="D25" s="921">
        <v>271.8</v>
      </c>
      <c r="E25" s="921">
        <v>273.39999999999998</v>
      </c>
      <c r="F25" s="921">
        <v>271</v>
      </c>
      <c r="G25" s="921">
        <v>266.39999999999998</v>
      </c>
      <c r="H25" s="921">
        <v>264.60000000000002</v>
      </c>
      <c r="I25" s="921">
        <v>261.10000000000002</v>
      </c>
      <c r="J25" s="921">
        <v>266.60000000000002</v>
      </c>
      <c r="K25" s="921">
        <v>272.5</v>
      </c>
      <c r="L25" s="921">
        <v>270.60000000000002</v>
      </c>
      <c r="M25" s="921">
        <v>272.39999999999998</v>
      </c>
      <c r="N25" s="922">
        <v>269.2</v>
      </c>
      <c r="Q25"/>
      <c r="R25"/>
      <c r="S25"/>
      <c r="T25"/>
    </row>
    <row r="26" spans="1:20" ht="13.5">
      <c r="A26" s="920">
        <v>2006</v>
      </c>
      <c r="B26" s="921">
        <v>275.10000000000002</v>
      </c>
      <c r="C26" s="921">
        <v>273.39999999999998</v>
      </c>
      <c r="D26" s="921">
        <v>273.39999999999998</v>
      </c>
      <c r="E26" s="921">
        <v>272.89999999999998</v>
      </c>
      <c r="F26" s="921">
        <v>270.39999999999998</v>
      </c>
      <c r="G26" s="921">
        <v>264.2</v>
      </c>
      <c r="H26" s="921">
        <v>260.2</v>
      </c>
      <c r="I26" s="921">
        <v>258.10000000000002</v>
      </c>
      <c r="J26" s="921">
        <v>263.5</v>
      </c>
      <c r="K26" s="921">
        <v>263.89999999999998</v>
      </c>
      <c r="L26" s="921">
        <v>264.89999999999998</v>
      </c>
      <c r="M26" s="921">
        <v>266.89999999999998</v>
      </c>
      <c r="N26" s="922">
        <v>267.5</v>
      </c>
      <c r="Q26"/>
      <c r="R26"/>
      <c r="S26"/>
      <c r="T26"/>
    </row>
    <row r="27" spans="1:20" ht="13.5">
      <c r="A27" s="920">
        <v>2007</v>
      </c>
      <c r="B27" s="921">
        <v>274.10000000000002</v>
      </c>
      <c r="C27" s="921">
        <v>274.89999999999998</v>
      </c>
      <c r="D27" s="921">
        <v>274</v>
      </c>
      <c r="E27" s="921">
        <v>272.3</v>
      </c>
      <c r="F27" s="921">
        <v>271.89999999999998</v>
      </c>
      <c r="G27" s="921">
        <v>269.2</v>
      </c>
      <c r="H27" s="921">
        <v>267.89999999999998</v>
      </c>
      <c r="I27" s="921">
        <v>264.60000000000002</v>
      </c>
      <c r="J27" s="921">
        <v>266</v>
      </c>
      <c r="K27" s="921">
        <v>268.8</v>
      </c>
      <c r="L27" s="921">
        <v>269.10000000000002</v>
      </c>
      <c r="M27" s="921">
        <v>271.60000000000002</v>
      </c>
      <c r="N27" s="922">
        <v>270.2</v>
      </c>
      <c r="Q27"/>
      <c r="R27"/>
      <c r="S27"/>
      <c r="T27"/>
    </row>
    <row r="28" spans="1:20" ht="13.5">
      <c r="A28" s="920">
        <v>2008</v>
      </c>
      <c r="B28" s="921">
        <v>273.89999999999998</v>
      </c>
      <c r="C28" s="921">
        <v>274.89999999999998</v>
      </c>
      <c r="D28" s="921">
        <v>273.8</v>
      </c>
      <c r="E28" s="921">
        <v>270</v>
      </c>
      <c r="F28" s="921">
        <v>271.89999999999998</v>
      </c>
      <c r="G28" s="921">
        <v>270.5</v>
      </c>
      <c r="H28" s="921">
        <v>268.60000000000002</v>
      </c>
      <c r="I28" s="921">
        <v>265</v>
      </c>
      <c r="J28" s="921">
        <v>266.5</v>
      </c>
      <c r="K28" s="921">
        <v>266.60000000000002</v>
      </c>
      <c r="L28" s="921">
        <v>269.7</v>
      </c>
      <c r="M28" s="921">
        <v>274.60000000000002</v>
      </c>
      <c r="N28" s="922">
        <v>270.3</v>
      </c>
      <c r="Q28"/>
      <c r="R28"/>
      <c r="S28"/>
      <c r="T28"/>
    </row>
    <row r="29" spans="1:20" ht="13.5">
      <c r="A29" s="920">
        <v>2009</v>
      </c>
      <c r="B29" s="921">
        <v>276.8</v>
      </c>
      <c r="C29" s="921">
        <v>274.3</v>
      </c>
      <c r="D29" s="921">
        <v>276.39999999999998</v>
      </c>
      <c r="E29" s="921">
        <v>273.60000000000002</v>
      </c>
      <c r="F29" s="921">
        <v>273.8</v>
      </c>
      <c r="G29" s="921">
        <v>272.10000000000002</v>
      </c>
      <c r="H29" s="921">
        <v>268.60000000000002</v>
      </c>
      <c r="I29" s="921">
        <v>266.8</v>
      </c>
      <c r="J29" s="921">
        <v>269.5</v>
      </c>
      <c r="K29" s="921">
        <v>271.39999999999998</v>
      </c>
      <c r="L29" s="921">
        <v>275.60000000000002</v>
      </c>
      <c r="M29" s="921">
        <v>277.10000000000002</v>
      </c>
      <c r="N29" s="923">
        <v>272.8</v>
      </c>
      <c r="Q29"/>
      <c r="R29"/>
      <c r="S29"/>
      <c r="T29"/>
    </row>
    <row r="30" spans="1:20" ht="13.5">
      <c r="A30" s="920">
        <v>2010</v>
      </c>
      <c r="B30" s="921">
        <v>278.5</v>
      </c>
      <c r="C30" s="921">
        <v>282.10000000000002</v>
      </c>
      <c r="D30" s="921">
        <v>281.7</v>
      </c>
      <c r="E30" s="921">
        <v>280.5</v>
      </c>
      <c r="F30" s="921">
        <v>280.89999999999998</v>
      </c>
      <c r="G30" s="921">
        <v>279</v>
      </c>
      <c r="H30" s="921">
        <v>275</v>
      </c>
      <c r="I30" s="921">
        <v>272.89999999999998</v>
      </c>
      <c r="J30" s="921">
        <v>275.5</v>
      </c>
      <c r="K30" s="921">
        <v>275.10000000000002</v>
      </c>
      <c r="L30" s="921">
        <v>275</v>
      </c>
      <c r="M30" s="921">
        <v>277.5</v>
      </c>
      <c r="N30" s="923">
        <v>277.8</v>
      </c>
      <c r="Q30"/>
      <c r="R30"/>
      <c r="S30"/>
      <c r="T30"/>
    </row>
    <row r="31" spans="1:20" ht="13.5">
      <c r="A31" s="920">
        <v>2011</v>
      </c>
      <c r="B31" s="921">
        <v>280.2</v>
      </c>
      <c r="C31" s="921">
        <v>279.3</v>
      </c>
      <c r="D31" s="921">
        <v>279.5</v>
      </c>
      <c r="E31" s="921">
        <v>281.39999999999998</v>
      </c>
      <c r="F31" s="921">
        <v>279.7</v>
      </c>
      <c r="G31" s="921">
        <v>275.89999999999998</v>
      </c>
      <c r="H31" s="921">
        <v>274.2</v>
      </c>
      <c r="I31" s="921">
        <v>268.2</v>
      </c>
      <c r="J31" s="921">
        <v>259.3</v>
      </c>
      <c r="K31" s="921">
        <v>260.89999999999998</v>
      </c>
      <c r="L31" s="921">
        <v>262.89999999999998</v>
      </c>
      <c r="M31" s="921">
        <v>267.2</v>
      </c>
      <c r="N31" s="923">
        <v>271.2</v>
      </c>
      <c r="Q31"/>
      <c r="R31"/>
      <c r="S31"/>
      <c r="T31"/>
    </row>
    <row r="32" spans="1:20" s="913" customFormat="1" ht="13.5">
      <c r="A32" s="924">
        <v>2012</v>
      </c>
      <c r="B32" s="925">
        <v>270.2</v>
      </c>
      <c r="C32" s="925">
        <v>267.8</v>
      </c>
      <c r="D32" s="925">
        <v>269.60000000000002</v>
      </c>
      <c r="E32" s="925">
        <v>266.2</v>
      </c>
      <c r="F32" s="925">
        <v>265.3</v>
      </c>
      <c r="G32" s="925">
        <v>265.10000000000002</v>
      </c>
      <c r="H32" s="925">
        <v>259.10000000000002</v>
      </c>
      <c r="I32" s="925">
        <v>258.3</v>
      </c>
      <c r="J32" s="925">
        <v>258.89999999999998</v>
      </c>
      <c r="K32" s="925">
        <v>261.60000000000002</v>
      </c>
      <c r="L32" s="925">
        <v>263.2</v>
      </c>
      <c r="M32" s="925">
        <v>267</v>
      </c>
      <c r="N32" s="926">
        <v>264</v>
      </c>
      <c r="Q32"/>
      <c r="R32"/>
      <c r="S32"/>
      <c r="T32"/>
    </row>
    <row r="33" spans="1:20" s="913" customFormat="1" ht="13.5">
      <c r="A33" s="924">
        <v>2013</v>
      </c>
      <c r="B33" s="925">
        <v>269.39999999999998</v>
      </c>
      <c r="C33" s="925">
        <v>271.89999999999998</v>
      </c>
      <c r="D33" s="925">
        <v>270.60000000000002</v>
      </c>
      <c r="E33" s="925">
        <v>270.89999999999998</v>
      </c>
      <c r="F33" s="925">
        <v>266.89999999999998</v>
      </c>
      <c r="G33" s="925">
        <v>265.89999999999998</v>
      </c>
      <c r="H33" s="925">
        <v>262.5</v>
      </c>
      <c r="I33" s="925">
        <v>259.3</v>
      </c>
      <c r="J33" s="925">
        <v>261.2</v>
      </c>
      <c r="K33" s="925">
        <v>263.10000000000002</v>
      </c>
      <c r="L33" s="925">
        <v>265.5</v>
      </c>
      <c r="M33" s="925">
        <v>270.2</v>
      </c>
      <c r="N33" s="926">
        <v>266.10000000000002</v>
      </c>
      <c r="Q33"/>
      <c r="R33"/>
      <c r="S33"/>
      <c r="T33"/>
    </row>
    <row r="34" spans="1:20" s="913" customFormat="1" ht="13.5">
      <c r="A34" s="924">
        <v>2014</v>
      </c>
      <c r="B34" s="925">
        <v>273</v>
      </c>
      <c r="C34" s="925">
        <v>274.60000000000002</v>
      </c>
      <c r="D34" s="925">
        <v>271.8</v>
      </c>
      <c r="E34" s="925">
        <v>270.39999999999998</v>
      </c>
      <c r="F34" s="925">
        <v>268.39999999999998</v>
      </c>
      <c r="G34" s="925">
        <v>268.60000000000002</v>
      </c>
      <c r="H34" s="925">
        <v>264.5</v>
      </c>
      <c r="I34" s="925">
        <v>259.7</v>
      </c>
      <c r="J34" s="925">
        <v>261.60000000000002</v>
      </c>
      <c r="K34" s="925">
        <v>263.39999999999998</v>
      </c>
      <c r="L34" s="925">
        <v>264.39999999999998</v>
      </c>
      <c r="M34" s="925">
        <v>264.8</v>
      </c>
      <c r="N34" s="926">
        <v>267</v>
      </c>
      <c r="Q34"/>
      <c r="R34"/>
      <c r="S34"/>
      <c r="T34"/>
    </row>
    <row r="35" spans="1:20" s="913" customFormat="1" ht="13.5">
      <c r="A35" s="927">
        <v>2015</v>
      </c>
      <c r="B35" s="928">
        <v>270.5</v>
      </c>
      <c r="C35" s="928">
        <v>271.5</v>
      </c>
      <c r="D35" s="928">
        <v>272.60000000000002</v>
      </c>
      <c r="E35" s="928">
        <v>270.89999999999998</v>
      </c>
      <c r="F35" s="928">
        <v>273.3</v>
      </c>
      <c r="G35" s="928">
        <v>272</v>
      </c>
      <c r="H35" s="928">
        <v>267.8</v>
      </c>
      <c r="I35" s="928">
        <v>262.10000000000002</v>
      </c>
      <c r="J35" s="928">
        <v>261.39999999999998</v>
      </c>
      <c r="K35" s="928">
        <v>264.5</v>
      </c>
      <c r="L35" s="928">
        <v>266.60000000000002</v>
      </c>
      <c r="M35" s="928">
        <v>268.10000000000002</v>
      </c>
      <c r="N35" s="929">
        <v>267.89999999999998</v>
      </c>
      <c r="Q35"/>
      <c r="R35"/>
      <c r="S35"/>
      <c r="T35"/>
    </row>
    <row r="36" spans="1:20" ht="13.5">
      <c r="A36" s="927">
        <v>2016</v>
      </c>
      <c r="B36" s="928">
        <v>270.10000000000002</v>
      </c>
      <c r="C36" s="928">
        <v>272.10000000000002</v>
      </c>
      <c r="D36" s="928">
        <v>268.7</v>
      </c>
      <c r="E36" s="928">
        <v>267.7</v>
      </c>
      <c r="F36" s="928">
        <v>266.10000000000002</v>
      </c>
      <c r="G36" s="928">
        <v>263.60000000000002</v>
      </c>
      <c r="H36" s="928">
        <v>259.10000000000002</v>
      </c>
      <c r="I36" s="928">
        <v>256.7</v>
      </c>
      <c r="J36" s="928">
        <v>259.60000000000002</v>
      </c>
      <c r="K36" s="928">
        <v>263.8</v>
      </c>
      <c r="L36" s="928">
        <v>267.10000000000002</v>
      </c>
      <c r="M36" s="928">
        <v>271.10000000000002</v>
      </c>
      <c r="N36" s="929">
        <v>265.2</v>
      </c>
    </row>
    <row r="37" spans="1:20" ht="13.5">
      <c r="A37" s="927">
        <v>2017</v>
      </c>
      <c r="B37" s="928">
        <v>272.88640213541373</v>
      </c>
      <c r="C37" s="928">
        <v>276.25085307594861</v>
      </c>
      <c r="D37" s="928">
        <v>274.85711246631678</v>
      </c>
      <c r="E37" s="928">
        <v>274.82589285714283</v>
      </c>
      <c r="F37" s="928">
        <v>275.79789937320038</v>
      </c>
      <c r="G37" s="928">
        <v>275.68322171001125</v>
      </c>
      <c r="H37" s="928">
        <v>271.12366069701773</v>
      </c>
      <c r="I37" s="928">
        <v>265.89233861961111</v>
      </c>
      <c r="J37" s="928">
        <v>268.51868601734992</v>
      </c>
      <c r="K37" s="928">
        <v>269.27624185210152</v>
      </c>
      <c r="L37" s="928">
        <v>272.87214014486779</v>
      </c>
      <c r="M37" s="928">
        <v>275.60365369340764</v>
      </c>
      <c r="N37" s="929">
        <v>272.59345923219968</v>
      </c>
    </row>
    <row r="38" spans="1:20" ht="13.5">
      <c r="A38" s="927">
        <v>2018</v>
      </c>
      <c r="B38" s="928">
        <v>271.81169536218374</v>
      </c>
      <c r="C38" s="928">
        <v>271.62933094384721</v>
      </c>
      <c r="D38" s="928">
        <v>275.82298136645966</v>
      </c>
      <c r="E38" s="928">
        <v>276.47664184157117</v>
      </c>
      <c r="F38" s="928">
        <v>276.53879641485253</v>
      </c>
      <c r="G38" s="928">
        <v>273.5957050315024</v>
      </c>
      <c r="H38" s="928">
        <v>267.18371383829231</v>
      </c>
      <c r="I38" s="928">
        <v>262.45748745224398</v>
      </c>
      <c r="J38" s="928">
        <v>265.66096423017115</v>
      </c>
      <c r="K38" s="928">
        <v>270.12991512212</v>
      </c>
      <c r="L38" s="928">
        <v>273.99583766909478</v>
      </c>
      <c r="M38" s="928">
        <v>277.44326025733028</v>
      </c>
      <c r="N38" s="929">
        <v>271.5347702055667</v>
      </c>
    </row>
    <row r="39" spans="1:20" ht="13.5">
      <c r="A39" s="1093">
        <v>2019</v>
      </c>
      <c r="B39" s="1094">
        <v>281.27826336739287</v>
      </c>
      <c r="C39" s="1094">
        <v>284.30536717690359</v>
      </c>
      <c r="D39" s="1094">
        <v>286.22046450702811</v>
      </c>
      <c r="E39" s="1094">
        <v>290.8767352564733</v>
      </c>
      <c r="F39" s="1094">
        <v>285.31500572737696</v>
      </c>
      <c r="G39" s="1094">
        <v>281.29946839929153</v>
      </c>
      <c r="H39" s="1094">
        <v>274.8623926185175</v>
      </c>
      <c r="I39" s="1094">
        <v>271.9152332887009</v>
      </c>
      <c r="J39" s="1094">
        <v>273.41321243523339</v>
      </c>
      <c r="K39" s="1094">
        <v>276.3</v>
      </c>
      <c r="L39" s="1094">
        <v>279.2</v>
      </c>
      <c r="M39" s="1094">
        <v>286.5</v>
      </c>
      <c r="N39" s="1095">
        <v>286.2</v>
      </c>
    </row>
    <row r="40" spans="1:20" ht="14.25" thickBot="1">
      <c r="A40" s="930">
        <v>2020</v>
      </c>
      <c r="B40" s="931">
        <v>286.2</v>
      </c>
      <c r="C40" s="931">
        <v>288.2</v>
      </c>
      <c r="D40" s="931">
        <v>287.13</v>
      </c>
      <c r="E40" s="931">
        <v>286.24</v>
      </c>
      <c r="F40" s="931">
        <v>285.8</v>
      </c>
      <c r="G40" s="931">
        <v>286</v>
      </c>
      <c r="H40" s="931">
        <v>280.5</v>
      </c>
      <c r="I40" s="931">
        <v>277.2</v>
      </c>
      <c r="J40" s="931">
        <v>277.2</v>
      </c>
      <c r="K40" s="931">
        <v>277.7</v>
      </c>
      <c r="L40" s="931">
        <v>281.60000000000002</v>
      </c>
      <c r="M40" s="931">
        <v>284.8</v>
      </c>
      <c r="N40" s="932">
        <v>282.8</v>
      </c>
    </row>
    <row r="41" spans="1:20" ht="13.5" thickBot="1">
      <c r="B41" s="913"/>
      <c r="C41" s="913"/>
      <c r="D41" s="913"/>
      <c r="E41" s="913"/>
      <c r="F41" s="913"/>
      <c r="G41" s="933" t="s">
        <v>346</v>
      </c>
      <c r="H41" s="913"/>
      <c r="I41" s="913"/>
      <c r="J41" s="913"/>
      <c r="K41" s="913"/>
      <c r="L41" s="913"/>
      <c r="M41" s="913"/>
      <c r="N41" s="934"/>
    </row>
    <row r="42" spans="1:20" ht="14.25" thickBot="1">
      <c r="A42" s="915" t="s">
        <v>344</v>
      </c>
      <c r="B42" s="916" t="s">
        <v>219</v>
      </c>
      <c r="C42" s="916" t="s">
        <v>220</v>
      </c>
      <c r="D42" s="916" t="s">
        <v>221</v>
      </c>
      <c r="E42" s="916" t="s">
        <v>222</v>
      </c>
      <c r="F42" s="916" t="s">
        <v>223</v>
      </c>
      <c r="G42" s="916" t="s">
        <v>224</v>
      </c>
      <c r="H42" s="916" t="s">
        <v>225</v>
      </c>
      <c r="I42" s="916" t="s">
        <v>226</v>
      </c>
      <c r="J42" s="916" t="s">
        <v>227</v>
      </c>
      <c r="K42" s="916" t="s">
        <v>228</v>
      </c>
      <c r="L42" s="916" t="s">
        <v>229</v>
      </c>
      <c r="M42" s="916" t="s">
        <v>230</v>
      </c>
      <c r="N42" s="916" t="s">
        <v>237</v>
      </c>
    </row>
    <row r="43" spans="1:20" ht="13.5">
      <c r="A43" s="917">
        <v>2004</v>
      </c>
      <c r="B43" s="918">
        <v>240.7</v>
      </c>
      <c r="C43" s="918">
        <v>241.7</v>
      </c>
      <c r="D43" s="918">
        <v>243.7</v>
      </c>
      <c r="E43" s="918">
        <v>237.7</v>
      </c>
      <c r="F43" s="918">
        <v>240.8</v>
      </c>
      <c r="G43" s="918">
        <v>241.5</v>
      </c>
      <c r="H43" s="918">
        <v>243.3</v>
      </c>
      <c r="I43" s="918">
        <v>237.1</v>
      </c>
      <c r="J43" s="918">
        <v>241.6</v>
      </c>
      <c r="K43" s="918">
        <v>238.8</v>
      </c>
      <c r="L43" s="918">
        <v>245.7</v>
      </c>
      <c r="M43" s="918">
        <v>249.9</v>
      </c>
      <c r="N43" s="919">
        <v>242.4</v>
      </c>
    </row>
    <row r="44" spans="1:20" ht="13.5">
      <c r="A44" s="920">
        <v>2005</v>
      </c>
      <c r="B44" s="921">
        <v>253.1</v>
      </c>
      <c r="C44" s="921">
        <v>256.89999999999998</v>
      </c>
      <c r="D44" s="921">
        <v>255</v>
      </c>
      <c r="E44" s="921">
        <v>253.3</v>
      </c>
      <c r="F44" s="921">
        <v>253</v>
      </c>
      <c r="G44" s="921">
        <v>252.2</v>
      </c>
      <c r="H44" s="921">
        <v>251.1</v>
      </c>
      <c r="I44" s="921">
        <v>247.9</v>
      </c>
      <c r="J44" s="921">
        <v>246.7</v>
      </c>
      <c r="K44" s="921">
        <v>249.2</v>
      </c>
      <c r="L44" s="921">
        <v>250.4</v>
      </c>
      <c r="M44" s="921">
        <v>256.2</v>
      </c>
      <c r="N44" s="922">
        <v>251.9</v>
      </c>
    </row>
    <row r="45" spans="1:20" ht="13.5">
      <c r="A45" s="920">
        <v>2006</v>
      </c>
      <c r="B45" s="921">
        <v>257.8</v>
      </c>
      <c r="C45" s="921">
        <v>258.60000000000002</v>
      </c>
      <c r="D45" s="921">
        <v>259.39999999999998</v>
      </c>
      <c r="E45" s="921">
        <v>256.39999999999998</v>
      </c>
      <c r="F45" s="921">
        <v>257.60000000000002</v>
      </c>
      <c r="G45" s="921">
        <v>256.10000000000002</v>
      </c>
      <c r="H45" s="921">
        <v>250.4</v>
      </c>
      <c r="I45" s="921">
        <v>248.4</v>
      </c>
      <c r="J45" s="921">
        <v>249.2</v>
      </c>
      <c r="K45" s="921">
        <v>246.2</v>
      </c>
      <c r="L45" s="921">
        <v>246.3</v>
      </c>
      <c r="M45" s="921">
        <v>251</v>
      </c>
      <c r="N45" s="922">
        <v>253.1</v>
      </c>
    </row>
    <row r="46" spans="1:20" ht="13.5">
      <c r="A46" s="920">
        <v>2007</v>
      </c>
      <c r="B46" s="921">
        <v>257</v>
      </c>
      <c r="C46" s="921">
        <v>258.60000000000002</v>
      </c>
      <c r="D46" s="921">
        <v>258.5</v>
      </c>
      <c r="E46" s="921">
        <v>260.5</v>
      </c>
      <c r="F46" s="921">
        <v>258.8</v>
      </c>
      <c r="G46" s="921">
        <v>257.5</v>
      </c>
      <c r="H46" s="921">
        <v>254.5</v>
      </c>
      <c r="I46" s="921">
        <v>250.9</v>
      </c>
      <c r="J46" s="921">
        <v>249.3</v>
      </c>
      <c r="K46" s="921">
        <v>246.9</v>
      </c>
      <c r="L46" s="921">
        <v>251.1</v>
      </c>
      <c r="M46" s="921">
        <v>253</v>
      </c>
      <c r="N46" s="922">
        <v>254.3</v>
      </c>
    </row>
    <row r="47" spans="1:20" ht="13.5">
      <c r="A47" s="920">
        <v>2008</v>
      </c>
      <c r="B47" s="921">
        <v>260</v>
      </c>
      <c r="C47" s="921">
        <v>259.7</v>
      </c>
      <c r="D47" s="921">
        <v>256.5</v>
      </c>
      <c r="E47" s="921">
        <v>253.2</v>
      </c>
      <c r="F47" s="921">
        <v>257.89999999999998</v>
      </c>
      <c r="G47" s="921">
        <v>255.5</v>
      </c>
      <c r="H47" s="921">
        <v>249</v>
      </c>
      <c r="I47" s="921">
        <v>247.1</v>
      </c>
      <c r="J47" s="921">
        <v>246.8</v>
      </c>
      <c r="K47" s="921">
        <v>243.8</v>
      </c>
      <c r="L47" s="921">
        <v>247.6</v>
      </c>
      <c r="M47" s="921">
        <v>252.5</v>
      </c>
      <c r="N47" s="922">
        <v>252.2</v>
      </c>
    </row>
    <row r="48" spans="1:20" ht="13.5">
      <c r="A48" s="920">
        <v>2009</v>
      </c>
      <c r="B48" s="921">
        <v>254.8</v>
      </c>
      <c r="C48" s="921">
        <v>256.39999999999998</v>
      </c>
      <c r="D48" s="921">
        <v>258.2</v>
      </c>
      <c r="E48" s="921">
        <v>257.39999999999998</v>
      </c>
      <c r="F48" s="921">
        <v>257.39999999999998</v>
      </c>
      <c r="G48" s="921">
        <v>255.2</v>
      </c>
      <c r="H48" s="921">
        <v>253.6</v>
      </c>
      <c r="I48" s="921">
        <v>250.6</v>
      </c>
      <c r="J48" s="921">
        <v>251.8</v>
      </c>
      <c r="K48" s="921">
        <v>252.9</v>
      </c>
      <c r="L48" s="921">
        <v>255.6</v>
      </c>
      <c r="M48" s="921">
        <v>260.8</v>
      </c>
      <c r="N48" s="922">
        <v>255.4</v>
      </c>
    </row>
    <row r="49" spans="1:14" ht="13.5">
      <c r="A49" s="920">
        <v>2010</v>
      </c>
      <c r="B49" s="921">
        <v>261.8</v>
      </c>
      <c r="C49" s="921">
        <v>267.39999999999998</v>
      </c>
      <c r="D49" s="921">
        <v>265.7</v>
      </c>
      <c r="E49" s="921">
        <v>267.89999999999998</v>
      </c>
      <c r="F49" s="921">
        <v>268.8</v>
      </c>
      <c r="G49" s="921">
        <v>266.89999999999998</v>
      </c>
      <c r="H49" s="921">
        <v>264.39999999999998</v>
      </c>
      <c r="I49" s="921">
        <v>259.89999999999998</v>
      </c>
      <c r="J49" s="921">
        <v>258.10000000000002</v>
      </c>
      <c r="K49" s="921">
        <v>254.5</v>
      </c>
      <c r="L49" s="921">
        <v>258.10000000000002</v>
      </c>
      <c r="M49" s="921">
        <v>262.5</v>
      </c>
      <c r="N49" s="922">
        <v>262.8</v>
      </c>
    </row>
    <row r="50" spans="1:14" ht="13.5">
      <c r="A50" s="920">
        <v>2011</v>
      </c>
      <c r="B50" s="921">
        <v>262.7</v>
      </c>
      <c r="C50" s="921">
        <v>262.60000000000002</v>
      </c>
      <c r="D50" s="921">
        <v>262.2</v>
      </c>
      <c r="E50" s="921">
        <v>261.5</v>
      </c>
      <c r="F50" s="921">
        <v>261.2</v>
      </c>
      <c r="G50" s="921">
        <v>258</v>
      </c>
      <c r="H50" s="921">
        <v>256.2</v>
      </c>
      <c r="I50" s="921">
        <v>251.1</v>
      </c>
      <c r="J50" s="921">
        <v>250.5</v>
      </c>
      <c r="K50" s="921">
        <v>251.1</v>
      </c>
      <c r="L50" s="921">
        <v>253.3</v>
      </c>
      <c r="M50" s="921">
        <v>259.5</v>
      </c>
      <c r="N50" s="922">
        <v>257.2</v>
      </c>
    </row>
    <row r="51" spans="1:14" ht="13.5">
      <c r="A51" s="920">
        <v>2012</v>
      </c>
      <c r="B51" s="921">
        <v>263.39999999999998</v>
      </c>
      <c r="C51" s="921">
        <v>263.8</v>
      </c>
      <c r="D51" s="921">
        <v>264</v>
      </c>
      <c r="E51" s="921">
        <v>262.5</v>
      </c>
      <c r="F51" s="921">
        <v>265.3</v>
      </c>
      <c r="G51" s="921">
        <v>262.2</v>
      </c>
      <c r="H51" s="921">
        <v>260.3</v>
      </c>
      <c r="I51" s="921">
        <v>256</v>
      </c>
      <c r="J51" s="921">
        <v>256.2</v>
      </c>
      <c r="K51" s="921">
        <v>257.60000000000002</v>
      </c>
      <c r="L51" s="921">
        <v>260.7</v>
      </c>
      <c r="M51" s="921">
        <v>263.5</v>
      </c>
      <c r="N51" s="922">
        <v>261.3</v>
      </c>
    </row>
    <row r="52" spans="1:14" ht="13.5">
      <c r="A52" s="920">
        <v>2013</v>
      </c>
      <c r="B52" s="921">
        <v>263.7</v>
      </c>
      <c r="C52" s="921">
        <v>268.2</v>
      </c>
      <c r="D52" s="921">
        <v>266.3</v>
      </c>
      <c r="E52" s="921">
        <v>267.2</v>
      </c>
      <c r="F52" s="921">
        <v>267</v>
      </c>
      <c r="G52" s="921">
        <v>269.39999999999998</v>
      </c>
      <c r="H52" s="921">
        <v>265.3</v>
      </c>
      <c r="I52" s="921">
        <v>261.7</v>
      </c>
      <c r="J52" s="921">
        <v>261.2</v>
      </c>
      <c r="K52" s="921">
        <v>259.89999999999998</v>
      </c>
      <c r="L52" s="921">
        <v>263.3</v>
      </c>
      <c r="M52" s="921">
        <v>265.8</v>
      </c>
      <c r="N52" s="922">
        <v>264.8</v>
      </c>
    </row>
    <row r="53" spans="1:14" ht="13.5">
      <c r="A53" s="924">
        <v>2014</v>
      </c>
      <c r="B53" s="921">
        <v>267.7</v>
      </c>
      <c r="C53" s="921">
        <v>270.8</v>
      </c>
      <c r="D53" s="921">
        <v>267.3</v>
      </c>
      <c r="E53" s="921">
        <v>267.2</v>
      </c>
      <c r="F53" s="921">
        <v>267.7</v>
      </c>
      <c r="G53" s="921">
        <v>267.39999999999998</v>
      </c>
      <c r="H53" s="921">
        <v>264.89999999999998</v>
      </c>
      <c r="I53" s="921">
        <v>263.3</v>
      </c>
      <c r="J53" s="921">
        <v>260.39999999999998</v>
      </c>
      <c r="K53" s="921">
        <v>262</v>
      </c>
      <c r="L53" s="921">
        <v>263.3</v>
      </c>
      <c r="M53" s="921">
        <v>267.89999999999998</v>
      </c>
      <c r="N53" s="922">
        <v>265.7</v>
      </c>
    </row>
    <row r="54" spans="1:14" ht="13.5">
      <c r="A54" s="927">
        <v>2015</v>
      </c>
      <c r="B54" s="935">
        <v>270.89999999999998</v>
      </c>
      <c r="C54" s="935">
        <v>271.7</v>
      </c>
      <c r="D54" s="935">
        <v>270.89999999999998</v>
      </c>
      <c r="E54" s="935">
        <v>272.5</v>
      </c>
      <c r="F54" s="935">
        <v>274.8</v>
      </c>
      <c r="G54" s="935">
        <v>275.7</v>
      </c>
      <c r="H54" s="935">
        <v>272.39999999999998</v>
      </c>
      <c r="I54" s="935">
        <v>268.60000000000002</v>
      </c>
      <c r="J54" s="935">
        <v>266.3</v>
      </c>
      <c r="K54" s="935">
        <v>266.10000000000002</v>
      </c>
      <c r="L54" s="935">
        <v>268.7</v>
      </c>
      <c r="M54" s="935">
        <v>270.39999999999998</v>
      </c>
      <c r="N54" s="936">
        <v>270.5</v>
      </c>
    </row>
    <row r="55" spans="1:14" ht="13.5">
      <c r="A55" s="927">
        <v>2016</v>
      </c>
      <c r="B55" s="935">
        <v>271.7</v>
      </c>
      <c r="C55" s="935">
        <v>271.89999999999998</v>
      </c>
      <c r="D55" s="935">
        <v>270.2</v>
      </c>
      <c r="E55" s="935">
        <v>272.2</v>
      </c>
      <c r="F55" s="935">
        <v>275.5</v>
      </c>
      <c r="G55" s="935">
        <v>274.2</v>
      </c>
      <c r="H55" s="935">
        <v>270.5</v>
      </c>
      <c r="I55" s="935">
        <v>268.7</v>
      </c>
      <c r="J55" s="935">
        <v>268</v>
      </c>
      <c r="K55" s="935">
        <v>270</v>
      </c>
      <c r="L55" s="935">
        <v>273.2</v>
      </c>
      <c r="M55" s="935">
        <v>276.5</v>
      </c>
      <c r="N55" s="936">
        <v>271.8</v>
      </c>
    </row>
    <row r="56" spans="1:14" ht="13.5">
      <c r="A56" s="927">
        <v>2017</v>
      </c>
      <c r="B56" s="935">
        <v>276.69926282533487</v>
      </c>
      <c r="C56" s="935">
        <v>276.47892871209154</v>
      </c>
      <c r="D56" s="935">
        <v>278.22339935513622</v>
      </c>
      <c r="E56" s="935">
        <v>279.34229084700496</v>
      </c>
      <c r="F56" s="935">
        <v>281.69560720701139</v>
      </c>
      <c r="G56" s="935">
        <v>282.87137778735314</v>
      </c>
      <c r="H56" s="935">
        <v>277.47576558713354</v>
      </c>
      <c r="I56" s="935">
        <v>274.10388337620998</v>
      </c>
      <c r="J56" s="935">
        <v>273.58284883720944</v>
      </c>
      <c r="K56" s="935">
        <v>274.03936753791561</v>
      </c>
      <c r="L56" s="935">
        <v>275.29776603686923</v>
      </c>
      <c r="M56" s="935">
        <v>280.80114332380572</v>
      </c>
      <c r="N56" s="929">
        <v>277.62487398742144</v>
      </c>
    </row>
    <row r="57" spans="1:14" ht="13.5">
      <c r="A57" s="927">
        <v>2018</v>
      </c>
      <c r="B57" s="928">
        <v>279.54637865311327</v>
      </c>
      <c r="C57" s="928">
        <v>282.17688062735988</v>
      </c>
      <c r="D57" s="928">
        <v>283.66516998075673</v>
      </c>
      <c r="E57" s="928">
        <v>284.39577732607717</v>
      </c>
      <c r="F57" s="928">
        <v>286.91837000390598</v>
      </c>
      <c r="G57" s="928">
        <v>286.16812790097981</v>
      </c>
      <c r="H57" s="928">
        <v>281.7233466698047</v>
      </c>
      <c r="I57" s="928">
        <v>279.00896414342645</v>
      </c>
      <c r="J57" s="928">
        <v>276.36222177119254</v>
      </c>
      <c r="K57" s="928">
        <v>278.71065267650755</v>
      </c>
      <c r="L57" s="928">
        <v>284.00026838432649</v>
      </c>
      <c r="M57" s="928">
        <v>284.93782985955824</v>
      </c>
      <c r="N57" s="929">
        <v>282.28926615670917</v>
      </c>
    </row>
    <row r="58" spans="1:14" ht="13.5">
      <c r="A58" s="1093">
        <v>2019</v>
      </c>
      <c r="B58" s="1094">
        <v>287.03444832750858</v>
      </c>
      <c r="C58" s="1094">
        <v>289.1459538749898</v>
      </c>
      <c r="D58" s="1094">
        <v>288.5072199817875</v>
      </c>
      <c r="E58" s="1094">
        <v>290.10412746204969</v>
      </c>
      <c r="F58" s="1094">
        <v>292.71949231485786</v>
      </c>
      <c r="G58" s="1094">
        <v>289.1722528130237</v>
      </c>
      <c r="H58" s="1094">
        <v>284.60732456803191</v>
      </c>
      <c r="I58" s="1094">
        <v>281.83476394849748</v>
      </c>
      <c r="J58" s="1094">
        <v>281.74347936186393</v>
      </c>
      <c r="K58" s="1094">
        <v>280</v>
      </c>
      <c r="L58" s="1094">
        <v>283.39999999999998</v>
      </c>
      <c r="M58" s="1094">
        <v>281.7</v>
      </c>
      <c r="N58" s="1095">
        <v>280.2</v>
      </c>
    </row>
    <row r="59" spans="1:14" ht="14.25" thickBot="1">
      <c r="A59" s="930">
        <v>2020</v>
      </c>
      <c r="B59" s="931">
        <v>288.10000000000002</v>
      </c>
      <c r="C59" s="931">
        <v>289.7</v>
      </c>
      <c r="D59" s="931">
        <v>291.47000000000003</v>
      </c>
      <c r="E59" s="931">
        <v>290.86</v>
      </c>
      <c r="F59" s="931">
        <v>294.3</v>
      </c>
      <c r="G59" s="931">
        <v>295</v>
      </c>
      <c r="H59" s="931">
        <v>291.7</v>
      </c>
      <c r="I59" s="931">
        <v>288</v>
      </c>
      <c r="J59" s="931">
        <v>285</v>
      </c>
      <c r="K59" s="931">
        <v>289.7</v>
      </c>
      <c r="L59" s="931">
        <v>286</v>
      </c>
      <c r="M59" s="931">
        <v>288.2</v>
      </c>
      <c r="N59" s="932">
        <v>289.89999999999998</v>
      </c>
    </row>
    <row r="60" spans="1:14">
      <c r="I60"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86" t="s">
        <v>87</v>
      </c>
      <c r="B1" s="1386"/>
      <c r="C1" s="1386"/>
      <c r="D1" s="1386"/>
      <c r="E1" s="1386"/>
      <c r="F1" s="1386"/>
      <c r="G1" s="1386"/>
      <c r="H1" s="1386"/>
      <c r="I1" s="1386"/>
      <c r="J1" s="1386"/>
      <c r="K1" s="1386"/>
      <c r="L1" s="1386"/>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392" t="s">
        <v>98</v>
      </c>
      <c r="C3" s="1393"/>
      <c r="D3" s="1393"/>
      <c r="E3" s="1393"/>
      <c r="F3" s="1393"/>
      <c r="G3" s="1394"/>
      <c r="H3" s="1388" t="s">
        <v>71</v>
      </c>
      <c r="I3" s="1389"/>
      <c r="J3" s="1395" t="s">
        <v>312</v>
      </c>
      <c r="K3" s="1390" t="s">
        <v>72</v>
      </c>
      <c r="L3" s="1391"/>
      <c r="M3" s="5"/>
    </row>
    <row r="4" spans="1:18" s="106" customFormat="1" ht="31.5">
      <c r="A4" s="763" t="s">
        <v>73</v>
      </c>
      <c r="B4" s="1023" t="s">
        <v>74</v>
      </c>
      <c r="C4" s="131" t="s">
        <v>75</v>
      </c>
      <c r="D4" s="131" t="s">
        <v>76</v>
      </c>
      <c r="E4" s="1256"/>
      <c r="F4" s="1257" t="s">
        <v>457</v>
      </c>
      <c r="G4" s="1258"/>
      <c r="H4" s="1022" t="s">
        <v>77</v>
      </c>
      <c r="I4" s="630" t="s">
        <v>90</v>
      </c>
      <c r="J4" s="1396"/>
      <c r="K4" s="107" t="s">
        <v>70</v>
      </c>
      <c r="L4" s="629" t="s">
        <v>80</v>
      </c>
      <c r="M4" s="5"/>
      <c r="O4" s="5"/>
    </row>
    <row r="5" spans="1:18" s="106" customFormat="1" ht="21" customHeight="1" thickBot="1">
      <c r="A5" s="764"/>
      <c r="B5" s="1105" t="s">
        <v>514</v>
      </c>
      <c r="C5" s="1106" t="s">
        <v>514</v>
      </c>
      <c r="D5" s="1106" t="s">
        <v>514</v>
      </c>
      <c r="E5" s="976" t="s">
        <v>125</v>
      </c>
      <c r="F5" s="1253" t="s">
        <v>456</v>
      </c>
      <c r="G5" s="977" t="s">
        <v>78</v>
      </c>
      <c r="H5" s="1107" t="s">
        <v>514</v>
      </c>
      <c r="I5" s="761" t="s">
        <v>89</v>
      </c>
      <c r="J5" s="844"/>
      <c r="K5" s="1106" t="s">
        <v>514</v>
      </c>
      <c r="L5" s="964" t="s">
        <v>79</v>
      </c>
      <c r="M5" s="5"/>
    </row>
    <row r="6" spans="1:18" s="106" customFormat="1" ht="28.5" customHeight="1" thickBot="1">
      <c r="A6" s="64" t="s">
        <v>22</v>
      </c>
      <c r="B6" s="744">
        <v>6.6081213297545309</v>
      </c>
      <c r="C6" s="745">
        <v>12756.990984082106</v>
      </c>
      <c r="D6" s="745">
        <v>13012.130803763748</v>
      </c>
      <c r="E6" s="970">
        <v>8.3398632726406116E-2</v>
      </c>
      <c r="F6" s="1254">
        <v>2.3961194529837249</v>
      </c>
      <c r="G6" s="978">
        <v>6.6626059557553781</v>
      </c>
      <c r="H6" s="746">
        <v>320.47134868785292</v>
      </c>
      <c r="I6" s="970">
        <v>8.0602144292961586E-2</v>
      </c>
      <c r="J6" s="746">
        <v>39.464134043703183</v>
      </c>
      <c r="K6" s="747">
        <v>100</v>
      </c>
      <c r="L6" s="965" t="s">
        <v>23</v>
      </c>
    </row>
    <row r="7" spans="1:18" s="106" customFormat="1" ht="25.5" customHeight="1">
      <c r="A7" s="832" t="s">
        <v>102</v>
      </c>
      <c r="B7" s="905">
        <v>6.8429706898874363</v>
      </c>
      <c r="C7" s="906">
        <v>12695.67845990248</v>
      </c>
      <c r="D7" s="906">
        <v>12949.59202910053</v>
      </c>
      <c r="E7" s="979">
        <v>-5.6854492808106407</v>
      </c>
      <c r="F7" s="971">
        <v>-4.9341238921583894</v>
      </c>
      <c r="G7" s="980">
        <v>3.6334485448969263</v>
      </c>
      <c r="H7" s="748">
        <v>270.01428571428573</v>
      </c>
      <c r="I7" s="971">
        <v>-2.8178428356820908</v>
      </c>
      <c r="J7" s="749">
        <v>-39.130434782608695</v>
      </c>
      <c r="K7" s="749">
        <v>7.7510796146606137E-2</v>
      </c>
      <c r="L7" s="966">
        <v>-0.10008166775579522</v>
      </c>
    </row>
    <row r="8" spans="1:18" s="106" customFormat="1" ht="24" customHeight="1">
      <c r="A8" s="833" t="s">
        <v>103</v>
      </c>
      <c r="B8" s="907">
        <v>7.421002816357257</v>
      </c>
      <c r="C8" s="750">
        <v>13923.082207049261</v>
      </c>
      <c r="D8" s="750">
        <v>14201.543851190247</v>
      </c>
      <c r="E8" s="981">
        <v>0.69255743434108752</v>
      </c>
      <c r="F8" s="973">
        <v>2.5551007351433226</v>
      </c>
      <c r="G8" s="751">
        <v>9.5105540457374911</v>
      </c>
      <c r="H8" s="752">
        <v>349.59365558912384</v>
      </c>
      <c r="I8" s="972">
        <v>-9.6930055705042234E-2</v>
      </c>
      <c r="J8" s="753">
        <v>32.665330661322642</v>
      </c>
      <c r="K8" s="753">
        <v>36.651533606466614</v>
      </c>
      <c r="L8" s="967">
        <v>-1.8783096488804674</v>
      </c>
      <c r="R8" s="5"/>
    </row>
    <row r="9" spans="1:18" s="106" customFormat="1" ht="24" customHeight="1">
      <c r="A9" s="833" t="s">
        <v>104</v>
      </c>
      <c r="B9" s="907">
        <v>7.4209744204050452</v>
      </c>
      <c r="C9" s="750">
        <v>13923.028931341547</v>
      </c>
      <c r="D9" s="750">
        <v>14201.489509968378</v>
      </c>
      <c r="E9" s="981">
        <v>0.6138584255157804</v>
      </c>
      <c r="F9" s="973">
        <v>2.5342737753068794</v>
      </c>
      <c r="G9" s="751">
        <v>10.34467049308228</v>
      </c>
      <c r="H9" s="754">
        <v>383.71168072680075</v>
      </c>
      <c r="I9" s="973">
        <v>-2.127183675544341</v>
      </c>
      <c r="J9" s="755">
        <v>52.122408687068109</v>
      </c>
      <c r="K9" s="755">
        <v>8.5317240615657184</v>
      </c>
      <c r="L9" s="968">
        <v>0.70993423838604119</v>
      </c>
    </row>
    <row r="10" spans="1:18" s="106" customFormat="1" ht="24" customHeight="1">
      <c r="A10" s="833" t="s">
        <v>105</v>
      </c>
      <c r="B10" s="1024" t="s">
        <v>99</v>
      </c>
      <c r="C10" s="820" t="s">
        <v>99</v>
      </c>
      <c r="D10" s="820" t="s">
        <v>99</v>
      </c>
      <c r="E10" s="974" t="s">
        <v>99</v>
      </c>
      <c r="F10" s="974" t="s">
        <v>99</v>
      </c>
      <c r="G10" s="1025" t="s">
        <v>99</v>
      </c>
      <c r="H10" s="904" t="s">
        <v>99</v>
      </c>
      <c r="I10" s="974" t="s">
        <v>99</v>
      </c>
      <c r="J10" s="756" t="s">
        <v>99</v>
      </c>
      <c r="K10" s="756">
        <v>0</v>
      </c>
      <c r="L10" s="1385">
        <v>0</v>
      </c>
    </row>
    <row r="11" spans="1:18" s="106" customFormat="1" ht="24" customHeight="1">
      <c r="A11" s="833" t="s">
        <v>97</v>
      </c>
      <c r="B11" s="907">
        <v>5.1461975387140919</v>
      </c>
      <c r="C11" s="750">
        <v>10567.140736579244</v>
      </c>
      <c r="D11" s="750">
        <v>10778.483551310828</v>
      </c>
      <c r="E11" s="981">
        <v>0.30375642684930337</v>
      </c>
      <c r="F11" s="973">
        <v>2.5103209876830785</v>
      </c>
      <c r="G11" s="751">
        <v>4.7883228979609234</v>
      </c>
      <c r="H11" s="754">
        <v>292.28424496644294</v>
      </c>
      <c r="I11" s="973">
        <v>2.0288834291869109</v>
      </c>
      <c r="J11" s="755">
        <v>33.214126061689761</v>
      </c>
      <c r="K11" s="755">
        <v>32.997453216698041</v>
      </c>
      <c r="L11" s="968">
        <v>-1.54814171805603</v>
      </c>
    </row>
    <row r="12" spans="1:18" s="106" customFormat="1" ht="24" customHeight="1" thickBot="1">
      <c r="A12" s="834" t="s">
        <v>106</v>
      </c>
      <c r="B12" s="908">
        <v>6.8025944292663647</v>
      </c>
      <c r="C12" s="757">
        <v>13132.421678120394</v>
      </c>
      <c r="D12" s="757">
        <v>13395.070111682802</v>
      </c>
      <c r="E12" s="982">
        <v>-2.4097557047012437</v>
      </c>
      <c r="F12" s="975">
        <v>1.1371955801414377</v>
      </c>
      <c r="G12" s="758">
        <v>2.2999971137187685</v>
      </c>
      <c r="H12" s="759">
        <v>289.52113572701808</v>
      </c>
      <c r="I12" s="975">
        <v>-0.85038075640068278</v>
      </c>
      <c r="J12" s="760">
        <v>60.220318237454094</v>
      </c>
      <c r="K12" s="760">
        <v>21.741778319123021</v>
      </c>
      <c r="L12" s="969">
        <v>2.816598796306252</v>
      </c>
    </row>
    <row r="13" spans="1:18" s="106" customFormat="1" ht="15">
      <c r="A13" s="902"/>
      <c r="B13" s="903"/>
    </row>
    <row r="14" spans="1:18" s="106" customFormat="1" ht="46.5" customHeight="1">
      <c r="A14" s="1387" t="s">
        <v>420</v>
      </c>
      <c r="B14" s="1387"/>
      <c r="C14" s="1387"/>
      <c r="D14" s="1387"/>
      <c r="E14" s="1387"/>
      <c r="F14" s="1387"/>
      <c r="G14" s="1387"/>
      <c r="H14" s="1387"/>
      <c r="I14" s="1387"/>
      <c r="J14" s="1387"/>
      <c r="K14" s="1387"/>
      <c r="L14" s="1387"/>
    </row>
    <row r="15" spans="1:18" s="106" customFormat="1" ht="33.75" customHeight="1">
      <c r="A15" s="1387" t="s">
        <v>336</v>
      </c>
      <c r="B15" s="1387"/>
      <c r="C15" s="1387"/>
      <c r="D15" s="1387"/>
      <c r="E15" s="1387"/>
      <c r="F15" s="1387"/>
      <c r="G15" s="1387"/>
      <c r="H15" s="1387"/>
      <c r="I15" s="1387"/>
      <c r="J15" s="1387"/>
      <c r="K15" s="1387"/>
      <c r="L15" s="1387"/>
    </row>
    <row r="16" spans="1:18" s="106" customFormat="1">
      <c r="A16" s="1387" t="s">
        <v>168</v>
      </c>
      <c r="B16" s="1387"/>
      <c r="C16" s="1387"/>
      <c r="D16" s="1387"/>
      <c r="E16" s="1387"/>
      <c r="F16" s="1387"/>
      <c r="G16" s="1387"/>
      <c r="H16" s="1387"/>
      <c r="I16" s="1387"/>
      <c r="J16" s="1387"/>
      <c r="K16" s="1387"/>
      <c r="L16" s="1387"/>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43" zoomScale="75" workbookViewId="0">
      <selection activeCell="Y535" sqref="Y53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74" t="s">
        <v>434</v>
      </c>
      <c r="B2" s="1574"/>
      <c r="C2" s="1574"/>
      <c r="D2" s="1574"/>
      <c r="E2" s="1574"/>
      <c r="F2" s="1574"/>
      <c r="G2" s="1574"/>
      <c r="H2" s="1574"/>
      <c r="I2" s="1574"/>
      <c r="J2" s="1574"/>
      <c r="K2" s="1574"/>
      <c r="L2" s="1574"/>
      <c r="M2" s="1574"/>
    </row>
    <row r="3" spans="1:29" ht="12.75" hidden="1" customHeight="1">
      <c r="A3" s="1574"/>
      <c r="B3" s="1574"/>
      <c r="C3" s="1574"/>
      <c r="D3" s="1574"/>
      <c r="E3" s="1574"/>
      <c r="F3" s="1574"/>
      <c r="G3" s="1574"/>
      <c r="H3" s="1574"/>
      <c r="I3" s="1574"/>
      <c r="J3" s="1574"/>
      <c r="K3" s="1574"/>
      <c r="L3" s="1574"/>
      <c r="M3" s="1574"/>
    </row>
    <row r="4" spans="1:29" ht="12.75" hidden="1" customHeight="1">
      <c r="A4" s="1574"/>
      <c r="B4" s="1574"/>
      <c r="C4" s="1574"/>
      <c r="D4" s="1574"/>
      <c r="E4" s="1574"/>
      <c r="F4" s="1574"/>
      <c r="G4" s="1574"/>
      <c r="H4" s="1574"/>
      <c r="I4" s="1574"/>
      <c r="J4" s="1574"/>
      <c r="K4" s="1574"/>
      <c r="L4" s="1574"/>
      <c r="M4" s="1574"/>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73" t="s">
        <v>216</v>
      </c>
      <c r="R7" s="1573"/>
      <c r="S7" s="1573"/>
      <c r="T7" s="1097"/>
      <c r="U7" s="139">
        <v>2003</v>
      </c>
      <c r="V7" s="1573" t="s">
        <v>217</v>
      </c>
      <c r="W7" s="1575"/>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73" t="s">
        <v>216</v>
      </c>
      <c r="Q16" s="1573"/>
      <c r="R16" s="1573"/>
      <c r="S16" s="1573"/>
      <c r="T16" s="140"/>
      <c r="U16" s="139">
        <v>2004</v>
      </c>
      <c r="V16" s="1573" t="s">
        <v>217</v>
      </c>
      <c r="W16" s="1573"/>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73" t="s">
        <v>216</v>
      </c>
      <c r="Q25" s="1573"/>
      <c r="R25" s="1573"/>
      <c r="S25" s="1573"/>
      <c r="T25" s="140"/>
      <c r="U25" s="139">
        <v>2005</v>
      </c>
      <c r="V25" s="1573" t="s">
        <v>217</v>
      </c>
      <c r="W25" s="1573"/>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73" t="s">
        <v>216</v>
      </c>
      <c r="Q34" s="1573"/>
      <c r="R34" s="1573"/>
      <c r="S34" s="1573"/>
      <c r="T34" s="140"/>
      <c r="U34" s="139">
        <v>2006</v>
      </c>
      <c r="V34" s="1573" t="s">
        <v>217</v>
      </c>
      <c r="W34" s="1573"/>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73" t="s">
        <v>216</v>
      </c>
      <c r="Q43" s="1573"/>
      <c r="R43" s="1573"/>
      <c r="S43" s="1573"/>
      <c r="T43" s="140"/>
      <c r="U43" s="139">
        <v>2007</v>
      </c>
      <c r="V43" s="1573" t="s">
        <v>217</v>
      </c>
      <c r="W43" s="1573"/>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73" t="s">
        <v>216</v>
      </c>
      <c r="Q52" s="1573"/>
      <c r="R52" s="1573"/>
      <c r="S52" s="1573"/>
      <c r="T52" s="140"/>
      <c r="U52" s="139">
        <v>2008</v>
      </c>
      <c r="V52" s="1573" t="s">
        <v>217</v>
      </c>
      <c r="W52" s="1573"/>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73" t="s">
        <v>216</v>
      </c>
      <c r="Q61" s="1573"/>
      <c r="R61" s="1573"/>
      <c r="S61" s="1573"/>
      <c r="T61" s="140"/>
      <c r="U61" s="139">
        <v>2009</v>
      </c>
      <c r="V61" s="1573" t="s">
        <v>217</v>
      </c>
      <c r="W61" s="1573"/>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73" t="s">
        <v>216</v>
      </c>
      <c r="Q70" s="1573"/>
      <c r="R70" s="1573"/>
      <c r="S70" s="1573"/>
      <c r="T70" s="140"/>
      <c r="U70" s="139">
        <v>2010</v>
      </c>
      <c r="V70" s="1573" t="s">
        <v>217</v>
      </c>
      <c r="W70" s="1573"/>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73" t="s">
        <v>216</v>
      </c>
      <c r="Q79" s="1573"/>
      <c r="R79" s="1573"/>
      <c r="S79" s="1573"/>
      <c r="T79" s="140"/>
      <c r="U79" s="139">
        <v>2011</v>
      </c>
      <c r="V79" s="1573" t="s">
        <v>217</v>
      </c>
      <c r="W79" s="1573"/>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73" t="s">
        <v>216</v>
      </c>
      <c r="Q88" s="1573"/>
      <c r="R88" s="1573"/>
      <c r="S88" s="1573"/>
      <c r="T88" s="140"/>
      <c r="U88" s="139">
        <v>2012</v>
      </c>
      <c r="V88" s="1573" t="s">
        <v>217</v>
      </c>
      <c r="W88" s="1573"/>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73" t="s">
        <v>216</v>
      </c>
      <c r="Q97" s="1573"/>
      <c r="R97" s="1573"/>
      <c r="S97" s="1573"/>
      <c r="T97" s="140"/>
      <c r="U97" s="139">
        <v>2013</v>
      </c>
      <c r="V97" s="1573" t="s">
        <v>217</v>
      </c>
      <c r="W97" s="1573"/>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73" t="s">
        <v>216</v>
      </c>
      <c r="Q106" s="1573"/>
      <c r="R106" s="1573"/>
      <c r="S106" s="1573"/>
      <c r="T106" s="140"/>
      <c r="U106" s="139">
        <v>2014</v>
      </c>
      <c r="V106" s="1573" t="s">
        <v>217</v>
      </c>
      <c r="W106" s="1573"/>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73" t="s">
        <v>216</v>
      </c>
      <c r="Q116" s="1573"/>
      <c r="R116" s="1573"/>
      <c r="S116" s="1573"/>
      <c r="T116" s="140"/>
      <c r="U116" s="139">
        <v>2015</v>
      </c>
      <c r="V116" s="1573" t="s">
        <v>217</v>
      </c>
      <c r="W116" s="1573"/>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73" t="s">
        <v>216</v>
      </c>
      <c r="Q126" s="1573"/>
      <c r="R126" s="1573"/>
      <c r="S126" s="1573"/>
      <c r="T126" s="140"/>
      <c r="U126" s="139">
        <v>2016</v>
      </c>
      <c r="V126" s="1573" t="s">
        <v>217</v>
      </c>
      <c r="W126" s="1573"/>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73" t="s">
        <v>216</v>
      </c>
      <c r="Q136" s="1573"/>
      <c r="R136" s="1573"/>
      <c r="S136" s="1573"/>
      <c r="T136" s="140"/>
      <c r="U136" s="139">
        <v>2017</v>
      </c>
      <c r="V136" s="1573" t="s">
        <v>217</v>
      </c>
      <c r="W136" s="1573"/>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573" t="s">
        <v>216</v>
      </c>
      <c r="Q146" s="1573"/>
      <c r="R146" s="1573"/>
      <c r="S146" s="1573"/>
      <c r="T146" s="140"/>
      <c r="U146" s="139">
        <v>2018</v>
      </c>
      <c r="V146" s="1573" t="s">
        <v>217</v>
      </c>
      <c r="W146" s="1573"/>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73" t="s">
        <v>216</v>
      </c>
      <c r="Q156" s="1573"/>
      <c r="R156" s="1573"/>
      <c r="S156" s="1573"/>
      <c r="T156" s="140"/>
      <c r="U156" s="139">
        <v>2019</v>
      </c>
      <c r="V156" s="1573" t="s">
        <v>217</v>
      </c>
      <c r="W156" s="1573"/>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73" t="s">
        <v>216</v>
      </c>
      <c r="Q166" s="1573"/>
      <c r="R166" s="1573"/>
      <c r="S166" s="1573"/>
      <c r="T166" s="140"/>
      <c r="U166" s="139">
        <v>2020</v>
      </c>
      <c r="V166" s="1573" t="s">
        <v>217</v>
      </c>
      <c r="W166" s="1573"/>
      <c r="X166" s="140"/>
      <c r="Y166" s="225">
        <v>2020</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12.470539263092032</v>
      </c>
      <c r="O338" s="286" t="s">
        <v>238</v>
      </c>
      <c r="P338" s="320">
        <f t="shared" ref="P338:S344" si="82">(P168/1000)/1.02</f>
        <v>12.023768601278885</v>
      </c>
      <c r="Q338" s="321">
        <f t="shared" si="82"/>
        <v>11.534723401155603</v>
      </c>
      <c r="R338" s="321">
        <f t="shared" si="82"/>
        <v>11.954520900319125</v>
      </c>
      <c r="S338" s="321">
        <f t="shared" si="82"/>
        <v>12.201642328393659</v>
      </c>
      <c r="T338" s="260"/>
      <c r="U338" s="286" t="s">
        <v>238</v>
      </c>
      <c r="V338" s="320">
        <f t="shared" ref="V338:W344" si="83">(V168/1000)/1.02</f>
        <v>11.792244364685196</v>
      </c>
      <c r="W338" s="320">
        <f t="shared" si="83"/>
        <v>12.066915001968225</v>
      </c>
      <c r="X338" s="260"/>
      <c r="Y338" s="286" t="s">
        <v>238</v>
      </c>
      <c r="Z338" s="323">
        <f t="shared" ref="Z338:Z344" si="84">(Z168/1000)/1.02</f>
        <v>11.931429166715311</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12.930716517691565</v>
      </c>
      <c r="O339" s="327" t="s">
        <v>243</v>
      </c>
      <c r="P339" s="320">
        <f t="shared" si="82"/>
        <v>11.990614644160731</v>
      </c>
      <c r="Q339" s="321">
        <f t="shared" si="82"/>
        <v>11.190406410132059</v>
      </c>
      <c r="R339" s="321">
        <f t="shared" si="82"/>
        <v>12.243303093830649</v>
      </c>
      <c r="S339" s="321">
        <f t="shared" si="82"/>
        <v>12.564746869135124</v>
      </c>
      <c r="T339" s="260"/>
      <c r="U339" s="328" t="s">
        <v>243</v>
      </c>
      <c r="V339" s="320">
        <f t="shared" si="83"/>
        <v>11.629273522568642</v>
      </c>
      <c r="W339" s="320">
        <f t="shared" si="83"/>
        <v>12.384408854727466</v>
      </c>
      <c r="X339" s="260"/>
      <c r="Y339" s="328" t="s">
        <v>243</v>
      </c>
      <c r="Z339" s="323">
        <f t="shared" si="84"/>
        <v>12.099709586515299</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13.674724829900967</v>
      </c>
      <c r="O340" s="334" t="s">
        <v>239</v>
      </c>
      <c r="P340" s="320">
        <f t="shared" si="82"/>
        <v>12.578730549679941</v>
      </c>
      <c r="Q340" s="321">
        <f t="shared" si="82"/>
        <v>12.083495868625089</v>
      </c>
      <c r="R340" s="321">
        <f t="shared" si="82"/>
        <v>12.668314793595554</v>
      </c>
      <c r="S340" s="321">
        <f t="shared" si="82"/>
        <v>13.308348803568434</v>
      </c>
      <c r="T340" s="260"/>
      <c r="U340" s="335" t="s">
        <v>239</v>
      </c>
      <c r="V340" s="320">
        <f t="shared" si="83"/>
        <v>12.349361282209992</v>
      </c>
      <c r="W340" s="320">
        <f t="shared" si="83"/>
        <v>12.950798873103821</v>
      </c>
      <c r="X340" s="260"/>
      <c r="Y340" s="335" t="s">
        <v>239</v>
      </c>
      <c r="Z340" s="323">
        <f t="shared" si="84"/>
        <v>12.640269615675695</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13.599576728902296</v>
      </c>
      <c r="O341" s="334" t="s">
        <v>240</v>
      </c>
      <c r="P341" s="320">
        <f t="shared" si="82"/>
        <v>12.442723400817714</v>
      </c>
      <c r="Q341" s="321">
        <f t="shared" si="82"/>
        <v>11.965306635854319</v>
      </c>
      <c r="R341" s="321">
        <f t="shared" si="82"/>
        <v>12.605636791366502</v>
      </c>
      <c r="S341" s="321">
        <f t="shared" si="82"/>
        <v>13.238471090391656</v>
      </c>
      <c r="T341" s="260"/>
      <c r="U341" s="335" t="s">
        <v>240</v>
      </c>
      <c r="V341" s="320">
        <f t="shared" si="83"/>
        <v>12.20565695394767</v>
      </c>
      <c r="W341" s="320">
        <f t="shared" si="83"/>
        <v>12.871018556161674</v>
      </c>
      <c r="X341" s="260"/>
      <c r="Y341" s="335" t="s">
        <v>240</v>
      </c>
      <c r="Z341" s="323">
        <f t="shared" si="84"/>
        <v>12.52682580882159</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13.347879909380504</v>
      </c>
      <c r="X342" s="260"/>
      <c r="Y342" s="335" t="s">
        <v>241</v>
      </c>
      <c r="Z342" s="323">
        <f t="shared" si="84"/>
        <v>12.867537317086082</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10.220954805962348</v>
      </c>
      <c r="O343" s="334" t="s">
        <v>97</v>
      </c>
      <c r="P343" s="320">
        <f t="shared" si="82"/>
        <v>10.270548959828581</v>
      </c>
      <c r="Q343" s="321">
        <f t="shared" si="82"/>
        <v>9.8091324488350047</v>
      </c>
      <c r="R343" s="321">
        <f t="shared" si="82"/>
        <v>10.14755642484603</v>
      </c>
      <c r="S343" s="321">
        <f t="shared" si="82"/>
        <v>10.12343450330761</v>
      </c>
      <c r="T343" s="260"/>
      <c r="U343" s="335" t="s">
        <v>97</v>
      </c>
      <c r="V343" s="320">
        <f t="shared" si="83"/>
        <v>10.054886836487304</v>
      </c>
      <c r="W343" s="320">
        <f t="shared" si="83"/>
        <v>10.135602235647962</v>
      </c>
      <c r="X343" s="260"/>
      <c r="Y343" s="335" t="s">
        <v>97</v>
      </c>
      <c r="Z343" s="323">
        <f t="shared" si="84"/>
        <v>10.098856002372649</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13.080332510688967</v>
      </c>
      <c r="O344" s="341" t="s">
        <v>242</v>
      </c>
      <c r="P344" s="320">
        <f t="shared" si="82"/>
        <v>12.85079290138213</v>
      </c>
      <c r="Q344" s="321">
        <f t="shared" si="82"/>
        <v>12.251554827971614</v>
      </c>
      <c r="R344" s="321">
        <f t="shared" si="82"/>
        <v>12.570892574694765</v>
      </c>
      <c r="S344" s="321">
        <f t="shared" si="82"/>
        <v>12.90550567465767</v>
      </c>
      <c r="T344" s="260"/>
      <c r="U344" s="342" t="s">
        <v>242</v>
      </c>
      <c r="V344" s="320">
        <f t="shared" si="83"/>
        <v>12.556271273216854</v>
      </c>
      <c r="W344" s="320">
        <f t="shared" si="83"/>
        <v>12.718179511853096</v>
      </c>
      <c r="X344" s="260"/>
      <c r="Y344" s="342" t="s">
        <v>242</v>
      </c>
      <c r="Z344" s="323">
        <f t="shared" si="84"/>
        <v>12.639793693908345</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6.4597393382816728</v>
      </c>
      <c r="N502" s="351"/>
      <c r="O502" s="393" t="s">
        <v>238</v>
      </c>
      <c r="P502" s="366">
        <f>P338*0.518</f>
        <v>6.2283121354624624</v>
      </c>
      <c r="Q502" s="366">
        <f>Q338*0.518</f>
        <v>5.9749867217986026</v>
      </c>
      <c r="R502" s="366">
        <f>R338*0.518</f>
        <v>6.1924418263653065</v>
      </c>
      <c r="S502" s="366">
        <f>S338*0.518</f>
        <v>6.3204507261079153</v>
      </c>
      <c r="T502" s="351"/>
      <c r="U502" s="393" t="s">
        <v>238</v>
      </c>
      <c r="V502" s="366">
        <f>V338*0.518</f>
        <v>6.1083825809069321</v>
      </c>
      <c r="W502" s="366">
        <f>W338*0.518</f>
        <v>6.2506619710195404</v>
      </c>
      <c r="X502" s="351"/>
      <c r="Y502" s="393" t="s">
        <v>238</v>
      </c>
      <c r="Z502" s="366">
        <f>Z338*0.518</f>
        <v>6.1804803083585318</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6.9696562030357541</v>
      </c>
      <c r="N503" s="351"/>
      <c r="O503" s="397" t="s">
        <v>243</v>
      </c>
      <c r="P503" s="372">
        <f>P339*0.539</f>
        <v>6.4629412932026344</v>
      </c>
      <c r="Q503" s="372">
        <f>Q339*0.539</f>
        <v>6.0316290550611802</v>
      </c>
      <c r="R503" s="372">
        <f>R339*0.539</f>
        <v>6.5991403675747202</v>
      </c>
      <c r="S503" s="372">
        <f>S339*0.539</f>
        <v>6.7723985624638328</v>
      </c>
      <c r="T503" s="351"/>
      <c r="U503" s="397" t="s">
        <v>243</v>
      </c>
      <c r="V503" s="372">
        <f>V339*0.539</f>
        <v>6.2681784286644984</v>
      </c>
      <c r="W503" s="372">
        <f>W339*0.539</f>
        <v>6.675196372698105</v>
      </c>
      <c r="X503" s="351"/>
      <c r="Y503" s="394" t="s">
        <v>243</v>
      </c>
      <c r="Z503" s="372">
        <f>Z339*0.539</f>
        <v>6.5217434671317465</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7.2886283343372158</v>
      </c>
      <c r="N504" s="351"/>
      <c r="O504" s="368" t="s">
        <v>239</v>
      </c>
      <c r="P504" s="369">
        <f>P340*0.533</f>
        <v>6.7044633829794087</v>
      </c>
      <c r="Q504" s="369">
        <f t="shared" ref="Q504:S505" si="176">Q340*0.533</f>
        <v>6.4405032979771732</v>
      </c>
      <c r="R504" s="369">
        <f t="shared" si="176"/>
        <v>6.7522117849864305</v>
      </c>
      <c r="S504" s="369">
        <f t="shared" si="176"/>
        <v>7.0933499123019752</v>
      </c>
      <c r="T504" s="351"/>
      <c r="U504" s="368" t="s">
        <v>239</v>
      </c>
      <c r="V504" s="369">
        <f>V340*0.533</f>
        <v>6.5822095634179263</v>
      </c>
      <c r="W504" s="369">
        <f>W340*0.533</f>
        <v>6.9027757993643366</v>
      </c>
      <c r="X504" s="351"/>
      <c r="Y504" s="368" t="s">
        <v>239</v>
      </c>
      <c r="Z504" s="369">
        <f>Z340*0.533</f>
        <v>6.7372637051551463</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7.2485743965049236</v>
      </c>
      <c r="N505" s="351"/>
      <c r="O505" s="368" t="s">
        <v>240</v>
      </c>
      <c r="P505" s="369">
        <f>P341*0.533</f>
        <v>6.6319715726358419</v>
      </c>
      <c r="Q505" s="369">
        <f t="shared" si="176"/>
        <v>6.3775084369103521</v>
      </c>
      <c r="R505" s="369">
        <f t="shared" si="176"/>
        <v>6.7188044097983459</v>
      </c>
      <c r="S505" s="369">
        <f t="shared" si="176"/>
        <v>7.0561050911787531</v>
      </c>
      <c r="T505" s="351"/>
      <c r="U505" s="368" t="s">
        <v>240</v>
      </c>
      <c r="V505" s="369">
        <f>V341*0.533</f>
        <v>6.5056151564541089</v>
      </c>
      <c r="W505" s="369">
        <f>W341*0.533</f>
        <v>6.8602528904341726</v>
      </c>
      <c r="X505" s="351"/>
      <c r="Y505" s="368" t="s">
        <v>240</v>
      </c>
      <c r="Z505" s="369">
        <f>Z341*0.533</f>
        <v>6.6767981561019081</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6.9542454327872427</v>
      </c>
      <c r="X506" s="351"/>
      <c r="Y506" s="368" t="s">
        <v>241</v>
      </c>
      <c r="Z506" s="369">
        <f>Z342*0.521</f>
        <v>6.7039869422018494</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4.9776049905036635</v>
      </c>
      <c r="N507" s="351"/>
      <c r="O507" s="368" t="s">
        <v>97</v>
      </c>
      <c r="P507" s="369">
        <f>P343*0.487</f>
        <v>5.0017573434365188</v>
      </c>
      <c r="Q507" s="369">
        <f>Q343*0.487</f>
        <v>4.7770475025826471</v>
      </c>
      <c r="R507" s="369">
        <f>R343*0.487</f>
        <v>4.9418599789000162</v>
      </c>
      <c r="S507" s="369">
        <f>S343*0.487</f>
        <v>4.930112603110806</v>
      </c>
      <c r="T507" s="351"/>
      <c r="U507" s="368" t="s">
        <v>97</v>
      </c>
      <c r="V507" s="369">
        <f>V343*0.487</f>
        <v>4.8967298893693174</v>
      </c>
      <c r="W507" s="369">
        <f>W343*0.487</f>
        <v>4.9360382887605576</v>
      </c>
      <c r="X507" s="351"/>
      <c r="Y507" s="368" t="s">
        <v>97</v>
      </c>
      <c r="Z507" s="369">
        <f>Z343*0.487</f>
        <v>4.9181428731554799</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6.7756122405368853</v>
      </c>
      <c r="N508" s="351"/>
      <c r="O508" s="376" t="s">
        <v>242</v>
      </c>
      <c r="P508" s="377">
        <f>P344*0.518</f>
        <v>6.6567107229159435</v>
      </c>
      <c r="Q508" s="377">
        <f>Q344*0.518</f>
        <v>6.3463054008892961</v>
      </c>
      <c r="R508" s="377">
        <f>R344*0.518</f>
        <v>6.5117223536918889</v>
      </c>
      <c r="S508" s="377">
        <f>S344*0.518</f>
        <v>6.6850519394726735</v>
      </c>
      <c r="T508" s="351"/>
      <c r="U508" s="376" t="s">
        <v>242</v>
      </c>
      <c r="V508" s="377">
        <f>V344*0.518</f>
        <v>6.5041485195263311</v>
      </c>
      <c r="W508" s="377">
        <f>W344*0.518</f>
        <v>6.5880169871399037</v>
      </c>
      <c r="X508" s="351"/>
      <c r="Y508" s="376" t="s">
        <v>242</v>
      </c>
      <c r="Z508" s="377">
        <f>Z344*0.518</f>
        <v>6.5474131334445227</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T19" sqref="T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72" t="s">
        <v>424</v>
      </c>
      <c r="B4" s="1572"/>
      <c r="C4" s="1572"/>
      <c r="D4" s="1572"/>
      <c r="E4" s="1572"/>
      <c r="F4" s="1572"/>
      <c r="G4" s="1572"/>
      <c r="H4" s="1572"/>
      <c r="I4" s="1572"/>
      <c r="J4" s="1572"/>
      <c r="K4" s="1572"/>
      <c r="L4" s="1572"/>
      <c r="M4" s="1572"/>
      <c r="N4" s="1572"/>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5.75">
      <c r="A8" s="1048" t="s">
        <v>367</v>
      </c>
      <c r="B8" s="1049"/>
      <c r="C8" s="1049"/>
      <c r="D8" s="1049"/>
      <c r="E8" s="1049"/>
      <c r="F8" s="1049"/>
      <c r="G8" s="1049"/>
      <c r="H8" s="1049"/>
      <c r="I8" s="1049"/>
      <c r="J8" s="1049"/>
      <c r="K8" s="1049"/>
      <c r="L8" s="1049"/>
      <c r="M8" s="1050"/>
    </row>
    <row r="9" spans="1:14" ht="15.75">
      <c r="A9" s="1051" t="s">
        <v>368</v>
      </c>
      <c r="B9" s="1130">
        <v>10065.14920330695</v>
      </c>
      <c r="C9" s="1131">
        <v>10080.396827870052</v>
      </c>
      <c r="D9" s="1131">
        <v>10168.392423032492</v>
      </c>
      <c r="E9" s="1131">
        <v>10383.660897394942</v>
      </c>
      <c r="F9" s="1131">
        <v>10601.02602540495</v>
      </c>
      <c r="G9" s="1131">
        <v>10681.538024962125</v>
      </c>
      <c r="H9" s="1131">
        <v>10293.315596828763</v>
      </c>
      <c r="I9" s="1131">
        <v>10595.183348072431</v>
      </c>
      <c r="J9" s="1131">
        <v>10984.585741483217</v>
      </c>
      <c r="K9" s="1131">
        <v>10966.946248088372</v>
      </c>
      <c r="L9" s="1131">
        <v>11097.939953548594</v>
      </c>
      <c r="M9" s="1132">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6.5" thickBot="1">
      <c r="A12" s="1052">
        <v>2020</v>
      </c>
      <c r="B12" s="1139">
        <v>10388.681</v>
      </c>
      <c r="C12" s="1140">
        <v>10670.97</v>
      </c>
      <c r="D12" s="1140">
        <v>10665.460999999999</v>
      </c>
      <c r="E12" s="1140">
        <v>9957.9719999999998</v>
      </c>
      <c r="F12" s="1140">
        <v>9862.2099999999991</v>
      </c>
      <c r="G12" s="1140">
        <v>10291.19</v>
      </c>
      <c r="H12" s="1140">
        <v>10302.44</v>
      </c>
      <c r="I12" s="1140">
        <v>10213</v>
      </c>
      <c r="J12" s="1141">
        <v>10437</v>
      </c>
      <c r="K12" s="1140">
        <v>10396.290000000001</v>
      </c>
      <c r="L12" s="1140">
        <v>10067</v>
      </c>
      <c r="M12" s="1142">
        <v>10319.477999999999</v>
      </c>
    </row>
    <row r="13" spans="1:14" ht="15.75">
      <c r="A13" s="1048" t="s">
        <v>371</v>
      </c>
      <c r="B13" s="1049"/>
      <c r="C13" s="1049"/>
      <c r="D13" s="1049"/>
      <c r="E13" s="1049"/>
      <c r="F13" s="1049"/>
      <c r="G13" s="1049"/>
      <c r="H13" s="1049"/>
      <c r="I13" s="1049"/>
      <c r="J13" s="1049"/>
      <c r="K13" s="1049"/>
      <c r="L13" s="1049"/>
      <c r="M13" s="1050"/>
    </row>
    <row r="14" spans="1:14" ht="15.75">
      <c r="A14" s="1051" t="s">
        <v>368</v>
      </c>
      <c r="B14" s="1130">
        <v>13077.710337994744</v>
      </c>
      <c r="C14" s="1131">
        <v>12903.073525758837</v>
      </c>
      <c r="D14" s="1131">
        <v>12698.931145933877</v>
      </c>
      <c r="E14" s="1131">
        <v>12657.588856436963</v>
      </c>
      <c r="F14" s="1131">
        <v>12717.112689021023</v>
      </c>
      <c r="G14" s="1131">
        <v>12734.575070390658</v>
      </c>
      <c r="H14" s="1131">
        <v>12584.73701594032</v>
      </c>
      <c r="I14" s="1131">
        <v>12999.206672696655</v>
      </c>
      <c r="J14" s="1131">
        <v>13326.129323653522</v>
      </c>
      <c r="K14" s="1131">
        <v>13558.078274143218</v>
      </c>
      <c r="L14" s="1131">
        <v>13767.296305638371</v>
      </c>
      <c r="M14" s="1132">
        <v>13967.765524559227</v>
      </c>
    </row>
    <row r="15" spans="1:14" ht="15.75">
      <c r="A15" s="1051" t="s">
        <v>369</v>
      </c>
      <c r="B15" s="1133">
        <v>13863.291293383541</v>
      </c>
      <c r="C15" s="1134">
        <v>13743.276622380532</v>
      </c>
      <c r="D15" s="1134">
        <v>13723.137993721932</v>
      </c>
      <c r="E15" s="1134">
        <v>13676.483392698095</v>
      </c>
      <c r="F15" s="1134">
        <v>13897.183799781353</v>
      </c>
      <c r="G15" s="1134">
        <v>13819.293352302531</v>
      </c>
      <c r="H15" s="1134">
        <v>13646.185847959312</v>
      </c>
      <c r="I15" s="1134">
        <v>13665.272297680553</v>
      </c>
      <c r="J15" s="1134">
        <v>13574.108658165709</v>
      </c>
      <c r="K15" s="1134">
        <v>13788.120289112323</v>
      </c>
      <c r="L15" s="1134">
        <v>13662.087019707555</v>
      </c>
      <c r="M15" s="1135">
        <v>13626.144742652335</v>
      </c>
    </row>
    <row r="16" spans="1:14" ht="15.75">
      <c r="A16" s="1096" t="s">
        <v>370</v>
      </c>
      <c r="B16" s="1136">
        <v>13645.090499529209</v>
      </c>
      <c r="C16" s="1137">
        <v>13282.733991297373</v>
      </c>
      <c r="D16" s="1137">
        <v>13143.170864206666</v>
      </c>
      <c r="E16" s="1137">
        <v>12928.022364758031</v>
      </c>
      <c r="F16" s="1137">
        <v>12944.684877391548</v>
      </c>
      <c r="G16" s="1137">
        <v>12448.358236205486</v>
      </c>
      <c r="H16" s="1137">
        <v>12124.260986050436</v>
      </c>
      <c r="I16" s="1137">
        <v>12505.99</v>
      </c>
      <c r="J16" s="1137">
        <v>12412.7</v>
      </c>
      <c r="K16" s="1137">
        <v>12447.57</v>
      </c>
      <c r="L16" s="1137">
        <v>12852.25</v>
      </c>
      <c r="M16" s="1138">
        <v>12965.558000000001</v>
      </c>
    </row>
    <row r="17" spans="1:14" ht="16.5" thickBot="1">
      <c r="A17" s="1052">
        <v>2020</v>
      </c>
      <c r="B17" s="1139">
        <v>12890.187</v>
      </c>
      <c r="C17" s="1140">
        <v>12798.79</v>
      </c>
      <c r="D17" s="1140">
        <v>12923.992</v>
      </c>
      <c r="E17" s="1140">
        <v>12783.698</v>
      </c>
      <c r="F17" s="1140">
        <v>12556.07</v>
      </c>
      <c r="G17" s="1140">
        <v>12505.63</v>
      </c>
      <c r="H17" s="1140">
        <v>12371</v>
      </c>
      <c r="I17" s="1140">
        <v>12752</v>
      </c>
      <c r="J17" s="1141">
        <v>13005</v>
      </c>
      <c r="K17" s="1140">
        <v>13157.57</v>
      </c>
      <c r="L17" s="1140">
        <v>13347.61</v>
      </c>
      <c r="M17" s="1142">
        <v>13744.629000000001</v>
      </c>
    </row>
    <row r="20" spans="1:14" ht="15.75">
      <c r="A20" s="1572" t="s">
        <v>425</v>
      </c>
      <c r="B20" s="1572"/>
      <c r="C20" s="1572"/>
      <c r="D20" s="1572"/>
      <c r="E20" s="1572"/>
      <c r="F20" s="1572"/>
      <c r="G20" s="1572"/>
      <c r="H20" s="1572"/>
      <c r="I20" s="1572"/>
      <c r="J20" s="1572"/>
      <c r="K20" s="1572"/>
      <c r="L20" s="1572"/>
      <c r="M20" s="1572"/>
      <c r="N20" s="1572"/>
    </row>
    <row r="21" spans="1:14" ht="13.5" thickBot="1"/>
    <row r="22" spans="1:14" ht="15.75" thickBot="1">
      <c r="A22" s="1044" t="s">
        <v>354</v>
      </c>
      <c r="B22" s="1045" t="s">
        <v>355</v>
      </c>
      <c r="C22" s="1046" t="s">
        <v>356</v>
      </c>
      <c r="D22" s="1046" t="s">
        <v>357</v>
      </c>
      <c r="E22" s="1046" t="s">
        <v>358</v>
      </c>
      <c r="F22" s="1046" t="s">
        <v>359</v>
      </c>
      <c r="G22" s="1046" t="s">
        <v>360</v>
      </c>
      <c r="H22" s="1046" t="s">
        <v>361</v>
      </c>
      <c r="I22" s="1046" t="s">
        <v>362</v>
      </c>
      <c r="J22" s="1046" t="s">
        <v>363</v>
      </c>
      <c r="K22" s="1046" t="s">
        <v>364</v>
      </c>
      <c r="L22" s="1046" t="s">
        <v>365</v>
      </c>
      <c r="M22" s="1047" t="s">
        <v>366</v>
      </c>
    </row>
    <row r="23" spans="1:14" ht="16.5" thickBot="1">
      <c r="A23" s="1054" t="s">
        <v>372</v>
      </c>
      <c r="B23" s="1055"/>
      <c r="C23" s="1055"/>
      <c r="D23" s="1055"/>
      <c r="E23" s="1055"/>
      <c r="F23" s="1055"/>
      <c r="G23" s="1055"/>
      <c r="H23" s="1055"/>
      <c r="I23" s="1055"/>
      <c r="J23" s="1055"/>
      <c r="K23" s="1055"/>
      <c r="L23" s="1055"/>
      <c r="M23" s="1056"/>
    </row>
    <row r="24" spans="1:14" ht="15.75">
      <c r="A24" s="1053" t="s">
        <v>368</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051" t="s">
        <v>369</v>
      </c>
      <c r="B25" s="1133">
        <v>25833.94075375775</v>
      </c>
      <c r="C25" s="1134">
        <v>25340.374581887783</v>
      </c>
      <c r="D25" s="1134">
        <v>26641.953903275295</v>
      </c>
      <c r="E25" s="1134">
        <v>26658.495362448899</v>
      </c>
      <c r="F25" s="1134">
        <v>28853.883794903919</v>
      </c>
      <c r="G25" s="1134">
        <v>29543.034993483714</v>
      </c>
      <c r="H25" s="1134">
        <v>28801.681986809574</v>
      </c>
      <c r="I25" s="1134">
        <v>28392.787205244891</v>
      </c>
      <c r="J25" s="1134">
        <v>28466.022011387158</v>
      </c>
      <c r="K25" s="1134">
        <v>27616.704977122507</v>
      </c>
      <c r="L25" s="1134">
        <v>26839.808929233062</v>
      </c>
      <c r="M25" s="1135">
        <v>27141.214844955597</v>
      </c>
    </row>
    <row r="26" spans="1:14" ht="15.75">
      <c r="A26" s="1096" t="s">
        <v>370</v>
      </c>
      <c r="B26" s="1136">
        <v>25776.336953005964</v>
      </c>
      <c r="C26" s="1137">
        <v>23649.071175292673</v>
      </c>
      <c r="D26" s="1137">
        <v>24244.69587026758</v>
      </c>
      <c r="E26" s="1137">
        <v>25502.655897270379</v>
      </c>
      <c r="F26" s="1137">
        <v>25923.582065295945</v>
      </c>
      <c r="G26" s="1137">
        <v>27055.720758505297</v>
      </c>
      <c r="H26" s="1137">
        <v>29655.713761194031</v>
      </c>
      <c r="I26" s="1137">
        <v>30642.32</v>
      </c>
      <c r="J26" s="1137">
        <v>30399.279999999999</v>
      </c>
      <c r="K26" s="1137">
        <v>31237.96</v>
      </c>
      <c r="L26" s="1137">
        <v>24570.28</v>
      </c>
      <c r="M26" s="1138">
        <v>24086.651999999998</v>
      </c>
    </row>
    <row r="27" spans="1:14" ht="16.5" thickBot="1">
      <c r="A27" s="1052">
        <v>2020</v>
      </c>
      <c r="B27" s="1139">
        <v>24209.279999999999</v>
      </c>
      <c r="C27" s="1140">
        <v>23642.53</v>
      </c>
      <c r="D27" s="1140">
        <v>20911.437000000002</v>
      </c>
      <c r="E27" s="1140">
        <v>17388.701000000001</v>
      </c>
      <c r="F27" s="1140">
        <v>18760.21</v>
      </c>
      <c r="G27" s="1140">
        <v>26428.68</v>
      </c>
      <c r="H27" s="1140">
        <v>26919</v>
      </c>
      <c r="I27" s="1140">
        <v>30003</v>
      </c>
      <c r="J27" s="1141">
        <v>29393</v>
      </c>
      <c r="K27" s="1140">
        <v>24818.12</v>
      </c>
      <c r="L27" s="1140">
        <v>20329.59</v>
      </c>
      <c r="M27" s="1142">
        <v>25794</v>
      </c>
    </row>
    <row r="28" spans="1:14" ht="15.75">
      <c r="A28" s="1048" t="s">
        <v>375</v>
      </c>
      <c r="B28" s="1049"/>
      <c r="C28" s="1049"/>
      <c r="D28" s="1049"/>
      <c r="E28" s="1049"/>
      <c r="F28" s="1049"/>
      <c r="G28" s="1049"/>
      <c r="H28" s="1049"/>
      <c r="I28" s="1049"/>
      <c r="J28" s="1049"/>
      <c r="K28" s="1049"/>
      <c r="L28" s="1049"/>
      <c r="M28" s="1050"/>
    </row>
    <row r="29" spans="1:14" ht="15.75">
      <c r="A29" s="1051" t="s">
        <v>368</v>
      </c>
      <c r="B29" s="1130">
        <v>21663.966949699432</v>
      </c>
      <c r="C29" s="1131">
        <v>21525.397673001702</v>
      </c>
      <c r="D29" s="1131">
        <v>21115.733438107225</v>
      </c>
      <c r="E29" s="1131">
        <v>21302.128362253105</v>
      </c>
      <c r="F29" s="1131">
        <v>21200.291742224468</v>
      </c>
      <c r="G29" s="1131">
        <v>20822.118697379927</v>
      </c>
      <c r="H29" s="1131">
        <v>20206.889065246851</v>
      </c>
      <c r="I29" s="1131">
        <v>20948.119652057965</v>
      </c>
      <c r="J29" s="1131">
        <v>21116.098043152244</v>
      </c>
      <c r="K29" s="1131">
        <v>21873.281641223013</v>
      </c>
      <c r="L29" s="1131">
        <v>21354.087891290288</v>
      </c>
      <c r="M29" s="1132">
        <v>22297.314513329471</v>
      </c>
    </row>
    <row r="30" spans="1:14" ht="15.75">
      <c r="A30" s="1051" t="s">
        <v>369</v>
      </c>
      <c r="B30" s="1133">
        <v>21402.312901691836</v>
      </c>
      <c r="C30" s="1134">
        <v>21211.519078437537</v>
      </c>
      <c r="D30" s="1134">
        <v>21982.387355191033</v>
      </c>
      <c r="E30" s="1134">
        <v>21460.556994517105</v>
      </c>
      <c r="F30" s="1134">
        <v>22185.677427629282</v>
      </c>
      <c r="G30" s="1134">
        <v>21834.028071648627</v>
      </c>
      <c r="H30" s="1134">
        <v>21564.632920196203</v>
      </c>
      <c r="I30" s="1134">
        <v>21295.617981644409</v>
      </c>
      <c r="J30" s="1134">
        <v>20755.561440894948</v>
      </c>
      <c r="K30" s="1134">
        <v>20670.700563797891</v>
      </c>
      <c r="L30" s="1134">
        <v>21400.192230924309</v>
      </c>
      <c r="M30" s="1135">
        <v>22220.298261284093</v>
      </c>
    </row>
    <row r="31" spans="1:14" ht="15.75">
      <c r="A31" s="1096" t="s">
        <v>370</v>
      </c>
      <c r="B31" s="1136">
        <v>21710.465139517379</v>
      </c>
      <c r="C31" s="1137">
        <v>21462.727974698573</v>
      </c>
      <c r="D31" s="1137">
        <v>21517.060154219016</v>
      </c>
      <c r="E31" s="1137">
        <v>21946.164324302244</v>
      </c>
      <c r="F31" s="1137">
        <v>21378.921701744526</v>
      </c>
      <c r="G31" s="1137">
        <v>21331.314775808616</v>
      </c>
      <c r="H31" s="1137">
        <v>20629.234211361087</v>
      </c>
      <c r="I31" s="1137">
        <v>22365.58</v>
      </c>
      <c r="J31" s="1137">
        <v>22334.37</v>
      </c>
      <c r="K31" s="1137">
        <v>21397.7</v>
      </c>
      <c r="L31" s="1137">
        <v>21495.15</v>
      </c>
      <c r="M31" s="1138">
        <v>21850.143</v>
      </c>
    </row>
    <row r="32" spans="1:14" ht="16.5" thickBot="1">
      <c r="A32" s="1052">
        <v>2020</v>
      </c>
      <c r="B32" s="1139">
        <v>21970.524000000001</v>
      </c>
      <c r="C32" s="1140">
        <v>22113.47</v>
      </c>
      <c r="D32" s="1140">
        <v>22176.83</v>
      </c>
      <c r="E32" s="1140">
        <v>22601.621999999999</v>
      </c>
      <c r="F32" s="1140">
        <v>21531.78</v>
      </c>
      <c r="G32" s="1140">
        <v>22298.91</v>
      </c>
      <c r="H32" s="1140">
        <v>22148</v>
      </c>
      <c r="I32" s="1140">
        <v>21174</v>
      </c>
      <c r="J32" s="1141">
        <v>21958.95</v>
      </c>
      <c r="K32" s="1140">
        <v>22332.32</v>
      </c>
      <c r="L32" s="1140">
        <v>22496.45</v>
      </c>
      <c r="M32" s="1142">
        <v>24268.09</v>
      </c>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V18" sqref="V18"/>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97" t="s">
        <v>86</v>
      </c>
      <c r="B1" s="1397"/>
      <c r="C1" s="1397"/>
      <c r="D1" s="1397"/>
      <c r="E1" s="1397"/>
      <c r="F1" s="1397"/>
      <c r="G1" s="1397"/>
      <c r="H1" s="1397"/>
      <c r="I1" s="1397"/>
      <c r="J1" s="1397"/>
      <c r="K1" s="130"/>
    </row>
    <row r="2" spans="1:11" ht="19.5" thickBot="1">
      <c r="A2" s="1411" t="s">
        <v>337</v>
      </c>
      <c r="B2" s="1412"/>
      <c r="C2" s="1412"/>
      <c r="D2" s="1412"/>
      <c r="E2" s="1412"/>
      <c r="F2" s="1412"/>
      <c r="G2" s="1412"/>
      <c r="H2" s="1412"/>
      <c r="I2" s="1412"/>
      <c r="J2" s="1413"/>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514</v>
      </c>
      <c r="C5" s="1209" t="s">
        <v>514</v>
      </c>
      <c r="D5" s="1209" t="s">
        <v>514</v>
      </c>
      <c r="E5" s="776" t="s">
        <v>70</v>
      </c>
      <c r="F5" s="876" t="s">
        <v>514</v>
      </c>
      <c r="G5" s="777" t="s">
        <v>93</v>
      </c>
      <c r="H5" s="778" t="s">
        <v>89</v>
      </c>
      <c r="I5" s="876" t="s">
        <v>514</v>
      </c>
      <c r="J5" s="779" t="s">
        <v>79</v>
      </c>
    </row>
    <row r="6" spans="1:11" ht="16.5" thickBot="1">
      <c r="A6" s="1057" t="s">
        <v>331</v>
      </c>
      <c r="B6" s="1058"/>
      <c r="C6" s="1058"/>
      <c r="D6" s="1058"/>
      <c r="E6" s="1058"/>
      <c r="F6" s="1058"/>
      <c r="G6" s="1058"/>
      <c r="H6" s="1058"/>
      <c r="I6" s="780"/>
      <c r="J6" s="781"/>
    </row>
    <row r="7" spans="1:11" ht="15.75" thickBot="1">
      <c r="A7" s="1217" t="s">
        <v>22</v>
      </c>
      <c r="B7" s="1210">
        <v>6.7683840705824734</v>
      </c>
      <c r="C7" s="782">
        <v>13066.37851463798</v>
      </c>
      <c r="D7" s="783">
        <v>13327.70608493074</v>
      </c>
      <c r="E7" s="784">
        <v>-0.13893307014178208</v>
      </c>
      <c r="F7" s="785">
        <v>322.64652941176473</v>
      </c>
      <c r="G7" s="784">
        <v>-0.59325299772287254</v>
      </c>
      <c r="H7" s="784">
        <v>31.051495528831332</v>
      </c>
      <c r="I7" s="784">
        <v>100</v>
      </c>
      <c r="J7" s="786" t="s">
        <v>23</v>
      </c>
    </row>
    <row r="8" spans="1:11" ht="15">
      <c r="A8" s="1218" t="s">
        <v>102</v>
      </c>
      <c r="B8" s="1211">
        <v>6.6336750059577669</v>
      </c>
      <c r="C8" s="787">
        <v>12307.374779142425</v>
      </c>
      <c r="D8" s="788">
        <v>12553.522274725274</v>
      </c>
      <c r="E8" s="789">
        <v>-10.685621256385435</v>
      </c>
      <c r="F8" s="790">
        <v>260.01428571428568</v>
      </c>
      <c r="G8" s="791">
        <v>-7.7428184356769663</v>
      </c>
      <c r="H8" s="791">
        <v>-36.363636363636367</v>
      </c>
      <c r="I8" s="791">
        <v>8.2352941176470587E-2</v>
      </c>
      <c r="J8" s="792">
        <v>-8.7243111860840536E-2</v>
      </c>
    </row>
    <row r="9" spans="1:11" ht="15">
      <c r="A9" s="1219" t="s">
        <v>103</v>
      </c>
      <c r="B9" s="1212">
        <v>7.5266628013688015</v>
      </c>
      <c r="C9" s="793">
        <v>14121.318576676926</v>
      </c>
      <c r="D9" s="794">
        <v>14403.744948210464</v>
      </c>
      <c r="E9" s="795">
        <v>0.93746782332283007</v>
      </c>
      <c r="F9" s="796">
        <v>348.28836633663366</v>
      </c>
      <c r="G9" s="797">
        <v>-0.92814599389597252</v>
      </c>
      <c r="H9" s="797">
        <v>19.482439926062849</v>
      </c>
      <c r="I9" s="797">
        <v>38.023529411764706</v>
      </c>
      <c r="J9" s="798">
        <v>-3.6816818124104458</v>
      </c>
    </row>
    <row r="10" spans="1:11" ht="15">
      <c r="A10" s="1219" t="s">
        <v>104</v>
      </c>
      <c r="B10" s="1212">
        <v>7.4566580490342247</v>
      </c>
      <c r="C10" s="793">
        <v>13989.977577925374</v>
      </c>
      <c r="D10" s="794">
        <v>14269.777129483882</v>
      </c>
      <c r="E10" s="795">
        <v>0.68375442286043775</v>
      </c>
      <c r="F10" s="796">
        <v>385.01249999999999</v>
      </c>
      <c r="G10" s="797">
        <v>-2.4958224522649948</v>
      </c>
      <c r="H10" s="797">
        <v>40.449438202247187</v>
      </c>
      <c r="I10" s="797">
        <v>11.76470588235294</v>
      </c>
      <c r="J10" s="798">
        <v>0.7872159039378932</v>
      </c>
    </row>
    <row r="11" spans="1:11" ht="15">
      <c r="A11" s="1219" t="s">
        <v>105</v>
      </c>
      <c r="B11" s="1213" t="s">
        <v>99</v>
      </c>
      <c r="C11" s="793" t="s">
        <v>99</v>
      </c>
      <c r="D11" s="794" t="s">
        <v>99</v>
      </c>
      <c r="E11" s="795" t="s">
        <v>99</v>
      </c>
      <c r="F11" s="796" t="s">
        <v>99</v>
      </c>
      <c r="G11" s="797" t="s">
        <v>99</v>
      </c>
      <c r="H11" s="797" t="s">
        <v>99</v>
      </c>
      <c r="I11" s="797" t="s">
        <v>99</v>
      </c>
      <c r="J11" s="798" t="s">
        <v>99</v>
      </c>
    </row>
    <row r="12" spans="1:11" ht="15">
      <c r="A12" s="1219" t="s">
        <v>97</v>
      </c>
      <c r="B12" s="1212">
        <v>5.1651179890299046</v>
      </c>
      <c r="C12" s="793">
        <v>10605.991763921775</v>
      </c>
      <c r="D12" s="794">
        <v>10818.111599200211</v>
      </c>
      <c r="E12" s="795">
        <v>2.3724564640286765E-2</v>
      </c>
      <c r="F12" s="796">
        <v>286.1000417536535</v>
      </c>
      <c r="G12" s="797">
        <v>1.715700887838562</v>
      </c>
      <c r="H12" s="797">
        <v>27.055702917771885</v>
      </c>
      <c r="I12" s="797">
        <v>28.17647058823529</v>
      </c>
      <c r="J12" s="798">
        <v>-0.88612577315848284</v>
      </c>
    </row>
    <row r="13" spans="1:11" ht="15.75" thickBot="1">
      <c r="A13" s="1220" t="s">
        <v>106</v>
      </c>
      <c r="B13" s="1214">
        <v>6.9053613483721321</v>
      </c>
      <c r="C13" s="799">
        <v>13330.813413845814</v>
      </c>
      <c r="D13" s="800">
        <v>13597.429682122731</v>
      </c>
      <c r="E13" s="801">
        <v>-3.0125612365268917</v>
      </c>
      <c r="F13" s="802">
        <v>291.95353697749198</v>
      </c>
      <c r="G13" s="803">
        <v>0.78909780072535429</v>
      </c>
      <c r="H13" s="803">
        <v>59.079283887468023</v>
      </c>
      <c r="I13" s="803">
        <v>21.952941176470588</v>
      </c>
      <c r="J13" s="804">
        <v>3.8678347934918627</v>
      </c>
    </row>
    <row r="14" spans="1:11" ht="16.5" thickBot="1">
      <c r="A14" s="1057" t="s">
        <v>328</v>
      </c>
      <c r="B14" s="1058"/>
      <c r="C14" s="1058"/>
      <c r="D14" s="1058"/>
      <c r="E14" s="1058"/>
      <c r="F14" s="1058"/>
      <c r="G14" s="1058"/>
      <c r="H14" s="1058"/>
      <c r="I14" s="780"/>
      <c r="J14" s="781"/>
    </row>
    <row r="15" spans="1:11" ht="15.75" thickBot="1">
      <c r="A15" s="1217" t="s">
        <v>22</v>
      </c>
      <c r="B15" s="1215">
        <v>6.5697294893799212</v>
      </c>
      <c r="C15" s="805">
        <v>12682.875462123398</v>
      </c>
      <c r="D15" s="806">
        <v>12936.532971365867</v>
      </c>
      <c r="E15" s="784">
        <v>0.3802651887856347</v>
      </c>
      <c r="F15" s="784">
        <v>317.72599264705883</v>
      </c>
      <c r="G15" s="784">
        <v>0.5364862266908188</v>
      </c>
      <c r="H15" s="784">
        <v>51.363383416805789</v>
      </c>
      <c r="I15" s="784">
        <v>100</v>
      </c>
      <c r="J15" s="786" t="s">
        <v>23</v>
      </c>
    </row>
    <row r="16" spans="1:11" ht="15">
      <c r="A16" s="1218" t="s">
        <v>102</v>
      </c>
      <c r="B16" s="1211">
        <v>7.0373166632352939</v>
      </c>
      <c r="C16" s="787">
        <v>13056.246128451379</v>
      </c>
      <c r="D16" s="788">
        <v>13317.371051020407</v>
      </c>
      <c r="E16" s="789">
        <v>-0.79270585429199669</v>
      </c>
      <c r="F16" s="790">
        <v>280</v>
      </c>
      <c r="G16" s="791">
        <v>2.1245554846357209</v>
      </c>
      <c r="H16" s="791">
        <v>-41.666666666666671</v>
      </c>
      <c r="I16" s="807">
        <v>8.5784313725490197E-2</v>
      </c>
      <c r="J16" s="792">
        <v>-0.13680889718157715</v>
      </c>
    </row>
    <row r="17" spans="1:10" ht="15">
      <c r="A17" s="1219" t="s">
        <v>103</v>
      </c>
      <c r="B17" s="1212">
        <v>7.3823202122221891</v>
      </c>
      <c r="C17" s="793">
        <v>13850.506964769585</v>
      </c>
      <c r="D17" s="794">
        <v>14127.517104064977</v>
      </c>
      <c r="E17" s="795">
        <v>0.59634117214361593</v>
      </c>
      <c r="F17" s="796">
        <v>349.00211710221629</v>
      </c>
      <c r="G17" s="797">
        <v>0.86429411912533194</v>
      </c>
      <c r="H17" s="797">
        <v>50.622820129546589</v>
      </c>
      <c r="I17" s="797">
        <v>37.046568627450981</v>
      </c>
      <c r="J17" s="798">
        <v>-0.18214589675603321</v>
      </c>
    </row>
    <row r="18" spans="1:10" ht="15">
      <c r="A18" s="1219" t="s">
        <v>104</v>
      </c>
      <c r="B18" s="1212">
        <v>7.3873110545602012</v>
      </c>
      <c r="C18" s="793">
        <v>13859.87064645441</v>
      </c>
      <c r="D18" s="794">
        <v>14137.068059383499</v>
      </c>
      <c r="E18" s="795">
        <v>0.80571135315053577</v>
      </c>
      <c r="F18" s="796">
        <v>378.70472103004289</v>
      </c>
      <c r="G18" s="797">
        <v>-1.1511770916005659</v>
      </c>
      <c r="H18" s="797">
        <v>67.025089605734763</v>
      </c>
      <c r="I18" s="797">
        <v>5.7107843137254903</v>
      </c>
      <c r="J18" s="798">
        <v>0.53549216013617507</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5.1979296537673338</v>
      </c>
      <c r="C20" s="793">
        <v>10673.36684551814</v>
      </c>
      <c r="D20" s="794">
        <v>10886.834182428502</v>
      </c>
      <c r="E20" s="795">
        <v>0.61514558848606427</v>
      </c>
      <c r="F20" s="796">
        <v>294.72635714285718</v>
      </c>
      <c r="G20" s="797">
        <v>2.000550899037262</v>
      </c>
      <c r="H20" s="797">
        <v>44.404332129963898</v>
      </c>
      <c r="I20" s="797">
        <v>34.313725490196077</v>
      </c>
      <c r="J20" s="798">
        <v>-1.6536275055375569</v>
      </c>
    </row>
    <row r="21" spans="1:10" ht="15.75" thickBot="1">
      <c r="A21" s="1220" t="s">
        <v>106</v>
      </c>
      <c r="B21" s="1214">
        <v>6.7810378271898166</v>
      </c>
      <c r="C21" s="799">
        <v>13090.806616196556</v>
      </c>
      <c r="D21" s="800">
        <v>13352.622748520487</v>
      </c>
      <c r="E21" s="801">
        <v>-1.6188232960233386</v>
      </c>
      <c r="F21" s="802">
        <v>286.44876609442065</v>
      </c>
      <c r="G21" s="803">
        <v>-2.4402558942616701</v>
      </c>
      <c r="H21" s="803">
        <v>61.525129982668979</v>
      </c>
      <c r="I21" s="803">
        <v>22.843137254901961</v>
      </c>
      <c r="J21" s="804">
        <v>1.4370901393389843</v>
      </c>
    </row>
    <row r="22" spans="1:10" ht="16.5" thickBot="1">
      <c r="A22" s="1057" t="s">
        <v>332</v>
      </c>
      <c r="B22" s="1058"/>
      <c r="C22" s="1058"/>
      <c r="D22" s="1058"/>
      <c r="E22" s="1058"/>
      <c r="F22" s="1058"/>
      <c r="G22" s="1058"/>
      <c r="H22" s="1058"/>
      <c r="I22" s="780"/>
      <c r="J22" s="781"/>
    </row>
    <row r="23" spans="1:10" ht="15.75" thickBot="1">
      <c r="A23" s="1217" t="s">
        <v>22</v>
      </c>
      <c r="B23" s="1215">
        <v>5.863906839133791</v>
      </c>
      <c r="C23" s="805">
        <v>11320.283473231255</v>
      </c>
      <c r="D23" s="806">
        <v>11546.689142695881</v>
      </c>
      <c r="E23" s="784">
        <v>0.93796507609475688</v>
      </c>
      <c r="F23" s="784">
        <v>323.18254649499283</v>
      </c>
      <c r="G23" s="784">
        <v>2.7027646296298431</v>
      </c>
      <c r="H23" s="784">
        <v>28.610855565777371</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6.835377887070524</v>
      </c>
      <c r="C25" s="793">
        <v>12824.348756229874</v>
      </c>
      <c r="D25" s="794">
        <v>13080.835731354471</v>
      </c>
      <c r="E25" s="795">
        <v>1.0110328553932144</v>
      </c>
      <c r="F25" s="796">
        <v>365.49808219178078</v>
      </c>
      <c r="G25" s="797">
        <v>0.88121417631797982</v>
      </c>
      <c r="H25" s="797">
        <v>31.294964028776977</v>
      </c>
      <c r="I25" s="1013">
        <v>26.108726752503575</v>
      </c>
      <c r="J25" s="1014">
        <v>0.53374975158361337</v>
      </c>
    </row>
    <row r="26" spans="1:10" ht="15">
      <c r="A26" s="1219" t="s">
        <v>104</v>
      </c>
      <c r="B26" s="1212">
        <v>7.1602059546206309</v>
      </c>
      <c r="C26" s="793">
        <v>13433.782278837956</v>
      </c>
      <c r="D26" s="794">
        <v>13702.457924414715</v>
      </c>
      <c r="E26" s="795">
        <v>2.3508076613057654</v>
      </c>
      <c r="F26" s="796">
        <v>398.65333333333331</v>
      </c>
      <c r="G26" s="797">
        <v>-3.5204904808002748</v>
      </c>
      <c r="H26" s="797">
        <v>240.90909090909091</v>
      </c>
      <c r="I26" s="797">
        <v>5.3648068669527902</v>
      </c>
      <c r="J26" s="798">
        <v>3.3408878237145201</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4.905950537410984</v>
      </c>
      <c r="C28" s="793">
        <v>10073.820405361364</v>
      </c>
      <c r="D28" s="794">
        <v>10275.296813468593</v>
      </c>
      <c r="E28" s="795">
        <v>-0.57079551621424207</v>
      </c>
      <c r="F28" s="796">
        <v>302.83084967320258</v>
      </c>
      <c r="G28" s="797">
        <v>2.9892470797301471</v>
      </c>
      <c r="H28" s="797">
        <v>17.692307692307693</v>
      </c>
      <c r="I28" s="797">
        <v>54.72103004291845</v>
      </c>
      <c r="J28" s="798">
        <v>-5.0765780527577178</v>
      </c>
    </row>
    <row r="29" spans="1:10" ht="15.75" thickBot="1">
      <c r="A29" s="1220" t="s">
        <v>106</v>
      </c>
      <c r="B29" s="1214">
        <v>6.0907569921496192</v>
      </c>
      <c r="C29" s="799">
        <v>11758.21813156297</v>
      </c>
      <c r="D29" s="800">
        <v>11993.382494194229</v>
      </c>
      <c r="E29" s="801">
        <v>-3.6324583181713166</v>
      </c>
      <c r="F29" s="802">
        <v>294.4963730569948</v>
      </c>
      <c r="G29" s="803">
        <v>-1.8736973353496829</v>
      </c>
      <c r="H29" s="803">
        <v>40.875912408759127</v>
      </c>
      <c r="I29" s="803">
        <v>13.80543633762518</v>
      </c>
      <c r="J29" s="804">
        <v>1.201940477459587</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99" t="s">
        <v>60</v>
      </c>
      <c r="C33" s="1400"/>
      <c r="D33" s="1400"/>
      <c r="E33" s="1400"/>
      <c r="F33" s="1400"/>
      <c r="G33" s="1400"/>
      <c r="H33" s="1401"/>
    </row>
    <row r="34" spans="1:8" ht="15.75">
      <c r="A34" s="624" t="s">
        <v>63</v>
      </c>
      <c r="B34" s="1405" t="s">
        <v>64</v>
      </c>
      <c r="C34" s="1406"/>
      <c r="D34" s="1406"/>
      <c r="E34" s="1406"/>
      <c r="F34" s="1406"/>
      <c r="G34" s="1406"/>
      <c r="H34" s="1407"/>
    </row>
    <row r="35" spans="1:8" ht="15.75">
      <c r="A35" s="621" t="s">
        <v>65</v>
      </c>
      <c r="B35" s="1402" t="s">
        <v>66</v>
      </c>
      <c r="C35" s="1403"/>
      <c r="D35" s="1403"/>
      <c r="E35" s="1403"/>
      <c r="F35" s="1403"/>
      <c r="G35" s="1403"/>
      <c r="H35" s="1404"/>
    </row>
    <row r="36" spans="1:8" ht="16.5" thickBot="1">
      <c r="A36" s="622" t="s">
        <v>67</v>
      </c>
      <c r="B36" s="1408" t="s">
        <v>62</v>
      </c>
      <c r="C36" s="1409"/>
      <c r="D36" s="1409"/>
      <c r="E36" s="1409"/>
      <c r="F36" s="1409"/>
      <c r="G36" s="1409"/>
      <c r="H36" s="1410"/>
    </row>
    <row r="37" spans="1:8">
      <c r="A37" s="1398"/>
      <c r="B37" s="1398"/>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144" sqref="R144"/>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426</v>
      </c>
      <c r="B1" s="726"/>
      <c r="C1" s="727"/>
      <c r="D1" s="727"/>
      <c r="E1" s="821" t="s">
        <v>519</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16" t="s">
        <v>10</v>
      </c>
      <c r="I4" s="1417"/>
      <c r="J4" s="984" t="s">
        <v>11</v>
      </c>
      <c r="K4" s="955" t="s">
        <v>12</v>
      </c>
      <c r="L4" s="956"/>
    </row>
    <row r="5" spans="1:12" ht="15.75">
      <c r="A5" s="29" t="s">
        <v>13</v>
      </c>
      <c r="B5" s="30" t="s">
        <v>14</v>
      </c>
      <c r="C5" s="957" t="s">
        <v>40</v>
      </c>
      <c r="D5" s="957"/>
      <c r="E5" s="958" t="s">
        <v>41</v>
      </c>
      <c r="F5" s="959"/>
      <c r="G5" s="985"/>
      <c r="H5" s="1414" t="s">
        <v>15</v>
      </c>
      <c r="I5" s="1415"/>
      <c r="J5" s="986" t="s">
        <v>16</v>
      </c>
      <c r="K5" s="960" t="s">
        <v>17</v>
      </c>
      <c r="L5" s="961"/>
    </row>
    <row r="6" spans="1:12" ht="38.25" customHeight="1" thickBot="1">
      <c r="A6" s="31" t="s">
        <v>18</v>
      </c>
      <c r="B6" s="32" t="s">
        <v>19</v>
      </c>
      <c r="C6" s="876" t="s">
        <v>514</v>
      </c>
      <c r="D6" s="1378" t="s">
        <v>518</v>
      </c>
      <c r="E6" s="951" t="s">
        <v>514</v>
      </c>
      <c r="F6" s="1234" t="s">
        <v>518</v>
      </c>
      <c r="G6" s="983" t="s">
        <v>20</v>
      </c>
      <c r="H6" s="66" t="s">
        <v>514</v>
      </c>
      <c r="I6" s="889" t="s">
        <v>20</v>
      </c>
      <c r="J6" s="987" t="s">
        <v>20</v>
      </c>
      <c r="K6" s="952" t="s">
        <v>514</v>
      </c>
      <c r="L6" s="988" t="s">
        <v>21</v>
      </c>
    </row>
    <row r="7" spans="1:12" ht="15" thickBot="1">
      <c r="A7" s="33" t="s">
        <v>22</v>
      </c>
      <c r="B7" s="34" t="s">
        <v>23</v>
      </c>
      <c r="C7" s="67">
        <v>12756.990984082106</v>
      </c>
      <c r="D7" s="67">
        <v>12746.360638405517</v>
      </c>
      <c r="E7" s="68">
        <v>13012.130803763748</v>
      </c>
      <c r="F7" s="1235">
        <v>13001.287907412143</v>
      </c>
      <c r="G7" s="989">
        <v>8.3398632726406116E-2</v>
      </c>
      <c r="H7" s="69">
        <v>320.47134868785292</v>
      </c>
      <c r="I7" s="69">
        <v>8.0602144292961586E-2</v>
      </c>
      <c r="J7" s="70">
        <v>39.464134043703183</v>
      </c>
      <c r="K7" s="69">
        <v>100</v>
      </c>
      <c r="L7" s="990" t="s">
        <v>23</v>
      </c>
    </row>
    <row r="8" spans="1:12" ht="15" thickBot="1">
      <c r="A8" s="35"/>
      <c r="B8" s="36"/>
      <c r="C8" s="71"/>
      <c r="D8" s="71"/>
      <c r="E8" s="71"/>
      <c r="F8" s="71"/>
      <c r="G8" s="991"/>
      <c r="H8" s="70"/>
      <c r="I8" s="70"/>
      <c r="J8" s="70"/>
      <c r="K8" s="70"/>
      <c r="L8" s="992"/>
    </row>
    <row r="9" spans="1:12" ht="15">
      <c r="A9" s="37" t="s">
        <v>107</v>
      </c>
      <c r="B9" s="38" t="s">
        <v>23</v>
      </c>
      <c r="C9" s="72">
        <v>12695.67845990248</v>
      </c>
      <c r="D9" s="72">
        <v>13203.959014718977</v>
      </c>
      <c r="E9" s="73">
        <v>12949.59202910053</v>
      </c>
      <c r="F9" s="73">
        <v>13730.216525821597</v>
      </c>
      <c r="G9" s="993">
        <v>-5.6854492808106407</v>
      </c>
      <c r="H9" s="74">
        <v>270.01428571428573</v>
      </c>
      <c r="I9" s="74">
        <v>-2.8178428356820908</v>
      </c>
      <c r="J9" s="74">
        <v>-39.130434782608695</v>
      </c>
      <c r="K9" s="74">
        <v>7.7510796146606137E-2</v>
      </c>
      <c r="L9" s="994">
        <v>-0.10008166775579522</v>
      </c>
    </row>
    <row r="10" spans="1:12" ht="15">
      <c r="A10" s="46" t="s">
        <v>108</v>
      </c>
      <c r="B10" s="75" t="s">
        <v>23</v>
      </c>
      <c r="C10" s="76">
        <v>13923.082207049261</v>
      </c>
      <c r="D10" s="76">
        <v>13834.059563347086</v>
      </c>
      <c r="E10" s="77">
        <v>14201.543851190247</v>
      </c>
      <c r="F10" s="77">
        <v>14103.866475385425</v>
      </c>
      <c r="G10" s="995">
        <v>0.69255743434108752</v>
      </c>
      <c r="H10" s="78">
        <v>349.59365558912384</v>
      </c>
      <c r="I10" s="78">
        <v>-9.6930055705042234E-2</v>
      </c>
      <c r="J10" s="78">
        <v>32.665330661322642</v>
      </c>
      <c r="K10" s="78">
        <v>36.651533606466614</v>
      </c>
      <c r="L10" s="996">
        <v>-1.8783096488804674</v>
      </c>
    </row>
    <row r="11" spans="1:12" ht="15">
      <c r="A11" s="39" t="s">
        <v>109</v>
      </c>
      <c r="B11" s="40" t="s">
        <v>23</v>
      </c>
      <c r="C11" s="79">
        <v>13923.028931341547</v>
      </c>
      <c r="D11" s="79">
        <v>13838.082694789739</v>
      </c>
      <c r="E11" s="80">
        <v>14201.489509968378</v>
      </c>
      <c r="F11" s="80">
        <v>14114.844348685534</v>
      </c>
      <c r="G11" s="997">
        <v>0.6138584255157804</v>
      </c>
      <c r="H11" s="81">
        <v>383.71168072680075</v>
      </c>
      <c r="I11" s="81">
        <v>-2.127183675544341</v>
      </c>
      <c r="J11" s="81">
        <v>52.122408687068109</v>
      </c>
      <c r="K11" s="81">
        <v>8.5317240615657184</v>
      </c>
      <c r="L11" s="998">
        <v>0.70993423838604119</v>
      </c>
    </row>
    <row r="12" spans="1:12" ht="15">
      <c r="A12" s="39" t="s">
        <v>110</v>
      </c>
      <c r="B12" s="40" t="s">
        <v>23</v>
      </c>
      <c r="C12" s="79" t="s">
        <v>99</v>
      </c>
      <c r="D12" s="79" t="s">
        <v>99</v>
      </c>
      <c r="E12" s="80" t="s">
        <v>99</v>
      </c>
      <c r="F12" s="80" t="s">
        <v>99</v>
      </c>
      <c r="G12" s="997" t="s">
        <v>99</v>
      </c>
      <c r="H12" s="81" t="s">
        <v>99</v>
      </c>
      <c r="I12" s="81" t="s">
        <v>99</v>
      </c>
      <c r="J12" s="81" t="s">
        <v>99</v>
      </c>
      <c r="K12" s="81" t="s">
        <v>99</v>
      </c>
      <c r="L12" s="998" t="s">
        <v>99</v>
      </c>
    </row>
    <row r="13" spans="1:12" ht="15">
      <c r="A13" s="39" t="s">
        <v>97</v>
      </c>
      <c r="B13" s="40" t="s">
        <v>23</v>
      </c>
      <c r="C13" s="79">
        <v>10567.140736579244</v>
      </c>
      <c r="D13" s="79">
        <v>10535.139573048564</v>
      </c>
      <c r="E13" s="80">
        <v>10778.483551310828</v>
      </c>
      <c r="F13" s="80">
        <v>10745.842364509535</v>
      </c>
      <c r="G13" s="997">
        <v>0.30375642684930337</v>
      </c>
      <c r="H13" s="81">
        <v>292.28424496644294</v>
      </c>
      <c r="I13" s="81">
        <v>2.0288834291869109</v>
      </c>
      <c r="J13" s="81">
        <v>33.214126061689761</v>
      </c>
      <c r="K13" s="81">
        <v>32.997453216698041</v>
      </c>
      <c r="L13" s="998">
        <v>-1.54814171805603</v>
      </c>
    </row>
    <row r="14" spans="1:12" ht="15.75" thickBot="1">
      <c r="A14" s="41" t="s">
        <v>111</v>
      </c>
      <c r="B14" s="42" t="s">
        <v>23</v>
      </c>
      <c r="C14" s="82">
        <v>13132.421678120394</v>
      </c>
      <c r="D14" s="82">
        <v>13456.695157338618</v>
      </c>
      <c r="E14" s="83">
        <v>13395.070111682802</v>
      </c>
      <c r="F14" s="83">
        <v>13725.82906048539</v>
      </c>
      <c r="G14" s="999">
        <v>-2.4097557047012437</v>
      </c>
      <c r="H14" s="84">
        <v>289.52113572701808</v>
      </c>
      <c r="I14" s="84">
        <v>-0.85038075640068278</v>
      </c>
      <c r="J14" s="84">
        <v>60.220318237454094</v>
      </c>
      <c r="K14" s="84">
        <v>21.741778319123021</v>
      </c>
      <c r="L14" s="1000">
        <v>2.816598796306252</v>
      </c>
    </row>
    <row r="15" spans="1:12" ht="15" thickBot="1">
      <c r="A15" s="35"/>
      <c r="B15" s="43"/>
      <c r="C15" s="71"/>
      <c r="D15" s="71"/>
      <c r="E15" s="71"/>
      <c r="F15" s="71"/>
      <c r="G15" s="991"/>
      <c r="H15" s="70"/>
      <c r="I15" s="70"/>
      <c r="J15" s="70"/>
      <c r="K15" s="70"/>
      <c r="L15" s="992"/>
    </row>
    <row r="16" spans="1:12" ht="14.25">
      <c r="A16" s="44" t="s">
        <v>112</v>
      </c>
      <c r="B16" s="45" t="s">
        <v>25</v>
      </c>
      <c r="C16" s="85" t="s">
        <v>99</v>
      </c>
      <c r="D16" s="85" t="s">
        <v>253</v>
      </c>
      <c r="E16" s="86" t="s">
        <v>99</v>
      </c>
      <c r="F16" s="86" t="s">
        <v>253</v>
      </c>
      <c r="G16" s="1001" t="s">
        <v>99</v>
      </c>
      <c r="H16" s="87" t="s">
        <v>99</v>
      </c>
      <c r="I16" s="87" t="s">
        <v>99</v>
      </c>
      <c r="J16" s="88" t="s">
        <v>99</v>
      </c>
      <c r="K16" s="88">
        <v>0</v>
      </c>
      <c r="L16" s="1002" t="s">
        <v>99</v>
      </c>
    </row>
    <row r="17" spans="1:12" ht="15">
      <c r="A17" s="46" t="s">
        <v>112</v>
      </c>
      <c r="B17" s="47" t="s">
        <v>26</v>
      </c>
      <c r="C17" s="79" t="s">
        <v>99</v>
      </c>
      <c r="D17" s="79" t="s">
        <v>99</v>
      </c>
      <c r="E17" s="80" t="s">
        <v>99</v>
      </c>
      <c r="F17" s="80" t="s">
        <v>99</v>
      </c>
      <c r="G17" s="997" t="s">
        <v>99</v>
      </c>
      <c r="H17" s="81" t="s">
        <v>99</v>
      </c>
      <c r="I17" s="81" t="s">
        <v>99</v>
      </c>
      <c r="J17" s="89" t="s">
        <v>99</v>
      </c>
      <c r="K17" s="89" t="s">
        <v>99</v>
      </c>
      <c r="L17" s="1003" t="s">
        <v>99</v>
      </c>
    </row>
    <row r="18" spans="1:12" ht="15">
      <c r="A18" s="46" t="s">
        <v>112</v>
      </c>
      <c r="B18" s="47" t="s">
        <v>27</v>
      </c>
      <c r="C18" s="79" t="s">
        <v>99</v>
      </c>
      <c r="D18" s="79" t="s">
        <v>253</v>
      </c>
      <c r="E18" s="80" t="s">
        <v>99</v>
      </c>
      <c r="F18" s="80" t="s">
        <v>253</v>
      </c>
      <c r="G18" s="997" t="s">
        <v>99</v>
      </c>
      <c r="H18" s="81" t="s">
        <v>99</v>
      </c>
      <c r="I18" s="81" t="s">
        <v>99</v>
      </c>
      <c r="J18" s="89" t="s">
        <v>99</v>
      </c>
      <c r="K18" s="89">
        <v>0</v>
      </c>
      <c r="L18" s="1003" t="s">
        <v>99</v>
      </c>
    </row>
    <row r="19" spans="1:12" ht="14.25">
      <c r="A19" s="44" t="s">
        <v>112</v>
      </c>
      <c r="B19" s="48" t="s">
        <v>28</v>
      </c>
      <c r="C19" s="90" t="s">
        <v>99</v>
      </c>
      <c r="D19" s="90">
        <v>13660.590849673201</v>
      </c>
      <c r="E19" s="91" t="s">
        <v>99</v>
      </c>
      <c r="F19" s="91">
        <v>13933.802666666665</v>
      </c>
      <c r="G19" s="1004" t="s">
        <v>99</v>
      </c>
      <c r="H19" s="92" t="s">
        <v>99</v>
      </c>
      <c r="I19" s="92" t="s">
        <v>99</v>
      </c>
      <c r="J19" s="93" t="s">
        <v>99</v>
      </c>
      <c r="K19" s="93">
        <v>0</v>
      </c>
      <c r="L19" s="1005" t="s">
        <v>99</v>
      </c>
    </row>
    <row r="20" spans="1:12" ht="15">
      <c r="A20" s="46" t="s">
        <v>112</v>
      </c>
      <c r="B20" s="47" t="s">
        <v>29</v>
      </c>
      <c r="C20" s="79" t="s">
        <v>99</v>
      </c>
      <c r="D20" s="79" t="s">
        <v>253</v>
      </c>
      <c r="E20" s="80" t="s">
        <v>99</v>
      </c>
      <c r="F20" s="80" t="s">
        <v>253</v>
      </c>
      <c r="G20" s="997" t="s">
        <v>99</v>
      </c>
      <c r="H20" s="81" t="s">
        <v>99</v>
      </c>
      <c r="I20" s="81" t="s">
        <v>99</v>
      </c>
      <c r="J20" s="89" t="s">
        <v>99</v>
      </c>
      <c r="K20" s="89">
        <v>0</v>
      </c>
      <c r="L20" s="1003" t="s">
        <v>99</v>
      </c>
    </row>
    <row r="21" spans="1:12" ht="15">
      <c r="A21" s="46" t="s">
        <v>112</v>
      </c>
      <c r="B21" s="47" t="s">
        <v>30</v>
      </c>
      <c r="C21" s="79" t="s">
        <v>99</v>
      </c>
      <c r="D21" s="79">
        <v>13759.085294117647</v>
      </c>
      <c r="E21" s="80" t="s">
        <v>99</v>
      </c>
      <c r="F21" s="80">
        <v>14034.267</v>
      </c>
      <c r="G21" s="997" t="s">
        <v>99</v>
      </c>
      <c r="H21" s="81" t="s">
        <v>99</v>
      </c>
      <c r="I21" s="81" t="s">
        <v>99</v>
      </c>
      <c r="J21" s="89" t="s">
        <v>99</v>
      </c>
      <c r="K21" s="89">
        <v>0</v>
      </c>
      <c r="L21" s="1003" t="s">
        <v>99</v>
      </c>
    </row>
    <row r="22" spans="1:12" ht="14.25">
      <c r="A22" s="44" t="s">
        <v>112</v>
      </c>
      <c r="B22" s="48" t="s">
        <v>31</v>
      </c>
      <c r="C22" s="90">
        <v>12695.67845990248</v>
      </c>
      <c r="D22" s="90">
        <v>13154.804743402949</v>
      </c>
      <c r="E22" s="91">
        <v>12949.59202910053</v>
      </c>
      <c r="F22" s="91">
        <v>13610.292920353982</v>
      </c>
      <c r="G22" s="1004">
        <v>-4.8544208057813734</v>
      </c>
      <c r="H22" s="92">
        <v>270.01428571428573</v>
      </c>
      <c r="I22" s="92">
        <v>-4.4281795542745757</v>
      </c>
      <c r="J22" s="93">
        <v>-12.5</v>
      </c>
      <c r="K22" s="93">
        <v>7.7510796146606137E-2</v>
      </c>
      <c r="L22" s="1005">
        <v>-4.6031787437673055E-2</v>
      </c>
    </row>
    <row r="23" spans="1:12" ht="15">
      <c r="A23" s="46" t="s">
        <v>112</v>
      </c>
      <c r="B23" s="47" t="s">
        <v>32</v>
      </c>
      <c r="C23" s="79">
        <v>12025.097058823529</v>
      </c>
      <c r="D23" s="79">
        <v>13134.48431372549</v>
      </c>
      <c r="E23" s="80">
        <v>12265.599</v>
      </c>
      <c r="F23" s="80">
        <v>13558.78</v>
      </c>
      <c r="G23" s="997">
        <v>-9.5375911402058318</v>
      </c>
      <c r="H23" s="81">
        <v>256.3</v>
      </c>
      <c r="I23" s="81">
        <v>-7.3726057101553959</v>
      </c>
      <c r="J23" s="89">
        <v>-33.333333333333329</v>
      </c>
      <c r="K23" s="89">
        <v>4.4291883512346364E-2</v>
      </c>
      <c r="L23" s="1003">
        <v>-4.8365054175863037E-2</v>
      </c>
    </row>
    <row r="24" spans="1:12" ht="15.75" thickBot="1">
      <c r="A24" s="49" t="s">
        <v>112</v>
      </c>
      <c r="B24" s="50" t="s">
        <v>33</v>
      </c>
      <c r="C24" s="94">
        <v>13490.298039215686</v>
      </c>
      <c r="D24" s="94">
        <v>13483.149019607843</v>
      </c>
      <c r="E24" s="95">
        <v>13760.103999999999</v>
      </c>
      <c r="F24" s="95">
        <v>13752.812</v>
      </c>
      <c r="G24" s="1006">
        <v>5.3021883815465964E-2</v>
      </c>
      <c r="H24" s="89">
        <v>288.3</v>
      </c>
      <c r="I24" s="89">
        <v>-3.8999999999999964</v>
      </c>
      <c r="J24" s="89">
        <v>50</v>
      </c>
      <c r="K24" s="89">
        <v>3.3218912634259773E-2</v>
      </c>
      <c r="L24" s="1003">
        <v>2.3332667381899749E-3</v>
      </c>
    </row>
    <row r="25" spans="1:12" ht="15" thickBot="1">
      <c r="A25" s="35"/>
      <c r="B25" s="43"/>
      <c r="C25" s="71"/>
      <c r="D25" s="71"/>
      <c r="E25" s="71"/>
      <c r="F25" s="71"/>
      <c r="G25" s="991"/>
      <c r="H25" s="70"/>
      <c r="I25" s="70"/>
      <c r="J25" s="70"/>
      <c r="K25" s="70"/>
      <c r="L25" s="992"/>
    </row>
    <row r="26" spans="1:12" ht="14.25">
      <c r="A26" s="44" t="s">
        <v>113</v>
      </c>
      <c r="B26" s="45" t="s">
        <v>25</v>
      </c>
      <c r="C26" s="85">
        <v>14272.888556777145</v>
      </c>
      <c r="D26" s="85">
        <v>14408.017490188178</v>
      </c>
      <c r="E26" s="86">
        <v>14558.346327912688</v>
      </c>
      <c r="F26" s="86">
        <v>14696.177839991942</v>
      </c>
      <c r="G26" s="1001">
        <v>-0.93787319111082279</v>
      </c>
      <c r="H26" s="87">
        <v>409.98478747203575</v>
      </c>
      <c r="I26" s="87">
        <v>-7.5214704018836717E-2</v>
      </c>
      <c r="J26" s="88">
        <v>23.140495867768596</v>
      </c>
      <c r="K26" s="88">
        <v>2.474808991252353</v>
      </c>
      <c r="L26" s="1002">
        <v>-0.3280633738159815</v>
      </c>
    </row>
    <row r="27" spans="1:12" ht="15">
      <c r="A27" s="46" t="s">
        <v>113</v>
      </c>
      <c r="B27" s="47" t="s">
        <v>26</v>
      </c>
      <c r="C27" s="79">
        <v>14261.712745098039</v>
      </c>
      <c r="D27" s="79">
        <v>14469.516666666666</v>
      </c>
      <c r="E27" s="80">
        <v>14546.947</v>
      </c>
      <c r="F27" s="80">
        <v>14758.906999999999</v>
      </c>
      <c r="G27" s="997">
        <v>-1.4361497094601865</v>
      </c>
      <c r="H27" s="81">
        <v>405.7</v>
      </c>
      <c r="I27" s="81">
        <v>1.0460772104607692</v>
      </c>
      <c r="J27" s="89">
        <v>20.179372197309416</v>
      </c>
      <c r="K27" s="89">
        <v>1.483778097663603</v>
      </c>
      <c r="L27" s="1003">
        <v>-0.23809666104228855</v>
      </c>
    </row>
    <row r="28" spans="1:12" ht="15">
      <c r="A28" s="46" t="s">
        <v>113</v>
      </c>
      <c r="B28" s="47" t="s">
        <v>27</v>
      </c>
      <c r="C28" s="79">
        <v>14289.191176470589</v>
      </c>
      <c r="D28" s="79">
        <v>14315.323529411764</v>
      </c>
      <c r="E28" s="80">
        <v>14574.975</v>
      </c>
      <c r="F28" s="80">
        <v>14601.63</v>
      </c>
      <c r="G28" s="997">
        <v>-0.18254811277918176</v>
      </c>
      <c r="H28" s="81">
        <v>416.4</v>
      </c>
      <c r="I28" s="81">
        <v>-1.8618901720480874</v>
      </c>
      <c r="J28" s="89">
        <v>27.857142857142858</v>
      </c>
      <c r="K28" s="89">
        <v>0.99103089358874996</v>
      </c>
      <c r="L28" s="1003">
        <v>-8.9966712773693169E-2</v>
      </c>
    </row>
    <row r="29" spans="1:12" ht="14.25">
      <c r="A29" s="44" t="s">
        <v>113</v>
      </c>
      <c r="B29" s="48" t="s">
        <v>28</v>
      </c>
      <c r="C29" s="90">
        <v>14123.562848356301</v>
      </c>
      <c r="D29" s="90">
        <v>14063.088268118165</v>
      </c>
      <c r="E29" s="91">
        <v>14406.034105323428</v>
      </c>
      <c r="F29" s="91">
        <v>14344.350033480529</v>
      </c>
      <c r="G29" s="1004">
        <v>0.43002347055757306</v>
      </c>
      <c r="H29" s="92">
        <v>373.79727126805784</v>
      </c>
      <c r="I29" s="92">
        <v>-1.1082997619564137</v>
      </c>
      <c r="J29" s="93">
        <v>41.805766312594841</v>
      </c>
      <c r="K29" s="93">
        <v>10.347691285571919</v>
      </c>
      <c r="L29" s="1005">
        <v>0.17087096281692027</v>
      </c>
    </row>
    <row r="30" spans="1:12" ht="15">
      <c r="A30" s="46" t="s">
        <v>113</v>
      </c>
      <c r="B30" s="47" t="s">
        <v>29</v>
      </c>
      <c r="C30" s="79">
        <v>14032.823529411764</v>
      </c>
      <c r="D30" s="79">
        <v>14041.332352941175</v>
      </c>
      <c r="E30" s="80">
        <v>14313.48</v>
      </c>
      <c r="F30" s="80">
        <v>14322.159</v>
      </c>
      <c r="G30" s="997">
        <v>-6.0598405589548945E-2</v>
      </c>
      <c r="H30" s="81">
        <v>364</v>
      </c>
      <c r="I30" s="81">
        <v>-0.4376367614879712</v>
      </c>
      <c r="J30" s="89">
        <v>33.055555555555557</v>
      </c>
      <c r="K30" s="89">
        <v>5.3039530506034769</v>
      </c>
      <c r="L30" s="1003">
        <v>-0.25546321068908728</v>
      </c>
    </row>
    <row r="31" spans="1:12" ht="15">
      <c r="A31" s="46" t="s">
        <v>113</v>
      </c>
      <c r="B31" s="47" t="s">
        <v>30</v>
      </c>
      <c r="C31" s="79">
        <v>14214.003921568627</v>
      </c>
      <c r="D31" s="79">
        <v>14087.462745098039</v>
      </c>
      <c r="E31" s="80">
        <v>14498.284</v>
      </c>
      <c r="F31" s="80">
        <v>14369.212</v>
      </c>
      <c r="G31" s="997">
        <v>0.89825384996755653</v>
      </c>
      <c r="H31" s="81">
        <v>384.1</v>
      </c>
      <c r="I31" s="81">
        <v>-2.2397556630185682</v>
      </c>
      <c r="J31" s="89">
        <v>52.341137123745817</v>
      </c>
      <c r="K31" s="89">
        <v>5.0437382349684423</v>
      </c>
      <c r="L31" s="1003">
        <v>0.42633417350600755</v>
      </c>
    </row>
    <row r="32" spans="1:12" ht="14.25">
      <c r="A32" s="44" t="s">
        <v>113</v>
      </c>
      <c r="B32" s="48" t="s">
        <v>31</v>
      </c>
      <c r="C32" s="90">
        <v>13780.549345839416</v>
      </c>
      <c r="D32" s="90">
        <v>13649.760026205471</v>
      </c>
      <c r="E32" s="91">
        <v>14056.160332756204</v>
      </c>
      <c r="F32" s="91">
        <v>13914.581913948261</v>
      </c>
      <c r="G32" s="1004">
        <v>1.0174823770020873</v>
      </c>
      <c r="H32" s="92">
        <v>332.81126858736059</v>
      </c>
      <c r="I32" s="92">
        <v>0.20293012912299641</v>
      </c>
      <c r="J32" s="93">
        <v>30.06950740404956</v>
      </c>
      <c r="K32" s="93">
        <v>23.829033329642343</v>
      </c>
      <c r="L32" s="1005">
        <v>-1.7211172378814013</v>
      </c>
    </row>
    <row r="33" spans="1:12" ht="15">
      <c r="A33" s="46" t="s">
        <v>113</v>
      </c>
      <c r="B33" s="47" t="s">
        <v>32</v>
      </c>
      <c r="C33" s="79">
        <v>13805.673529411764</v>
      </c>
      <c r="D33" s="79">
        <v>13618.611764705882</v>
      </c>
      <c r="E33" s="80">
        <v>14081.787</v>
      </c>
      <c r="F33" s="80">
        <v>13878.189</v>
      </c>
      <c r="G33" s="997">
        <v>1.4670357926383619</v>
      </c>
      <c r="H33" s="81">
        <v>319.89999999999998</v>
      </c>
      <c r="I33" s="81">
        <v>0.15654351909830935</v>
      </c>
      <c r="J33" s="89">
        <v>23.058369512783404</v>
      </c>
      <c r="K33" s="89">
        <v>14.123574354999446</v>
      </c>
      <c r="L33" s="1003">
        <v>-1.8829116306387288</v>
      </c>
    </row>
    <row r="34" spans="1:12" ht="15.75" thickBot="1">
      <c r="A34" s="49" t="s">
        <v>113</v>
      </c>
      <c r="B34" s="50" t="s">
        <v>33</v>
      </c>
      <c r="C34" s="94">
        <v>13747.279411764706</v>
      </c>
      <c r="D34" s="94">
        <v>13695.822549019607</v>
      </c>
      <c r="E34" s="95">
        <v>14022.225</v>
      </c>
      <c r="F34" s="95">
        <v>13969.739</v>
      </c>
      <c r="G34" s="1006">
        <v>0.37571210170784713</v>
      </c>
      <c r="H34" s="89">
        <v>351.6</v>
      </c>
      <c r="I34" s="89">
        <v>-0.53748231966053106</v>
      </c>
      <c r="J34" s="89">
        <v>41.828478964401292</v>
      </c>
      <c r="K34" s="89">
        <v>9.7054589746428963</v>
      </c>
      <c r="L34" s="1003">
        <v>0.16179439275732754</v>
      </c>
    </row>
    <row r="35" spans="1:12" ht="15.75" thickBot="1">
      <c r="A35" s="51"/>
      <c r="B35" s="52"/>
      <c r="C35" s="96"/>
      <c r="D35" s="96"/>
      <c r="E35" s="96"/>
      <c r="F35" s="96"/>
      <c r="G35" s="1007"/>
      <c r="H35" s="97"/>
      <c r="I35" s="97"/>
      <c r="J35" s="97"/>
      <c r="K35" s="97"/>
      <c r="L35" s="1008"/>
    </row>
    <row r="36" spans="1:12" ht="15">
      <c r="A36" s="46" t="s">
        <v>114</v>
      </c>
      <c r="B36" s="53" t="s">
        <v>30</v>
      </c>
      <c r="C36" s="98">
        <v>14211.382352941177</v>
      </c>
      <c r="D36" s="98">
        <v>14055.387254901962</v>
      </c>
      <c r="E36" s="99">
        <v>14495.61</v>
      </c>
      <c r="F36" s="99">
        <v>14336.495000000001</v>
      </c>
      <c r="G36" s="1009">
        <v>1.1098598367313612</v>
      </c>
      <c r="H36" s="100">
        <v>406.9</v>
      </c>
      <c r="I36" s="100">
        <v>-2.5622605363984783</v>
      </c>
      <c r="J36" s="100">
        <v>25.545171339563861</v>
      </c>
      <c r="K36" s="100">
        <v>2.2312036319344482</v>
      </c>
      <c r="L36" s="1010">
        <v>-0.24736945122515364</v>
      </c>
    </row>
    <row r="37" spans="1:12" ht="15.75" thickBot="1">
      <c r="A37" s="49" t="s">
        <v>114</v>
      </c>
      <c r="B37" s="50" t="s">
        <v>33</v>
      </c>
      <c r="C37" s="94">
        <v>13812.375490196078</v>
      </c>
      <c r="D37" s="94">
        <v>13727.35294117647</v>
      </c>
      <c r="E37" s="95">
        <v>14088.623</v>
      </c>
      <c r="F37" s="95">
        <v>14001.9</v>
      </c>
      <c r="G37" s="1006">
        <v>0.61936594319342342</v>
      </c>
      <c r="H37" s="89">
        <v>375.5</v>
      </c>
      <c r="I37" s="89">
        <v>-1.2361914781693815</v>
      </c>
      <c r="J37" s="89">
        <v>64.450867052023114</v>
      </c>
      <c r="K37" s="89">
        <v>6.3005204296312707</v>
      </c>
      <c r="L37" s="1003">
        <v>0.95730368961119527</v>
      </c>
    </row>
    <row r="38" spans="1:12" ht="15.75" thickBot="1">
      <c r="A38" s="51"/>
      <c r="B38" s="52"/>
      <c r="C38" s="96"/>
      <c r="D38" s="96"/>
      <c r="E38" s="96"/>
      <c r="F38" s="96"/>
      <c r="G38" s="1007"/>
      <c r="H38" s="97"/>
      <c r="I38" s="97"/>
      <c r="J38" s="97"/>
      <c r="K38" s="97"/>
      <c r="L38" s="1008"/>
    </row>
    <row r="39" spans="1:12" ht="14.25">
      <c r="A39" s="44" t="s">
        <v>115</v>
      </c>
      <c r="B39" s="45" t="s">
        <v>25</v>
      </c>
      <c r="C39" s="85" t="s">
        <v>99</v>
      </c>
      <c r="D39" s="85" t="s">
        <v>99</v>
      </c>
      <c r="E39" s="86" t="s">
        <v>99</v>
      </c>
      <c r="F39" s="86" t="s">
        <v>99</v>
      </c>
      <c r="G39" s="1001" t="s">
        <v>99</v>
      </c>
      <c r="H39" s="87" t="s">
        <v>99</v>
      </c>
      <c r="I39" s="87" t="s">
        <v>99</v>
      </c>
      <c r="J39" s="88" t="s">
        <v>99</v>
      </c>
      <c r="K39" s="88" t="s">
        <v>99</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99</v>
      </c>
      <c r="D41" s="79" t="s">
        <v>99</v>
      </c>
      <c r="E41" s="80" t="s">
        <v>99</v>
      </c>
      <c r="F41" s="80" t="s">
        <v>99</v>
      </c>
      <c r="G41" s="997" t="s">
        <v>99</v>
      </c>
      <c r="H41" s="81" t="s">
        <v>99</v>
      </c>
      <c r="I41" s="81" t="s">
        <v>99</v>
      </c>
      <c r="J41" s="89" t="s">
        <v>99</v>
      </c>
      <c r="K41" s="89" t="s">
        <v>99</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99</v>
      </c>
      <c r="E46" s="91" t="s">
        <v>99</v>
      </c>
      <c r="F46" s="91" t="s">
        <v>99</v>
      </c>
      <c r="G46" s="1004" t="s">
        <v>99</v>
      </c>
      <c r="H46" s="92" t="s">
        <v>99</v>
      </c>
      <c r="I46" s="92" t="s">
        <v>99</v>
      </c>
      <c r="J46" s="93" t="s">
        <v>99</v>
      </c>
      <c r="K46" s="93" t="s">
        <v>99</v>
      </c>
      <c r="L46" s="1005" t="s">
        <v>99</v>
      </c>
    </row>
    <row r="47" spans="1:12" ht="15">
      <c r="A47" s="39" t="s">
        <v>115</v>
      </c>
      <c r="B47" s="47" t="s">
        <v>33</v>
      </c>
      <c r="C47" s="79" t="s">
        <v>99</v>
      </c>
      <c r="D47" s="79" t="s">
        <v>99</v>
      </c>
      <c r="E47" s="80" t="s">
        <v>99</v>
      </c>
      <c r="F47" s="80" t="s">
        <v>99</v>
      </c>
      <c r="G47" s="997" t="s">
        <v>99</v>
      </c>
      <c r="H47" s="81" t="s">
        <v>99</v>
      </c>
      <c r="I47" s="81" t="s">
        <v>99</v>
      </c>
      <c r="J47" s="89" t="s">
        <v>99</v>
      </c>
      <c r="K47" s="89" t="s">
        <v>99</v>
      </c>
      <c r="L47" s="1003" t="s">
        <v>99</v>
      </c>
    </row>
    <row r="48" spans="1:12" ht="15.75" thickBot="1">
      <c r="A48" s="55" t="s">
        <v>115</v>
      </c>
      <c r="B48" s="47" t="s">
        <v>36</v>
      </c>
      <c r="C48" s="94" t="s">
        <v>99</v>
      </c>
      <c r="D48" s="94" t="s">
        <v>99</v>
      </c>
      <c r="E48" s="95" t="s">
        <v>99</v>
      </c>
      <c r="F48" s="95" t="s">
        <v>99</v>
      </c>
      <c r="G48" s="1006" t="s">
        <v>99</v>
      </c>
      <c r="H48" s="89" t="s">
        <v>99</v>
      </c>
      <c r="I48" s="89" t="s">
        <v>99</v>
      </c>
      <c r="J48" s="89" t="s">
        <v>99</v>
      </c>
      <c r="K48" s="89" t="s">
        <v>99</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11344.863768382071</v>
      </c>
      <c r="D50" s="85">
        <v>11308.764580978925</v>
      </c>
      <c r="E50" s="86">
        <v>11571.761043749711</v>
      </c>
      <c r="F50" s="86">
        <v>11534.939872598503</v>
      </c>
      <c r="G50" s="1001">
        <v>0.31921424435577705</v>
      </c>
      <c r="H50" s="87">
        <v>354.78762214983709</v>
      </c>
      <c r="I50" s="87">
        <v>3.398479745196934</v>
      </c>
      <c r="J50" s="88">
        <v>71.508379888268152</v>
      </c>
      <c r="K50" s="88">
        <v>3.3994020595725836</v>
      </c>
      <c r="L50" s="1002">
        <v>0.63513675187433627</v>
      </c>
    </row>
    <row r="51" spans="1:12" ht="15">
      <c r="A51" s="46" t="s">
        <v>24</v>
      </c>
      <c r="B51" s="47" t="s">
        <v>29</v>
      </c>
      <c r="C51" s="79">
        <v>11206.204901960784</v>
      </c>
      <c r="D51" s="79">
        <v>10943.050980392158</v>
      </c>
      <c r="E51" s="80">
        <v>11430.329</v>
      </c>
      <c r="F51" s="80">
        <v>11161.912</v>
      </c>
      <c r="G51" s="997">
        <v>2.4047582528871345</v>
      </c>
      <c r="H51" s="81">
        <v>317.5</v>
      </c>
      <c r="I51" s="81">
        <v>0.25260498894853534</v>
      </c>
      <c r="J51" s="89">
        <v>65.517241379310349</v>
      </c>
      <c r="K51" s="89">
        <v>0.53150260214815637</v>
      </c>
      <c r="L51" s="1003">
        <v>8.3660736655144285E-2</v>
      </c>
    </row>
    <row r="52" spans="1:12" ht="15">
      <c r="A52" s="46" t="s">
        <v>24</v>
      </c>
      <c r="B52" s="47" t="s">
        <v>30</v>
      </c>
      <c r="C52" s="79">
        <v>11232.666666666666</v>
      </c>
      <c r="D52" s="79">
        <v>11329.369607843137</v>
      </c>
      <c r="E52" s="80">
        <v>11457.32</v>
      </c>
      <c r="F52" s="80">
        <v>11555.957</v>
      </c>
      <c r="G52" s="997">
        <v>-0.85355977008222361</v>
      </c>
      <c r="H52" s="81">
        <v>349.7</v>
      </c>
      <c r="I52" s="81">
        <v>4.7633313361294114</v>
      </c>
      <c r="J52" s="89">
        <v>40.462427745664741</v>
      </c>
      <c r="K52" s="89">
        <v>1.3453659616875207</v>
      </c>
      <c r="L52" s="1003">
        <v>9.5617766825017991E-3</v>
      </c>
    </row>
    <row r="53" spans="1:12" ht="15">
      <c r="A53" s="46" t="s">
        <v>24</v>
      </c>
      <c r="B53" s="47" t="s">
        <v>35</v>
      </c>
      <c r="C53" s="79">
        <v>11479.286274509803</v>
      </c>
      <c r="D53" s="79">
        <v>11427.091176470587</v>
      </c>
      <c r="E53" s="80">
        <v>11708.871999999999</v>
      </c>
      <c r="F53" s="80">
        <v>11655.633</v>
      </c>
      <c r="G53" s="997">
        <v>0.45676626915071522</v>
      </c>
      <c r="H53" s="81">
        <v>372.3</v>
      </c>
      <c r="I53" s="81">
        <v>1.1959771677086257</v>
      </c>
      <c r="J53" s="89">
        <v>116.53543307086613</v>
      </c>
      <c r="K53" s="89">
        <v>1.5225334957369063</v>
      </c>
      <c r="L53" s="1003">
        <v>0.54191423853669007</v>
      </c>
    </row>
    <row r="54" spans="1:12" ht="14.25">
      <c r="A54" s="44" t="s">
        <v>24</v>
      </c>
      <c r="B54" s="48" t="s">
        <v>31</v>
      </c>
      <c r="C54" s="90">
        <v>10892.357316311505</v>
      </c>
      <c r="D54" s="90">
        <v>10934.674605207536</v>
      </c>
      <c r="E54" s="91">
        <v>11110.204462637736</v>
      </c>
      <c r="F54" s="91">
        <v>11153.368097311686</v>
      </c>
      <c r="G54" s="1004">
        <v>-0.38700089782165781</v>
      </c>
      <c r="H54" s="92">
        <v>305.09643134212564</v>
      </c>
      <c r="I54" s="92">
        <v>0.47106898357578575</v>
      </c>
      <c r="J54" s="93">
        <v>35.304408677396779</v>
      </c>
      <c r="K54" s="93">
        <v>21.409589192780423</v>
      </c>
      <c r="L54" s="1005">
        <v>-0.65820479996144954</v>
      </c>
    </row>
    <row r="55" spans="1:12" ht="15">
      <c r="A55" s="46" t="s">
        <v>24</v>
      </c>
      <c r="B55" s="47" t="s">
        <v>32</v>
      </c>
      <c r="C55" s="79">
        <v>10674.73725490196</v>
      </c>
      <c r="D55" s="79">
        <v>10571.59705882353</v>
      </c>
      <c r="E55" s="80">
        <v>10888.232</v>
      </c>
      <c r="F55" s="80">
        <v>10783.029</v>
      </c>
      <c r="G55" s="997">
        <v>0.9756349537778255</v>
      </c>
      <c r="H55" s="81">
        <v>276</v>
      </c>
      <c r="I55" s="81">
        <v>3.6245016310265582E-2</v>
      </c>
      <c r="J55" s="89">
        <v>34.92227979274611</v>
      </c>
      <c r="K55" s="89">
        <v>7.2085040416343702</v>
      </c>
      <c r="L55" s="1003">
        <v>-0.2426580307924695</v>
      </c>
    </row>
    <row r="56" spans="1:12" ht="15">
      <c r="A56" s="46" t="s">
        <v>24</v>
      </c>
      <c r="B56" s="47" t="s">
        <v>33</v>
      </c>
      <c r="C56" s="79">
        <v>10922.406862745098</v>
      </c>
      <c r="D56" s="79">
        <v>11039.940196078431</v>
      </c>
      <c r="E56" s="80">
        <v>11140.855</v>
      </c>
      <c r="F56" s="80">
        <v>11260.739</v>
      </c>
      <c r="G56" s="997">
        <v>-1.0646192936360572</v>
      </c>
      <c r="H56" s="81">
        <v>308</v>
      </c>
      <c r="I56" s="81">
        <v>-0.4524886877827981</v>
      </c>
      <c r="J56" s="89">
        <v>24.637681159420293</v>
      </c>
      <c r="K56" s="89">
        <v>9.9988927029121921</v>
      </c>
      <c r="L56" s="1003">
        <v>-1.189432522939093</v>
      </c>
    </row>
    <row r="57" spans="1:12" ht="15">
      <c r="A57" s="46" t="s">
        <v>24</v>
      </c>
      <c r="B57" s="47" t="s">
        <v>36</v>
      </c>
      <c r="C57" s="79">
        <v>11125.091176470589</v>
      </c>
      <c r="D57" s="79">
        <v>11257.432352941176</v>
      </c>
      <c r="E57" s="80">
        <v>11347.593000000001</v>
      </c>
      <c r="F57" s="80">
        <v>11482.581</v>
      </c>
      <c r="G57" s="997">
        <v>-1.1755893557380468</v>
      </c>
      <c r="H57" s="81">
        <v>348.1</v>
      </c>
      <c r="I57" s="81">
        <v>0.81088908195772125</v>
      </c>
      <c r="J57" s="89">
        <v>70.945945945945937</v>
      </c>
      <c r="K57" s="89">
        <v>4.2021924482338608</v>
      </c>
      <c r="L57" s="1003">
        <v>0.77388575377011293</v>
      </c>
    </row>
    <row r="58" spans="1:12" ht="14.25">
      <c r="A58" s="44" t="s">
        <v>24</v>
      </c>
      <c r="B58" s="48" t="s">
        <v>37</v>
      </c>
      <c r="C58" s="90">
        <v>8961.1537191990628</v>
      </c>
      <c r="D58" s="90">
        <v>9016.9054494870761</v>
      </c>
      <c r="E58" s="91">
        <v>9140.3767935830438</v>
      </c>
      <c r="F58" s="91">
        <v>9197.2435584768173</v>
      </c>
      <c r="G58" s="1004">
        <v>-0.6183022612395771</v>
      </c>
      <c r="H58" s="92">
        <v>232.83745774171737</v>
      </c>
      <c r="I58" s="92">
        <v>0.67023847281800564</v>
      </c>
      <c r="J58" s="93">
        <v>17.567567567567568</v>
      </c>
      <c r="K58" s="93">
        <v>8.1884619643450343</v>
      </c>
      <c r="L58" s="1005">
        <v>-1.5250736699689185</v>
      </c>
    </row>
    <row r="59" spans="1:12" ht="15">
      <c r="A59" s="46" t="s">
        <v>24</v>
      </c>
      <c r="B59" s="47" t="s">
        <v>101</v>
      </c>
      <c r="C59" s="101">
        <v>8555.265686274508</v>
      </c>
      <c r="D59" s="101">
        <v>8412.7382352941186</v>
      </c>
      <c r="E59" s="102">
        <v>8726.3709999999992</v>
      </c>
      <c r="F59" s="102">
        <v>8580.9930000000004</v>
      </c>
      <c r="G59" s="1011">
        <v>1.6941862089853561</v>
      </c>
      <c r="H59" s="103">
        <v>216.4</v>
      </c>
      <c r="I59" s="103">
        <v>0.83876980428705095</v>
      </c>
      <c r="J59" s="104">
        <v>39.408866995073893</v>
      </c>
      <c r="K59" s="104">
        <v>4.7004761377477573</v>
      </c>
      <c r="L59" s="1012">
        <v>-1.863449928870331E-3</v>
      </c>
    </row>
    <row r="60" spans="1:12" ht="15">
      <c r="A60" s="46" t="s">
        <v>24</v>
      </c>
      <c r="B60" s="47" t="s">
        <v>38</v>
      </c>
      <c r="C60" s="79">
        <v>9343.3009803921559</v>
      </c>
      <c r="D60" s="79">
        <v>9333.8392156862737</v>
      </c>
      <c r="E60" s="80">
        <v>9530.1669999999995</v>
      </c>
      <c r="F60" s="80">
        <v>9520.5159999999996</v>
      </c>
      <c r="G60" s="997">
        <v>0.10137055596566237</v>
      </c>
      <c r="H60" s="81">
        <v>243.6</v>
      </c>
      <c r="I60" s="81">
        <v>3.2203389830508451</v>
      </c>
      <c r="J60" s="89">
        <v>-6.9529652351738243</v>
      </c>
      <c r="K60" s="89">
        <v>2.5191008747646992</v>
      </c>
      <c r="L60" s="1003">
        <v>-1.2566693360298338</v>
      </c>
    </row>
    <row r="61" spans="1:12" ht="15.75" thickBot="1">
      <c r="A61" s="46" t="s">
        <v>24</v>
      </c>
      <c r="B61" s="47" t="s">
        <v>39</v>
      </c>
      <c r="C61" s="79">
        <v>9607.7901960784311</v>
      </c>
      <c r="D61" s="79">
        <v>9961.5803921568622</v>
      </c>
      <c r="E61" s="80">
        <v>9799.9459999999999</v>
      </c>
      <c r="F61" s="80">
        <v>10160.812</v>
      </c>
      <c r="G61" s="997">
        <v>-3.5515468645616117</v>
      </c>
      <c r="H61" s="81">
        <v>284.60000000000002</v>
      </c>
      <c r="I61" s="81">
        <v>1.4978601997147096</v>
      </c>
      <c r="J61" s="89">
        <v>9.375</v>
      </c>
      <c r="K61" s="89">
        <v>0.96888495183257672</v>
      </c>
      <c r="L61" s="1003">
        <v>-0.26654088401021536</v>
      </c>
    </row>
    <row r="62" spans="1:12" ht="15.75" thickBot="1">
      <c r="A62" s="51"/>
      <c r="B62" s="52"/>
      <c r="C62" s="96"/>
      <c r="D62" s="96"/>
      <c r="E62" s="96"/>
      <c r="F62" s="96"/>
      <c r="G62" s="1007"/>
      <c r="H62" s="97"/>
      <c r="I62" s="97"/>
      <c r="J62" s="97"/>
      <c r="K62" s="97"/>
      <c r="L62" s="1008"/>
    </row>
    <row r="63" spans="1:12" ht="14.25">
      <c r="A63" s="44" t="s">
        <v>116</v>
      </c>
      <c r="B63" s="48" t="s">
        <v>25</v>
      </c>
      <c r="C63" s="90">
        <v>14048.10873015873</v>
      </c>
      <c r="D63" s="90">
        <v>14476.715382461814</v>
      </c>
      <c r="E63" s="91">
        <v>14329.070904761906</v>
      </c>
      <c r="F63" s="91">
        <v>14766.249690111052</v>
      </c>
      <c r="G63" s="1004">
        <v>-2.9606622840864216</v>
      </c>
      <c r="H63" s="92">
        <v>328.89870550161805</v>
      </c>
      <c r="I63" s="92">
        <v>-2.5991646771421166</v>
      </c>
      <c r="J63" s="93">
        <v>37.946428571428569</v>
      </c>
      <c r="K63" s="93">
        <v>1.7107740006643783</v>
      </c>
      <c r="L63" s="1005">
        <v>-1.8822169515530618E-2</v>
      </c>
    </row>
    <row r="64" spans="1:12" ht="15">
      <c r="A64" s="46" t="s">
        <v>116</v>
      </c>
      <c r="B64" s="47" t="s">
        <v>26</v>
      </c>
      <c r="C64" s="79">
        <v>14225.579411764706</v>
      </c>
      <c r="D64" s="79">
        <v>14283.850980392157</v>
      </c>
      <c r="E64" s="80">
        <v>14510.091</v>
      </c>
      <c r="F64" s="80">
        <v>14569.528</v>
      </c>
      <c r="G64" s="997">
        <v>-0.40795419041714936</v>
      </c>
      <c r="H64" s="81">
        <v>314.2</v>
      </c>
      <c r="I64" s="81">
        <v>2.4453863710466255</v>
      </c>
      <c r="J64" s="89">
        <v>15.384615384615385</v>
      </c>
      <c r="K64" s="89">
        <v>0.24914184475694828</v>
      </c>
      <c r="L64" s="1003">
        <v>-5.1993202729732291E-2</v>
      </c>
    </row>
    <row r="65" spans="1:12" ht="15">
      <c r="A65" s="46" t="s">
        <v>116</v>
      </c>
      <c r="B65" s="47" t="s">
        <v>27</v>
      </c>
      <c r="C65" s="79">
        <v>13899.536274509805</v>
      </c>
      <c r="D65" s="79">
        <v>14631.64705882353</v>
      </c>
      <c r="E65" s="80">
        <v>14177.527</v>
      </c>
      <c r="F65" s="80">
        <v>14924.28</v>
      </c>
      <c r="G65" s="997">
        <v>-5.0036115645109884</v>
      </c>
      <c r="H65" s="81">
        <v>328.4</v>
      </c>
      <c r="I65" s="81">
        <v>-2.261904761904769</v>
      </c>
      <c r="J65" s="89">
        <v>49.6</v>
      </c>
      <c r="K65" s="89">
        <v>1.0353227771010962</v>
      </c>
      <c r="L65" s="1003">
        <v>7.0146342848914855E-2</v>
      </c>
    </row>
    <row r="66" spans="1:12" ht="15">
      <c r="A66" s="46" t="s">
        <v>116</v>
      </c>
      <c r="B66" s="47" t="s">
        <v>34</v>
      </c>
      <c r="C66" s="79">
        <v>14301.785294117646</v>
      </c>
      <c r="D66" s="79">
        <v>14282.966666666667</v>
      </c>
      <c r="E66" s="80">
        <v>14587.821</v>
      </c>
      <c r="F66" s="80">
        <v>14568.626</v>
      </c>
      <c r="G66" s="997">
        <v>0.13175573317620831</v>
      </c>
      <c r="H66" s="81">
        <v>338.7</v>
      </c>
      <c r="I66" s="81">
        <v>-6.2551895931359045</v>
      </c>
      <c r="J66" s="89">
        <v>28.333333333333332</v>
      </c>
      <c r="K66" s="89">
        <v>0.42630937880633374</v>
      </c>
      <c r="L66" s="1003">
        <v>-3.6975309634713294E-2</v>
      </c>
    </row>
    <row r="67" spans="1:12" ht="14.25">
      <c r="A67" s="44" t="s">
        <v>116</v>
      </c>
      <c r="B67" s="48" t="s">
        <v>28</v>
      </c>
      <c r="C67" s="90">
        <v>13622.075516236926</v>
      </c>
      <c r="D67" s="90">
        <v>13920.39011197103</v>
      </c>
      <c r="E67" s="91">
        <v>13894.517026561665</v>
      </c>
      <c r="F67" s="91">
        <v>14198.79791421045</v>
      </c>
      <c r="G67" s="1004">
        <v>-2.143004566212289</v>
      </c>
      <c r="H67" s="92">
        <v>305.78571428571433</v>
      </c>
      <c r="I67" s="92">
        <v>-0.94902273190825659</v>
      </c>
      <c r="J67" s="93">
        <v>61.53846153846154</v>
      </c>
      <c r="K67" s="93">
        <v>8.1386335953936442</v>
      </c>
      <c r="L67" s="1005">
        <v>1.1121491540377635</v>
      </c>
    </row>
    <row r="68" spans="1:12" ht="15">
      <c r="A68" s="46" t="s">
        <v>116</v>
      </c>
      <c r="B68" s="47" t="s">
        <v>29</v>
      </c>
      <c r="C68" s="79">
        <v>13161.456862745097</v>
      </c>
      <c r="D68" s="79">
        <v>13544.749019607843</v>
      </c>
      <c r="E68" s="80">
        <v>13424.686</v>
      </c>
      <c r="F68" s="80">
        <v>13815.644</v>
      </c>
      <c r="G68" s="997">
        <v>-2.8298210347632042</v>
      </c>
      <c r="H68" s="81">
        <v>273.8</v>
      </c>
      <c r="I68" s="81">
        <v>-4.9305555555555518</v>
      </c>
      <c r="J68" s="89">
        <v>48.031496062992126</v>
      </c>
      <c r="K68" s="89">
        <v>1.0408592625401396</v>
      </c>
      <c r="L68" s="1003">
        <v>6.0240005339923353E-2</v>
      </c>
    </row>
    <row r="69" spans="1:12" ht="15">
      <c r="A69" s="46" t="s">
        <v>116</v>
      </c>
      <c r="B69" s="47" t="s">
        <v>30</v>
      </c>
      <c r="C69" s="79">
        <v>13676.838235294117</v>
      </c>
      <c r="D69" s="79">
        <v>14060.382352941177</v>
      </c>
      <c r="E69" s="80">
        <v>13950.375</v>
      </c>
      <c r="F69" s="80">
        <v>14341.59</v>
      </c>
      <c r="G69" s="997">
        <v>-2.7278356165529773</v>
      </c>
      <c r="H69" s="81">
        <v>303.3</v>
      </c>
      <c r="I69" s="81">
        <v>-0.45946832950442318</v>
      </c>
      <c r="J69" s="89">
        <v>53.926701570680621</v>
      </c>
      <c r="K69" s="89">
        <v>4.883180157236187</v>
      </c>
      <c r="L69" s="1003">
        <v>0.45881138262418819</v>
      </c>
    </row>
    <row r="70" spans="1:12" ht="15">
      <c r="A70" s="46" t="s">
        <v>116</v>
      </c>
      <c r="B70" s="47" t="s">
        <v>35</v>
      </c>
      <c r="C70" s="79">
        <v>13691.511764705883</v>
      </c>
      <c r="D70" s="79">
        <v>13766.949019607844</v>
      </c>
      <c r="E70" s="80">
        <v>13965.342000000001</v>
      </c>
      <c r="F70" s="80">
        <v>14042.288</v>
      </c>
      <c r="G70" s="997">
        <v>-0.54795913600404655</v>
      </c>
      <c r="H70" s="81">
        <v>326.3</v>
      </c>
      <c r="I70" s="81">
        <v>-1.7760385310054119</v>
      </c>
      <c r="J70" s="89">
        <v>90.476190476190482</v>
      </c>
      <c r="K70" s="89">
        <v>2.214594175617318</v>
      </c>
      <c r="L70" s="1003">
        <v>0.59309776607365339</v>
      </c>
    </row>
    <row r="71" spans="1:12" ht="14.25">
      <c r="A71" s="44" t="s">
        <v>116</v>
      </c>
      <c r="B71" s="48" t="s">
        <v>31</v>
      </c>
      <c r="C71" s="90">
        <v>12597.812119937167</v>
      </c>
      <c r="D71" s="90">
        <v>12879.177361198688</v>
      </c>
      <c r="E71" s="91">
        <v>12849.76836233591</v>
      </c>
      <c r="F71" s="91">
        <v>13136.760908422662</v>
      </c>
      <c r="G71" s="1004">
        <v>-2.1846522753013393</v>
      </c>
      <c r="H71" s="92">
        <v>272.72569832402229</v>
      </c>
      <c r="I71" s="92">
        <v>1.3266620482383078E-2</v>
      </c>
      <c r="J71" s="93">
        <v>63.097949886104786</v>
      </c>
      <c r="K71" s="93">
        <v>11.892370723065</v>
      </c>
      <c r="L71" s="1005">
        <v>1.7232718117840164</v>
      </c>
    </row>
    <row r="72" spans="1:12" ht="15">
      <c r="A72" s="46" t="s">
        <v>116</v>
      </c>
      <c r="B72" s="47" t="s">
        <v>32</v>
      </c>
      <c r="C72" s="79">
        <v>12268.089215686274</v>
      </c>
      <c r="D72" s="79">
        <v>12233.541176470588</v>
      </c>
      <c r="E72" s="80">
        <v>12513.450999999999</v>
      </c>
      <c r="F72" s="80">
        <v>12478.212</v>
      </c>
      <c r="G72" s="997">
        <v>0.28240424188978019</v>
      </c>
      <c r="H72" s="81">
        <v>243.1</v>
      </c>
      <c r="I72" s="81">
        <v>2.877697841726611</v>
      </c>
      <c r="J72" s="89">
        <v>91</v>
      </c>
      <c r="K72" s="89">
        <v>3.172406156571808</v>
      </c>
      <c r="L72" s="1003">
        <v>0.85598271436657303</v>
      </c>
    </row>
    <row r="73" spans="1:12" ht="15">
      <c r="A73" s="46" t="s">
        <v>116</v>
      </c>
      <c r="B73" s="47" t="s">
        <v>33</v>
      </c>
      <c r="C73" s="79">
        <v>12706.443137254902</v>
      </c>
      <c r="D73" s="79">
        <v>13121.277450980391</v>
      </c>
      <c r="E73" s="80">
        <v>12960.572</v>
      </c>
      <c r="F73" s="80">
        <v>13383.703</v>
      </c>
      <c r="G73" s="997">
        <v>-3.161539074798652</v>
      </c>
      <c r="H73" s="81">
        <v>277.7</v>
      </c>
      <c r="I73" s="81">
        <v>0</v>
      </c>
      <c r="J73" s="81">
        <v>52.014652014652022</v>
      </c>
      <c r="K73" s="81">
        <v>6.8929243716089026</v>
      </c>
      <c r="L73" s="998">
        <v>0.5690883743886106</v>
      </c>
    </row>
    <row r="74" spans="1:12" ht="15.75" thickBot="1">
      <c r="A74" s="56" t="s">
        <v>116</v>
      </c>
      <c r="B74" s="57" t="s">
        <v>36</v>
      </c>
      <c r="C74" s="82">
        <v>12680.898039215686</v>
      </c>
      <c r="D74" s="82">
        <v>12726.23431372549</v>
      </c>
      <c r="E74" s="83">
        <v>12934.516</v>
      </c>
      <c r="F74" s="83">
        <v>12980.759</v>
      </c>
      <c r="G74" s="999">
        <v>-0.3562426511423592</v>
      </c>
      <c r="H74" s="84">
        <v>305.39999999999998</v>
      </c>
      <c r="I74" s="84">
        <v>-0.55356561380659242</v>
      </c>
      <c r="J74" s="84">
        <v>66.666666666666657</v>
      </c>
      <c r="K74" s="84">
        <v>1.8270401948842874</v>
      </c>
      <c r="L74" s="1000">
        <v>0.29820072302883216</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16" t="s">
        <v>10</v>
      </c>
      <c r="I78" s="1417"/>
      <c r="J78" s="984" t="s">
        <v>11</v>
      </c>
      <c r="K78" s="955" t="s">
        <v>12</v>
      </c>
      <c r="L78" s="956"/>
    </row>
    <row r="79" spans="1:12" ht="15.75" customHeight="1">
      <c r="A79" s="29" t="s">
        <v>13</v>
      </c>
      <c r="B79" s="30" t="s">
        <v>14</v>
      </c>
      <c r="C79" s="957" t="s">
        <v>40</v>
      </c>
      <c r="D79" s="957" t="s">
        <v>40</v>
      </c>
      <c r="E79" s="958" t="s">
        <v>41</v>
      </c>
      <c r="F79" s="959"/>
      <c r="G79" s="985"/>
      <c r="H79" s="1414" t="s">
        <v>15</v>
      </c>
      <c r="I79" s="1415"/>
      <c r="J79" s="986" t="s">
        <v>16</v>
      </c>
      <c r="K79" s="960" t="s">
        <v>17</v>
      </c>
      <c r="L79" s="961"/>
    </row>
    <row r="80" spans="1:12" ht="26.25" thickBot="1">
      <c r="A80" s="31" t="s">
        <v>18</v>
      </c>
      <c r="B80" s="32" t="s">
        <v>19</v>
      </c>
      <c r="C80" s="876" t="s">
        <v>514</v>
      </c>
      <c r="D80" s="1378" t="s">
        <v>518</v>
      </c>
      <c r="E80" s="951" t="s">
        <v>514</v>
      </c>
      <c r="F80" s="1234" t="s">
        <v>518</v>
      </c>
      <c r="G80" s="983" t="s">
        <v>20</v>
      </c>
      <c r="H80" s="66" t="s">
        <v>514</v>
      </c>
      <c r="I80" s="889" t="s">
        <v>20</v>
      </c>
      <c r="J80" s="987" t="s">
        <v>20</v>
      </c>
      <c r="K80" s="952" t="s">
        <v>514</v>
      </c>
      <c r="L80" s="988" t="s">
        <v>21</v>
      </c>
    </row>
    <row r="81" spans="1:12" ht="15" thickBot="1">
      <c r="A81" s="33" t="s">
        <v>22</v>
      </c>
      <c r="B81" s="34" t="s">
        <v>23</v>
      </c>
      <c r="C81" s="67">
        <v>13066.37851463798</v>
      </c>
      <c r="D81" s="67">
        <v>13084.557291797935</v>
      </c>
      <c r="E81" s="68">
        <v>13327.70608493074</v>
      </c>
      <c r="F81" s="1235">
        <v>13346.248437633894</v>
      </c>
      <c r="G81" s="989">
        <v>-0.13893307014178208</v>
      </c>
      <c r="H81" s="69">
        <v>322.64652941176473</v>
      </c>
      <c r="I81" s="69">
        <v>-0.59325299772287254</v>
      </c>
      <c r="J81" s="70">
        <v>31.051495528831332</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12307.374779142425</v>
      </c>
      <c r="D83" s="72">
        <v>13779.835847564833</v>
      </c>
      <c r="E83" s="73">
        <v>12553.522274725274</v>
      </c>
      <c r="F83" s="73">
        <v>14055.43256451613</v>
      </c>
      <c r="G83" s="993">
        <v>-10.685621256385435</v>
      </c>
      <c r="H83" s="74">
        <v>260.01428571428568</v>
      </c>
      <c r="I83" s="74">
        <v>-7.7428184356769663</v>
      </c>
      <c r="J83" s="74">
        <v>-36.363636363636367</v>
      </c>
      <c r="K83" s="74">
        <v>8.2352941176470587E-2</v>
      </c>
      <c r="L83" s="994">
        <v>-8.7243111860840536E-2</v>
      </c>
    </row>
    <row r="84" spans="1:12" ht="15">
      <c r="A84" s="46" t="s">
        <v>108</v>
      </c>
      <c r="B84" s="75" t="s">
        <v>23</v>
      </c>
      <c r="C84" s="76">
        <v>14121.318576676926</v>
      </c>
      <c r="D84" s="76">
        <v>13990.165278758877</v>
      </c>
      <c r="E84" s="77">
        <v>14403.744948210464</v>
      </c>
      <c r="F84" s="77">
        <v>14269.968584334056</v>
      </c>
      <c r="G84" s="995">
        <v>0.93746782332283007</v>
      </c>
      <c r="H84" s="78">
        <v>348.28836633663366</v>
      </c>
      <c r="I84" s="78">
        <v>-0.92814599389597252</v>
      </c>
      <c r="J84" s="78">
        <v>19.482439926062849</v>
      </c>
      <c r="K84" s="78">
        <v>38.023529411764706</v>
      </c>
      <c r="L84" s="996">
        <v>-3.6816818124104458</v>
      </c>
    </row>
    <row r="85" spans="1:12" ht="15">
      <c r="A85" s="39" t="s">
        <v>109</v>
      </c>
      <c r="B85" s="40" t="s">
        <v>23</v>
      </c>
      <c r="C85" s="79">
        <v>13989.977577925374</v>
      </c>
      <c r="D85" s="79">
        <v>13894.970105275419</v>
      </c>
      <c r="E85" s="80">
        <v>14269.777129483882</v>
      </c>
      <c r="F85" s="80">
        <v>14172.869507380927</v>
      </c>
      <c r="G85" s="997">
        <v>0.68375442286043775</v>
      </c>
      <c r="H85" s="81">
        <v>385.01249999999999</v>
      </c>
      <c r="I85" s="81">
        <v>-2.4958224522649948</v>
      </c>
      <c r="J85" s="81">
        <v>40.449438202247187</v>
      </c>
      <c r="K85" s="81">
        <v>11.76470588235294</v>
      </c>
      <c r="L85" s="998">
        <v>0.7872159039378932</v>
      </c>
    </row>
    <row r="86" spans="1:12" ht="15">
      <c r="A86" s="39" t="s">
        <v>110</v>
      </c>
      <c r="B86" s="40" t="s">
        <v>23</v>
      </c>
      <c r="C86" s="79" t="s">
        <v>99</v>
      </c>
      <c r="D86" s="79" t="s">
        <v>99</v>
      </c>
      <c r="E86" s="80" t="s">
        <v>99</v>
      </c>
      <c r="F86" s="80" t="s">
        <v>99</v>
      </c>
      <c r="G86" s="997" t="s">
        <v>99</v>
      </c>
      <c r="H86" s="81" t="s">
        <v>99</v>
      </c>
      <c r="I86" s="81" t="s">
        <v>99</v>
      </c>
      <c r="J86" s="81" t="s">
        <v>99</v>
      </c>
      <c r="K86" s="81" t="s">
        <v>99</v>
      </c>
      <c r="L86" s="998" t="s">
        <v>99</v>
      </c>
    </row>
    <row r="87" spans="1:12" ht="15">
      <c r="A87" s="39" t="s">
        <v>97</v>
      </c>
      <c r="B87" s="40" t="s">
        <v>23</v>
      </c>
      <c r="C87" s="79">
        <v>10605.991763921775</v>
      </c>
      <c r="D87" s="79">
        <v>10603.47613537192</v>
      </c>
      <c r="E87" s="80">
        <v>10818.111599200211</v>
      </c>
      <c r="F87" s="80">
        <v>10815.54565807936</v>
      </c>
      <c r="G87" s="997">
        <v>2.3724564640286765E-2</v>
      </c>
      <c r="H87" s="81">
        <v>286.1000417536535</v>
      </c>
      <c r="I87" s="81">
        <v>1.715700887838562</v>
      </c>
      <c r="J87" s="81">
        <v>27.055702917771885</v>
      </c>
      <c r="K87" s="81">
        <v>28.17647058823529</v>
      </c>
      <c r="L87" s="998">
        <v>-0.88612577315848284</v>
      </c>
    </row>
    <row r="88" spans="1:12" ht="15.75" thickBot="1">
      <c r="A88" s="41" t="s">
        <v>111</v>
      </c>
      <c r="B88" s="42" t="s">
        <v>23</v>
      </c>
      <c r="C88" s="82">
        <v>13330.813413845814</v>
      </c>
      <c r="D88" s="82">
        <v>13744.886537684706</v>
      </c>
      <c r="E88" s="83">
        <v>13597.429682122731</v>
      </c>
      <c r="F88" s="83">
        <v>14019.784268438401</v>
      </c>
      <c r="G88" s="999">
        <v>-3.0125612365268917</v>
      </c>
      <c r="H88" s="84">
        <v>291.95353697749198</v>
      </c>
      <c r="I88" s="84">
        <v>0.78909780072535429</v>
      </c>
      <c r="J88" s="84">
        <v>59.079283887468023</v>
      </c>
      <c r="K88" s="84">
        <v>21.952941176470588</v>
      </c>
      <c r="L88" s="1000">
        <v>3.8678347934918627</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253</v>
      </c>
      <c r="E90" s="86" t="s">
        <v>99</v>
      </c>
      <c r="F90" s="86" t="s">
        <v>253</v>
      </c>
      <c r="G90" s="1001" t="s">
        <v>99</v>
      </c>
      <c r="H90" s="87" t="s">
        <v>99</v>
      </c>
      <c r="I90" s="87" t="s">
        <v>99</v>
      </c>
      <c r="J90" s="88" t="s">
        <v>99</v>
      </c>
      <c r="K90" s="88">
        <v>0</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253</v>
      </c>
      <c r="E92" s="80" t="s">
        <v>99</v>
      </c>
      <c r="F92" s="80" t="s">
        <v>253</v>
      </c>
      <c r="G92" s="997" t="s">
        <v>99</v>
      </c>
      <c r="H92" s="81" t="s">
        <v>99</v>
      </c>
      <c r="I92" s="81" t="s">
        <v>99</v>
      </c>
      <c r="J92" s="89" t="s">
        <v>99</v>
      </c>
      <c r="K92" s="89">
        <v>0</v>
      </c>
      <c r="L92" s="1003" t="s">
        <v>99</v>
      </c>
    </row>
    <row r="93" spans="1:12" ht="14.25">
      <c r="A93" s="44" t="s">
        <v>112</v>
      </c>
      <c r="B93" s="48" t="s">
        <v>28</v>
      </c>
      <c r="C93" s="90" t="s">
        <v>99</v>
      </c>
      <c r="D93" s="90" t="s">
        <v>253</v>
      </c>
      <c r="E93" s="91" t="s">
        <v>99</v>
      </c>
      <c r="F93" s="91" t="s">
        <v>253</v>
      </c>
      <c r="G93" s="1004" t="s">
        <v>99</v>
      </c>
      <c r="H93" s="92" t="s">
        <v>99</v>
      </c>
      <c r="I93" s="92" t="s">
        <v>99</v>
      </c>
      <c r="J93" s="93" t="s">
        <v>99</v>
      </c>
      <c r="K93" s="93">
        <v>0</v>
      </c>
      <c r="L93" s="1005" t="s">
        <v>99</v>
      </c>
    </row>
    <row r="94" spans="1:12" ht="15">
      <c r="A94" s="46" t="s">
        <v>112</v>
      </c>
      <c r="B94" s="47" t="s">
        <v>29</v>
      </c>
      <c r="C94" s="79" t="s">
        <v>99</v>
      </c>
      <c r="D94" s="79" t="s">
        <v>253</v>
      </c>
      <c r="E94" s="80" t="s">
        <v>99</v>
      </c>
      <c r="F94" s="80" t="s">
        <v>253</v>
      </c>
      <c r="G94" s="997" t="s">
        <v>99</v>
      </c>
      <c r="H94" s="81" t="s">
        <v>99</v>
      </c>
      <c r="I94" s="81" t="s">
        <v>99</v>
      </c>
      <c r="J94" s="89" t="s">
        <v>99</v>
      </c>
      <c r="K94" s="89">
        <v>0</v>
      </c>
      <c r="L94" s="1003" t="s">
        <v>99</v>
      </c>
    </row>
    <row r="95" spans="1:12" ht="15">
      <c r="A95" s="46" t="s">
        <v>112</v>
      </c>
      <c r="B95" s="47" t="s">
        <v>30</v>
      </c>
      <c r="C95" s="79" t="s">
        <v>99</v>
      </c>
      <c r="D95" s="79" t="s">
        <v>253</v>
      </c>
      <c r="E95" s="80" t="s">
        <v>99</v>
      </c>
      <c r="F95" s="80" t="s">
        <v>253</v>
      </c>
      <c r="G95" s="997" t="s">
        <v>99</v>
      </c>
      <c r="H95" s="81" t="s">
        <v>99</v>
      </c>
      <c r="I95" s="81" t="s">
        <v>99</v>
      </c>
      <c r="J95" s="89" t="s">
        <v>99</v>
      </c>
      <c r="K95" s="89">
        <v>0</v>
      </c>
      <c r="L95" s="1003" t="s">
        <v>99</v>
      </c>
    </row>
    <row r="96" spans="1:12" ht="14.25">
      <c r="A96" s="44" t="s">
        <v>112</v>
      </c>
      <c r="B96" s="48" t="s">
        <v>31</v>
      </c>
      <c r="C96" s="90">
        <v>12307.374779142425</v>
      </c>
      <c r="D96" s="90">
        <v>13820.246741231707</v>
      </c>
      <c r="E96" s="91">
        <v>12553.522274725274</v>
      </c>
      <c r="F96" s="91">
        <v>14096.651676056341</v>
      </c>
      <c r="G96" s="1004">
        <v>-10.946779680682091</v>
      </c>
      <c r="H96" s="92">
        <v>260.01428571428568</v>
      </c>
      <c r="I96" s="92">
        <v>-14.557318561637411</v>
      </c>
      <c r="J96" s="93">
        <v>0</v>
      </c>
      <c r="K96" s="93">
        <v>8.2352941176470587E-2</v>
      </c>
      <c r="L96" s="1005">
        <v>-2.5571819847272872E-2</v>
      </c>
    </row>
    <row r="97" spans="1:12" ht="15">
      <c r="A97" s="46" t="s">
        <v>112</v>
      </c>
      <c r="B97" s="47" t="s">
        <v>32</v>
      </c>
      <c r="C97" s="79">
        <v>11046.316666666668</v>
      </c>
      <c r="D97" s="79">
        <v>13787.477450980392</v>
      </c>
      <c r="E97" s="80">
        <v>11267.243</v>
      </c>
      <c r="F97" s="80">
        <v>14063.227000000001</v>
      </c>
      <c r="G97" s="997">
        <v>-19.881525058224547</v>
      </c>
      <c r="H97" s="81">
        <v>247.5</v>
      </c>
      <c r="I97" s="81">
        <v>-17.964865760689424</v>
      </c>
      <c r="J97" s="89">
        <v>-33.333333333333329</v>
      </c>
      <c r="K97" s="89">
        <v>4.7058823529411764E-2</v>
      </c>
      <c r="L97" s="1003">
        <v>-4.5448114490939773E-2</v>
      </c>
    </row>
    <row r="98" spans="1:12" ht="15.75" thickBot="1">
      <c r="A98" s="49" t="s">
        <v>112</v>
      </c>
      <c r="B98" s="50" t="s">
        <v>33</v>
      </c>
      <c r="C98" s="94" t="s">
        <v>253</v>
      </c>
      <c r="D98" s="94" t="s">
        <v>253</v>
      </c>
      <c r="E98" s="95" t="s">
        <v>253</v>
      </c>
      <c r="F98" s="95" t="s">
        <v>253</v>
      </c>
      <c r="G98" s="1006" t="s">
        <v>99</v>
      </c>
      <c r="H98" s="89">
        <v>276.7</v>
      </c>
      <c r="I98" s="89" t="s">
        <v>99</v>
      </c>
      <c r="J98" s="89" t="s">
        <v>99</v>
      </c>
      <c r="K98" s="89">
        <v>3.5294117647058823E-2</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14350.902795973108</v>
      </c>
      <c r="D100" s="85">
        <v>14466.64963386158</v>
      </c>
      <c r="E100" s="86">
        <v>14637.920851892572</v>
      </c>
      <c r="F100" s="86">
        <v>14755.982626538811</v>
      </c>
      <c r="G100" s="1001">
        <v>-0.80009429147675959</v>
      </c>
      <c r="H100" s="87">
        <v>402.97974683544305</v>
      </c>
      <c r="I100" s="87">
        <v>-1.2949673002670474</v>
      </c>
      <c r="J100" s="88">
        <v>-16.402116402116402</v>
      </c>
      <c r="K100" s="88">
        <v>1.8588235294117648</v>
      </c>
      <c r="L100" s="1002">
        <v>-1.0551450182293083</v>
      </c>
    </row>
    <row r="101" spans="1:12" ht="15">
      <c r="A101" s="46" t="s">
        <v>113</v>
      </c>
      <c r="B101" s="47" t="s">
        <v>26</v>
      </c>
      <c r="C101" s="79">
        <v>14344.222549019607</v>
      </c>
      <c r="D101" s="79">
        <v>14499.636274509805</v>
      </c>
      <c r="E101" s="80">
        <v>14631.107</v>
      </c>
      <c r="F101" s="80">
        <v>14789.629000000001</v>
      </c>
      <c r="G101" s="997">
        <v>-1.0718456832149126</v>
      </c>
      <c r="H101" s="81">
        <v>384.6</v>
      </c>
      <c r="I101" s="81">
        <v>-2.6821862348178049</v>
      </c>
      <c r="J101" s="89">
        <v>-25.714285714285712</v>
      </c>
      <c r="K101" s="89">
        <v>0.91764705882352948</v>
      </c>
      <c r="L101" s="1003">
        <v>-0.70122435653262216</v>
      </c>
    </row>
    <row r="102" spans="1:12" ht="15">
      <c r="A102" s="46" t="s">
        <v>113</v>
      </c>
      <c r="B102" s="47" t="s">
        <v>27</v>
      </c>
      <c r="C102" s="79">
        <v>14356.854901960784</v>
      </c>
      <c r="D102" s="79">
        <v>14428.27156862745</v>
      </c>
      <c r="E102" s="80">
        <v>14643.992</v>
      </c>
      <c r="F102" s="80">
        <v>14716.837</v>
      </c>
      <c r="G102" s="997">
        <v>-0.49497728350187847</v>
      </c>
      <c r="H102" s="81">
        <v>420.9</v>
      </c>
      <c r="I102" s="81">
        <v>-0.87140838436176293</v>
      </c>
      <c r="J102" s="89">
        <v>-4.7619047619047619</v>
      </c>
      <c r="K102" s="89">
        <v>0.94117647058823517</v>
      </c>
      <c r="L102" s="1003">
        <v>-0.35392066169668623</v>
      </c>
    </row>
    <row r="103" spans="1:12" ht="14.25">
      <c r="A103" s="44" t="s">
        <v>113</v>
      </c>
      <c r="B103" s="48" t="s">
        <v>28</v>
      </c>
      <c r="C103" s="90">
        <v>14239.584098296473</v>
      </c>
      <c r="D103" s="90">
        <v>14184.425236970308</v>
      </c>
      <c r="E103" s="91">
        <v>14524.375780262402</v>
      </c>
      <c r="F103" s="91">
        <v>14468.113741709714</v>
      </c>
      <c r="G103" s="1004">
        <v>0.3888692026970435</v>
      </c>
      <c r="H103" s="92">
        <v>372.47663316582918</v>
      </c>
      <c r="I103" s="92">
        <v>-1.9269909083241752</v>
      </c>
      <c r="J103" s="93">
        <v>25.949367088607595</v>
      </c>
      <c r="K103" s="93">
        <v>9.3647058823529417</v>
      </c>
      <c r="L103" s="1005">
        <v>-0.37935825579075377</v>
      </c>
    </row>
    <row r="104" spans="1:12" ht="15">
      <c r="A104" s="46" t="s">
        <v>113</v>
      </c>
      <c r="B104" s="47" t="s">
        <v>29</v>
      </c>
      <c r="C104" s="79">
        <v>14231.550000000001</v>
      </c>
      <c r="D104" s="79">
        <v>14222.440196078431</v>
      </c>
      <c r="E104" s="80">
        <v>14516.181</v>
      </c>
      <c r="F104" s="80">
        <v>14506.888999999999</v>
      </c>
      <c r="G104" s="997">
        <v>6.4052327139204557E-2</v>
      </c>
      <c r="H104" s="81">
        <v>362</v>
      </c>
      <c r="I104" s="81">
        <v>-1.6571583808747685</v>
      </c>
      <c r="J104" s="89">
        <v>25.219941348973606</v>
      </c>
      <c r="K104" s="89">
        <v>5.0235294117647058</v>
      </c>
      <c r="L104" s="1003">
        <v>-0.23394823239193929</v>
      </c>
    </row>
    <row r="105" spans="1:12" ht="15">
      <c r="A105" s="46" t="s">
        <v>113</v>
      </c>
      <c r="B105" s="47" t="s">
        <v>30</v>
      </c>
      <c r="C105" s="79">
        <v>14248.334313725489</v>
      </c>
      <c r="D105" s="79">
        <v>14142.758823529412</v>
      </c>
      <c r="E105" s="80">
        <v>14533.300999999999</v>
      </c>
      <c r="F105" s="80">
        <v>14425.614</v>
      </c>
      <c r="G105" s="997">
        <v>0.74649855458492032</v>
      </c>
      <c r="H105" s="81">
        <v>384.6</v>
      </c>
      <c r="I105" s="81">
        <v>-2.2617534942820781</v>
      </c>
      <c r="J105" s="89">
        <v>26.804123711340207</v>
      </c>
      <c r="K105" s="89">
        <v>4.341176470588235</v>
      </c>
      <c r="L105" s="1003">
        <v>-0.14541002339881448</v>
      </c>
    </row>
    <row r="106" spans="1:12" ht="14.25">
      <c r="A106" s="44" t="s">
        <v>113</v>
      </c>
      <c r="B106" s="48" t="s">
        <v>31</v>
      </c>
      <c r="C106" s="90">
        <v>14056.421219551239</v>
      </c>
      <c r="D106" s="90">
        <v>13858.571075731996</v>
      </c>
      <c r="E106" s="91">
        <v>14337.549643942264</v>
      </c>
      <c r="F106" s="91">
        <v>14135.742497246636</v>
      </c>
      <c r="G106" s="1004">
        <v>1.4276374002634533</v>
      </c>
      <c r="H106" s="92">
        <v>336.04293239683938</v>
      </c>
      <c r="I106" s="92">
        <v>-0.1022977658108124</v>
      </c>
      <c r="J106" s="93">
        <v>20.912951167728238</v>
      </c>
      <c r="K106" s="93">
        <v>26.8</v>
      </c>
      <c r="L106" s="1005">
        <v>-2.2471785383903757</v>
      </c>
    </row>
    <row r="107" spans="1:12" ht="15">
      <c r="A107" s="46" t="s">
        <v>113</v>
      </c>
      <c r="B107" s="47" t="s">
        <v>32</v>
      </c>
      <c r="C107" s="79">
        <v>14170.046078431373</v>
      </c>
      <c r="D107" s="79">
        <v>13880.550980392158</v>
      </c>
      <c r="E107" s="80">
        <v>14453.447</v>
      </c>
      <c r="F107" s="80">
        <v>14158.162</v>
      </c>
      <c r="G107" s="997">
        <v>2.0856167629668301</v>
      </c>
      <c r="H107" s="81">
        <v>323.10000000000002</v>
      </c>
      <c r="I107" s="81">
        <v>-6.1862047633773155E-2</v>
      </c>
      <c r="J107" s="89">
        <v>16.898954703832754</v>
      </c>
      <c r="K107" s="89">
        <v>15.788235294117648</v>
      </c>
      <c r="L107" s="1003">
        <v>-1.9114255137762761</v>
      </c>
    </row>
    <row r="108" spans="1:12" ht="15.75" thickBot="1">
      <c r="A108" s="49" t="s">
        <v>113</v>
      </c>
      <c r="B108" s="50" t="s">
        <v>33</v>
      </c>
      <c r="C108" s="94">
        <v>13907.986274509803</v>
      </c>
      <c r="D108" s="94">
        <v>13827.509803921568</v>
      </c>
      <c r="E108" s="95">
        <v>14186.146000000001</v>
      </c>
      <c r="F108" s="95">
        <v>14104.06</v>
      </c>
      <c r="G108" s="1006">
        <v>0.58200262903023059</v>
      </c>
      <c r="H108" s="89">
        <v>354.6</v>
      </c>
      <c r="I108" s="89">
        <v>-0.61659192825111786</v>
      </c>
      <c r="J108" s="89">
        <v>27.173913043478258</v>
      </c>
      <c r="K108" s="89">
        <v>11.011764705882353</v>
      </c>
      <c r="L108" s="1003">
        <v>-0.33575302461410139</v>
      </c>
    </row>
    <row r="109" spans="1:12" ht="15.75" thickBot="1">
      <c r="A109" s="51"/>
      <c r="B109" s="52"/>
      <c r="C109" s="96"/>
      <c r="D109" s="96"/>
      <c r="E109" s="96"/>
      <c r="F109" s="96"/>
      <c r="G109" s="1007"/>
      <c r="H109" s="97"/>
      <c r="I109" s="97"/>
      <c r="J109" s="97"/>
      <c r="K109" s="97"/>
      <c r="L109" s="1008"/>
    </row>
    <row r="110" spans="1:12" ht="15">
      <c r="A110" s="46" t="s">
        <v>114</v>
      </c>
      <c r="B110" s="53" t="s">
        <v>30</v>
      </c>
      <c r="C110" s="98">
        <v>14258.569607843137</v>
      </c>
      <c r="D110" s="98">
        <v>14085.791176470588</v>
      </c>
      <c r="E110" s="99">
        <v>14543.741</v>
      </c>
      <c r="F110" s="99">
        <v>14367.507</v>
      </c>
      <c r="G110" s="1009">
        <v>1.2266150279237755</v>
      </c>
      <c r="H110" s="100">
        <v>404.4</v>
      </c>
      <c r="I110" s="100">
        <v>-3.5535416169806897</v>
      </c>
      <c r="J110" s="100">
        <v>23.949579831932773</v>
      </c>
      <c r="K110" s="100">
        <v>3.4705882352941178</v>
      </c>
      <c r="L110" s="1010">
        <v>-0.19885363951315904</v>
      </c>
    </row>
    <row r="111" spans="1:12" ht="15.75" thickBot="1">
      <c r="A111" s="49" t="s">
        <v>114</v>
      </c>
      <c r="B111" s="50" t="s">
        <v>33</v>
      </c>
      <c r="C111" s="94">
        <v>13869.374509803922</v>
      </c>
      <c r="D111" s="94">
        <v>13789.962745098039</v>
      </c>
      <c r="E111" s="95">
        <v>14146.762000000001</v>
      </c>
      <c r="F111" s="95">
        <v>14065.762000000001</v>
      </c>
      <c r="G111" s="1006">
        <v>0.57586641946593431</v>
      </c>
      <c r="H111" s="89">
        <v>376.9</v>
      </c>
      <c r="I111" s="89">
        <v>-1.4898065865133416</v>
      </c>
      <c r="J111" s="89">
        <v>48.734177215189874</v>
      </c>
      <c r="K111" s="89">
        <v>8.2941176470588243</v>
      </c>
      <c r="L111" s="1003">
        <v>0.98606954345105446</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99</v>
      </c>
      <c r="D113" s="85" t="s">
        <v>99</v>
      </c>
      <c r="E113" s="86" t="s">
        <v>99</v>
      </c>
      <c r="F113" s="86" t="s">
        <v>99</v>
      </c>
      <c r="G113" s="1001" t="s">
        <v>99</v>
      </c>
      <c r="H113" s="87" t="s">
        <v>99</v>
      </c>
      <c r="I113" s="87" t="s">
        <v>99</v>
      </c>
      <c r="J113" s="88" t="s">
        <v>99</v>
      </c>
      <c r="K113" s="88" t="s">
        <v>99</v>
      </c>
      <c r="L113" s="1002" t="s">
        <v>99</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99</v>
      </c>
      <c r="D115" s="79" t="s">
        <v>99</v>
      </c>
      <c r="E115" s="80" t="s">
        <v>99</v>
      </c>
      <c r="F115" s="80" t="s">
        <v>99</v>
      </c>
      <c r="G115" s="997" t="s">
        <v>99</v>
      </c>
      <c r="H115" s="81" t="s">
        <v>99</v>
      </c>
      <c r="I115" s="81" t="s">
        <v>99</v>
      </c>
      <c r="J115" s="89" t="s">
        <v>99</v>
      </c>
      <c r="K115" s="89" t="s">
        <v>99</v>
      </c>
      <c r="L115" s="1003" t="s">
        <v>99</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11465.280550847725</v>
      </c>
      <c r="D124" s="85">
        <v>11246.142787270119</v>
      </c>
      <c r="E124" s="86">
        <v>11694.58616186468</v>
      </c>
      <c r="F124" s="86">
        <v>11471.065643015521</v>
      </c>
      <c r="G124" s="1001">
        <v>1.9485593213848871</v>
      </c>
      <c r="H124" s="87">
        <v>349.05875706214687</v>
      </c>
      <c r="I124" s="87">
        <v>4.492774149086217</v>
      </c>
      <c r="J124" s="88">
        <v>118.5185185185185</v>
      </c>
      <c r="K124" s="88">
        <v>2.0823529411764707</v>
      </c>
      <c r="L124" s="1002">
        <v>0.83350927790172524</v>
      </c>
    </row>
    <row r="125" spans="1:12" ht="15">
      <c r="A125" s="46" t="s">
        <v>24</v>
      </c>
      <c r="B125" s="47" t="s">
        <v>29</v>
      </c>
      <c r="C125" s="79">
        <v>11290.825490196077</v>
      </c>
      <c r="D125" s="79" t="s">
        <v>253</v>
      </c>
      <c r="E125" s="80">
        <v>11516.642</v>
      </c>
      <c r="F125" s="80" t="s">
        <v>253</v>
      </c>
      <c r="G125" s="1382" t="s">
        <v>99</v>
      </c>
      <c r="H125" s="81">
        <v>314.5</v>
      </c>
      <c r="I125" s="81" t="s">
        <v>99</v>
      </c>
      <c r="J125" s="89" t="s">
        <v>99</v>
      </c>
      <c r="K125" s="89">
        <v>0.23529411764705879</v>
      </c>
      <c r="L125" s="1383" t="s">
        <v>99</v>
      </c>
    </row>
    <row r="126" spans="1:12" ht="15">
      <c r="A126" s="46" t="s">
        <v>24</v>
      </c>
      <c r="B126" s="47" t="s">
        <v>30</v>
      </c>
      <c r="C126" s="79">
        <v>11319.955882352941</v>
      </c>
      <c r="D126" s="79">
        <v>11124.686274509804</v>
      </c>
      <c r="E126" s="80">
        <v>11546.355</v>
      </c>
      <c r="F126" s="80">
        <v>11347.18</v>
      </c>
      <c r="G126" s="997">
        <v>1.7552819290784079</v>
      </c>
      <c r="H126" s="81">
        <v>339.6</v>
      </c>
      <c r="I126" s="81">
        <v>3.3789954337899615</v>
      </c>
      <c r="J126" s="89">
        <v>55.737704918032783</v>
      </c>
      <c r="K126" s="89">
        <v>1.1176470588235294</v>
      </c>
      <c r="L126" s="1003">
        <v>0.17715985561662229</v>
      </c>
    </row>
    <row r="127" spans="1:12" ht="15">
      <c r="A127" s="46" t="s">
        <v>24</v>
      </c>
      <c r="B127" s="47" t="s">
        <v>35</v>
      </c>
      <c r="C127" s="79">
        <v>11714.333333333334</v>
      </c>
      <c r="D127" s="79">
        <v>11656.01862745098</v>
      </c>
      <c r="E127" s="80">
        <v>11948.62</v>
      </c>
      <c r="F127" s="80">
        <v>11889.138999999999</v>
      </c>
      <c r="G127" s="997">
        <v>0.50029695169685195</v>
      </c>
      <c r="H127" s="81">
        <v>374.7</v>
      </c>
      <c r="I127" s="81">
        <v>4.8992161254199331</v>
      </c>
      <c r="J127" s="89">
        <v>244.44444444444446</v>
      </c>
      <c r="K127" s="89">
        <v>0.72941176470588232</v>
      </c>
      <c r="L127" s="1003">
        <v>0.45189095064482776</v>
      </c>
    </row>
    <row r="128" spans="1:12" ht="14.25">
      <c r="A128" s="44" t="s">
        <v>24</v>
      </c>
      <c r="B128" s="48" t="s">
        <v>31</v>
      </c>
      <c r="C128" s="90">
        <v>10972.338113264863</v>
      </c>
      <c r="D128" s="90">
        <v>11076.67759816786</v>
      </c>
      <c r="E128" s="91">
        <v>11191.78487553016</v>
      </c>
      <c r="F128" s="91">
        <v>11298.211150131217</v>
      </c>
      <c r="G128" s="1004">
        <v>-0.94197455851071776</v>
      </c>
      <c r="H128" s="92">
        <v>302.37727574750835</v>
      </c>
      <c r="I128" s="92">
        <v>-0.79397965985816366</v>
      </c>
      <c r="J128" s="93">
        <v>30.869565217391305</v>
      </c>
      <c r="K128" s="93">
        <v>17.705882352941178</v>
      </c>
      <c r="L128" s="1005">
        <v>-2.4614100959531982E-2</v>
      </c>
    </row>
    <row r="129" spans="1:12" ht="15">
      <c r="A129" s="46" t="s">
        <v>24</v>
      </c>
      <c r="B129" s="47" t="s">
        <v>32</v>
      </c>
      <c r="C129" s="79">
        <v>10906.667647058823</v>
      </c>
      <c r="D129" s="79">
        <v>10614.963725490197</v>
      </c>
      <c r="E129" s="80">
        <v>11124.800999999999</v>
      </c>
      <c r="F129" s="80">
        <v>10827.263000000001</v>
      </c>
      <c r="G129" s="997">
        <v>2.7480444503841706</v>
      </c>
      <c r="H129" s="81">
        <v>274.5</v>
      </c>
      <c r="I129" s="81">
        <v>1.5914137675795752</v>
      </c>
      <c r="J129" s="89">
        <v>56.069364161849713</v>
      </c>
      <c r="K129" s="89">
        <v>6.3529411764705879</v>
      </c>
      <c r="L129" s="1003">
        <v>1.0183744172969833</v>
      </c>
    </row>
    <row r="130" spans="1:12" ht="15">
      <c r="A130" s="46" t="s">
        <v>24</v>
      </c>
      <c r="B130" s="47" t="s">
        <v>33</v>
      </c>
      <c r="C130" s="79">
        <v>10923.95</v>
      </c>
      <c r="D130" s="79">
        <v>11216.454901960784</v>
      </c>
      <c r="E130" s="80">
        <v>11142.429</v>
      </c>
      <c r="F130" s="80">
        <v>11440.784</v>
      </c>
      <c r="G130" s="997">
        <v>-2.6078195340459147</v>
      </c>
      <c r="H130" s="81">
        <v>311.39999999999998</v>
      </c>
      <c r="I130" s="81">
        <v>-0.89115213239974911</v>
      </c>
      <c r="J130" s="89">
        <v>11.715481171548117</v>
      </c>
      <c r="K130" s="89">
        <v>9.4235294117647062</v>
      </c>
      <c r="L130" s="1003">
        <v>-1.6310496816673012</v>
      </c>
    </row>
    <row r="131" spans="1:12" ht="15">
      <c r="A131" s="46" t="s">
        <v>24</v>
      </c>
      <c r="B131" s="47" t="s">
        <v>36</v>
      </c>
      <c r="C131" s="79">
        <v>11352.034313725491</v>
      </c>
      <c r="D131" s="79">
        <v>11444.457843137254</v>
      </c>
      <c r="E131" s="80">
        <v>11579.075000000001</v>
      </c>
      <c r="F131" s="80">
        <v>11673.347</v>
      </c>
      <c r="G131" s="997">
        <v>-0.80758329209265367</v>
      </c>
      <c r="H131" s="81">
        <v>350.1</v>
      </c>
      <c r="I131" s="81">
        <v>-4.0559057275965902</v>
      </c>
      <c r="J131" s="89">
        <v>88.505747126436788</v>
      </c>
      <c r="K131" s="89">
        <v>1.9294117647058822</v>
      </c>
      <c r="L131" s="1003">
        <v>0.58806116341078507</v>
      </c>
    </row>
    <row r="132" spans="1:12" ht="14.25">
      <c r="A132" s="44" t="s">
        <v>24</v>
      </c>
      <c r="B132" s="48" t="s">
        <v>37</v>
      </c>
      <c r="C132" s="90">
        <v>9300.4214192537729</v>
      </c>
      <c r="D132" s="90">
        <v>9402.6108202224677</v>
      </c>
      <c r="E132" s="91">
        <v>9486.4298476388485</v>
      </c>
      <c r="F132" s="91">
        <v>9590.6630366269164</v>
      </c>
      <c r="G132" s="1004">
        <v>-1.0868194262482112</v>
      </c>
      <c r="H132" s="92">
        <v>236.11276297335203</v>
      </c>
      <c r="I132" s="92">
        <v>1.1733495108478542</v>
      </c>
      <c r="J132" s="93">
        <v>9.0214067278287455</v>
      </c>
      <c r="K132" s="93">
        <v>8.3882352941176475</v>
      </c>
      <c r="L132" s="1005">
        <v>-1.6950209501006697</v>
      </c>
    </row>
    <row r="133" spans="1:12" ht="15">
      <c r="A133" s="46" t="s">
        <v>24</v>
      </c>
      <c r="B133" s="47" t="s">
        <v>101</v>
      </c>
      <c r="C133" s="101">
        <v>8751.1186274509801</v>
      </c>
      <c r="D133" s="101">
        <v>8528.7901960784311</v>
      </c>
      <c r="E133" s="102">
        <v>8926.1409999999996</v>
      </c>
      <c r="F133" s="102">
        <v>8699.366</v>
      </c>
      <c r="G133" s="1011">
        <v>2.6067991621458351</v>
      </c>
      <c r="H133" s="103">
        <v>216</v>
      </c>
      <c r="I133" s="103">
        <v>3.2504780114722811</v>
      </c>
      <c r="J133" s="104">
        <v>51.012145748987855</v>
      </c>
      <c r="K133" s="104">
        <v>4.3882352941176466</v>
      </c>
      <c r="L133" s="1012">
        <v>0.58003301227984183</v>
      </c>
    </row>
    <row r="134" spans="1:12" ht="15">
      <c r="A134" s="46" t="s">
        <v>24</v>
      </c>
      <c r="B134" s="47" t="s">
        <v>38</v>
      </c>
      <c r="C134" s="79">
        <v>9813.6245098039217</v>
      </c>
      <c r="D134" s="79">
        <v>9641.5303921568629</v>
      </c>
      <c r="E134" s="80">
        <v>10009.897000000001</v>
      </c>
      <c r="F134" s="80">
        <v>9834.3610000000008</v>
      </c>
      <c r="G134" s="997">
        <v>1.7849253245838754</v>
      </c>
      <c r="H134" s="81">
        <v>242.2</v>
      </c>
      <c r="I134" s="81">
        <v>3.6371416345742404</v>
      </c>
      <c r="J134" s="89">
        <v>-21.621621621621621</v>
      </c>
      <c r="K134" s="89">
        <v>2.7294117647058824</v>
      </c>
      <c r="L134" s="1003">
        <v>-1.8342638442981265</v>
      </c>
    </row>
    <row r="135" spans="1:12" ht="15.75" thickBot="1">
      <c r="A135" s="46" t="s">
        <v>24</v>
      </c>
      <c r="B135" s="47" t="s">
        <v>39</v>
      </c>
      <c r="C135" s="79">
        <v>9788.9009803921563</v>
      </c>
      <c r="D135" s="79">
        <v>10303.310784313726</v>
      </c>
      <c r="E135" s="80">
        <v>9984.6790000000001</v>
      </c>
      <c r="F135" s="80">
        <v>10509.377</v>
      </c>
      <c r="G135" s="997">
        <v>-4.9926651218240652</v>
      </c>
      <c r="H135" s="81">
        <v>292.5</v>
      </c>
      <c r="I135" s="81">
        <v>2.1655606007684209</v>
      </c>
      <c r="J135" s="89">
        <v>-2.7027027027027026</v>
      </c>
      <c r="K135" s="89">
        <v>1.2705882352941176</v>
      </c>
      <c r="L135" s="1003">
        <v>-0.44079011808238566</v>
      </c>
    </row>
    <row r="136" spans="1:12" ht="15.75" thickBot="1">
      <c r="A136" s="51"/>
      <c r="B136" s="52"/>
      <c r="C136" s="96"/>
      <c r="D136" s="96"/>
      <c r="E136" s="96"/>
      <c r="F136" s="96"/>
      <c r="G136" s="1007"/>
      <c r="H136" s="97"/>
      <c r="I136" s="97"/>
      <c r="J136" s="97"/>
      <c r="K136" s="97"/>
      <c r="L136" s="1008"/>
    </row>
    <row r="137" spans="1:12" ht="14.25">
      <c r="A137" s="44" t="s">
        <v>116</v>
      </c>
      <c r="B137" s="48" t="s">
        <v>25</v>
      </c>
      <c r="C137" s="90">
        <v>13683.735114983583</v>
      </c>
      <c r="D137" s="90">
        <v>15034.502943484358</v>
      </c>
      <c r="E137" s="91">
        <v>13957.409817283255</v>
      </c>
      <c r="F137" s="91">
        <v>15335.193002354046</v>
      </c>
      <c r="G137" s="1004">
        <v>-8.9844528520723106</v>
      </c>
      <c r="H137" s="92">
        <v>340.4596153846154</v>
      </c>
      <c r="I137" s="92">
        <v>-0.61726137099495426</v>
      </c>
      <c r="J137" s="93">
        <v>67.741935483870961</v>
      </c>
      <c r="K137" s="93">
        <v>1.223529411764706</v>
      </c>
      <c r="L137" s="1005">
        <v>0.26762438555440682</v>
      </c>
    </row>
    <row r="138" spans="1:12" ht="15">
      <c r="A138" s="46" t="s">
        <v>116</v>
      </c>
      <c r="B138" s="47" t="s">
        <v>26</v>
      </c>
      <c r="C138" s="79">
        <v>14275.399019607843</v>
      </c>
      <c r="D138" s="79">
        <v>14317.535294117648</v>
      </c>
      <c r="E138" s="80">
        <v>14560.906999999999</v>
      </c>
      <c r="F138" s="80">
        <v>14603.886</v>
      </c>
      <c r="G138" s="997">
        <v>-0.29429838058172447</v>
      </c>
      <c r="H138" s="81">
        <v>314.39999999999998</v>
      </c>
      <c r="I138" s="81">
        <v>-2.6926648096564669</v>
      </c>
      <c r="J138" s="89">
        <v>0</v>
      </c>
      <c r="K138" s="89">
        <v>0.18823529411764706</v>
      </c>
      <c r="L138" s="1003">
        <v>-5.8449873936623653E-2</v>
      </c>
    </row>
    <row r="139" spans="1:12" ht="15">
      <c r="A139" s="46" t="s">
        <v>116</v>
      </c>
      <c r="B139" s="47" t="s">
        <v>27</v>
      </c>
      <c r="C139" s="79">
        <v>13583.555882352941</v>
      </c>
      <c r="D139" s="79">
        <v>15556.764705882353</v>
      </c>
      <c r="E139" s="80">
        <v>13855.227000000001</v>
      </c>
      <c r="F139" s="80">
        <v>15867.9</v>
      </c>
      <c r="G139" s="997">
        <v>-12.683927929971823</v>
      </c>
      <c r="H139" s="81">
        <v>340.5</v>
      </c>
      <c r="I139" s="81">
        <v>0.14705882352941177</v>
      </c>
      <c r="J139" s="89">
        <v>108.33333333333333</v>
      </c>
      <c r="K139" s="89">
        <v>0.88235294117647056</v>
      </c>
      <c r="L139" s="1003">
        <v>0.32731131305436145</v>
      </c>
    </row>
    <row r="140" spans="1:12" ht="15">
      <c r="A140" s="46" t="s">
        <v>116</v>
      </c>
      <c r="B140" s="47" t="s">
        <v>34</v>
      </c>
      <c r="C140" s="79">
        <v>13597.476470588235</v>
      </c>
      <c r="D140" s="79">
        <v>14333.259803921568</v>
      </c>
      <c r="E140" s="80">
        <v>13869.425999999999</v>
      </c>
      <c r="F140" s="80">
        <v>14619.924999999999</v>
      </c>
      <c r="G140" s="997">
        <v>-5.1333984271465125</v>
      </c>
      <c r="H140" s="81">
        <v>372.3</v>
      </c>
      <c r="I140" s="81">
        <v>-2.7937336814621383</v>
      </c>
      <c r="J140" s="89">
        <v>30</v>
      </c>
      <c r="K140" s="89">
        <v>0.15294117647058825</v>
      </c>
      <c r="L140" s="1003">
        <v>-1.2370535633309532E-3</v>
      </c>
    </row>
    <row r="141" spans="1:12" ht="14.25">
      <c r="A141" s="44" t="s">
        <v>116</v>
      </c>
      <c r="B141" s="48" t="s">
        <v>28</v>
      </c>
      <c r="C141" s="90">
        <v>13918.10734000706</v>
      </c>
      <c r="D141" s="90">
        <v>14345.807745178203</v>
      </c>
      <c r="E141" s="91">
        <v>14196.469486807202</v>
      </c>
      <c r="F141" s="91">
        <v>14632.723900081766</v>
      </c>
      <c r="G141" s="1004">
        <v>-2.9813616128718627</v>
      </c>
      <c r="H141" s="92">
        <v>311.9104499274311</v>
      </c>
      <c r="I141" s="92">
        <v>0.21821462767554109</v>
      </c>
      <c r="J141" s="93">
        <v>75.318066157760811</v>
      </c>
      <c r="K141" s="93">
        <v>8.1058823529411761</v>
      </c>
      <c r="L141" s="1005">
        <v>2.0466779126081516</v>
      </c>
    </row>
    <row r="142" spans="1:12" ht="15">
      <c r="A142" s="46" t="s">
        <v>116</v>
      </c>
      <c r="B142" s="47" t="s">
        <v>29</v>
      </c>
      <c r="C142" s="79">
        <v>13862.392156862745</v>
      </c>
      <c r="D142" s="79">
        <v>13971.624509803922</v>
      </c>
      <c r="E142" s="80">
        <v>14139.64</v>
      </c>
      <c r="F142" s="80">
        <v>14251.057000000001</v>
      </c>
      <c r="G142" s="997">
        <v>-0.78181569268862849</v>
      </c>
      <c r="H142" s="81">
        <v>285.60000000000002</v>
      </c>
      <c r="I142" s="81">
        <v>-1.7205781142463867</v>
      </c>
      <c r="J142" s="89">
        <v>14.814814814814813</v>
      </c>
      <c r="K142" s="89">
        <v>0.72941176470588232</v>
      </c>
      <c r="L142" s="1003">
        <v>-0.10315067747728146</v>
      </c>
    </row>
    <row r="143" spans="1:12" ht="15">
      <c r="A143" s="46" t="s">
        <v>116</v>
      </c>
      <c r="B143" s="47" t="s">
        <v>30</v>
      </c>
      <c r="C143" s="79">
        <v>13884.533333333333</v>
      </c>
      <c r="D143" s="79">
        <v>14519.044117647058</v>
      </c>
      <c r="E143" s="80">
        <v>14162.224</v>
      </c>
      <c r="F143" s="80">
        <v>14809.424999999999</v>
      </c>
      <c r="G143" s="997">
        <v>-4.3701966821804303</v>
      </c>
      <c r="H143" s="81">
        <v>306.89999999999998</v>
      </c>
      <c r="I143" s="81">
        <v>-0.51863857374392952</v>
      </c>
      <c r="J143" s="89">
        <v>68.458781362007173</v>
      </c>
      <c r="K143" s="89">
        <v>5.5294117647058822</v>
      </c>
      <c r="L143" s="1003">
        <v>1.2278391467595364</v>
      </c>
    </row>
    <row r="144" spans="1:12" ht="15">
      <c r="A144" s="46" t="s">
        <v>116</v>
      </c>
      <c r="B144" s="47" t="s">
        <v>35</v>
      </c>
      <c r="C144" s="79">
        <v>14028.194117647059</v>
      </c>
      <c r="D144" s="79">
        <v>13906.012745098038</v>
      </c>
      <c r="E144" s="80">
        <v>14308.758</v>
      </c>
      <c r="F144" s="80">
        <v>14184.133</v>
      </c>
      <c r="G144" s="997">
        <v>0.87862261302823386</v>
      </c>
      <c r="H144" s="81">
        <v>337.3</v>
      </c>
      <c r="I144" s="81">
        <v>-1.5182481751824783</v>
      </c>
      <c r="J144" s="89">
        <v>161.66666666666666</v>
      </c>
      <c r="K144" s="89">
        <v>1.8470588235294116</v>
      </c>
      <c r="L144" s="1003">
        <v>0.92198944332589639</v>
      </c>
    </row>
    <row r="145" spans="1:12" ht="14.25">
      <c r="A145" s="44" t="s">
        <v>116</v>
      </c>
      <c r="B145" s="48" t="s">
        <v>31</v>
      </c>
      <c r="C145" s="90">
        <v>12859.795825534344</v>
      </c>
      <c r="D145" s="90">
        <v>13230.801151750955</v>
      </c>
      <c r="E145" s="91">
        <v>13116.991742045031</v>
      </c>
      <c r="F145" s="91">
        <v>13495.417174785975</v>
      </c>
      <c r="G145" s="1004">
        <v>-2.8041032584599965</v>
      </c>
      <c r="H145" s="92">
        <v>274.43727865796831</v>
      </c>
      <c r="I145" s="92">
        <v>0.417458816237752</v>
      </c>
      <c r="J145" s="93">
        <v>49.442896935933142</v>
      </c>
      <c r="K145" s="93">
        <v>12.623529411764705</v>
      </c>
      <c r="L145" s="1005">
        <v>1.5535324953293053</v>
      </c>
    </row>
    <row r="146" spans="1:12" ht="15">
      <c r="A146" s="46" t="s">
        <v>116</v>
      </c>
      <c r="B146" s="47" t="s">
        <v>32</v>
      </c>
      <c r="C146" s="79">
        <v>12449.35294117647</v>
      </c>
      <c r="D146" s="79">
        <v>12320.983333333334</v>
      </c>
      <c r="E146" s="80">
        <v>12698.34</v>
      </c>
      <c r="F146" s="80">
        <v>12567.403</v>
      </c>
      <c r="G146" s="997">
        <v>1.0418779440748411</v>
      </c>
      <c r="H146" s="81">
        <v>242.7</v>
      </c>
      <c r="I146" s="81">
        <v>3.5409556313993096</v>
      </c>
      <c r="J146" s="89">
        <v>75</v>
      </c>
      <c r="K146" s="89">
        <v>3.2941176470588238</v>
      </c>
      <c r="L146" s="1003">
        <v>0.82726596651611661</v>
      </c>
    </row>
    <row r="147" spans="1:12" ht="15">
      <c r="A147" s="46" t="s">
        <v>116</v>
      </c>
      <c r="B147" s="47" t="s">
        <v>33</v>
      </c>
      <c r="C147" s="79">
        <v>12916.334313725491</v>
      </c>
      <c r="D147" s="79">
        <v>13523.178431372549</v>
      </c>
      <c r="E147" s="80">
        <v>13174.661</v>
      </c>
      <c r="F147" s="80">
        <v>13793.642</v>
      </c>
      <c r="G147" s="997">
        <v>-4.4874370380208486</v>
      </c>
      <c r="H147" s="81">
        <v>281.8</v>
      </c>
      <c r="I147" s="81">
        <v>0.71479628305932807</v>
      </c>
      <c r="J147" s="81">
        <v>42.126789366053167</v>
      </c>
      <c r="K147" s="81">
        <v>8.1764705882352953</v>
      </c>
      <c r="L147" s="998">
        <v>0.63715513957664527</v>
      </c>
    </row>
    <row r="148" spans="1:12" ht="15.75" thickBot="1">
      <c r="A148" s="56" t="s">
        <v>116</v>
      </c>
      <c r="B148" s="57" t="s">
        <v>36</v>
      </c>
      <c r="C148" s="82">
        <v>13408.261764705881</v>
      </c>
      <c r="D148" s="82">
        <v>12961.817647058824</v>
      </c>
      <c r="E148" s="83">
        <v>13676.427</v>
      </c>
      <c r="F148" s="83">
        <v>13221.054</v>
      </c>
      <c r="G148" s="999">
        <v>3.4443017931853204</v>
      </c>
      <c r="H148" s="84">
        <v>312.89999999999998</v>
      </c>
      <c r="I148" s="84">
        <v>-1.4177693761814747</v>
      </c>
      <c r="J148" s="84">
        <v>42.028985507246375</v>
      </c>
      <c r="K148" s="84">
        <v>1.1529411764705881</v>
      </c>
      <c r="L148" s="1000">
        <v>8.9111389236545602E-2</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16" t="s">
        <v>10</v>
      </c>
      <c r="I152" s="1417"/>
      <c r="J152" s="984" t="s">
        <v>11</v>
      </c>
      <c r="K152" s="955" t="s">
        <v>12</v>
      </c>
      <c r="L152" s="956"/>
    </row>
    <row r="153" spans="1:12" ht="15.75" customHeight="1">
      <c r="A153" s="29" t="s">
        <v>13</v>
      </c>
      <c r="B153" s="30" t="s">
        <v>14</v>
      </c>
      <c r="C153" s="957" t="s">
        <v>40</v>
      </c>
      <c r="D153" s="957" t="s">
        <v>40</v>
      </c>
      <c r="E153" s="958" t="s">
        <v>41</v>
      </c>
      <c r="F153" s="959"/>
      <c r="G153" s="985"/>
      <c r="H153" s="1414" t="s">
        <v>15</v>
      </c>
      <c r="I153" s="1415"/>
      <c r="J153" s="986" t="s">
        <v>16</v>
      </c>
      <c r="K153" s="960" t="s">
        <v>17</v>
      </c>
      <c r="L153" s="961"/>
    </row>
    <row r="154" spans="1:12" ht="26.25" thickBot="1">
      <c r="A154" s="31" t="s">
        <v>18</v>
      </c>
      <c r="B154" s="32" t="s">
        <v>19</v>
      </c>
      <c r="C154" s="876" t="s">
        <v>514</v>
      </c>
      <c r="D154" s="1378" t="s">
        <v>518</v>
      </c>
      <c r="E154" s="951" t="s">
        <v>514</v>
      </c>
      <c r="F154" s="1234" t="s">
        <v>518</v>
      </c>
      <c r="G154" s="983" t="s">
        <v>20</v>
      </c>
      <c r="H154" s="66" t="s">
        <v>514</v>
      </c>
      <c r="I154" s="889" t="s">
        <v>20</v>
      </c>
      <c r="J154" s="987" t="s">
        <v>20</v>
      </c>
      <c r="K154" s="952" t="s">
        <v>514</v>
      </c>
      <c r="L154" s="988" t="s">
        <v>21</v>
      </c>
    </row>
    <row r="155" spans="1:12" ht="15" thickBot="1">
      <c r="A155" s="33" t="s">
        <v>22</v>
      </c>
      <c r="B155" s="34" t="s">
        <v>23</v>
      </c>
      <c r="C155" s="67">
        <v>12682.875462123398</v>
      </c>
      <c r="D155" s="67">
        <v>12634.829567974206</v>
      </c>
      <c r="E155" s="68">
        <v>12936.532971365867</v>
      </c>
      <c r="F155" s="1235">
        <v>12887.526195548566</v>
      </c>
      <c r="G155" s="989">
        <v>0.3802651887856347</v>
      </c>
      <c r="H155" s="69">
        <v>317.72599264705883</v>
      </c>
      <c r="I155" s="69">
        <v>0.5364862266908188</v>
      </c>
      <c r="J155" s="70">
        <v>51.363383416805789</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13056.246128451379</v>
      </c>
      <c r="D157" s="72">
        <v>13111.746830943121</v>
      </c>
      <c r="E157" s="73">
        <v>13317.371051020407</v>
      </c>
      <c r="F157" s="73">
        <v>13423.782158054712</v>
      </c>
      <c r="G157" s="993">
        <v>-0.79270585429199669</v>
      </c>
      <c r="H157" s="74">
        <v>280</v>
      </c>
      <c r="I157" s="74">
        <v>2.1245554846357209</v>
      </c>
      <c r="J157" s="74">
        <v>-41.666666666666671</v>
      </c>
      <c r="K157" s="74">
        <v>8.5784313725490197E-2</v>
      </c>
      <c r="L157" s="994">
        <v>-0.13680889718157715</v>
      </c>
    </row>
    <row r="158" spans="1:12" ht="15">
      <c r="A158" s="46" t="s">
        <v>108</v>
      </c>
      <c r="B158" s="75" t="s">
        <v>23</v>
      </c>
      <c r="C158" s="76">
        <v>13850.506964769585</v>
      </c>
      <c r="D158" s="76">
        <v>13784.19304520629</v>
      </c>
      <c r="E158" s="77">
        <v>14127.517104064977</v>
      </c>
      <c r="F158" s="77">
        <v>14043.768331384465</v>
      </c>
      <c r="G158" s="995">
        <v>0.59634117214361593</v>
      </c>
      <c r="H158" s="78">
        <v>349.00211710221629</v>
      </c>
      <c r="I158" s="78">
        <v>0.86429411912533194</v>
      </c>
      <c r="J158" s="78">
        <v>50.622820129546589</v>
      </c>
      <c r="K158" s="78">
        <v>37.046568627450981</v>
      </c>
      <c r="L158" s="996">
        <v>-0.18214589675603321</v>
      </c>
    </row>
    <row r="159" spans="1:12" ht="15">
      <c r="A159" s="39" t="s">
        <v>109</v>
      </c>
      <c r="B159" s="40" t="s">
        <v>23</v>
      </c>
      <c r="C159" s="79">
        <v>13859.87064645441</v>
      </c>
      <c r="D159" s="79">
        <v>13749.09264605</v>
      </c>
      <c r="E159" s="80">
        <v>14137.068059383499</v>
      </c>
      <c r="F159" s="80">
        <v>14024.074498971</v>
      </c>
      <c r="G159" s="997">
        <v>0.80571135315053577</v>
      </c>
      <c r="H159" s="81">
        <v>378.70472103004289</v>
      </c>
      <c r="I159" s="81">
        <v>-1.1511770916005659</v>
      </c>
      <c r="J159" s="81">
        <v>67.025089605734763</v>
      </c>
      <c r="K159" s="81">
        <v>5.7107843137254903</v>
      </c>
      <c r="L159" s="998">
        <v>0.53549216013617507</v>
      </c>
    </row>
    <row r="160" spans="1:12" ht="15">
      <c r="A160" s="39" t="s">
        <v>110</v>
      </c>
      <c r="B160" s="40" t="s">
        <v>23</v>
      </c>
      <c r="C160" s="79" t="s">
        <v>99</v>
      </c>
      <c r="D160" s="79" t="s">
        <v>99</v>
      </c>
      <c r="E160" s="80" t="s">
        <v>99</v>
      </c>
      <c r="F160" s="80" t="s">
        <v>99</v>
      </c>
      <c r="G160" s="997" t="s">
        <v>99</v>
      </c>
      <c r="H160" s="81" t="s">
        <v>99</v>
      </c>
      <c r="I160" s="81" t="s">
        <v>99</v>
      </c>
      <c r="J160" s="81" t="s">
        <v>99</v>
      </c>
      <c r="K160" s="81" t="s">
        <v>99</v>
      </c>
      <c r="L160" s="998" t="s">
        <v>99</v>
      </c>
    </row>
    <row r="161" spans="1:12" ht="15">
      <c r="A161" s="39" t="s">
        <v>97</v>
      </c>
      <c r="B161" s="40" t="s">
        <v>23</v>
      </c>
      <c r="C161" s="79">
        <v>10673.36684551814</v>
      </c>
      <c r="D161" s="79">
        <v>10608.111515508805</v>
      </c>
      <c r="E161" s="80">
        <v>10886.834182428502</v>
      </c>
      <c r="F161" s="80">
        <v>10820.27374581898</v>
      </c>
      <c r="G161" s="997">
        <v>0.61514558848606427</v>
      </c>
      <c r="H161" s="81">
        <v>294.72635714285718</v>
      </c>
      <c r="I161" s="81">
        <v>2.000550899037262</v>
      </c>
      <c r="J161" s="81">
        <v>44.404332129963898</v>
      </c>
      <c r="K161" s="81">
        <v>34.313725490196077</v>
      </c>
      <c r="L161" s="998">
        <v>-1.6536275055375569</v>
      </c>
    </row>
    <row r="162" spans="1:12" ht="15.75" thickBot="1">
      <c r="A162" s="41" t="s">
        <v>111</v>
      </c>
      <c r="B162" s="42" t="s">
        <v>23</v>
      </c>
      <c r="C162" s="82">
        <v>13090.806616196556</v>
      </c>
      <c r="D162" s="82">
        <v>13306.210654082788</v>
      </c>
      <c r="E162" s="83">
        <v>13352.622748520487</v>
      </c>
      <c r="F162" s="83">
        <v>13572.334867164443</v>
      </c>
      <c r="G162" s="999">
        <v>-1.6188232960233386</v>
      </c>
      <c r="H162" s="84">
        <v>286.44876609442065</v>
      </c>
      <c r="I162" s="84">
        <v>-2.4402558942616701</v>
      </c>
      <c r="J162" s="84">
        <v>61.525129982668979</v>
      </c>
      <c r="K162" s="84">
        <v>22.843137254901961</v>
      </c>
      <c r="L162" s="1000">
        <v>1.4370901393389843</v>
      </c>
    </row>
    <row r="163" spans="1:12" ht="15" thickBot="1">
      <c r="A163" s="35"/>
      <c r="B163" s="43"/>
      <c r="C163" s="71"/>
      <c r="D163" s="71"/>
      <c r="E163" s="71"/>
      <c r="F163" s="71"/>
      <c r="G163" s="991"/>
      <c r="H163" s="70"/>
      <c r="I163" s="70"/>
      <c r="J163" s="70"/>
      <c r="K163" s="70"/>
      <c r="L163" s="992"/>
    </row>
    <row r="164" spans="1:12" ht="14.25">
      <c r="A164" s="44" t="s">
        <v>112</v>
      </c>
      <c r="B164" s="45" t="s">
        <v>25</v>
      </c>
      <c r="C164" s="85" t="s">
        <v>99</v>
      </c>
      <c r="D164" s="85" t="s">
        <v>99</v>
      </c>
      <c r="E164" s="86" t="s">
        <v>99</v>
      </c>
      <c r="F164" s="86" t="s">
        <v>99</v>
      </c>
      <c r="G164" s="1001" t="s">
        <v>99</v>
      </c>
      <c r="H164" s="87" t="s">
        <v>99</v>
      </c>
      <c r="I164" s="87" t="s">
        <v>99</v>
      </c>
      <c r="J164" s="88" t="s">
        <v>99</v>
      </c>
      <c r="K164" s="88" t="s">
        <v>99</v>
      </c>
      <c r="L164" s="1002" t="s">
        <v>99</v>
      </c>
    </row>
    <row r="165" spans="1:12" ht="15">
      <c r="A165" s="46" t="s">
        <v>112</v>
      </c>
      <c r="B165" s="47" t="s">
        <v>26</v>
      </c>
      <c r="C165" s="79" t="s">
        <v>99</v>
      </c>
      <c r="D165" s="79" t="s">
        <v>99</v>
      </c>
      <c r="E165" s="80" t="s">
        <v>99</v>
      </c>
      <c r="F165" s="80" t="s">
        <v>99</v>
      </c>
      <c r="G165" s="997" t="s">
        <v>99</v>
      </c>
      <c r="H165" s="81" t="s">
        <v>99</v>
      </c>
      <c r="I165" s="81" t="s">
        <v>99</v>
      </c>
      <c r="J165" s="89" t="s">
        <v>99</v>
      </c>
      <c r="K165" s="89" t="s">
        <v>99</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99</v>
      </c>
      <c r="D167" s="90">
        <v>13803.47156862745</v>
      </c>
      <c r="E167" s="91" t="s">
        <v>99</v>
      </c>
      <c r="F167" s="91">
        <v>14079.540999999999</v>
      </c>
      <c r="G167" s="1004" t="s">
        <v>99</v>
      </c>
      <c r="H167" s="92" t="s">
        <v>99</v>
      </c>
      <c r="I167" s="92" t="s">
        <v>99</v>
      </c>
      <c r="J167" s="93" t="s">
        <v>99</v>
      </c>
      <c r="K167" s="93">
        <v>0</v>
      </c>
      <c r="L167" s="1005" t="s">
        <v>99</v>
      </c>
    </row>
    <row r="168" spans="1:12" ht="15">
      <c r="A168" s="46" t="s">
        <v>112</v>
      </c>
      <c r="B168" s="47" t="s">
        <v>29</v>
      </c>
      <c r="C168" s="79" t="s">
        <v>99</v>
      </c>
      <c r="D168" s="79" t="s">
        <v>99</v>
      </c>
      <c r="E168" s="80" t="s">
        <v>99</v>
      </c>
      <c r="F168" s="80" t="s">
        <v>99</v>
      </c>
      <c r="G168" s="997" t="s">
        <v>99</v>
      </c>
      <c r="H168" s="81" t="s">
        <v>99</v>
      </c>
      <c r="I168" s="81" t="s">
        <v>99</v>
      </c>
      <c r="J168" s="89" t="s">
        <v>99</v>
      </c>
      <c r="K168" s="1384" t="s">
        <v>99</v>
      </c>
      <c r="L168" s="1003" t="s">
        <v>99</v>
      </c>
    </row>
    <row r="169" spans="1:12" ht="15">
      <c r="A169" s="46" t="s">
        <v>112</v>
      </c>
      <c r="B169" s="47" t="s">
        <v>30</v>
      </c>
      <c r="C169" s="79" t="s">
        <v>99</v>
      </c>
      <c r="D169" s="79">
        <v>13803.47156862745</v>
      </c>
      <c r="E169" s="80" t="s">
        <v>99</v>
      </c>
      <c r="F169" s="80">
        <v>14079.540999999999</v>
      </c>
      <c r="G169" s="997" t="s">
        <v>99</v>
      </c>
      <c r="H169" s="81" t="s">
        <v>99</v>
      </c>
      <c r="I169" s="81" t="s">
        <v>99</v>
      </c>
      <c r="J169" s="89" t="s">
        <v>99</v>
      </c>
      <c r="K169" s="89">
        <v>0</v>
      </c>
      <c r="L169" s="1003" t="s">
        <v>99</v>
      </c>
    </row>
    <row r="170" spans="1:12" ht="14.25">
      <c r="A170" s="44" t="s">
        <v>112</v>
      </c>
      <c r="B170" s="48" t="s">
        <v>31</v>
      </c>
      <c r="C170" s="90">
        <v>13056.246128451379</v>
      </c>
      <c r="D170" s="90">
        <v>13078.022439615066</v>
      </c>
      <c r="E170" s="91">
        <v>13317.371051020407</v>
      </c>
      <c r="F170" s="91">
        <v>13176.843682008368</v>
      </c>
      <c r="G170" s="1004">
        <v>1.0664721567875552</v>
      </c>
      <c r="H170" s="92">
        <v>280</v>
      </c>
      <c r="I170" s="92">
        <v>5.4349190410443091</v>
      </c>
      <c r="J170" s="93">
        <v>-22.222222222222221</v>
      </c>
      <c r="K170" s="93">
        <v>8.5784313725490197E-2</v>
      </c>
      <c r="L170" s="1005">
        <v>-8.1160594454810303E-2</v>
      </c>
    </row>
    <row r="171" spans="1:12" ht="15">
      <c r="A171" s="46" t="s">
        <v>112</v>
      </c>
      <c r="B171" s="47" t="s">
        <v>32</v>
      </c>
      <c r="C171" s="79">
        <v>12939.241176470588</v>
      </c>
      <c r="D171" s="79">
        <v>13067.25294117647</v>
      </c>
      <c r="E171" s="80">
        <v>13198.026</v>
      </c>
      <c r="F171" s="80">
        <v>12954.111999999999</v>
      </c>
      <c r="G171" s="997">
        <v>1.8829079137188307</v>
      </c>
      <c r="H171" s="81">
        <v>265</v>
      </c>
      <c r="I171" s="81">
        <v>5.2840683353198292</v>
      </c>
      <c r="J171" s="89">
        <v>-33.333333333333329</v>
      </c>
      <c r="K171" s="89">
        <v>4.9019607843137254E-2</v>
      </c>
      <c r="L171" s="1003">
        <v>-6.2276997610396422E-2</v>
      </c>
    </row>
    <row r="172" spans="1:12" ht="15.75" thickBot="1">
      <c r="A172" s="49" t="s">
        <v>112</v>
      </c>
      <c r="B172" s="50" t="s">
        <v>33</v>
      </c>
      <c r="C172" s="94">
        <v>13194.051960784314</v>
      </c>
      <c r="D172" s="94" t="s">
        <v>253</v>
      </c>
      <c r="E172" s="95">
        <v>13457.933000000001</v>
      </c>
      <c r="F172" s="95" t="s">
        <v>253</v>
      </c>
      <c r="G172" s="1006" t="s">
        <v>99</v>
      </c>
      <c r="H172" s="89">
        <v>300</v>
      </c>
      <c r="I172" s="89" t="s">
        <v>99</v>
      </c>
      <c r="J172" s="89" t="s">
        <v>99</v>
      </c>
      <c r="K172" s="89">
        <v>3.6764705882352942E-2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14362.445426176328</v>
      </c>
      <c r="D174" s="85">
        <v>14346.052892399959</v>
      </c>
      <c r="E174" s="86">
        <v>14649.694334699854</v>
      </c>
      <c r="F174" s="86">
        <v>14632.973950247959</v>
      </c>
      <c r="G174" s="1001">
        <v>0.1142651145880844</v>
      </c>
      <c r="H174" s="87">
        <v>413.10201612903222</v>
      </c>
      <c r="I174" s="87">
        <v>-1.5361721204146299</v>
      </c>
      <c r="J174" s="88">
        <v>66.442953020134226</v>
      </c>
      <c r="K174" s="88">
        <v>3.0392156862745097</v>
      </c>
      <c r="L174" s="1002">
        <v>0.27534998417842349</v>
      </c>
    </row>
    <row r="175" spans="1:12" ht="15">
      <c r="A175" s="46" t="s">
        <v>113</v>
      </c>
      <c r="B175" s="47" t="s">
        <v>26</v>
      </c>
      <c r="C175" s="79">
        <v>14391.577450980392</v>
      </c>
      <c r="D175" s="79">
        <v>14423.451960784314</v>
      </c>
      <c r="E175" s="80">
        <v>14679.409</v>
      </c>
      <c r="F175" s="80">
        <v>14711.921</v>
      </c>
      <c r="G175" s="997">
        <v>-0.22099085496721077</v>
      </c>
      <c r="H175" s="81">
        <v>414.4</v>
      </c>
      <c r="I175" s="81">
        <v>-0.69494368559789932</v>
      </c>
      <c r="J175" s="89">
        <v>69.473684210526315</v>
      </c>
      <c r="K175" s="89">
        <v>1.9730392156862744</v>
      </c>
      <c r="L175" s="1003">
        <v>0.21084296267199143</v>
      </c>
    </row>
    <row r="176" spans="1:12" ht="15">
      <c r="A176" s="46" t="s">
        <v>113</v>
      </c>
      <c r="B176" s="47" t="s">
        <v>27</v>
      </c>
      <c r="C176" s="79">
        <v>14308.046078431373</v>
      </c>
      <c r="D176" s="79">
        <v>14211.899019607843</v>
      </c>
      <c r="E176" s="80">
        <v>14594.207</v>
      </c>
      <c r="F176" s="80">
        <v>14496.137000000001</v>
      </c>
      <c r="G176" s="997">
        <v>0.67652506319442007</v>
      </c>
      <c r="H176" s="81">
        <v>410.7</v>
      </c>
      <c r="I176" s="81">
        <v>-3.0224321133412069</v>
      </c>
      <c r="J176" s="89">
        <v>61.111111111111114</v>
      </c>
      <c r="K176" s="89">
        <v>1.0661764705882353</v>
      </c>
      <c r="L176" s="1003">
        <v>6.4507021506432283E-2</v>
      </c>
    </row>
    <row r="177" spans="1:12" ht="14.25">
      <c r="A177" s="44" t="s">
        <v>113</v>
      </c>
      <c r="B177" s="48" t="s">
        <v>28</v>
      </c>
      <c r="C177" s="90">
        <v>14157.004603231775</v>
      </c>
      <c r="D177" s="90">
        <v>14108.872316166749</v>
      </c>
      <c r="E177" s="91">
        <v>14440.144695296411</v>
      </c>
      <c r="F177" s="91">
        <v>14391.049762490085</v>
      </c>
      <c r="G177" s="1004">
        <v>0.34114907262908617</v>
      </c>
      <c r="H177" s="92">
        <v>374.26834532374102</v>
      </c>
      <c r="I177" s="92">
        <v>-0.24105748719011771</v>
      </c>
      <c r="J177" s="93">
        <v>60.826446280991732</v>
      </c>
      <c r="K177" s="93">
        <v>11.924019607843137</v>
      </c>
      <c r="L177" s="1005">
        <v>0.70161189127849255</v>
      </c>
    </row>
    <row r="178" spans="1:12" ht="15">
      <c r="A178" s="46" t="s">
        <v>113</v>
      </c>
      <c r="B178" s="47" t="s">
        <v>29</v>
      </c>
      <c r="C178" s="79">
        <v>14043.358823529412</v>
      </c>
      <c r="D178" s="79">
        <v>14072.806862745099</v>
      </c>
      <c r="E178" s="80">
        <v>14324.226000000001</v>
      </c>
      <c r="F178" s="80">
        <v>14354.263000000001</v>
      </c>
      <c r="G178" s="997">
        <v>-0.20925490915138073</v>
      </c>
      <c r="H178" s="81">
        <v>365.1</v>
      </c>
      <c r="I178" s="81">
        <v>0.88422216081791816</v>
      </c>
      <c r="J178" s="89">
        <v>42.121212121212118</v>
      </c>
      <c r="K178" s="89">
        <v>5.7475490196078427</v>
      </c>
      <c r="L178" s="1003">
        <v>-0.3737642803365091</v>
      </c>
    </row>
    <row r="179" spans="1:12" ht="15">
      <c r="A179" s="46" t="s">
        <v>113</v>
      </c>
      <c r="B179" s="47" t="s">
        <v>30</v>
      </c>
      <c r="C179" s="79">
        <v>14257.87450980392</v>
      </c>
      <c r="D179" s="79">
        <v>14148.921568627451</v>
      </c>
      <c r="E179" s="80">
        <v>14543.031999999999</v>
      </c>
      <c r="F179" s="80">
        <v>14431.9</v>
      </c>
      <c r="G179" s="997">
        <v>0.77004413833244134</v>
      </c>
      <c r="H179" s="81">
        <v>382.8</v>
      </c>
      <c r="I179" s="81">
        <v>-2.1222193812324242</v>
      </c>
      <c r="J179" s="89">
        <v>83.27272727272728</v>
      </c>
      <c r="K179" s="89">
        <v>6.1764705882352944</v>
      </c>
      <c r="L179" s="1003">
        <v>1.0753761716150017</v>
      </c>
    </row>
    <row r="180" spans="1:12" ht="14.25">
      <c r="A180" s="44" t="s">
        <v>113</v>
      </c>
      <c r="B180" s="48" t="s">
        <v>31</v>
      </c>
      <c r="C180" s="90">
        <v>13571.696710512506</v>
      </c>
      <c r="D180" s="90">
        <v>13504.355674505568</v>
      </c>
      <c r="E180" s="91">
        <v>13843.130644722756</v>
      </c>
      <c r="F180" s="91">
        <v>13758.145674462254</v>
      </c>
      <c r="G180" s="1004">
        <v>0.6177065737736066</v>
      </c>
      <c r="H180" s="92">
        <v>326.53773584905662</v>
      </c>
      <c r="I180" s="92">
        <v>1.0368069739584591</v>
      </c>
      <c r="J180" s="93">
        <v>43.81484437350359</v>
      </c>
      <c r="K180" s="93">
        <v>22.083333333333332</v>
      </c>
      <c r="L180" s="1005">
        <v>-1.1591077722129484</v>
      </c>
    </row>
    <row r="181" spans="1:12" ht="15">
      <c r="A181" s="46" t="s">
        <v>113</v>
      </c>
      <c r="B181" s="47" t="s">
        <v>32</v>
      </c>
      <c r="C181" s="79">
        <v>13497.358823529412</v>
      </c>
      <c r="D181" s="79">
        <v>13459.711764705882</v>
      </c>
      <c r="E181" s="80">
        <v>13767.306</v>
      </c>
      <c r="F181" s="80">
        <v>13705.361000000001</v>
      </c>
      <c r="G181" s="997">
        <v>0.45197642003008676</v>
      </c>
      <c r="H181" s="81">
        <v>313.8</v>
      </c>
      <c r="I181" s="81">
        <v>1.225806451612907</v>
      </c>
      <c r="J181" s="89">
        <v>33.208955223880601</v>
      </c>
      <c r="K181" s="89">
        <v>13.125</v>
      </c>
      <c r="L181" s="1003">
        <v>-1.7887451307735116</v>
      </c>
    </row>
    <row r="182" spans="1:12" ht="15.75" thickBot="1">
      <c r="A182" s="49" t="s">
        <v>113</v>
      </c>
      <c r="B182" s="50" t="s">
        <v>33</v>
      </c>
      <c r="C182" s="94">
        <v>13670.704901960784</v>
      </c>
      <c r="D182" s="94">
        <v>13571.188235294117</v>
      </c>
      <c r="E182" s="95">
        <v>13944.119000000001</v>
      </c>
      <c r="F182" s="95">
        <v>13842.611999999999</v>
      </c>
      <c r="G182" s="1006">
        <v>0.73329368763641889</v>
      </c>
      <c r="H182" s="89">
        <v>345.2</v>
      </c>
      <c r="I182" s="89">
        <v>-0.46136101499423948</v>
      </c>
      <c r="J182" s="89">
        <v>62.806236080178167</v>
      </c>
      <c r="K182" s="89">
        <v>8.9583333333333339</v>
      </c>
      <c r="L182" s="1003">
        <v>0.62963735856056502</v>
      </c>
    </row>
    <row r="183" spans="1:12" ht="15.75" thickBot="1">
      <c r="A183" s="51"/>
      <c r="B183" s="52"/>
      <c r="C183" s="96"/>
      <c r="D183" s="96"/>
      <c r="E183" s="96"/>
      <c r="F183" s="96"/>
      <c r="G183" s="1007"/>
      <c r="H183" s="97"/>
      <c r="I183" s="97"/>
      <c r="J183" s="97"/>
      <c r="K183" s="97"/>
      <c r="L183" s="1008"/>
    </row>
    <row r="184" spans="1:12" ht="15">
      <c r="A184" s="46" t="s">
        <v>114</v>
      </c>
      <c r="B184" s="53" t="s">
        <v>30</v>
      </c>
      <c r="C184" s="98">
        <v>14121.401960784313</v>
      </c>
      <c r="D184" s="98">
        <v>14075.377450980392</v>
      </c>
      <c r="E184" s="99">
        <v>14403.83</v>
      </c>
      <c r="F184" s="99">
        <v>14356.885</v>
      </c>
      <c r="G184" s="1009">
        <v>0.3269859722356187</v>
      </c>
      <c r="H184" s="100">
        <v>411.8</v>
      </c>
      <c r="I184" s="100">
        <v>0.21903139449988662</v>
      </c>
      <c r="J184" s="100">
        <v>17.333333333333336</v>
      </c>
      <c r="K184" s="100">
        <v>1.0784313725490196</v>
      </c>
      <c r="L184" s="1010">
        <v>-0.31277619562015113</v>
      </c>
    </row>
    <row r="185" spans="1:12" ht="15.75" thickBot="1">
      <c r="A185" s="49" t="s">
        <v>114</v>
      </c>
      <c r="B185" s="50" t="s">
        <v>33</v>
      </c>
      <c r="C185" s="94">
        <v>13792.287254901961</v>
      </c>
      <c r="D185" s="94">
        <v>13616.914705882353</v>
      </c>
      <c r="E185" s="95">
        <v>14068.133</v>
      </c>
      <c r="F185" s="95">
        <v>13889.253000000001</v>
      </c>
      <c r="G185" s="1006">
        <v>1.2879022363549659</v>
      </c>
      <c r="H185" s="89">
        <v>371</v>
      </c>
      <c r="I185" s="89">
        <v>-0.5095199785465212</v>
      </c>
      <c r="J185" s="89">
        <v>85.294117647058826</v>
      </c>
      <c r="K185" s="89">
        <v>4.632352941176471</v>
      </c>
      <c r="L185" s="1003">
        <v>0.84826835575632664</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99</v>
      </c>
      <c r="E194" s="91" t="s">
        <v>99</v>
      </c>
      <c r="F194" s="91" t="s">
        <v>99</v>
      </c>
      <c r="G194" s="1004" t="s">
        <v>99</v>
      </c>
      <c r="H194" s="92" t="s">
        <v>99</v>
      </c>
      <c r="I194" s="92" t="s">
        <v>99</v>
      </c>
      <c r="J194" s="93" t="s">
        <v>99</v>
      </c>
      <c r="K194" s="93" t="s">
        <v>99</v>
      </c>
      <c r="L194" s="1005" t="s">
        <v>99</v>
      </c>
    </row>
    <row r="195" spans="1:12" ht="15">
      <c r="A195" s="39" t="s">
        <v>115</v>
      </c>
      <c r="B195" s="47" t="s">
        <v>33</v>
      </c>
      <c r="C195" s="79" t="s">
        <v>99</v>
      </c>
      <c r="D195" s="79" t="s">
        <v>99</v>
      </c>
      <c r="E195" s="80" t="s">
        <v>99</v>
      </c>
      <c r="F195" s="80" t="s">
        <v>99</v>
      </c>
      <c r="G195" s="997" t="s">
        <v>99</v>
      </c>
      <c r="H195" s="81" t="s">
        <v>99</v>
      </c>
      <c r="I195" s="81" t="s">
        <v>99</v>
      </c>
      <c r="J195" s="89" t="s">
        <v>99</v>
      </c>
      <c r="K195" s="89" t="s">
        <v>99</v>
      </c>
      <c r="L195" s="1003" t="s">
        <v>99</v>
      </c>
    </row>
    <row r="196" spans="1:12" ht="15.75" thickBot="1">
      <c r="A196" s="55" t="s">
        <v>115</v>
      </c>
      <c r="B196" s="47" t="s">
        <v>36</v>
      </c>
      <c r="C196" s="94" t="s">
        <v>99</v>
      </c>
      <c r="D196" s="94" t="s">
        <v>99</v>
      </c>
      <c r="E196" s="95" t="s">
        <v>99</v>
      </c>
      <c r="F196" s="95" t="s">
        <v>99</v>
      </c>
      <c r="G196" s="1006" t="s">
        <v>99</v>
      </c>
      <c r="H196" s="89" t="s">
        <v>99</v>
      </c>
      <c r="I196" s="89" t="s">
        <v>99</v>
      </c>
      <c r="J196" s="89" t="s">
        <v>99</v>
      </c>
      <c r="K196" s="89" t="s">
        <v>99</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11361.932017035619</v>
      </c>
      <c r="D198" s="85">
        <v>11493.059300408548</v>
      </c>
      <c r="E198" s="86">
        <v>11589.170657376331</v>
      </c>
      <c r="F198" s="86">
        <v>11722.920486416719</v>
      </c>
      <c r="G198" s="1001">
        <v>-1.1409258400699938</v>
      </c>
      <c r="H198" s="87">
        <v>357.85639686684073</v>
      </c>
      <c r="I198" s="87">
        <v>3.8171501527057159</v>
      </c>
      <c r="J198" s="88">
        <v>62.288135593220339</v>
      </c>
      <c r="K198" s="88">
        <v>4.6936274509803919</v>
      </c>
      <c r="L198" s="1002">
        <v>0.3159609698080672</v>
      </c>
    </row>
    <row r="199" spans="1:12" ht="15">
      <c r="A199" s="46" t="s">
        <v>24</v>
      </c>
      <c r="B199" s="47" t="s">
        <v>29</v>
      </c>
      <c r="C199" s="79">
        <v>11215.927450980391</v>
      </c>
      <c r="D199" s="79">
        <v>11053.606862745099</v>
      </c>
      <c r="E199" s="80">
        <v>11440.245999999999</v>
      </c>
      <c r="F199" s="80">
        <v>11274.679</v>
      </c>
      <c r="G199" s="997">
        <v>1.4684852668532655</v>
      </c>
      <c r="H199" s="81">
        <v>319.7</v>
      </c>
      <c r="I199" s="81">
        <v>0.59786028949023828</v>
      </c>
      <c r="J199" s="89">
        <v>46.938775510204081</v>
      </c>
      <c r="K199" s="89">
        <v>0.88235294117647056</v>
      </c>
      <c r="L199" s="1003">
        <v>-2.6569336694054368E-2</v>
      </c>
    </row>
    <row r="200" spans="1:12" ht="15">
      <c r="A200" s="46" t="s">
        <v>24</v>
      </c>
      <c r="B200" s="47" t="s">
        <v>30</v>
      </c>
      <c r="C200" s="79">
        <v>11230.812745098039</v>
      </c>
      <c r="D200" s="79">
        <v>11663.438235294117</v>
      </c>
      <c r="E200" s="80">
        <v>11455.429</v>
      </c>
      <c r="F200" s="80">
        <v>11896.707</v>
      </c>
      <c r="G200" s="997">
        <v>-3.7092449196235582</v>
      </c>
      <c r="H200" s="81">
        <v>357.8</v>
      </c>
      <c r="I200" s="81">
        <v>6.3298662704309105</v>
      </c>
      <c r="J200" s="89">
        <v>30.76923076923077</v>
      </c>
      <c r="K200" s="89">
        <v>1.4583333333333333</v>
      </c>
      <c r="L200" s="1003">
        <v>-0.22966518271192737</v>
      </c>
    </row>
    <row r="201" spans="1:12" ht="15">
      <c r="A201" s="46" t="s">
        <v>24</v>
      </c>
      <c r="B201" s="47" t="s">
        <v>35</v>
      </c>
      <c r="C201" s="79">
        <v>11487.094117647059</v>
      </c>
      <c r="D201" s="79">
        <v>11539.284313725489</v>
      </c>
      <c r="E201" s="80">
        <v>11716.835999999999</v>
      </c>
      <c r="F201" s="80">
        <v>11770.07</v>
      </c>
      <c r="G201" s="997">
        <v>-0.45228278166570279</v>
      </c>
      <c r="H201" s="81">
        <v>372.2</v>
      </c>
      <c r="I201" s="81">
        <v>1.6384489350081923</v>
      </c>
      <c r="J201" s="89">
        <v>100</v>
      </c>
      <c r="K201" s="89">
        <v>2.3529411764705883</v>
      </c>
      <c r="L201" s="1003">
        <v>0.5721954892140495</v>
      </c>
    </row>
    <row r="202" spans="1:12" ht="14.25">
      <c r="A202" s="44" t="s">
        <v>24</v>
      </c>
      <c r="B202" s="48" t="s">
        <v>31</v>
      </c>
      <c r="C202" s="90">
        <v>11029.858361298651</v>
      </c>
      <c r="D202" s="90">
        <v>11005.493940566374</v>
      </c>
      <c r="E202" s="91">
        <v>11250.455528524624</v>
      </c>
      <c r="F202" s="91">
        <v>11225.6038193777</v>
      </c>
      <c r="G202" s="1004">
        <v>0.22138416379905312</v>
      </c>
      <c r="H202" s="92">
        <v>304.23997772828506</v>
      </c>
      <c r="I202" s="92">
        <v>0.54754970228430466</v>
      </c>
      <c r="J202" s="93">
        <v>45.897644191714058</v>
      </c>
      <c r="K202" s="93">
        <v>22.009803921568626</v>
      </c>
      <c r="L202" s="1005">
        <v>-0.82454963064803266</v>
      </c>
    </row>
    <row r="203" spans="1:12" ht="15">
      <c r="A203" s="46" t="s">
        <v>24</v>
      </c>
      <c r="B203" s="47" t="s">
        <v>32</v>
      </c>
      <c r="C203" s="79">
        <v>10653.192156862744</v>
      </c>
      <c r="D203" s="79">
        <v>10634.66274509804</v>
      </c>
      <c r="E203" s="80">
        <v>10866.255999999999</v>
      </c>
      <c r="F203" s="80">
        <v>10847.356</v>
      </c>
      <c r="G203" s="997">
        <v>0.17423600737359071</v>
      </c>
      <c r="H203" s="81">
        <v>275.39999999999998</v>
      </c>
      <c r="I203" s="81">
        <v>0.40102078016768716</v>
      </c>
      <c r="J203" s="89">
        <v>55.494505494505496</v>
      </c>
      <c r="K203" s="89">
        <v>6.9362745098039218</v>
      </c>
      <c r="L203" s="1003">
        <v>0.18428044562287926</v>
      </c>
    </row>
    <row r="204" spans="1:12" ht="15">
      <c r="A204" s="46" t="s">
        <v>24</v>
      </c>
      <c r="B204" s="47" t="s">
        <v>33</v>
      </c>
      <c r="C204" s="79">
        <v>11149.62156862745</v>
      </c>
      <c r="D204" s="79">
        <v>11043.730392156862</v>
      </c>
      <c r="E204" s="80">
        <v>11372.614</v>
      </c>
      <c r="F204" s="80">
        <v>11264.605</v>
      </c>
      <c r="G204" s="997">
        <v>0.95883521881148981</v>
      </c>
      <c r="H204" s="81">
        <v>301.5</v>
      </c>
      <c r="I204" s="81">
        <v>0.13284623048820235</v>
      </c>
      <c r="J204" s="89">
        <v>35.740072202166068</v>
      </c>
      <c r="K204" s="89">
        <v>9.2156862745098049</v>
      </c>
      <c r="L204" s="1003">
        <v>-1.0607002956998031</v>
      </c>
    </row>
    <row r="205" spans="1:12" ht="15">
      <c r="A205" s="46" t="s">
        <v>24</v>
      </c>
      <c r="B205" s="47" t="s">
        <v>36</v>
      </c>
      <c r="C205" s="79">
        <v>11222.536274509803</v>
      </c>
      <c r="D205" s="79">
        <v>11295.15</v>
      </c>
      <c r="E205" s="80">
        <v>11446.986999999999</v>
      </c>
      <c r="F205" s="80">
        <v>11521.053</v>
      </c>
      <c r="G205" s="997">
        <v>-0.6428752649605961</v>
      </c>
      <c r="H205" s="81">
        <v>342.7</v>
      </c>
      <c r="I205" s="81">
        <v>1.3605442176870648</v>
      </c>
      <c r="J205" s="89">
        <v>52.715654952076676</v>
      </c>
      <c r="K205" s="89">
        <v>5.8578431372549016</v>
      </c>
      <c r="L205" s="1003">
        <v>5.1870219428895581E-2</v>
      </c>
    </row>
    <row r="206" spans="1:12" ht="14.25">
      <c r="A206" s="44" t="s">
        <v>24</v>
      </c>
      <c r="B206" s="48" t="s">
        <v>37</v>
      </c>
      <c r="C206" s="90">
        <v>8633.7885716577657</v>
      </c>
      <c r="D206" s="90">
        <v>8540.9172863319909</v>
      </c>
      <c r="E206" s="91">
        <v>8806.4643430909218</v>
      </c>
      <c r="F206" s="91">
        <v>8711.7356320586314</v>
      </c>
      <c r="G206" s="1004">
        <v>1.0873689817181187</v>
      </c>
      <c r="H206" s="92">
        <v>228.27665056360706</v>
      </c>
      <c r="I206" s="92">
        <v>1.2301893191689772</v>
      </c>
      <c r="J206" s="93">
        <v>31.567796610169491</v>
      </c>
      <c r="K206" s="93">
        <v>7.610294117647058</v>
      </c>
      <c r="L206" s="1005">
        <v>-1.1450388446975914</v>
      </c>
    </row>
    <row r="207" spans="1:12" ht="15">
      <c r="A207" s="46" t="s">
        <v>24</v>
      </c>
      <c r="B207" s="47" t="s">
        <v>101</v>
      </c>
      <c r="C207" s="101">
        <v>8439.3401960784322</v>
      </c>
      <c r="D207" s="101">
        <v>8396.527450980393</v>
      </c>
      <c r="E207" s="102">
        <v>8608.1270000000004</v>
      </c>
      <c r="F207" s="102">
        <v>8564.4580000000005</v>
      </c>
      <c r="G207" s="1011">
        <v>0.5098863232209192</v>
      </c>
      <c r="H207" s="103">
        <v>214.4</v>
      </c>
      <c r="I207" s="103">
        <v>-1.1070110701107037</v>
      </c>
      <c r="J207" s="104">
        <v>34.397163120567377</v>
      </c>
      <c r="K207" s="104">
        <v>4.6446078431372548</v>
      </c>
      <c r="L207" s="1012">
        <v>-0.58633261317882734</v>
      </c>
    </row>
    <row r="208" spans="1:12" ht="15">
      <c r="A208" s="46" t="s">
        <v>24</v>
      </c>
      <c r="B208" s="47" t="s">
        <v>38</v>
      </c>
      <c r="C208" s="79">
        <v>8818.3205882352941</v>
      </c>
      <c r="D208" s="79">
        <v>8728.174509803921</v>
      </c>
      <c r="E208" s="80">
        <v>8994.6869999999999</v>
      </c>
      <c r="F208" s="80">
        <v>8902.7379999999994</v>
      </c>
      <c r="G208" s="997">
        <v>1.0328170951453421</v>
      </c>
      <c r="H208" s="81">
        <v>245.1</v>
      </c>
      <c r="I208" s="81">
        <v>4.3867120954003331</v>
      </c>
      <c r="J208" s="89">
        <v>21.428571428571427</v>
      </c>
      <c r="K208" s="89">
        <v>2.2916666666666665</v>
      </c>
      <c r="L208" s="1003">
        <v>-0.56494620664069739</v>
      </c>
    </row>
    <row r="209" spans="1:12" ht="15.75" thickBot="1">
      <c r="A209" s="46" t="s">
        <v>24</v>
      </c>
      <c r="B209" s="47" t="s">
        <v>39</v>
      </c>
      <c r="C209" s="79">
        <v>9134.2607843137248</v>
      </c>
      <c r="D209" s="79">
        <v>8765.7892156862745</v>
      </c>
      <c r="E209" s="80">
        <v>9316.9459999999999</v>
      </c>
      <c r="F209" s="80">
        <v>8941.1049999999996</v>
      </c>
      <c r="G209" s="997">
        <v>4.2035184689140808</v>
      </c>
      <c r="H209" s="81">
        <v>266.7</v>
      </c>
      <c r="I209" s="81">
        <v>5.0413548641197252</v>
      </c>
      <c r="J209" s="89">
        <v>52.777777777777779</v>
      </c>
      <c r="K209" s="89">
        <v>0.6740196078431373</v>
      </c>
      <c r="L209" s="1003">
        <v>6.2399751219353039E-3</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14416.566517672338</v>
      </c>
      <c r="D211" s="90">
        <v>14251.89236222438</v>
      </c>
      <c r="E211" s="91">
        <v>14704.897848025785</v>
      </c>
      <c r="F211" s="91">
        <v>14536.930209468868</v>
      </c>
      <c r="G211" s="1004">
        <v>1.1554546670899468</v>
      </c>
      <c r="H211" s="92">
        <v>323.18906250000003</v>
      </c>
      <c r="I211" s="92">
        <v>-4.2004625089025183</v>
      </c>
      <c r="J211" s="93">
        <v>28.859060402684566</v>
      </c>
      <c r="K211" s="93">
        <v>2.3529411764705883</v>
      </c>
      <c r="L211" s="1005">
        <v>-0.41092452562549786</v>
      </c>
    </row>
    <row r="212" spans="1:12" ht="15">
      <c r="A212" s="46" t="s">
        <v>116</v>
      </c>
      <c r="B212" s="47" t="s">
        <v>26</v>
      </c>
      <c r="C212" s="79">
        <v>14388.757843137255</v>
      </c>
      <c r="D212" s="79">
        <v>14074.798039215686</v>
      </c>
      <c r="E212" s="80">
        <v>14676.532999999999</v>
      </c>
      <c r="F212" s="80">
        <v>14356.294</v>
      </c>
      <c r="G212" s="997">
        <v>2.2306522839390137</v>
      </c>
      <c r="H212" s="81">
        <v>317.8</v>
      </c>
      <c r="I212" s="81">
        <v>7.3648648648648685</v>
      </c>
      <c r="J212" s="89">
        <v>35</v>
      </c>
      <c r="K212" s="89">
        <v>0.33088235294117646</v>
      </c>
      <c r="L212" s="1003">
        <v>-4.0106331903935755E-2</v>
      </c>
    </row>
    <row r="213" spans="1:12" ht="15">
      <c r="A213" s="46" t="s">
        <v>116</v>
      </c>
      <c r="B213" s="47" t="s">
        <v>27</v>
      </c>
      <c r="C213" s="79">
        <v>14352.548039215686</v>
      </c>
      <c r="D213" s="79">
        <v>14277.792156862744</v>
      </c>
      <c r="E213" s="80">
        <v>14639.599</v>
      </c>
      <c r="F213" s="80">
        <v>14563.348</v>
      </c>
      <c r="G213" s="997">
        <v>0.52358152809367875</v>
      </c>
      <c r="H213" s="81">
        <v>320.10000000000002</v>
      </c>
      <c r="I213" s="81">
        <v>-4.5617173524150134</v>
      </c>
      <c r="J213" s="89">
        <v>29.11392405063291</v>
      </c>
      <c r="K213" s="89">
        <v>1.25</v>
      </c>
      <c r="L213" s="1003">
        <v>-0.21540530513819345</v>
      </c>
    </row>
    <row r="214" spans="1:12" ht="15">
      <c r="A214" s="46" t="s">
        <v>116</v>
      </c>
      <c r="B214" s="47" t="s">
        <v>34</v>
      </c>
      <c r="C214" s="79">
        <v>14528.420588235293</v>
      </c>
      <c r="D214" s="79">
        <v>14272.175490196079</v>
      </c>
      <c r="E214" s="80">
        <v>14818.989</v>
      </c>
      <c r="F214" s="80">
        <v>14557.619000000001</v>
      </c>
      <c r="G214" s="997">
        <v>1.795417231348059</v>
      </c>
      <c r="H214" s="81">
        <v>330.5</v>
      </c>
      <c r="I214" s="81">
        <v>-7.4229691876750703</v>
      </c>
      <c r="J214" s="89">
        <v>26</v>
      </c>
      <c r="K214" s="89">
        <v>0.7720588235294118</v>
      </c>
      <c r="L214" s="1003">
        <v>-0.15541288858336877</v>
      </c>
    </row>
    <row r="215" spans="1:12" ht="14.25">
      <c r="A215" s="44" t="s">
        <v>116</v>
      </c>
      <c r="B215" s="48" t="s">
        <v>28</v>
      </c>
      <c r="C215" s="90">
        <v>13483.143103189177</v>
      </c>
      <c r="D215" s="90">
        <v>13722.459079470091</v>
      </c>
      <c r="E215" s="91">
        <v>13752.805965252961</v>
      </c>
      <c r="F215" s="91">
        <v>13996.908261059492</v>
      </c>
      <c r="G215" s="1004">
        <v>-1.7439729635554111</v>
      </c>
      <c r="H215" s="92">
        <v>299.97545839210159</v>
      </c>
      <c r="I215" s="92">
        <v>-2.0344655396034796</v>
      </c>
      <c r="J215" s="93">
        <v>50.530785562632694</v>
      </c>
      <c r="K215" s="93">
        <v>8.6887254901960773</v>
      </c>
      <c r="L215" s="1005">
        <v>-4.8058037906315576E-2</v>
      </c>
    </row>
    <row r="216" spans="1:12" ht="15">
      <c r="A216" s="46" t="s">
        <v>116</v>
      </c>
      <c r="B216" s="47" t="s">
        <v>29</v>
      </c>
      <c r="C216" s="79">
        <v>12996.695098039216</v>
      </c>
      <c r="D216" s="79">
        <v>13613.890196078431</v>
      </c>
      <c r="E216" s="80">
        <v>13256.629000000001</v>
      </c>
      <c r="F216" s="80">
        <v>13886.168</v>
      </c>
      <c r="G216" s="997">
        <v>-4.5335689442904537</v>
      </c>
      <c r="H216" s="81">
        <v>273.39999999999998</v>
      </c>
      <c r="I216" s="81">
        <v>-2.2873481057898619</v>
      </c>
      <c r="J216" s="89">
        <v>84.745762711864401</v>
      </c>
      <c r="K216" s="89">
        <v>1.3357843137254901</v>
      </c>
      <c r="L216" s="1003">
        <v>0.24136769343240894</v>
      </c>
    </row>
    <row r="217" spans="1:12" ht="15">
      <c r="A217" s="46" t="s">
        <v>116</v>
      </c>
      <c r="B217" s="47" t="s">
        <v>30</v>
      </c>
      <c r="C217" s="79">
        <v>13605.390196078431</v>
      </c>
      <c r="D217" s="79">
        <v>13749.500980392157</v>
      </c>
      <c r="E217" s="80">
        <v>13877.498</v>
      </c>
      <c r="F217" s="80">
        <v>14024.491</v>
      </c>
      <c r="G217" s="997">
        <v>-1.0481164699667205</v>
      </c>
      <c r="H217" s="81">
        <v>296.60000000000002</v>
      </c>
      <c r="I217" s="81">
        <v>-1.1333333333333258</v>
      </c>
      <c r="J217" s="89">
        <v>40.151515151515149</v>
      </c>
      <c r="K217" s="89">
        <v>4.534313725490196</v>
      </c>
      <c r="L217" s="1003">
        <v>-0.36273691446528566</v>
      </c>
    </row>
    <row r="218" spans="1:12" ht="15">
      <c r="A218" s="46" t="s">
        <v>116</v>
      </c>
      <c r="B218" s="47" t="s">
        <v>35</v>
      </c>
      <c r="C218" s="79">
        <v>13497.934313725489</v>
      </c>
      <c r="D218" s="79">
        <v>13715.266666666666</v>
      </c>
      <c r="E218" s="80">
        <v>13767.893</v>
      </c>
      <c r="F218" s="80">
        <v>13989.572</v>
      </c>
      <c r="G218" s="997">
        <v>-1.5846017304889677</v>
      </c>
      <c r="H218" s="81">
        <v>318</v>
      </c>
      <c r="I218" s="81">
        <v>-2.9896278218425905</v>
      </c>
      <c r="J218" s="89">
        <v>55.405405405405403</v>
      </c>
      <c r="K218" s="89">
        <v>2.8186274509803924</v>
      </c>
      <c r="L218" s="1003">
        <v>7.3311183126561819E-2</v>
      </c>
    </row>
    <row r="219" spans="1:12" ht="14.25">
      <c r="A219" s="44" t="s">
        <v>116</v>
      </c>
      <c r="B219" s="48" t="s">
        <v>31</v>
      </c>
      <c r="C219" s="90">
        <v>12451.584589655789</v>
      </c>
      <c r="D219" s="90">
        <v>12561.002705502013</v>
      </c>
      <c r="E219" s="91">
        <v>12700.616281448905</v>
      </c>
      <c r="F219" s="91">
        <v>12812.222759612054</v>
      </c>
      <c r="G219" s="1004">
        <v>-0.87109380048374896</v>
      </c>
      <c r="H219" s="92">
        <v>269.16469366562831</v>
      </c>
      <c r="I219" s="92">
        <v>-0.4205690569931555</v>
      </c>
      <c r="J219" s="93">
        <v>80.337078651685388</v>
      </c>
      <c r="K219" s="93">
        <v>11.801470588235293</v>
      </c>
      <c r="L219" s="1005">
        <v>1.8960727028707982</v>
      </c>
    </row>
    <row r="220" spans="1:12" ht="15">
      <c r="A220" s="46" t="s">
        <v>116</v>
      </c>
      <c r="B220" s="47" t="s">
        <v>32</v>
      </c>
      <c r="C220" s="79">
        <v>12114.364705882354</v>
      </c>
      <c r="D220" s="79">
        <v>12113.633333333333</v>
      </c>
      <c r="E220" s="80">
        <v>12356.652</v>
      </c>
      <c r="F220" s="80">
        <v>12355.906000000001</v>
      </c>
      <c r="G220" s="997">
        <v>6.0375985378909895E-3</v>
      </c>
      <c r="H220" s="81">
        <v>244.4</v>
      </c>
      <c r="I220" s="81">
        <v>3.3840947546531304</v>
      </c>
      <c r="J220" s="89">
        <v>117.8294573643411</v>
      </c>
      <c r="K220" s="89">
        <v>3.4436274509803924</v>
      </c>
      <c r="L220" s="1003">
        <v>1.0507504337294185</v>
      </c>
    </row>
    <row r="221" spans="1:12" ht="15">
      <c r="A221" s="46" t="s">
        <v>116</v>
      </c>
      <c r="B221" s="47" t="s">
        <v>33</v>
      </c>
      <c r="C221" s="79">
        <v>12570.954901960784</v>
      </c>
      <c r="D221" s="79">
        <v>12661.157843137255</v>
      </c>
      <c r="E221" s="80">
        <v>12822.374</v>
      </c>
      <c r="F221" s="80">
        <v>12914.380999999999</v>
      </c>
      <c r="G221" s="997">
        <v>-0.71243832747384184</v>
      </c>
      <c r="H221" s="81">
        <v>270.60000000000002</v>
      </c>
      <c r="I221" s="81">
        <v>-0.87912087912087078</v>
      </c>
      <c r="J221" s="81">
        <v>67.944250871080129</v>
      </c>
      <c r="K221" s="81">
        <v>5.9068627450980387</v>
      </c>
      <c r="L221" s="998">
        <v>0.5831751175706783</v>
      </c>
    </row>
    <row r="222" spans="1:12" ht="15.75" thickBot="1">
      <c r="A222" s="56" t="s">
        <v>116</v>
      </c>
      <c r="B222" s="57" t="s">
        <v>36</v>
      </c>
      <c r="C222" s="82">
        <v>12577.923529411764</v>
      </c>
      <c r="D222" s="82">
        <v>12724.315686274509</v>
      </c>
      <c r="E222" s="83">
        <v>12829.482</v>
      </c>
      <c r="F222" s="83">
        <v>12978.802</v>
      </c>
      <c r="G222" s="999">
        <v>-1.1504913935816243</v>
      </c>
      <c r="H222" s="84">
        <v>300.5</v>
      </c>
      <c r="I222" s="84">
        <v>-9.9734042553195248E-2</v>
      </c>
      <c r="J222" s="84">
        <v>69.491525423728817</v>
      </c>
      <c r="K222" s="84">
        <v>2.4509803921568629</v>
      </c>
      <c r="L222" s="1000">
        <v>0.26214715157070057</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16" t="s">
        <v>10</v>
      </c>
      <c r="I227" s="1417"/>
      <c r="J227" s="984" t="s">
        <v>11</v>
      </c>
      <c r="K227" s="955" t="s">
        <v>12</v>
      </c>
      <c r="L227" s="956"/>
    </row>
    <row r="228" spans="1:12" ht="15.75" customHeight="1">
      <c r="A228" s="29" t="s">
        <v>13</v>
      </c>
      <c r="B228" s="30" t="s">
        <v>14</v>
      </c>
      <c r="C228" s="957" t="s">
        <v>40</v>
      </c>
      <c r="D228" s="957" t="s">
        <v>40</v>
      </c>
      <c r="E228" s="958" t="s">
        <v>41</v>
      </c>
      <c r="F228" s="959"/>
      <c r="G228" s="985"/>
      <c r="H228" s="1414" t="s">
        <v>15</v>
      </c>
      <c r="I228" s="1415"/>
      <c r="J228" s="986" t="s">
        <v>16</v>
      </c>
      <c r="K228" s="960" t="s">
        <v>17</v>
      </c>
      <c r="L228" s="961"/>
    </row>
    <row r="229" spans="1:12" ht="26.25" thickBot="1">
      <c r="A229" s="31" t="s">
        <v>18</v>
      </c>
      <c r="B229" s="32" t="s">
        <v>19</v>
      </c>
      <c r="C229" s="876" t="s">
        <v>514</v>
      </c>
      <c r="D229" s="1378" t="s">
        <v>518</v>
      </c>
      <c r="E229" s="951" t="s">
        <v>514</v>
      </c>
      <c r="F229" s="1234" t="s">
        <v>518</v>
      </c>
      <c r="G229" s="983" t="s">
        <v>20</v>
      </c>
      <c r="H229" s="66" t="s">
        <v>514</v>
      </c>
      <c r="I229" s="889" t="s">
        <v>20</v>
      </c>
      <c r="J229" s="987" t="s">
        <v>20</v>
      </c>
      <c r="K229" s="952" t="s">
        <v>514</v>
      </c>
      <c r="L229" s="988" t="s">
        <v>21</v>
      </c>
    </row>
    <row r="230" spans="1:12" ht="15" thickBot="1">
      <c r="A230" s="33" t="s">
        <v>22</v>
      </c>
      <c r="B230" s="34" t="s">
        <v>23</v>
      </c>
      <c r="C230" s="67">
        <v>11320.283473231255</v>
      </c>
      <c r="D230" s="67">
        <v>11212.884637704754</v>
      </c>
      <c r="E230" s="68">
        <v>11546.689142695881</v>
      </c>
      <c r="F230" s="1235">
        <v>11439.391644155996</v>
      </c>
      <c r="G230" s="989">
        <v>0.93796507609475688</v>
      </c>
      <c r="H230" s="69">
        <v>323.18254649499283</v>
      </c>
      <c r="I230" s="69">
        <v>2.7027646296298431</v>
      </c>
      <c r="J230" s="70">
        <v>28.610855565777371</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12824.348756229874</v>
      </c>
      <c r="D233" s="76">
        <v>12695.988144769428</v>
      </c>
      <c r="E233" s="77">
        <v>13080.835731354471</v>
      </c>
      <c r="F233" s="77">
        <v>12949.907907664816</v>
      </c>
      <c r="G233" s="995">
        <v>1.0110328553932144</v>
      </c>
      <c r="H233" s="78">
        <v>365.49808219178078</v>
      </c>
      <c r="I233" s="78">
        <v>0.88121417631797982</v>
      </c>
      <c r="J233" s="78">
        <v>31.294964028776977</v>
      </c>
      <c r="K233" s="78">
        <v>26.108726752503575</v>
      </c>
      <c r="L233" s="996">
        <v>0.53374975158361337</v>
      </c>
    </row>
    <row r="234" spans="1:12" ht="15">
      <c r="A234" s="39" t="s">
        <v>109</v>
      </c>
      <c r="B234" s="40" t="s">
        <v>23</v>
      </c>
      <c r="C234" s="79">
        <v>13433.782278837956</v>
      </c>
      <c r="D234" s="79">
        <v>13125.233289113228</v>
      </c>
      <c r="E234" s="80">
        <v>13702.457924414715</v>
      </c>
      <c r="F234" s="80">
        <v>13387.737954895492</v>
      </c>
      <c r="G234" s="997">
        <v>2.3508076613057654</v>
      </c>
      <c r="H234" s="81">
        <v>398.65333333333331</v>
      </c>
      <c r="I234" s="81">
        <v>-3.5204904808002748</v>
      </c>
      <c r="J234" s="81">
        <v>240.90909090909091</v>
      </c>
      <c r="K234" s="81">
        <v>5.3648068669527902</v>
      </c>
      <c r="L234" s="998">
        <v>3.3408878237145201</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10073.820405361364</v>
      </c>
      <c r="D236" s="79">
        <v>10131.651417370171</v>
      </c>
      <c r="E236" s="80">
        <v>10275.296813468593</v>
      </c>
      <c r="F236" s="80">
        <v>10334.284445717574</v>
      </c>
      <c r="G236" s="997">
        <v>-0.57079551621424207</v>
      </c>
      <c r="H236" s="81">
        <v>302.83084967320258</v>
      </c>
      <c r="I236" s="81">
        <v>2.9892470797301471</v>
      </c>
      <c r="J236" s="81">
        <v>17.692307692307693</v>
      </c>
      <c r="K236" s="81">
        <v>54.72103004291845</v>
      </c>
      <c r="L236" s="998">
        <v>-5.0765780527577178</v>
      </c>
    </row>
    <row r="237" spans="1:12" ht="15.75" thickBot="1">
      <c r="A237" s="41" t="s">
        <v>111</v>
      </c>
      <c r="B237" s="42" t="s">
        <v>23</v>
      </c>
      <c r="C237" s="82">
        <v>11758.21813156297</v>
      </c>
      <c r="D237" s="82">
        <v>12155.798155305609</v>
      </c>
      <c r="E237" s="83">
        <v>11993.382494194229</v>
      </c>
      <c r="F237" s="83">
        <v>12445.458589980544</v>
      </c>
      <c r="G237" s="999">
        <v>-3.6324583181713166</v>
      </c>
      <c r="H237" s="84">
        <v>294.4963730569948</v>
      </c>
      <c r="I237" s="84">
        <v>-1.8736973353496829</v>
      </c>
      <c r="J237" s="84">
        <v>40.875912408759127</v>
      </c>
      <c r="K237" s="84">
        <v>13.80543633762518</v>
      </c>
      <c r="L237" s="1000">
        <v>1.201940477459587</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13447.302702517083</v>
      </c>
      <c r="D249" s="85">
        <v>14337.610818229992</v>
      </c>
      <c r="E249" s="86">
        <v>13716.248756567426</v>
      </c>
      <c r="F249" s="86">
        <v>14624.363034594593</v>
      </c>
      <c r="G249" s="1001">
        <v>-6.2095988446059636</v>
      </c>
      <c r="H249" s="87">
        <v>417.80975609756098</v>
      </c>
      <c r="I249" s="87">
        <v>12.916672818894595</v>
      </c>
      <c r="J249" s="88">
        <v>64</v>
      </c>
      <c r="K249" s="88">
        <v>2.9327610872675254</v>
      </c>
      <c r="L249" s="1002">
        <v>0.63285308358767267</v>
      </c>
    </row>
    <row r="250" spans="1:12" ht="15">
      <c r="A250" s="46" t="s">
        <v>113</v>
      </c>
      <c r="B250" s="47" t="s">
        <v>26</v>
      </c>
      <c r="C250" s="79">
        <v>13333.390196078431</v>
      </c>
      <c r="D250" s="79">
        <v>14538.171568627451</v>
      </c>
      <c r="E250" s="80">
        <v>13600.058000000001</v>
      </c>
      <c r="F250" s="80">
        <v>14828.934999999999</v>
      </c>
      <c r="G250" s="997">
        <v>-8.2870212864241353</v>
      </c>
      <c r="H250" s="81">
        <v>413.8</v>
      </c>
      <c r="I250" s="81">
        <v>13.432017543859647</v>
      </c>
      <c r="J250" s="89">
        <v>26.086956521739129</v>
      </c>
      <c r="K250" s="89">
        <v>2.074391988555079</v>
      </c>
      <c r="L250" s="1003">
        <v>-4.1523374830385595E-2</v>
      </c>
    </row>
    <row r="251" spans="1:12" ht="15">
      <c r="A251" s="46" t="s">
        <v>113</v>
      </c>
      <c r="B251" s="47" t="s">
        <v>27</v>
      </c>
      <c r="C251" s="79" t="s">
        <v>253</v>
      </c>
      <c r="D251" s="79" t="s">
        <v>253</v>
      </c>
      <c r="E251" s="80" t="s">
        <v>253</v>
      </c>
      <c r="F251" s="80" t="s">
        <v>253</v>
      </c>
      <c r="G251" s="997" t="s">
        <v>99</v>
      </c>
      <c r="H251" s="81" t="s">
        <v>253</v>
      </c>
      <c r="I251" s="81" t="s">
        <v>99</v>
      </c>
      <c r="J251" s="89" t="s">
        <v>99</v>
      </c>
      <c r="K251" s="89">
        <v>0.85836909871244638</v>
      </c>
      <c r="L251" s="1003" t="s">
        <v>99</v>
      </c>
    </row>
    <row r="252" spans="1:12" ht="14.25">
      <c r="A252" s="44" t="s">
        <v>113</v>
      </c>
      <c r="B252" s="48" t="s">
        <v>28</v>
      </c>
      <c r="C252" s="90">
        <v>12895.555240303345</v>
      </c>
      <c r="D252" s="90">
        <v>12795.682492862443</v>
      </c>
      <c r="E252" s="91">
        <v>13153.466345109413</v>
      </c>
      <c r="F252" s="91">
        <v>13051.596142719693</v>
      </c>
      <c r="G252" s="1004">
        <v>0.78051911257263773</v>
      </c>
      <c r="H252" s="92">
        <v>379.30400000000003</v>
      </c>
      <c r="I252" s="92">
        <v>-1.4677899895129427</v>
      </c>
      <c r="J252" s="93">
        <v>23.456790123456788</v>
      </c>
      <c r="K252" s="93">
        <v>7.1530758226037205</v>
      </c>
      <c r="L252" s="1005">
        <v>-0.29862610931900235</v>
      </c>
    </row>
    <row r="253" spans="1:12" ht="15">
      <c r="A253" s="46" t="s">
        <v>113</v>
      </c>
      <c r="B253" s="47" t="s">
        <v>29</v>
      </c>
      <c r="C253" s="79">
        <v>12613.304901960784</v>
      </c>
      <c r="D253" s="79">
        <v>12592.913725490196</v>
      </c>
      <c r="E253" s="80">
        <v>12865.571</v>
      </c>
      <c r="F253" s="80">
        <v>12844.772000000001</v>
      </c>
      <c r="G253" s="997">
        <v>0.16192580140775614</v>
      </c>
      <c r="H253" s="81">
        <v>369.5</v>
      </c>
      <c r="I253" s="81">
        <v>-1.017948031074206</v>
      </c>
      <c r="J253" s="89">
        <v>26.530612244897959</v>
      </c>
      <c r="K253" s="89">
        <v>4.4349070100143066</v>
      </c>
      <c r="L253" s="1003">
        <v>-7.2912677198204712E-2</v>
      </c>
    </row>
    <row r="254" spans="1:12" ht="15">
      <c r="A254" s="46" t="s">
        <v>113</v>
      </c>
      <c r="B254" s="47" t="s">
        <v>30</v>
      </c>
      <c r="C254" s="79">
        <v>13326.071568627451</v>
      </c>
      <c r="D254" s="79">
        <v>13083.39705882353</v>
      </c>
      <c r="E254" s="80">
        <v>13592.593000000001</v>
      </c>
      <c r="F254" s="80">
        <v>13345.065000000001</v>
      </c>
      <c r="G254" s="997">
        <v>1.8548279832282588</v>
      </c>
      <c r="H254" s="81">
        <v>395.3</v>
      </c>
      <c r="I254" s="81">
        <v>-1.8619662363455809</v>
      </c>
      <c r="J254" s="89">
        <v>18.75</v>
      </c>
      <c r="K254" s="89">
        <v>2.7181688125894135</v>
      </c>
      <c r="L254" s="1003">
        <v>-0.22571343212079809</v>
      </c>
    </row>
    <row r="255" spans="1:12" ht="14.25">
      <c r="A255" s="44" t="s">
        <v>113</v>
      </c>
      <c r="B255" s="48" t="s">
        <v>31</v>
      </c>
      <c r="C255" s="90">
        <v>12653.67788142698</v>
      </c>
      <c r="D255" s="90">
        <v>12392.563372783181</v>
      </c>
      <c r="E255" s="91">
        <v>12906.751439055521</v>
      </c>
      <c r="F255" s="91">
        <v>12640.414640238845</v>
      </c>
      <c r="G255" s="1004">
        <v>2.107025808859408</v>
      </c>
      <c r="H255" s="92">
        <v>349.7598214285714</v>
      </c>
      <c r="I255" s="92">
        <v>-0.21647445029245146</v>
      </c>
      <c r="J255" s="93">
        <v>30.232558139534881</v>
      </c>
      <c r="K255" s="93">
        <v>16.022889842632331</v>
      </c>
      <c r="L255" s="1005">
        <v>0.19952277731494483</v>
      </c>
    </row>
    <row r="256" spans="1:12" ht="15">
      <c r="A256" s="46" t="s">
        <v>113</v>
      </c>
      <c r="B256" s="47" t="s">
        <v>32</v>
      </c>
      <c r="C256" s="79">
        <v>12632.860784313725</v>
      </c>
      <c r="D256" s="79">
        <v>12178.404901960785</v>
      </c>
      <c r="E256" s="80">
        <v>12885.518</v>
      </c>
      <c r="F256" s="80">
        <v>12421.973</v>
      </c>
      <c r="G256" s="997">
        <v>3.7316535787028364</v>
      </c>
      <c r="H256" s="81">
        <v>335.9</v>
      </c>
      <c r="I256" s="81">
        <v>-2.7222704894294911</v>
      </c>
      <c r="J256" s="89">
        <v>14.049586776859504</v>
      </c>
      <c r="K256" s="89">
        <v>9.8712446351931327</v>
      </c>
      <c r="L256" s="1003">
        <v>-1.2603101026173551</v>
      </c>
    </row>
    <row r="257" spans="1:12" ht="15.75" thickBot="1">
      <c r="A257" s="49" t="s">
        <v>113</v>
      </c>
      <c r="B257" s="50" t="s">
        <v>33</v>
      </c>
      <c r="C257" s="94">
        <v>12683.846078431372</v>
      </c>
      <c r="D257" s="94">
        <v>12875.952941176471</v>
      </c>
      <c r="E257" s="95">
        <v>12937.522999999999</v>
      </c>
      <c r="F257" s="95">
        <v>13133.472</v>
      </c>
      <c r="G257" s="1006">
        <v>-1.4919817090256142</v>
      </c>
      <c r="H257" s="89">
        <v>372</v>
      </c>
      <c r="I257" s="89">
        <v>2.5075778451364079</v>
      </c>
      <c r="J257" s="89">
        <v>68.627450980392155</v>
      </c>
      <c r="K257" s="89">
        <v>6.1516452074391994</v>
      </c>
      <c r="L257" s="1003">
        <v>1.4598328799322999</v>
      </c>
    </row>
    <row r="258" spans="1:12" ht="15.75" thickBot="1">
      <c r="A258" s="51"/>
      <c r="B258" s="52"/>
      <c r="C258" s="96"/>
      <c r="D258" s="96"/>
      <c r="E258" s="96"/>
      <c r="F258" s="96"/>
      <c r="G258" s="1007"/>
      <c r="H258" s="97"/>
      <c r="I258" s="97"/>
      <c r="J258" s="97"/>
      <c r="K258" s="97"/>
      <c r="L258" s="1008"/>
    </row>
    <row r="259" spans="1:12" ht="15">
      <c r="A259" s="46" t="s">
        <v>114</v>
      </c>
      <c r="B259" s="53" t="s">
        <v>30</v>
      </c>
      <c r="C259" s="98" t="s">
        <v>253</v>
      </c>
      <c r="D259" s="98" t="s">
        <v>253</v>
      </c>
      <c r="E259" s="99" t="s">
        <v>253</v>
      </c>
      <c r="F259" s="99" t="s">
        <v>253</v>
      </c>
      <c r="G259" s="1009" t="s">
        <v>99</v>
      </c>
      <c r="H259" s="100" t="s">
        <v>253</v>
      </c>
      <c r="I259" s="100" t="s">
        <v>99</v>
      </c>
      <c r="J259" s="100" t="s">
        <v>99</v>
      </c>
      <c r="K259" s="100">
        <v>1.4306151645207439</v>
      </c>
      <c r="L259" s="1010" t="s">
        <v>99</v>
      </c>
    </row>
    <row r="260" spans="1:12" ht="15.75" thickBot="1">
      <c r="A260" s="49" t="s">
        <v>114</v>
      </c>
      <c r="B260" s="50" t="s">
        <v>33</v>
      </c>
      <c r="C260" s="94">
        <v>13237.418627450979</v>
      </c>
      <c r="D260" s="94">
        <v>13204.938235294117</v>
      </c>
      <c r="E260" s="95">
        <v>13502.166999999999</v>
      </c>
      <c r="F260" s="95">
        <v>13469.037</v>
      </c>
      <c r="G260" s="1006">
        <v>0.24597155683809616</v>
      </c>
      <c r="H260" s="89">
        <v>389.8</v>
      </c>
      <c r="I260" s="89">
        <v>-3.4192269573835503</v>
      </c>
      <c r="J260" s="89">
        <v>292.85714285714283</v>
      </c>
      <c r="K260" s="89">
        <v>3.9341917024320461</v>
      </c>
      <c r="L260" s="1003">
        <v>2.6462432203713284</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10829.92843911656</v>
      </c>
      <c r="D273" s="85">
        <v>10387.222727025668</v>
      </c>
      <c r="E273" s="86">
        <v>11046.527007898892</v>
      </c>
      <c r="F273" s="86">
        <v>10594.967181566182</v>
      </c>
      <c r="G273" s="1001">
        <v>4.2620219448943972</v>
      </c>
      <c r="H273" s="87">
        <v>351.68518518518516</v>
      </c>
      <c r="I273" s="87">
        <v>-7.0740835712116881E-2</v>
      </c>
      <c r="J273" s="88">
        <v>31.707317073170731</v>
      </c>
      <c r="K273" s="88">
        <v>3.8626609442060089</v>
      </c>
      <c r="L273" s="1002">
        <v>9.0811818171049996E-2</v>
      </c>
    </row>
    <row r="274" spans="1:12" ht="15">
      <c r="A274" s="46" t="s">
        <v>24</v>
      </c>
      <c r="B274" s="47" t="s">
        <v>29</v>
      </c>
      <c r="C274" s="79" t="s">
        <v>253</v>
      </c>
      <c r="D274" s="79">
        <v>10174.425490196079</v>
      </c>
      <c r="E274" s="80" t="s">
        <v>253</v>
      </c>
      <c r="F274" s="80">
        <v>10377.914000000001</v>
      </c>
      <c r="G274" s="997" t="s">
        <v>99</v>
      </c>
      <c r="H274" s="81" t="s">
        <v>253</v>
      </c>
      <c r="I274" s="81" t="s">
        <v>99</v>
      </c>
      <c r="J274" s="89" t="s">
        <v>99</v>
      </c>
      <c r="K274" s="89">
        <v>0.28612303290414876</v>
      </c>
      <c r="L274" s="1003" t="s">
        <v>99</v>
      </c>
    </row>
    <row r="275" spans="1:12" ht="15">
      <c r="A275" s="46" t="s">
        <v>24</v>
      </c>
      <c r="B275" s="47" t="s">
        <v>30</v>
      </c>
      <c r="C275" s="79">
        <v>10962.751960784313</v>
      </c>
      <c r="D275" s="79">
        <v>10465.14705882353</v>
      </c>
      <c r="E275" s="80">
        <v>11182.007</v>
      </c>
      <c r="F275" s="80">
        <v>10674.45</v>
      </c>
      <c r="G275" s="997">
        <v>4.7548773004698033</v>
      </c>
      <c r="H275" s="81">
        <v>349.7</v>
      </c>
      <c r="I275" s="81">
        <v>3.5841232227488051</v>
      </c>
      <c r="J275" s="89">
        <v>38.095238095238095</v>
      </c>
      <c r="K275" s="89">
        <v>2.074391988555079</v>
      </c>
      <c r="L275" s="1003">
        <v>0.14246926546400251</v>
      </c>
    </row>
    <row r="276" spans="1:12" ht="15">
      <c r="A276" s="46" t="s">
        <v>24</v>
      </c>
      <c r="B276" s="47" t="s">
        <v>35</v>
      </c>
      <c r="C276" s="79" t="s">
        <v>253</v>
      </c>
      <c r="D276" s="79">
        <v>10371.199019607842</v>
      </c>
      <c r="E276" s="80" t="s">
        <v>253</v>
      </c>
      <c r="F276" s="80">
        <v>10578.623</v>
      </c>
      <c r="G276" s="997" t="s">
        <v>99</v>
      </c>
      <c r="H276" s="81" t="s">
        <v>253</v>
      </c>
      <c r="I276" s="81" t="s">
        <v>99</v>
      </c>
      <c r="J276" s="89" t="s">
        <v>99</v>
      </c>
      <c r="K276" s="89">
        <v>1.502145922746781</v>
      </c>
      <c r="L276" s="1003" t="s">
        <v>99</v>
      </c>
    </row>
    <row r="277" spans="1:12" ht="14.25">
      <c r="A277" s="44" t="s">
        <v>24</v>
      </c>
      <c r="B277" s="48" t="s">
        <v>31</v>
      </c>
      <c r="C277" s="90">
        <v>10267.165372997499</v>
      </c>
      <c r="D277" s="90">
        <v>10408.6352888358</v>
      </c>
      <c r="E277" s="91">
        <v>10472.508680457449</v>
      </c>
      <c r="F277" s="91">
        <v>10616.807994612516</v>
      </c>
      <c r="G277" s="1004">
        <v>-1.3591591204088025</v>
      </c>
      <c r="H277" s="92">
        <v>315.17756183745576</v>
      </c>
      <c r="I277" s="92">
        <v>3.8401718722463651</v>
      </c>
      <c r="J277" s="93">
        <v>18.658280922431867</v>
      </c>
      <c r="K277" s="93">
        <v>40.486409155937054</v>
      </c>
      <c r="L277" s="1005">
        <v>-3.3958355542745409</v>
      </c>
    </row>
    <row r="278" spans="1:12" ht="15">
      <c r="A278" s="46" t="s">
        <v>24</v>
      </c>
      <c r="B278" s="47" t="s">
        <v>32</v>
      </c>
      <c r="C278" s="79">
        <v>10113.317647058824</v>
      </c>
      <c r="D278" s="79">
        <v>10429.594117647059</v>
      </c>
      <c r="E278" s="80">
        <v>10315.584000000001</v>
      </c>
      <c r="F278" s="80">
        <v>10638.186</v>
      </c>
      <c r="G278" s="997">
        <v>-3.0324906896720827</v>
      </c>
      <c r="H278" s="81">
        <v>281.89999999999998</v>
      </c>
      <c r="I278" s="81">
        <v>-1.3990905911157747</v>
      </c>
      <c r="J278" s="89">
        <v>-23.137254901960784</v>
      </c>
      <c r="K278" s="89">
        <v>14.020028612303289</v>
      </c>
      <c r="L278" s="1003">
        <v>-9.4390330252312076</v>
      </c>
    </row>
    <row r="279" spans="1:12" ht="15">
      <c r="A279" s="46" t="s">
        <v>24</v>
      </c>
      <c r="B279" s="47" t="s">
        <v>33</v>
      </c>
      <c r="C279" s="79">
        <v>10275.1</v>
      </c>
      <c r="D279" s="79">
        <v>10320.13431372549</v>
      </c>
      <c r="E279" s="80">
        <v>10480.602000000001</v>
      </c>
      <c r="F279" s="80">
        <v>10526.537</v>
      </c>
      <c r="G279" s="997">
        <v>-0.43637332961447328</v>
      </c>
      <c r="H279" s="81">
        <v>316.89999999999998</v>
      </c>
      <c r="I279" s="81">
        <v>0.50745321915634822</v>
      </c>
      <c r="J279" s="89">
        <v>42.134831460674157</v>
      </c>
      <c r="K279" s="89">
        <v>18.097281831187413</v>
      </c>
      <c r="L279" s="1003">
        <v>1.7219368449868604</v>
      </c>
    </row>
    <row r="280" spans="1:12" ht="15">
      <c r="A280" s="46" t="s">
        <v>24</v>
      </c>
      <c r="B280" s="47" t="s">
        <v>36</v>
      </c>
      <c r="C280" s="79">
        <v>10450.21862745098</v>
      </c>
      <c r="D280" s="79">
        <v>10627.026470588235</v>
      </c>
      <c r="E280" s="80">
        <v>10659.223</v>
      </c>
      <c r="F280" s="80">
        <v>10839.566999999999</v>
      </c>
      <c r="G280" s="997">
        <v>-1.6637564950703212</v>
      </c>
      <c r="H280" s="81">
        <v>367.2</v>
      </c>
      <c r="I280" s="81">
        <v>2.5698324022346339</v>
      </c>
      <c r="J280" s="89">
        <v>165.90909090909091</v>
      </c>
      <c r="K280" s="89">
        <v>8.3690987124463518</v>
      </c>
      <c r="L280" s="1003">
        <v>4.3212606259698116</v>
      </c>
    </row>
    <row r="281" spans="1:12" ht="14.25">
      <c r="A281" s="44" t="s">
        <v>24</v>
      </c>
      <c r="B281" s="48" t="s">
        <v>37</v>
      </c>
      <c r="C281" s="90">
        <v>8648.8680457363826</v>
      </c>
      <c r="D281" s="90">
        <v>8759.7961883876342</v>
      </c>
      <c r="E281" s="91">
        <v>8821.8454066511094</v>
      </c>
      <c r="F281" s="91">
        <v>8934.9921121553871</v>
      </c>
      <c r="G281" s="1004">
        <v>-1.2663324610029596</v>
      </c>
      <c r="H281" s="92">
        <v>236.44206896551722</v>
      </c>
      <c r="I281" s="92">
        <v>-2.2158523715809597</v>
      </c>
      <c r="J281" s="93">
        <v>9.8484848484848477</v>
      </c>
      <c r="K281" s="93">
        <v>10.371959942775394</v>
      </c>
      <c r="L281" s="1005">
        <v>-1.77155431665423</v>
      </c>
    </row>
    <row r="282" spans="1:12" ht="15">
      <c r="A282" s="46" t="s">
        <v>24</v>
      </c>
      <c r="B282" s="47" t="s">
        <v>101</v>
      </c>
      <c r="C282" s="101">
        <v>8264.6431372549014</v>
      </c>
      <c r="D282" s="101">
        <v>8132.9490196078432</v>
      </c>
      <c r="E282" s="102">
        <v>8429.9359999999997</v>
      </c>
      <c r="F282" s="102">
        <v>8295.6080000000002</v>
      </c>
      <c r="G282" s="1011">
        <v>1.6192664841443751</v>
      </c>
      <c r="H282" s="103">
        <v>225.7</v>
      </c>
      <c r="I282" s="103">
        <v>0.93917710196779713</v>
      </c>
      <c r="J282" s="104">
        <v>21.25</v>
      </c>
      <c r="K282" s="104">
        <v>6.9384835479256086</v>
      </c>
      <c r="L282" s="1012">
        <v>-0.42122206384992023</v>
      </c>
    </row>
    <row r="283" spans="1:12" ht="15">
      <c r="A283" s="46" t="s">
        <v>24</v>
      </c>
      <c r="B283" s="47" t="s">
        <v>38</v>
      </c>
      <c r="C283" s="79">
        <v>9076.5980392156853</v>
      </c>
      <c r="D283" s="79">
        <v>9395.068627450979</v>
      </c>
      <c r="E283" s="80">
        <v>9258.1299999999992</v>
      </c>
      <c r="F283" s="80">
        <v>9582.9699999999993</v>
      </c>
      <c r="G283" s="997">
        <v>-3.3897632988520279</v>
      </c>
      <c r="H283" s="81">
        <v>245.6</v>
      </c>
      <c r="I283" s="81">
        <v>-5.0637804406648605</v>
      </c>
      <c r="J283" s="89">
        <v>-7.6923076923076925</v>
      </c>
      <c r="K283" s="89">
        <v>2.5751072961373391</v>
      </c>
      <c r="L283" s="1003">
        <v>-1.0127491896032312</v>
      </c>
    </row>
    <row r="284" spans="1:12" ht="15.75" thickBot="1">
      <c r="A284" s="46" t="s">
        <v>24</v>
      </c>
      <c r="B284" s="47" t="s">
        <v>39</v>
      </c>
      <c r="C284" s="79">
        <v>9952.9666666666672</v>
      </c>
      <c r="D284" s="79" t="s">
        <v>253</v>
      </c>
      <c r="E284" s="80">
        <v>10152.026</v>
      </c>
      <c r="F284" s="80" t="s">
        <v>253</v>
      </c>
      <c r="G284" s="997" t="s">
        <v>99</v>
      </c>
      <c r="H284" s="81">
        <v>295.8</v>
      </c>
      <c r="I284" s="81" t="s">
        <v>99</v>
      </c>
      <c r="J284" s="89" t="s">
        <v>99</v>
      </c>
      <c r="K284" s="89">
        <v>0.85836909871244638</v>
      </c>
      <c r="L284" s="1003" t="s">
        <v>99</v>
      </c>
    </row>
    <row r="285" spans="1:12" ht="15.75" thickBot="1">
      <c r="A285" s="51"/>
      <c r="B285" s="52"/>
      <c r="C285" s="96"/>
      <c r="D285" s="96"/>
      <c r="E285" s="96"/>
      <c r="F285" s="96"/>
      <c r="G285" s="1007"/>
      <c r="H285" s="97"/>
      <c r="I285" s="97"/>
      <c r="J285" s="97"/>
      <c r="K285" s="97"/>
      <c r="L285" s="1008"/>
    </row>
    <row r="286" spans="1:12" ht="14.25">
      <c r="A286" s="44" t="s">
        <v>116</v>
      </c>
      <c r="B286" s="48" t="s">
        <v>25</v>
      </c>
      <c r="C286" s="90">
        <v>11665.245393564124</v>
      </c>
      <c r="D286" s="90">
        <v>14344.624839766415</v>
      </c>
      <c r="E286" s="91">
        <v>11898.550301435407</v>
      </c>
      <c r="F286" s="91">
        <v>14631.517336561743</v>
      </c>
      <c r="G286" s="1004">
        <v>-18.678630331094254</v>
      </c>
      <c r="H286" s="92">
        <v>321.53846153846155</v>
      </c>
      <c r="I286" s="92">
        <v>1.2106537530266412</v>
      </c>
      <c r="J286" s="93">
        <v>0</v>
      </c>
      <c r="K286" s="93">
        <v>0.92989985693848354</v>
      </c>
      <c r="L286" s="1005">
        <v>-0.26605230497504007</v>
      </c>
    </row>
    <row r="287" spans="1:12" ht="15">
      <c r="A287" s="46" t="s">
        <v>116</v>
      </c>
      <c r="B287" s="47" t="s">
        <v>26</v>
      </c>
      <c r="C287" s="79" t="s">
        <v>253</v>
      </c>
      <c r="D287" s="79" t="s">
        <v>253</v>
      </c>
      <c r="E287" s="80" t="s">
        <v>253</v>
      </c>
      <c r="F287" s="80" t="s">
        <v>253</v>
      </c>
      <c r="G287" s="997" t="s">
        <v>99</v>
      </c>
      <c r="H287" s="81" t="s">
        <v>253</v>
      </c>
      <c r="I287" s="81" t="s">
        <v>99</v>
      </c>
      <c r="J287" s="89" t="s">
        <v>99</v>
      </c>
      <c r="K287" s="89">
        <v>0.14306151645207438</v>
      </c>
      <c r="L287" s="1003" t="s">
        <v>99</v>
      </c>
    </row>
    <row r="288" spans="1:12" ht="15">
      <c r="A288" s="46" t="s">
        <v>116</v>
      </c>
      <c r="B288" s="47" t="s">
        <v>27</v>
      </c>
      <c r="C288" s="79">
        <v>11818.815686274509</v>
      </c>
      <c r="D288" s="79">
        <v>14034.632352941177</v>
      </c>
      <c r="E288" s="80">
        <v>12055.191999999999</v>
      </c>
      <c r="F288" s="80">
        <v>14315.325000000001</v>
      </c>
      <c r="G288" s="997">
        <v>-15.788205996021757</v>
      </c>
      <c r="H288" s="81">
        <v>323</v>
      </c>
      <c r="I288" s="81">
        <v>-0.92024539877300615</v>
      </c>
      <c r="J288" s="89">
        <v>0</v>
      </c>
      <c r="K288" s="89">
        <v>0.71530758226037194</v>
      </c>
      <c r="L288" s="1003">
        <v>-0.20465561921156916</v>
      </c>
    </row>
    <row r="289" spans="1:12" ht="15">
      <c r="A289" s="46" t="s">
        <v>116</v>
      </c>
      <c r="B289" s="47" t="s">
        <v>34</v>
      </c>
      <c r="C289" s="79" t="s">
        <v>253</v>
      </c>
      <c r="D289" s="79" t="s">
        <v>99</v>
      </c>
      <c r="E289" s="80" t="s">
        <v>253</v>
      </c>
      <c r="F289" s="80" t="s">
        <v>99</v>
      </c>
      <c r="G289" s="997" t="s">
        <v>99</v>
      </c>
      <c r="H289" s="81" t="s">
        <v>253</v>
      </c>
      <c r="I289" s="81" t="s">
        <v>99</v>
      </c>
      <c r="J289" s="89" t="s">
        <v>99</v>
      </c>
      <c r="K289" s="89">
        <v>7.1530758226037189E-2</v>
      </c>
      <c r="L289" s="1003" t="s">
        <v>99</v>
      </c>
    </row>
    <row r="290" spans="1:12" ht="14.25">
      <c r="A290" s="44" t="s">
        <v>116</v>
      </c>
      <c r="B290" s="48" t="s">
        <v>28</v>
      </c>
      <c r="C290" s="90">
        <v>12070.08765420519</v>
      </c>
      <c r="D290" s="90">
        <v>12289.634583333333</v>
      </c>
      <c r="E290" s="91">
        <v>12311.489407289295</v>
      </c>
      <c r="F290" s="91">
        <v>12535.427275</v>
      </c>
      <c r="G290" s="1004">
        <v>-1.7864398460299407</v>
      </c>
      <c r="H290" s="92">
        <v>304.84166666666664</v>
      </c>
      <c r="I290" s="92">
        <v>-2.6092019483646594</v>
      </c>
      <c r="J290" s="93">
        <v>56.521739130434781</v>
      </c>
      <c r="K290" s="93">
        <v>5.1502145922746783</v>
      </c>
      <c r="L290" s="1005">
        <v>0.91838386550374906</v>
      </c>
    </row>
    <row r="291" spans="1:12" ht="15">
      <c r="A291" s="46" t="s">
        <v>116</v>
      </c>
      <c r="B291" s="47" t="s">
        <v>29</v>
      </c>
      <c r="C291" s="79">
        <v>11271.353921568629</v>
      </c>
      <c r="D291" s="79">
        <v>11750.886274509805</v>
      </c>
      <c r="E291" s="80">
        <v>11496.781000000001</v>
      </c>
      <c r="F291" s="80">
        <v>11985.904</v>
      </c>
      <c r="G291" s="997">
        <v>-4.0808186015839905</v>
      </c>
      <c r="H291" s="81">
        <v>233.5</v>
      </c>
      <c r="I291" s="81">
        <v>-25.184235821851974</v>
      </c>
      <c r="J291" s="89">
        <v>21.428571428571427</v>
      </c>
      <c r="K291" s="89">
        <v>1.2160228898426324</v>
      </c>
      <c r="L291" s="1003">
        <v>-7.1925592218085255E-2</v>
      </c>
    </row>
    <row r="292" spans="1:12" ht="15">
      <c r="A292" s="46" t="s">
        <v>116</v>
      </c>
      <c r="B292" s="47" t="s">
        <v>30</v>
      </c>
      <c r="C292" s="79">
        <v>12048.27843137255</v>
      </c>
      <c r="D292" s="79">
        <v>12470.050980392156</v>
      </c>
      <c r="E292" s="80">
        <v>12289.244000000001</v>
      </c>
      <c r="F292" s="80">
        <v>12719.451999999999</v>
      </c>
      <c r="G292" s="997">
        <v>-3.3822840795342342</v>
      </c>
      <c r="H292" s="81">
        <v>323.3</v>
      </c>
      <c r="I292" s="81">
        <v>3.8548024413748792</v>
      </c>
      <c r="J292" s="89">
        <v>40</v>
      </c>
      <c r="K292" s="89">
        <v>3.0042918454935621</v>
      </c>
      <c r="L292" s="1003">
        <v>0.24440224107773867</v>
      </c>
    </row>
    <row r="293" spans="1:12" ht="15">
      <c r="A293" s="46" t="s">
        <v>116</v>
      </c>
      <c r="B293" s="47" t="s">
        <v>35</v>
      </c>
      <c r="C293" s="79">
        <v>12858.074509803922</v>
      </c>
      <c r="D293" s="79" t="s">
        <v>253</v>
      </c>
      <c r="E293" s="80">
        <v>13115.236000000001</v>
      </c>
      <c r="F293" s="80" t="s">
        <v>253</v>
      </c>
      <c r="G293" s="997" t="s">
        <v>99</v>
      </c>
      <c r="H293" s="81">
        <v>338.5</v>
      </c>
      <c r="I293" s="81" t="s">
        <v>99</v>
      </c>
      <c r="J293" s="89" t="s">
        <v>99</v>
      </c>
      <c r="K293" s="89">
        <v>0.92989985693848354</v>
      </c>
      <c r="L293" s="1003" t="s">
        <v>99</v>
      </c>
    </row>
    <row r="294" spans="1:12" ht="14.25">
      <c r="A294" s="44" t="s">
        <v>116</v>
      </c>
      <c r="B294" s="48" t="s">
        <v>31</v>
      </c>
      <c r="C294" s="90">
        <v>11547.963817751132</v>
      </c>
      <c r="D294" s="90">
        <v>11694.608131318128</v>
      </c>
      <c r="E294" s="91">
        <v>11778.923094106154</v>
      </c>
      <c r="F294" s="91">
        <v>11988.443464364764</v>
      </c>
      <c r="G294" s="1004">
        <v>-1.7476861852950438</v>
      </c>
      <c r="H294" s="92">
        <v>284.34444444444443</v>
      </c>
      <c r="I294" s="92">
        <v>-1.811286228675997</v>
      </c>
      <c r="J294" s="93">
        <v>38.461538461538467</v>
      </c>
      <c r="K294" s="93">
        <v>7.7253218884120178</v>
      </c>
      <c r="L294" s="1005">
        <v>0.5496089169308771</v>
      </c>
    </row>
    <row r="295" spans="1:12" ht="15">
      <c r="A295" s="46" t="s">
        <v>116</v>
      </c>
      <c r="B295" s="47" t="s">
        <v>32</v>
      </c>
      <c r="C295" s="79">
        <v>11607.370588235293</v>
      </c>
      <c r="D295" s="79">
        <v>12364.377450980393</v>
      </c>
      <c r="E295" s="80">
        <v>11839.518</v>
      </c>
      <c r="F295" s="80">
        <v>12611.665000000001</v>
      </c>
      <c r="G295" s="997">
        <v>-6.1224826380973552</v>
      </c>
      <c r="H295" s="81">
        <v>221.7</v>
      </c>
      <c r="I295" s="81">
        <v>-15.607156452226874</v>
      </c>
      <c r="J295" s="89">
        <v>9.0909090909090917</v>
      </c>
      <c r="K295" s="89">
        <v>0.85836909871244638</v>
      </c>
      <c r="L295" s="1003">
        <v>-0.15359042290668867</v>
      </c>
    </row>
    <row r="296" spans="1:12" ht="15">
      <c r="A296" s="46" t="s">
        <v>116</v>
      </c>
      <c r="B296" s="47" t="s">
        <v>33</v>
      </c>
      <c r="C296" s="79">
        <v>11500.250980392157</v>
      </c>
      <c r="D296" s="79">
        <v>11577.2</v>
      </c>
      <c r="E296" s="80">
        <v>11730.255999999999</v>
      </c>
      <c r="F296" s="80">
        <v>11808.744000000001</v>
      </c>
      <c r="G296" s="997">
        <v>-0.66466001803410413</v>
      </c>
      <c r="H296" s="81">
        <v>285.7</v>
      </c>
      <c r="I296" s="81">
        <v>0.1402032947774193</v>
      </c>
      <c r="J296" s="81">
        <v>58.139534883720934</v>
      </c>
      <c r="K296" s="81">
        <v>4.8640915593705296</v>
      </c>
      <c r="L296" s="998">
        <v>0.90824979304118303</v>
      </c>
    </row>
    <row r="297" spans="1:12" ht="15.75" thickBot="1">
      <c r="A297" s="56" t="s">
        <v>116</v>
      </c>
      <c r="B297" s="57" t="s">
        <v>36</v>
      </c>
      <c r="C297" s="82">
        <v>11637.179411764706</v>
      </c>
      <c r="D297" s="82" t="s">
        <v>253</v>
      </c>
      <c r="E297" s="83">
        <v>11869.923000000001</v>
      </c>
      <c r="F297" s="83" t="s">
        <v>253</v>
      </c>
      <c r="G297" s="999" t="s">
        <v>99</v>
      </c>
      <c r="H297" s="84">
        <v>307.89999999999998</v>
      </c>
      <c r="I297" s="84" t="s">
        <v>99</v>
      </c>
      <c r="J297" s="84" t="s">
        <v>99</v>
      </c>
      <c r="K297" s="84">
        <v>2.5454545454545454</v>
      </c>
      <c r="L297" s="1000"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19" t="s">
        <v>433</v>
      </c>
      <c r="B1" s="1419"/>
      <c r="C1" s="1419"/>
      <c r="D1" s="1419"/>
      <c r="E1" s="1419"/>
      <c r="F1" s="1419"/>
      <c r="G1" s="1419"/>
      <c r="H1" s="1419"/>
    </row>
    <row r="2" spans="1:18" ht="40.5">
      <c r="A2" s="1232" t="s">
        <v>126</v>
      </c>
      <c r="B2" s="3" t="s">
        <v>9</v>
      </c>
      <c r="C2" s="3"/>
      <c r="D2" s="836" t="s">
        <v>127</v>
      </c>
      <c r="E2" s="1420" t="s">
        <v>128</v>
      </c>
      <c r="F2" s="1421"/>
      <c r="G2" s="1422"/>
      <c r="H2" s="837" t="s">
        <v>129</v>
      </c>
    </row>
    <row r="3" spans="1:18" ht="41.25" thickBot="1">
      <c r="A3" s="614"/>
      <c r="B3" s="1188" t="s">
        <v>514</v>
      </c>
      <c r="C3" s="1188" t="s">
        <v>520</v>
      </c>
      <c r="D3" s="1189" t="s">
        <v>70</v>
      </c>
      <c r="E3" s="889" t="s">
        <v>514</v>
      </c>
      <c r="F3" s="1190" t="s">
        <v>520</v>
      </c>
      <c r="G3" s="851" t="s">
        <v>130</v>
      </c>
      <c r="H3" s="852" t="s">
        <v>131</v>
      </c>
    </row>
    <row r="4" spans="1:18" ht="15.75">
      <c r="A4" s="654" t="s">
        <v>8</v>
      </c>
      <c r="B4" s="838"/>
      <c r="C4" s="838"/>
      <c r="D4" s="839"/>
      <c r="E4" s="840"/>
      <c r="F4" s="840"/>
      <c r="G4" s="841"/>
      <c r="H4" s="842"/>
    </row>
    <row r="5" spans="1:18" ht="15">
      <c r="A5" s="437" t="s">
        <v>307</v>
      </c>
      <c r="B5" s="128">
        <v>14023.460634649296</v>
      </c>
      <c r="C5" s="128">
        <v>13917.984228866155</v>
      </c>
      <c r="D5" s="815">
        <v>0.75784254421255681</v>
      </c>
      <c r="E5" s="853">
        <v>100</v>
      </c>
      <c r="F5" s="854">
        <v>100</v>
      </c>
      <c r="G5" s="642" t="s">
        <v>99</v>
      </c>
      <c r="H5" s="645">
        <v>94.459716042735266</v>
      </c>
    </row>
    <row r="6" spans="1:18">
      <c r="A6" s="631" t="s">
        <v>132</v>
      </c>
      <c r="B6" s="79">
        <v>12088.65</v>
      </c>
      <c r="C6" s="79">
        <v>12543.187</v>
      </c>
      <c r="D6" s="816">
        <v>-3.6237759988749292</v>
      </c>
      <c r="E6" s="855">
        <v>7.824363514478498</v>
      </c>
      <c r="F6" s="856">
        <v>1.2469181284892454</v>
      </c>
      <c r="G6" s="640">
        <v>527.49617121682434</v>
      </c>
      <c r="H6" s="641">
        <v>1120.2272727272725</v>
      </c>
    </row>
    <row r="7" spans="1:18">
      <c r="A7" s="631" t="s">
        <v>133</v>
      </c>
      <c r="B7" s="79">
        <v>17278.415000000001</v>
      </c>
      <c r="C7" s="79">
        <v>16946.542000000001</v>
      </c>
      <c r="D7" s="816">
        <v>1.9583523293424676</v>
      </c>
      <c r="E7" s="855">
        <v>11.231583089231846</v>
      </c>
      <c r="F7" s="856">
        <v>11.667186215886872</v>
      </c>
      <c r="G7" s="640">
        <v>-3.7335748191100109</v>
      </c>
      <c r="H7" s="641">
        <v>87.199417051250876</v>
      </c>
    </row>
    <row r="8" spans="1:18" ht="13.5" thickBot="1">
      <c r="A8" s="632" t="s">
        <v>134</v>
      </c>
      <c r="B8" s="82">
        <v>13758.838</v>
      </c>
      <c r="C8" s="82">
        <v>13531.923000000001</v>
      </c>
      <c r="D8" s="817">
        <v>1.6768865740663692</v>
      </c>
      <c r="E8" s="857">
        <v>80.944053396289661</v>
      </c>
      <c r="F8" s="858">
        <v>87.085895655623887</v>
      </c>
      <c r="G8" s="643">
        <v>-7.0526257014359519</v>
      </c>
      <c r="H8" s="646">
        <v>80.745200130165941</v>
      </c>
    </row>
    <row r="9" spans="1:18" ht="15">
      <c r="A9" s="615" t="s">
        <v>308</v>
      </c>
      <c r="B9" s="129">
        <v>10459.557551207172</v>
      </c>
      <c r="C9" s="129">
        <v>10911.972993502843</v>
      </c>
      <c r="D9" s="818">
        <v>-4.1460462059890171</v>
      </c>
      <c r="E9" s="859">
        <v>100</v>
      </c>
      <c r="F9" s="860">
        <v>100</v>
      </c>
      <c r="G9" s="644" t="s">
        <v>99</v>
      </c>
      <c r="H9" s="647">
        <v>33.345827866974865</v>
      </c>
    </row>
    <row r="10" spans="1:18">
      <c r="A10" s="631" t="s">
        <v>132</v>
      </c>
      <c r="B10" s="79" t="s">
        <v>253</v>
      </c>
      <c r="C10" s="79" t="s">
        <v>253</v>
      </c>
      <c r="D10" s="816" t="s">
        <v>99</v>
      </c>
      <c r="E10" s="855">
        <v>3.0187088109441857</v>
      </c>
      <c r="F10" s="856">
        <v>1.6846796193332083</v>
      </c>
      <c r="G10" s="640" t="s">
        <v>99</v>
      </c>
      <c r="H10" s="641" t="s">
        <v>99</v>
      </c>
    </row>
    <row r="11" spans="1:18">
      <c r="A11" s="631" t="s">
        <v>133</v>
      </c>
      <c r="B11" s="79" t="s">
        <v>253</v>
      </c>
      <c r="C11" s="79" t="s">
        <v>253</v>
      </c>
      <c r="D11" s="816" t="s">
        <v>99</v>
      </c>
      <c r="E11" s="855">
        <v>0.18583877315176311</v>
      </c>
      <c r="F11" s="856">
        <v>8.589991878553132</v>
      </c>
      <c r="G11" s="640" t="s">
        <v>99</v>
      </c>
      <c r="H11" s="641" t="s">
        <v>99</v>
      </c>
    </row>
    <row r="12" spans="1:18" ht="13.5" thickBot="1">
      <c r="A12" s="633" t="s">
        <v>134</v>
      </c>
      <c r="B12" s="79">
        <v>10475.592000000001</v>
      </c>
      <c r="C12" s="79">
        <v>10404.782999999999</v>
      </c>
      <c r="D12" s="816">
        <v>0.68054278498649234</v>
      </c>
      <c r="E12" s="855">
        <v>96.795452415904052</v>
      </c>
      <c r="F12" s="856">
        <v>89.725328502113655</v>
      </c>
      <c r="G12" s="640">
        <v>7.8797414641104897</v>
      </c>
      <c r="H12" s="641">
        <v>43.853134356070292</v>
      </c>
      <c r="P12"/>
      <c r="Q12"/>
      <c r="R12"/>
    </row>
    <row r="13" spans="1:18" ht="15.75">
      <c r="A13" s="654" t="s">
        <v>135</v>
      </c>
      <c r="B13" s="655"/>
      <c r="C13" s="655"/>
      <c r="D13" s="819"/>
      <c r="E13" s="861"/>
      <c r="F13" s="861"/>
      <c r="G13" s="656"/>
      <c r="H13" s="657"/>
      <c r="P13"/>
      <c r="Q13"/>
      <c r="R13"/>
    </row>
    <row r="14" spans="1:18" ht="15">
      <c r="A14" s="437" t="s">
        <v>307</v>
      </c>
      <c r="B14" s="128">
        <v>14220.038675115946</v>
      </c>
      <c r="C14" s="128">
        <v>14125.758013636023</v>
      </c>
      <c r="D14" s="815">
        <v>0.66743789175002766</v>
      </c>
      <c r="E14" s="853">
        <v>100</v>
      </c>
      <c r="F14" s="854">
        <v>100</v>
      </c>
      <c r="G14" s="642" t="s">
        <v>99</v>
      </c>
      <c r="H14" s="645">
        <v>87.397917134936705</v>
      </c>
      <c r="P14"/>
      <c r="Q14"/>
      <c r="R14"/>
    </row>
    <row r="15" spans="1:18">
      <c r="A15" s="631" t="s">
        <v>132</v>
      </c>
      <c r="B15" s="79" t="s">
        <v>253</v>
      </c>
      <c r="C15" s="79" t="s">
        <v>253</v>
      </c>
      <c r="D15" s="816" t="s">
        <v>99</v>
      </c>
      <c r="E15" s="855">
        <v>0.52774668159283544</v>
      </c>
      <c r="F15" s="856">
        <v>0.32966209635124</v>
      </c>
      <c r="G15" s="640" t="s">
        <v>99</v>
      </c>
      <c r="H15" s="641" t="s">
        <v>99</v>
      </c>
    </row>
    <row r="16" spans="1:18">
      <c r="A16" s="631" t="s">
        <v>133</v>
      </c>
      <c r="B16" s="79" t="s">
        <v>253</v>
      </c>
      <c r="C16" s="79" t="s">
        <v>253</v>
      </c>
      <c r="D16" s="816" t="s">
        <v>99</v>
      </c>
      <c r="E16" s="855">
        <v>0.19990404605789219</v>
      </c>
      <c r="F16" s="856">
        <v>0.29969281486476368</v>
      </c>
      <c r="G16" s="640" t="s">
        <v>99</v>
      </c>
      <c r="H16" s="641" t="s">
        <v>99</v>
      </c>
    </row>
    <row r="17" spans="1:13" ht="13.5" thickBot="1">
      <c r="A17" s="632" t="s">
        <v>134</v>
      </c>
      <c r="B17" s="82">
        <v>14226.645</v>
      </c>
      <c r="C17" s="82">
        <v>14120.016</v>
      </c>
      <c r="D17" s="817">
        <v>0.75516203381073232</v>
      </c>
      <c r="E17" s="857">
        <v>99.272349272349274</v>
      </c>
      <c r="F17" s="858">
        <v>99.370645088783988</v>
      </c>
      <c r="G17" s="643">
        <v>-9.8918364016747792E-2</v>
      </c>
      <c r="H17" s="646">
        <v>87.212546181105338</v>
      </c>
    </row>
    <row r="18" spans="1:13" ht="15">
      <c r="A18" s="615" t="s">
        <v>308</v>
      </c>
      <c r="B18" s="129">
        <v>10679.821</v>
      </c>
      <c r="C18" s="129">
        <v>10615.857</v>
      </c>
      <c r="D18" s="818">
        <v>0.60253260758881688</v>
      </c>
      <c r="E18" s="859">
        <v>100</v>
      </c>
      <c r="F18" s="860">
        <v>100</v>
      </c>
      <c r="G18" s="644" t="s">
        <v>99</v>
      </c>
      <c r="H18" s="647">
        <v>75.904600455953712</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10679.821</v>
      </c>
      <c r="C21" s="79">
        <v>10615.857</v>
      </c>
      <c r="D21" s="816">
        <v>0.60253260758881688</v>
      </c>
      <c r="E21" s="855">
        <v>100</v>
      </c>
      <c r="F21" s="856">
        <v>100</v>
      </c>
      <c r="G21" s="640">
        <v>0</v>
      </c>
      <c r="H21" s="641">
        <v>75.904600455953712</v>
      </c>
    </row>
    <row r="22" spans="1:13" ht="15.75">
      <c r="A22" s="654" t="s">
        <v>136</v>
      </c>
      <c r="B22" s="655"/>
      <c r="C22" s="655"/>
      <c r="D22" s="819"/>
      <c r="E22" s="861"/>
      <c r="F22" s="861"/>
      <c r="G22" s="656"/>
      <c r="H22" s="657"/>
    </row>
    <row r="23" spans="1:13" ht="15">
      <c r="A23" s="437" t="s">
        <v>307</v>
      </c>
      <c r="B23" s="128">
        <v>14646.621419655736</v>
      </c>
      <c r="C23" s="128">
        <v>14785.112049594487</v>
      </c>
      <c r="D23" s="815">
        <v>-0.93668975570969459</v>
      </c>
      <c r="E23" s="853">
        <v>100</v>
      </c>
      <c r="F23" s="854">
        <v>100</v>
      </c>
      <c r="G23" s="642" t="s">
        <v>99</v>
      </c>
      <c r="H23" s="645">
        <v>123.9072705088639</v>
      </c>
    </row>
    <row r="24" spans="1:13">
      <c r="A24" s="631" t="s">
        <v>132</v>
      </c>
      <c r="B24" s="79">
        <v>12068.789000000001</v>
      </c>
      <c r="C24" s="79" t="s">
        <v>253</v>
      </c>
      <c r="D24" s="816" t="s">
        <v>99</v>
      </c>
      <c r="E24" s="855">
        <v>16.786870532422988</v>
      </c>
      <c r="F24" s="856">
        <v>2.8421732577334389</v>
      </c>
      <c r="G24" s="640" t="s">
        <v>99</v>
      </c>
      <c r="H24" s="641" t="s">
        <v>99</v>
      </c>
    </row>
    <row r="25" spans="1:13">
      <c r="A25" s="631" t="s">
        <v>133</v>
      </c>
      <c r="B25" s="79">
        <v>17296.649000000001</v>
      </c>
      <c r="C25" s="79" t="s">
        <v>253</v>
      </c>
      <c r="D25" s="816" t="s">
        <v>99</v>
      </c>
      <c r="E25" s="855">
        <v>24.544026669231013</v>
      </c>
      <c r="F25" s="856">
        <v>29.261465585301089</v>
      </c>
      <c r="G25" s="640" t="s">
        <v>99</v>
      </c>
      <c r="H25" s="641" t="s">
        <v>99</v>
      </c>
    </row>
    <row r="26" spans="1:13" ht="16.5" thickBot="1">
      <c r="A26" s="632" t="s">
        <v>134</v>
      </c>
      <c r="B26" s="82">
        <v>14275.581</v>
      </c>
      <c r="C26" s="82">
        <v>13950.927</v>
      </c>
      <c r="D26" s="817">
        <v>2.3271141767138519</v>
      </c>
      <c r="E26" s="857">
        <v>58.669102798345982</v>
      </c>
      <c r="F26" s="858">
        <v>67.896361156965483</v>
      </c>
      <c r="G26" s="643">
        <v>-13.590210434529123</v>
      </c>
      <c r="H26" s="646">
        <v>93.477801268498965</v>
      </c>
      <c r="J26" s="112"/>
      <c r="K26" s="106"/>
      <c r="L26" s="106"/>
      <c r="M26" s="106"/>
    </row>
    <row r="27" spans="1:13" ht="15">
      <c r="A27" s="615" t="s">
        <v>308</v>
      </c>
      <c r="B27" s="129">
        <v>10598.154213518852</v>
      </c>
      <c r="C27" s="129">
        <v>12971.753991441085</v>
      </c>
      <c r="D27" s="818">
        <v>-18.298217646498397</v>
      </c>
      <c r="E27" s="859">
        <v>100</v>
      </c>
      <c r="F27" s="860">
        <v>100</v>
      </c>
      <c r="G27" s="644" t="s">
        <v>99</v>
      </c>
      <c r="H27" s="647">
        <v>15.873805732484081</v>
      </c>
      <c r="J27" s="1418"/>
      <c r="K27" s="1418"/>
      <c r="L27" s="1418"/>
      <c r="M27" s="1418"/>
    </row>
    <row r="28" spans="1:13">
      <c r="A28" s="631" t="s">
        <v>132</v>
      </c>
      <c r="B28" s="79" t="s">
        <v>99</v>
      </c>
      <c r="C28" s="79" t="s">
        <v>99</v>
      </c>
      <c r="D28" s="816" t="s">
        <v>99</v>
      </c>
      <c r="E28" s="855">
        <v>0</v>
      </c>
      <c r="F28" s="856">
        <v>0</v>
      </c>
      <c r="G28" s="640" t="s">
        <v>99</v>
      </c>
      <c r="H28" s="641" t="s">
        <v>99</v>
      </c>
    </row>
    <row r="29" spans="1:13">
      <c r="A29" s="631" t="s">
        <v>133</v>
      </c>
      <c r="B29" s="79" t="s">
        <v>253</v>
      </c>
      <c r="C29" s="79" t="s">
        <v>253</v>
      </c>
      <c r="D29" s="816" t="s">
        <v>99</v>
      </c>
      <c r="E29" s="855">
        <v>1.0220733487932665</v>
      </c>
      <c r="F29" s="856">
        <v>41.052945859872615</v>
      </c>
      <c r="G29" s="640" t="s">
        <v>99</v>
      </c>
      <c r="H29" s="641" t="s">
        <v>99</v>
      </c>
    </row>
    <row r="30" spans="1:13" ht="13.5" thickBot="1">
      <c r="A30" s="633" t="s">
        <v>134</v>
      </c>
      <c r="B30" s="79">
        <v>10496.916999999999</v>
      </c>
      <c r="C30" s="79">
        <v>10500.621999999999</v>
      </c>
      <c r="D30" s="816">
        <v>-3.5283624151025789E-2</v>
      </c>
      <c r="E30" s="855">
        <v>98.977926651206744</v>
      </c>
      <c r="F30" s="856">
        <v>58.947054140127385</v>
      </c>
      <c r="G30" s="640">
        <v>67.909877932015092</v>
      </c>
      <c r="H30" s="641">
        <v>94.563565760594287</v>
      </c>
    </row>
    <row r="31" spans="1:13" ht="15.75">
      <c r="A31" s="654" t="s">
        <v>137</v>
      </c>
      <c r="B31" s="655"/>
      <c r="C31" s="655"/>
      <c r="D31" s="819"/>
      <c r="E31" s="861"/>
      <c r="F31" s="861"/>
      <c r="G31" s="656"/>
      <c r="H31" s="657"/>
    </row>
    <row r="32" spans="1:13" ht="15">
      <c r="A32" s="437" t="s">
        <v>307</v>
      </c>
      <c r="B32" s="128">
        <v>12060.725</v>
      </c>
      <c r="C32" s="128">
        <v>12062.75</v>
      </c>
      <c r="D32" s="815">
        <v>-1.6787216845243716E-2</v>
      </c>
      <c r="E32" s="853">
        <v>100</v>
      </c>
      <c r="F32" s="854">
        <v>100</v>
      </c>
      <c r="G32" s="642" t="s">
        <v>99</v>
      </c>
      <c r="H32" s="645">
        <v>54.98938428874736</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12060.725</v>
      </c>
      <c r="C35" s="82">
        <v>12062.75</v>
      </c>
      <c r="D35" s="817">
        <v>-1.6787216845243716E-2</v>
      </c>
      <c r="E35" s="857">
        <v>100</v>
      </c>
      <c r="F35" s="858">
        <v>100</v>
      </c>
      <c r="G35" s="643">
        <v>0</v>
      </c>
      <c r="H35" s="646">
        <v>54.98938428874736</v>
      </c>
    </row>
    <row r="36" spans="1:8" ht="15">
      <c r="A36" s="615" t="s">
        <v>308</v>
      </c>
      <c r="B36" s="129">
        <v>10089.95169648863</v>
      </c>
      <c r="C36" s="129">
        <v>10162.858610370937</v>
      </c>
      <c r="D36" s="818">
        <v>-0.71738589187797364</v>
      </c>
      <c r="E36" s="859">
        <v>100</v>
      </c>
      <c r="F36" s="860">
        <v>100</v>
      </c>
      <c r="G36" s="644" t="s">
        <v>99</v>
      </c>
      <c r="H36" s="647">
        <v>6.8676315537237675</v>
      </c>
    </row>
    <row r="37" spans="1:8">
      <c r="A37" s="631" t="s">
        <v>132</v>
      </c>
      <c r="B37" s="79" t="s">
        <v>253</v>
      </c>
      <c r="C37" s="79" t="s">
        <v>253</v>
      </c>
      <c r="D37" s="816" t="s">
        <v>99</v>
      </c>
      <c r="E37" s="855">
        <v>8.6685501591999632</v>
      </c>
      <c r="F37" s="856">
        <v>3.877120674781942</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10161.764999999999</v>
      </c>
      <c r="C39" s="82">
        <v>10196.451999999999</v>
      </c>
      <c r="D39" s="817">
        <v>-0.34018695915010339</v>
      </c>
      <c r="E39" s="857">
        <v>91.331449840800033</v>
      </c>
      <c r="F39" s="858">
        <v>96.122879325218065</v>
      </c>
      <c r="G39" s="643">
        <v>-4.9846920088680582</v>
      </c>
      <c r="H39" s="646">
        <v>1.5406092635987454</v>
      </c>
    </row>
    <row r="40" spans="1:8" ht="14.25" customHeight="1">
      <c r="A40" s="112" t="s">
        <v>309</v>
      </c>
      <c r="B40" s="106"/>
      <c r="C40" s="112"/>
      <c r="D40" s="106"/>
    </row>
    <row r="41" spans="1:8" ht="5.25" customHeight="1">
      <c r="A41" s="1423"/>
      <c r="B41" s="1423"/>
      <c r="C41" s="1423"/>
      <c r="D41" s="1423"/>
    </row>
    <row r="42" spans="1:8" ht="15">
      <c r="A42" s="113" t="s">
        <v>61</v>
      </c>
      <c r="B42" s="114"/>
    </row>
    <row r="43" spans="1:8" ht="15">
      <c r="A43" s="111" t="s">
        <v>95</v>
      </c>
      <c r="B43" s="1424" t="s">
        <v>62</v>
      </c>
      <c r="C43" s="1425"/>
      <c r="D43" s="1425"/>
      <c r="E43" s="1425"/>
      <c r="F43" s="1425"/>
      <c r="G43" s="1425"/>
      <c r="H43" s="1426"/>
    </row>
    <row r="44" spans="1:8" ht="15">
      <c r="A44" s="111" t="s">
        <v>63</v>
      </c>
      <c r="B44" s="1424" t="s">
        <v>64</v>
      </c>
      <c r="C44" s="1425"/>
      <c r="D44" s="1425"/>
      <c r="E44" s="1425"/>
      <c r="F44" s="1425"/>
      <c r="G44" s="1425"/>
      <c r="H44" s="1426"/>
    </row>
    <row r="45" spans="1:8" ht="15">
      <c r="A45" s="111" t="s">
        <v>65</v>
      </c>
      <c r="B45" s="1424" t="s">
        <v>66</v>
      </c>
      <c r="C45" s="1425"/>
      <c r="D45" s="1425"/>
      <c r="E45" s="1425"/>
      <c r="F45" s="1425"/>
      <c r="G45" s="1425"/>
      <c r="H45" s="1426"/>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J30" sqref="J30"/>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521</v>
      </c>
      <c r="B2" s="831"/>
      <c r="C2" s="831"/>
      <c r="D2" s="831"/>
      <c r="E2" s="831"/>
      <c r="F2" s="106"/>
      <c r="G2" s="106"/>
      <c r="H2" s="106"/>
    </row>
    <row r="3" spans="1:8" ht="30.75" customHeight="1">
      <c r="A3" s="1427" t="s">
        <v>138</v>
      </c>
      <c r="B3" s="1429" t="s">
        <v>139</v>
      </c>
      <c r="C3" s="1430"/>
      <c r="D3" s="1431" t="s">
        <v>313</v>
      </c>
      <c r="E3" s="1432"/>
    </row>
    <row r="4" spans="1:8" ht="16.5" thickBot="1">
      <c r="A4" s="1428"/>
      <c r="B4" s="871" t="s">
        <v>140</v>
      </c>
      <c r="C4" s="1114" t="s">
        <v>141</v>
      </c>
      <c r="D4" s="1108" t="s">
        <v>140</v>
      </c>
      <c r="E4" s="872" t="s">
        <v>141</v>
      </c>
      <c r="G4" s="115" t="s">
        <v>142</v>
      </c>
      <c r="H4" s="116"/>
    </row>
    <row r="5" spans="1:8" ht="17.25" customHeight="1" thickBot="1">
      <c r="A5" s="866" t="s">
        <v>143</v>
      </c>
      <c r="B5" s="867">
        <v>25939.739000000001</v>
      </c>
      <c r="C5" s="1115">
        <v>24033.292000000001</v>
      </c>
      <c r="D5" s="1109">
        <v>-3.5133938817056336</v>
      </c>
      <c r="E5" s="868">
        <v>-1.0572089711157446</v>
      </c>
      <c r="G5" s="117" t="s">
        <v>59</v>
      </c>
      <c r="H5" s="118" t="s">
        <v>60</v>
      </c>
    </row>
    <row r="6" spans="1:8" ht="18" customHeight="1">
      <c r="A6" s="881" t="s">
        <v>144</v>
      </c>
      <c r="B6" s="944" t="s">
        <v>99</v>
      </c>
      <c r="C6" s="1116" t="s">
        <v>253</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99</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21715.081999999999</v>
      </c>
      <c r="D10" s="1112" t="s">
        <v>99</v>
      </c>
      <c r="E10" s="1078">
        <v>0.89631271484815966</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t="s">
        <v>253</v>
      </c>
      <c r="C12" s="1117">
        <v>23669.243999999999</v>
      </c>
      <c r="D12" s="1111" t="s">
        <v>99</v>
      </c>
      <c r="E12" s="1078">
        <v>-5.4293630070603491</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tabSelected="1"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37" t="s">
        <v>422</v>
      </c>
      <c r="B1" s="1437"/>
      <c r="C1" s="1437"/>
      <c r="D1" s="1437"/>
      <c r="E1" s="1437"/>
      <c r="F1" s="1437"/>
      <c r="G1" s="625"/>
      <c r="H1" s="625"/>
    </row>
    <row r="2" spans="1:8" ht="13.5" customHeight="1" thickBot="1"/>
    <row r="3" spans="1:8" ht="27" customHeight="1">
      <c r="A3" s="1433" t="s">
        <v>73</v>
      </c>
      <c r="B3" s="1433" t="s">
        <v>117</v>
      </c>
      <c r="C3" s="1438" t="s">
        <v>81</v>
      </c>
      <c r="D3" s="1439"/>
      <c r="E3" s="1440"/>
      <c r="F3" s="1435" t="s">
        <v>118</v>
      </c>
      <c r="G3" s="1436"/>
      <c r="H3" s="106"/>
    </row>
    <row r="4" spans="1:8" ht="32.25" customHeight="1" thickBot="1">
      <c r="A4" s="1434"/>
      <c r="B4" s="1434"/>
      <c r="C4" s="1125">
        <v>44213</v>
      </c>
      <c r="D4" s="1126">
        <v>44206</v>
      </c>
      <c r="E4" s="1127">
        <v>43842</v>
      </c>
      <c r="F4" s="862" t="s">
        <v>342</v>
      </c>
      <c r="G4" s="863" t="s">
        <v>119</v>
      </c>
      <c r="H4" s="106"/>
    </row>
    <row r="5" spans="1:8" ht="29.25" customHeight="1">
      <c r="A5" s="910" t="s">
        <v>123</v>
      </c>
      <c r="B5" s="1020" t="s">
        <v>323</v>
      </c>
      <c r="C5" s="864">
        <v>633.05999999999995</v>
      </c>
      <c r="D5" s="1085">
        <v>607.04</v>
      </c>
      <c r="E5" s="1067">
        <v>514.44000000000005</v>
      </c>
      <c r="F5" s="1191">
        <v>4.2863732208750633</v>
      </c>
      <c r="G5" s="1192">
        <v>23.058082575227409</v>
      </c>
      <c r="H5" s="106"/>
    </row>
    <row r="6" spans="1:8" ht="28.5" customHeight="1" thickBot="1">
      <c r="A6" s="911" t="s">
        <v>124</v>
      </c>
      <c r="B6" s="1019" t="s">
        <v>323</v>
      </c>
      <c r="C6" s="1068">
        <v>935.56</v>
      </c>
      <c r="D6" s="1086">
        <v>912.08</v>
      </c>
      <c r="E6" s="1069">
        <v>800.95</v>
      </c>
      <c r="F6" s="1193">
        <v>2.574335584597832</v>
      </c>
      <c r="G6" s="1194">
        <v>16.806292527623434</v>
      </c>
      <c r="H6" s="106"/>
    </row>
    <row r="7" spans="1:8" ht="32.25" customHeight="1" thickBot="1">
      <c r="A7" s="912" t="s">
        <v>120</v>
      </c>
      <c r="B7" s="1021" t="s">
        <v>121</v>
      </c>
      <c r="C7" s="1068" t="s">
        <v>460</v>
      </c>
      <c r="D7" s="1121" t="s">
        <v>460</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453</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44" t="s">
        <v>88</v>
      </c>
      <c r="C1" s="1444"/>
      <c r="D1" s="1444"/>
      <c r="E1" s="1444"/>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42"/>
    </row>
    <row r="4" spans="2:17" ht="34.5" customHeight="1" thickBot="1">
      <c r="B4" s="1243" t="s">
        <v>43</v>
      </c>
      <c r="C4" s="1244">
        <v>44204</v>
      </c>
      <c r="D4" s="1244">
        <v>44211</v>
      </c>
      <c r="E4" s="1062" t="s">
        <v>310</v>
      </c>
      <c r="F4" s="1443"/>
      <c r="G4" s="635" t="s">
        <v>42</v>
      </c>
      <c r="H4" s="105"/>
      <c r="I4" s="105"/>
      <c r="J4" s="105"/>
      <c r="K4" s="105"/>
      <c r="L4" s="105"/>
      <c r="M4" s="105"/>
      <c r="N4" s="105"/>
      <c r="O4" s="105"/>
      <c r="P4" s="105"/>
      <c r="Q4" s="105"/>
    </row>
    <row r="5" spans="2:17" ht="29.25" customHeight="1">
      <c r="B5" s="1245" t="s">
        <v>315</v>
      </c>
      <c r="C5" s="1246"/>
      <c r="D5" s="1246"/>
      <c r="E5" s="1247"/>
      <c r="F5" s="10"/>
      <c r="G5" s="1441" t="s">
        <v>341</v>
      </c>
      <c r="H5" s="1441"/>
      <c r="I5" s="1441"/>
      <c r="J5" s="1441"/>
      <c r="K5" s="1441"/>
      <c r="L5" s="1441"/>
      <c r="M5" s="1441"/>
      <c r="N5" s="1441"/>
      <c r="O5" s="1441"/>
      <c r="P5" s="1441"/>
      <c r="Q5" s="1441"/>
    </row>
    <row r="6" spans="2:17" ht="18" customHeight="1">
      <c r="B6" s="619" t="s">
        <v>44</v>
      </c>
      <c r="C6" s="1063" t="s">
        <v>99</v>
      </c>
      <c r="D6" s="1063" t="s">
        <v>99</v>
      </c>
      <c r="E6" s="1016" t="s">
        <v>99</v>
      </c>
      <c r="F6" s="10"/>
      <c r="G6" s="1441"/>
      <c r="H6" s="1441"/>
      <c r="I6" s="1441"/>
      <c r="J6" s="1441"/>
      <c r="K6" s="1441"/>
      <c r="L6" s="1441"/>
      <c r="M6" s="1441"/>
      <c r="N6" s="1441"/>
      <c r="O6" s="1441"/>
      <c r="P6" s="1441"/>
      <c r="Q6" s="1441"/>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I-XI_2020</vt:lpstr>
      <vt:lpstr>Eksport I-XI_2020</vt:lpstr>
      <vt:lpstr>Import_I-XI_2020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2021-01-21T15:28:03Z</dcterms:modified>
</cp:coreProperties>
</file>