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60702105056341\"/>
    </mc:Choice>
  </mc:AlternateContent>
  <xr:revisionPtr revIDLastSave="0" documentId="13_ncr:1_{B0D82C66-7532-4B8E-80EA-56D1B3D838AE}" xr6:coauthVersionLast="47" xr6:coauthVersionMax="47" xr10:uidLastSave="{00000000-0000-0000-0000-000000000000}"/>
  <bookViews>
    <workbookView xWindow="28680" yWindow="-120" windowWidth="29040" windowHeight="15720" activeTab="1" xr2:uid="{06590192-44C9-428B-AD1F-14842A5D9760}"/>
  </bookViews>
  <sheets>
    <sheet name="I.Informacje ogólne " sheetId="4" r:id="rId1"/>
    <sheet name="II. Zestawienie -l. miejsc " sheetId="1" r:id="rId2"/>
    <sheet name="III. Oświadczenie " sheetId="6" r:id="rId3"/>
  </sheets>
  <definedNames>
    <definedName name="_xlnm.Print_Area" localSheetId="0">'I.Informacje ogólne '!$A$1:$F$43</definedName>
    <definedName name="_xlnm.Print_Area" localSheetId="1">'II. Zestawienie -l. miejsc '!$A$1:$N$34</definedName>
    <definedName name="_xlnm.Print_Area" localSheetId="2">'III. Oświadczenie 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  <c r="D25" i="4"/>
  <c r="E25" i="4"/>
  <c r="F25" i="4"/>
  <c r="C25" i="4"/>
  <c r="D18" i="4"/>
  <c r="E18" i="4" s="1"/>
  <c r="F20" i="4" s="1"/>
  <c r="D19" i="4" l="1"/>
  <c r="D20" i="4" s="1"/>
  <c r="F19" i="4"/>
  <c r="E19" i="4"/>
  <c r="E20" i="4" s="1"/>
  <c r="C19" i="4" l="1"/>
  <c r="B10" i="1"/>
  <c r="G11" i="4"/>
  <c r="C5" i="6"/>
  <c r="C5" i="1"/>
  <c r="C4" i="1"/>
  <c r="C3" i="1"/>
  <c r="C20" i="4" l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B20" i="1" s="1"/>
  <c r="C20" i="1" s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B23" i="1" s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F16" i="6" l="1"/>
  <c r="C30" i="1"/>
  <c r="N24" i="1" l="1"/>
  <c r="A27" i="1" s="1"/>
  <c r="B27" i="1" s="1"/>
  <c r="N11" i="1"/>
  <c r="A14" i="1" s="1"/>
  <c r="B14" i="1" s="1"/>
  <c r="C3" i="6"/>
  <c r="C4" i="6"/>
  <c r="A32" i="1"/>
  <c r="D27" i="1" l="1"/>
  <c r="D14" i="1"/>
  <c r="F14" i="1" l="1"/>
  <c r="H14" i="1" l="1"/>
  <c r="J14" i="1" s="1"/>
  <c r="L14" i="1" s="1"/>
  <c r="F27" i="1"/>
  <c r="H27" i="1" l="1"/>
  <c r="J27" i="1" s="1"/>
  <c r="M14" i="1"/>
  <c r="O14" i="1" s="1"/>
  <c r="L27" i="1" l="1"/>
  <c r="M27" i="1" s="1"/>
  <c r="O27" i="1" s="1"/>
</calcChain>
</file>

<file path=xl/sharedStrings.xml><?xml version="1.0" encoding="utf-8"?>
<sst xmlns="http://schemas.openxmlformats.org/spreadsheetml/2006/main" count="115" uniqueCount="83">
  <si>
    <t>Wskaźnik obsadzenia</t>
  </si>
  <si>
    <t xml:space="preserve">Nazwa instyucji </t>
  </si>
  <si>
    <t xml:space="preserve">Adres instytucji </t>
  </si>
  <si>
    <t xml:space="preserve">Numer umowy </t>
  </si>
  <si>
    <t>liczba dzieci w instytucji</t>
  </si>
  <si>
    <t>suma</t>
  </si>
  <si>
    <t>SPRAWOZDANIE Z FUNKCJONOWANIA</t>
  </si>
  <si>
    <t xml:space="preserve">Nazwa Ostatecznego Odbiorcy Wsparcia </t>
  </si>
  <si>
    <t>z pierwszych 12 miesięcy funkcjonowania nowych miejsc opieki</t>
  </si>
  <si>
    <t>z kolejnych 24 miesięcy funkcjonowania nowych miejsc opieki</t>
  </si>
  <si>
    <t>Kwota odsetek (zł i gr) od otrzymanej kwoty dofinansowania, w tym:</t>
  </si>
  <si>
    <t>wykorzystana na realizację zadania:</t>
  </si>
  <si>
    <t>zwrócona:</t>
  </si>
  <si>
    <t>Uwagi:</t>
  </si>
  <si>
    <t xml:space="preserve">III. Oświadczenia </t>
  </si>
  <si>
    <t>Nazwa Instytucji:</t>
  </si>
  <si>
    <t xml:space="preserve">DATA </t>
  </si>
  <si>
    <t>Osoba sporządzająca sprawozdanie:</t>
  </si>
  <si>
    <t xml:space="preserve">Imię i nazwisko: </t>
  </si>
  <si>
    <t xml:space="preserve">telefon: </t>
  </si>
  <si>
    <t>e-mail:</t>
  </si>
  <si>
    <t>Data:</t>
  </si>
  <si>
    <t>(Imię Nazwisko i pełniona funkcja osoby uprawnionej )</t>
  </si>
  <si>
    <t>Nazwa ostatecznego odbiorcy wsparcia:</t>
  </si>
  <si>
    <t>Miesiąc i rok  rozpoczęcia funkcjonowania (mm.rrrrr)</t>
  </si>
  <si>
    <t>Należy uzupełnić za pierwszych 12 m-cy</t>
  </si>
  <si>
    <t xml:space="preserve">Sprawozdanie z Funkcjonowania - AKTYWNY  MALUCH 2022-2029 </t>
  </si>
  <si>
    <t>nowych miejsc opieki utworzonych w ramach Programu rozwoju instytucji opieki nad dziećmi w wieku do lat 3 - AKTYWNY MALUCH 2022-2029</t>
  </si>
  <si>
    <t xml:space="preserve">Liczba miejsc zakwalifikowanych - zaokrąglona </t>
  </si>
  <si>
    <t xml:space="preserve">Liczba miejsc zakwalifikowanych </t>
  </si>
  <si>
    <t xml:space="preserve">Należy uzupełnić 
po 36 m-cach funkcjonowania </t>
  </si>
  <si>
    <t>miesiąc funkcjonowania</t>
  </si>
  <si>
    <t>Numer umowy na FUNKCJONOWANIE</t>
  </si>
  <si>
    <t xml:space="preserve"> Podmioty inne niż JST</t>
  </si>
  <si>
    <t>Liczba miejsc nieuwzględnionych wg wskaźnika
(podlegających zwrotowi)</t>
  </si>
  <si>
    <t>Załącznik nr 2 Sprawozdanie z Funkcjonowania -  AKTYWNY MALUCH 2022-2029 
 Podmioty inne niż JST</t>
  </si>
  <si>
    <t>A. Dane Ostatecznego Odbiorcy Wsparcia oraz instytucji, której udzielono dofinansowania.</t>
  </si>
  <si>
    <t>NALEŻY WYPEŁNIĆ
JEDYNIE ZIELONE POLA</t>
  </si>
  <si>
    <r>
      <t xml:space="preserve">* </t>
    </r>
    <r>
      <rPr>
        <i/>
        <sz val="12"/>
        <rFont val="Calibri"/>
        <family val="2"/>
        <charset val="238"/>
        <scheme val="minor"/>
      </rPr>
      <t>jeśli kwiecień 2024 był pierwszym miesiącem funkcjonowania nowych miejsc opieki wówczas należy wpisać 04.2024</t>
    </r>
  </si>
  <si>
    <t>Liczba utworzonych miejsc</t>
  </si>
  <si>
    <t xml:space="preserve">miesiąc i rok funkcjonowania </t>
  </si>
  <si>
    <t>na pierwszy okres 12 miesięcy</t>
  </si>
  <si>
    <t>na kolejny  okres 24 miesięcy</t>
  </si>
  <si>
    <t>a</t>
  </si>
  <si>
    <t>Razem:</t>
  </si>
  <si>
    <t>b</t>
  </si>
  <si>
    <t>Środki europejskie - rozdz. 85516 par. 2007 (82,52% kwoty FERS):</t>
  </si>
  <si>
    <t>c</t>
  </si>
  <si>
    <t>Środki dofinansowania w formie współfinansowania krajowego środków europejskich - rozdz. 85516 par. 2009  (17,48% kwoty FERS):</t>
  </si>
  <si>
    <t>Środki dofinansowania w formie współfinansowania krajowego środków europejskich</t>
  </si>
  <si>
    <t>Środki europejskie</t>
  </si>
  <si>
    <r>
      <t xml:space="preserve">Oświadczenie w przypadku nieobsadzenia miejsc powyżej minimalnego wymaganego progu 75% w okresie </t>
    </r>
    <r>
      <rPr>
        <b/>
        <i/>
        <sz val="11"/>
        <color rgb="FFC00000"/>
        <rFont val="Calibri"/>
        <family val="2"/>
        <charset val="238"/>
        <scheme val="minor"/>
      </rPr>
      <t>funkcjonowania</t>
    </r>
  </si>
  <si>
    <t>Oświadczam, że nieobsadzenie miejsc powyżej minimalnego wymaganego progu 75%, wynikało ....................................... ….............................................................................................................................................................................................................   ...........................................................................................................................................................
Informuję, że podjęto następujące działania, aby zapewnić obsadzenie miejsc: .....................................................                                                                        .....................................................................................................................................................................</t>
  </si>
  <si>
    <r>
      <t>Sprawozdanie</t>
    </r>
    <r>
      <rPr>
        <i/>
        <sz val="14"/>
        <color rgb="FFFF0000"/>
        <rFont val="Calibri"/>
        <family val="2"/>
        <charset val="238"/>
        <scheme val="minor"/>
      </rPr>
      <t>*</t>
    </r>
  </si>
  <si>
    <t xml:space="preserve">PROSZĘ O SPRAWDZENIE CZY KWOTY WYLICZONE ODPOWIADAJĄ KWOCIE Z UMOWY </t>
  </si>
  <si>
    <t xml:space="preserve">** Proszę o sprawdzenie czy wyliczone kwoty są spójne z kwotami zawartymi w  umowie na funkcjonwanie !!! W razie rozbieżność proszę o korektę </t>
  </si>
  <si>
    <r>
      <t>Kwota do zwrotu w ramach dofinansowania na FUNKCJONOWANIE</t>
    </r>
    <r>
      <rPr>
        <b/>
        <i/>
        <sz val="14"/>
        <color rgb="FFC00000"/>
        <rFont val="Calibri"/>
        <family val="2"/>
        <charset val="238"/>
        <scheme val="minor"/>
      </rPr>
      <t>*</t>
    </r>
    <r>
      <rPr>
        <b/>
        <i/>
        <sz val="14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 xml:space="preserve"> 
w tym:</t>
    </r>
  </si>
  <si>
    <r>
      <t xml:space="preserve">Kwota do zwrotu w ramach dofinansowania na FUNKCJONOWANIE </t>
    </r>
    <r>
      <rPr>
        <b/>
        <i/>
        <sz val="14"/>
        <color rgb="FFC00000"/>
        <rFont val="Calibri"/>
        <family val="2"/>
        <charset val="238"/>
        <scheme val="minor"/>
      </rPr>
      <t>*</t>
    </r>
    <r>
      <rPr>
        <b/>
        <i/>
        <sz val="11"/>
        <color theme="1"/>
        <rFont val="Calibri"/>
        <family val="2"/>
        <charset val="238"/>
        <scheme val="minor"/>
      </rPr>
      <t>,  
w tym:</t>
    </r>
  </si>
  <si>
    <r>
      <rPr>
        <u/>
        <sz val="9"/>
        <color rgb="FFC00000"/>
        <rFont val="Calibri"/>
        <family val="2"/>
        <charset val="238"/>
        <scheme val="minor"/>
      </rPr>
      <t xml:space="preserve">Zgodnie z pkt. 4.3.4.1. Programu: </t>
    </r>
    <r>
      <rPr>
        <sz val="9"/>
        <color rgb="FFC00000"/>
        <rFont val="Calibri"/>
        <family val="2"/>
        <charset val="238"/>
        <scheme val="minor"/>
      </rPr>
      <t xml:space="preserve">
Dofinansowanie na utworzone w ramach Programu miejsca opieki nieobsadzone powyżej minimalnego wymaganego progu 75% (tj. 75,01%-100%) będzie przyznane, jeśli:
⎯ podmiot zapewni dostępność usługi opiekuńczej poprzez gotowość do przyjęcia dzieci (na przykład placówka pozostaje czynna, w instytucji opiekijest zatrudniony personel, prowadzona jest rekrutacja na nieobsadzone miejsca, w tym według obniżonej opłaty) oraz
⎯ spełni pozostałe warunki kwalifikowalności przewidziane Programem dla okresu funkcjonowania.</t>
    </r>
  </si>
  <si>
    <t>Uwaga</t>
  </si>
  <si>
    <t xml:space="preserve">* Jeżeli nowe miejsca utworzone zostały na tereni gminy będącej "białą plamą"  wówczas kwota za niespełnienie wskaźnika nie podlega zwrotowi </t>
  </si>
  <si>
    <r>
      <t xml:space="preserve">Kwota </t>
    </r>
    <r>
      <rPr>
        <b/>
        <i/>
        <sz val="12"/>
        <color theme="1"/>
        <rFont val="Calibri"/>
        <family val="2"/>
        <charset val="238"/>
        <scheme val="minor"/>
      </rPr>
      <t>wykorzystana:</t>
    </r>
  </si>
  <si>
    <r>
      <t xml:space="preserve">Kwota </t>
    </r>
    <r>
      <rPr>
        <b/>
        <i/>
        <sz val="12"/>
        <color theme="1"/>
        <rFont val="Calibri"/>
        <family val="2"/>
        <charset val="238"/>
        <scheme val="minor"/>
      </rPr>
      <t xml:space="preserve">zwrotu </t>
    </r>
  </si>
  <si>
    <t xml:space="preserve">Uwagi </t>
  </si>
  <si>
    <t xml:space="preserve">13-36 miesiąc funkcjonowania </t>
  </si>
  <si>
    <r>
      <t xml:space="preserve">Kwota </t>
    </r>
    <r>
      <rPr>
        <b/>
        <i/>
        <sz val="12"/>
        <color theme="1" tint="4.9989318521683403E-2"/>
        <rFont val="Calibri"/>
        <family val="2"/>
        <charset val="238"/>
        <scheme val="minor"/>
      </rPr>
      <t>przyznana</t>
    </r>
    <r>
      <rPr>
        <i/>
        <sz val="12"/>
        <color theme="1" tint="4.9989318521683403E-2"/>
        <rFont val="Calibri"/>
        <family val="2"/>
        <charset val="238"/>
        <scheme val="minor"/>
      </rPr>
      <t xml:space="preserve"> na  funkcjonowanie zgodnie z zawartą </t>
    </r>
    <r>
      <rPr>
        <b/>
        <i/>
        <sz val="12"/>
        <color theme="1" tint="4.9989318521683403E-2"/>
        <rFont val="Calibri"/>
        <family val="2"/>
        <charset val="238"/>
        <scheme val="minor"/>
      </rPr>
      <t>umową</t>
    </r>
    <r>
      <rPr>
        <b/>
        <i/>
        <sz val="12"/>
        <color rgb="FFFF0000"/>
        <rFont val="Calibri"/>
        <family val="2"/>
        <charset val="238"/>
        <scheme val="minor"/>
      </rPr>
      <t>**</t>
    </r>
  </si>
  <si>
    <t xml:space="preserve">*należy wybrac z listy </t>
  </si>
  <si>
    <t xml:space="preserve">C. Rozliczenie Funkcjonowania </t>
  </si>
  <si>
    <t xml:space="preserve">12 miesiący funkcjonowania </t>
  </si>
  <si>
    <r>
      <t>A. Dane dotyczące funkcjonowania nowych miejsc opieki przez okres pierwszych 12 miesięcy .</t>
    </r>
    <r>
      <rPr>
        <b/>
        <i/>
        <sz val="14"/>
        <color rgb="FFC00000"/>
        <rFont val="Calibri"/>
        <family val="2"/>
        <charset val="238"/>
        <scheme val="minor"/>
      </rPr>
      <t xml:space="preserve"> Dane do weryfikacji po 12 miesiącach funkcjonowania. </t>
    </r>
  </si>
  <si>
    <r>
      <t>B. Dane dotyczące funkcjonowania nowych miejsc opieki przez okres kolejnych 24 miesięcy.</t>
    </r>
    <r>
      <rPr>
        <b/>
        <i/>
        <sz val="14"/>
        <color rgb="FFC00000"/>
        <rFont val="Calibri"/>
        <family val="2"/>
        <charset val="238"/>
        <scheme val="minor"/>
      </rPr>
      <t xml:space="preserve"> Dane do weryfikacji po 36 miesiącach funkcjonowania. </t>
    </r>
  </si>
  <si>
    <t>Czy instytucja opieki została utworzona na terenie gminy będącej tzw. "białą plamą"?</t>
  </si>
  <si>
    <t>tak</t>
  </si>
  <si>
    <t>nie</t>
  </si>
  <si>
    <t>** "białą plamą" określono gminę, w której nie funkcjonowała na 31 grudnia 2021 roku żadna instytucja opieki nad dziećmi w wieku do lat 3.</t>
  </si>
  <si>
    <r>
      <t>Czy instytucja opieki została utworzona na terenie gminy będącej tzw. "białą plamą"</t>
    </r>
    <r>
      <rPr>
        <b/>
        <i/>
        <sz val="11"/>
        <color rgb="FFC00000"/>
        <rFont val="Calibri"/>
        <family val="2"/>
        <charset val="238"/>
        <scheme val="minor"/>
      </rPr>
      <t>**i*</t>
    </r>
  </si>
  <si>
    <t>"biała plama"  tzn.gmina, gdzie nie funkcjonowały żadne instytucje opieki nad dziećmi do lat 3  na 31.12.2021</t>
  </si>
  <si>
    <r>
      <rPr>
        <b/>
        <sz val="10"/>
        <color theme="1"/>
        <rFont val="Calibri"/>
        <family val="2"/>
        <charset val="238"/>
        <scheme val="minor"/>
      </rPr>
      <t xml:space="preserve">Oświadczam, że: </t>
    </r>
    <r>
      <rPr>
        <sz val="10"/>
        <color theme="1"/>
        <rFont val="Calibri"/>
        <family val="2"/>
        <charset val="238"/>
        <scheme val="minor"/>
      </rPr>
      <t xml:space="preserve">
1. Przyznane środki zostały wykorzystane i rozliczone zgodnie z przeznaczeniem.    
2. Niewykorzystane środki zwrócono,  zgodnie z zapisami zawartymi w Umowie.                                                                                                                                                                                                                       4. W trakcie realizacji zadania wypełniano obowiązki informacyjne, zgodnie z zawartą umową i wymogami Programu,                                                                                     
5. Dane w Rejestrze Żłobków i Klubów Dziecięcych oraz Wykazie Dziennych Opiekunów są kompletne, poprawne i aktualne. 
</t>
    </r>
  </si>
  <si>
    <t xml:space="preserve">B. Kwoty przyznane zgodnie z umową na funkcjonownaie </t>
  </si>
  <si>
    <t>Średnia miesięczna liczba dzieci uczęszczających do instytucji (zaaokrąglona do liczby całkowitej)</t>
  </si>
  <si>
    <t>Średnia miesięczna liczba dzieci uczęszczających do instytucji w okresie kolejnych 24 miesięcy (zaaokrąglona do liczby całkowitej)</t>
  </si>
  <si>
    <t>Załącznik nr 2 -aktualizacja
Sprawozdanie z Funkcjonowania -  AKTYWNY MALUCH 2022-2029 
 Podmioty inne niż JST</t>
  </si>
  <si>
    <t>Załącznik nr 2 -aktualizacja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</si>
</sst>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 tint="4.9989318521683403E-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u/>
      <sz val="9"/>
      <color rgb="FFC00000"/>
      <name val="Calibri"/>
      <family val="2"/>
      <charset val="238"/>
      <scheme val="minor"/>
    </font>
    <font>
      <b/>
      <i/>
      <sz val="14"/>
      <color rgb="FF7030A0"/>
      <name val="Calibri"/>
      <family val="2"/>
      <charset val="238"/>
      <scheme val="minor"/>
    </font>
    <font>
      <i/>
      <sz val="12"/>
      <color theme="1" tint="4.9989318521683403E-2"/>
      <name val="Calibri"/>
      <family val="2"/>
      <charset val="238"/>
      <scheme val="minor"/>
    </font>
    <font>
      <b/>
      <i/>
      <sz val="12"/>
      <color theme="1" tint="4.9989318521683403E-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u/>
      <sz val="11"/>
      <color rgb="FFC00000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88">
    <xf numFmtId="0" fontId="0" fillId="0" borderId="0" xfId="0"/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/>
    <xf numFmtId="9" fontId="10" fillId="0" borderId="0" xfId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3" borderId="1" xfId="0" applyFont="1" applyFill="1" applyBorder="1" applyAlignment="1">
      <alignment horizontal="right" vertical="center" wrapText="1"/>
    </xf>
    <xf numFmtId="0" fontId="20" fillId="3" borderId="28" xfId="0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" fontId="0" fillId="4" borderId="1" xfId="0" applyNumberFormat="1" applyFill="1" applyBorder="1" applyAlignment="1">
      <alignment vertical="center"/>
    </xf>
    <xf numFmtId="9" fontId="0" fillId="0" borderId="0" xfId="1" applyFont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/>
    <xf numFmtId="1" fontId="18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right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9" fillId="0" borderId="1" xfId="2" applyBorder="1" applyAlignment="1">
      <alignment horizontal="left"/>
    </xf>
    <xf numFmtId="49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left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3" borderId="25" xfId="0" applyFill="1" applyBorder="1" applyAlignment="1">
      <alignment horizontal="right" vertical="center" wrapText="1"/>
    </xf>
    <xf numFmtId="0" fontId="0" fillId="3" borderId="27" xfId="0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4" fillId="0" borderId="0" xfId="0" applyFont="1"/>
    <xf numFmtId="0" fontId="14" fillId="0" borderId="33" xfId="0" applyFont="1" applyBorder="1"/>
    <xf numFmtId="0" fontId="4" fillId="0" borderId="0" xfId="0" applyFont="1" applyAlignment="1">
      <alignment horizontal="left" vertical="center"/>
    </xf>
    <xf numFmtId="14" fontId="33" fillId="2" borderId="24" xfId="0" applyNumberFormat="1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14" fontId="13" fillId="2" borderId="23" xfId="0" applyNumberFormat="1" applyFont="1" applyFill="1" applyBorder="1" applyAlignment="1">
      <alignment horizontal="center" vertical="center" wrapText="1"/>
    </xf>
    <xf numFmtId="14" fontId="13" fillId="2" borderId="24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4" fontId="36" fillId="3" borderId="1" xfId="0" applyNumberFormat="1" applyFont="1" applyFill="1" applyBorder="1" applyAlignment="1">
      <alignment horizontal="right" vertical="center" wrapText="1"/>
    </xf>
    <xf numFmtId="4" fontId="36" fillId="4" borderId="1" xfId="0" applyNumberFormat="1" applyFont="1" applyFill="1" applyBorder="1" applyAlignment="1">
      <alignment horizontal="right" vertical="center" wrapText="1"/>
    </xf>
    <xf numFmtId="4" fontId="36" fillId="3" borderId="26" xfId="0" applyNumberFormat="1" applyFont="1" applyFill="1" applyBorder="1" applyAlignment="1">
      <alignment horizontal="right" vertical="center" wrapText="1"/>
    </xf>
    <xf numFmtId="4" fontId="30" fillId="3" borderId="1" xfId="0" applyNumberFormat="1" applyFont="1" applyFill="1" applyBorder="1" applyAlignment="1">
      <alignment horizontal="right" vertical="center" wrapText="1"/>
    </xf>
    <xf numFmtId="4" fontId="30" fillId="3" borderId="28" xfId="0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right" vertical="center" wrapText="1"/>
    </xf>
    <xf numFmtId="4" fontId="36" fillId="3" borderId="25" xfId="0" applyNumberFormat="1" applyFont="1" applyFill="1" applyBorder="1" applyAlignment="1">
      <alignment horizontal="right" vertical="center" wrapText="1"/>
    </xf>
    <xf numFmtId="4" fontId="30" fillId="4" borderId="25" xfId="0" applyNumberFormat="1" applyFont="1" applyFill="1" applyBorder="1" applyAlignment="1">
      <alignment horizontal="right" vertical="center" wrapText="1"/>
    </xf>
    <xf numFmtId="4" fontId="30" fillId="4" borderId="26" xfId="0" applyNumberFormat="1" applyFont="1" applyFill="1" applyBorder="1" applyAlignment="1">
      <alignment horizontal="right" vertical="center" wrapText="1"/>
    </xf>
    <xf numFmtId="4" fontId="30" fillId="4" borderId="27" xfId="0" applyNumberFormat="1" applyFont="1" applyFill="1" applyBorder="1" applyAlignment="1">
      <alignment horizontal="right" vertical="center" wrapText="1"/>
    </xf>
    <xf numFmtId="4" fontId="30" fillId="4" borderId="43" xfId="0" applyNumberFormat="1" applyFont="1" applyFill="1" applyBorder="1" applyAlignment="1">
      <alignment horizontal="right" vertical="center" wrapText="1"/>
    </xf>
    <xf numFmtId="14" fontId="33" fillId="2" borderId="20" xfId="0" applyNumberFormat="1" applyFont="1" applyFill="1" applyBorder="1" applyAlignment="1">
      <alignment horizontal="center" vertical="center" wrapText="1"/>
    </xf>
    <xf numFmtId="4" fontId="30" fillId="3" borderId="26" xfId="0" applyNumberFormat="1" applyFont="1" applyFill="1" applyBorder="1" applyAlignment="1">
      <alignment horizontal="right" vertical="center" wrapText="1"/>
    </xf>
    <xf numFmtId="4" fontId="30" fillId="3" borderId="43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38" fillId="0" borderId="0" xfId="0" applyFont="1"/>
    <xf numFmtId="0" fontId="39" fillId="0" borderId="0" xfId="0" applyFont="1"/>
    <xf numFmtId="0" fontId="37" fillId="0" borderId="0" xfId="0" applyFont="1"/>
    <xf numFmtId="9" fontId="39" fillId="0" borderId="0" xfId="1" applyFont="1"/>
    <xf numFmtId="0" fontId="2" fillId="3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30" fillId="2" borderId="21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0" fontId="2" fillId="3" borderId="27" xfId="0" applyFont="1" applyFill="1" applyBorder="1" applyAlignment="1">
      <alignment horizontal="right" vertical="center" wrapText="1"/>
    </xf>
    <xf numFmtId="0" fontId="2" fillId="3" borderId="28" xfId="0" applyFont="1" applyFill="1" applyBorder="1" applyAlignment="1">
      <alignment horizontal="right" vertical="center" wrapText="1"/>
    </xf>
    <xf numFmtId="0" fontId="37" fillId="2" borderId="44" xfId="0" applyFont="1" applyFill="1" applyBorder="1" applyAlignment="1">
      <alignment horizontal="center" vertical="center" wrapText="1"/>
    </xf>
    <xf numFmtId="0" fontId="37" fillId="2" borderId="45" xfId="0" applyFont="1" applyFill="1" applyBorder="1" applyAlignment="1">
      <alignment horizontal="center" vertical="center" wrapText="1"/>
    </xf>
    <xf numFmtId="4" fontId="20" fillId="4" borderId="46" xfId="0" applyNumberFormat="1" applyFont="1" applyFill="1" applyBorder="1" applyAlignment="1">
      <alignment horizontal="center" vertical="center" wrapText="1"/>
    </xf>
    <xf numFmtId="4" fontId="20" fillId="4" borderId="4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5" fillId="0" borderId="0" xfId="0" applyFont="1" applyAlignment="1">
      <alignment horizontal="left"/>
    </xf>
    <xf numFmtId="0" fontId="0" fillId="4" borderId="1" xfId="0" applyFill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4" fillId="3" borderId="13" xfId="0" applyFont="1" applyFill="1" applyBorder="1" applyAlignment="1">
      <alignment horizontal="right" vertical="center"/>
    </xf>
    <xf numFmtId="0" fontId="24" fillId="3" borderId="14" xfId="0" applyFont="1" applyFill="1" applyBorder="1" applyAlignment="1">
      <alignment horizontal="right" vertical="center"/>
    </xf>
    <xf numFmtId="0" fontId="15" fillId="4" borderId="48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9" fillId="0" borderId="7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horizontal="left" vertical="top" wrapText="1"/>
    </xf>
    <xf numFmtId="0" fontId="29" fillId="0" borderId="41" xfId="0" applyFont="1" applyBorder="1" applyAlignment="1">
      <alignment horizontal="left" vertical="top" wrapText="1"/>
    </xf>
    <xf numFmtId="0" fontId="29" fillId="0" borderId="42" xfId="0" applyFont="1" applyBorder="1" applyAlignment="1">
      <alignment horizontal="left" vertical="top" wrapText="1"/>
    </xf>
    <xf numFmtId="3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41" fillId="5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3" fontId="42" fillId="5" borderId="1" xfId="0" applyNumberFormat="1" applyFont="1" applyFill="1" applyBorder="1" applyAlignment="1">
      <alignment vertical="center"/>
    </xf>
    <xf numFmtId="10" fontId="42" fillId="5" borderId="1" xfId="1" applyNumberFormat="1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7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2050368</xdr:colOff>
      <xdr:row>40</xdr:row>
      <xdr:rowOff>12562</xdr:rowOff>
    </xdr:from>
    <xdr:to>
      <xdr:col>4</xdr:col>
      <xdr:colOff>285830</xdr:colOff>
      <xdr:row>41</xdr:row>
      <xdr:rowOff>186141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D42CD71-1BF9-4EF9-9CF1-5E66D33B5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750" y="9459121"/>
          <a:ext cx="4824521" cy="71146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0</xdr:row>
      <xdr:rowOff>116417</xdr:rowOff>
    </xdr:from>
    <xdr:to>
      <xdr:col>1</xdr:col>
      <xdr:colOff>2207875</xdr:colOff>
      <xdr:row>0</xdr:row>
      <xdr:rowOff>665329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90E95-B44A-41BD-B03F-3363AB2B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116417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616324</xdr:colOff>
      <xdr:row>29</xdr:row>
      <xdr:rowOff>132788</xdr:rowOff>
    </xdr:from>
    <xdr:to>
      <xdr:col>13</xdr:col>
      <xdr:colOff>581264</xdr:colOff>
      <xdr:row>33</xdr:row>
      <xdr:rowOff>40345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093E331-82DC-4038-8796-EBAF148A3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9041464"/>
          <a:ext cx="5478235" cy="7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285189</xdr:colOff>
      <xdr:row>0</xdr:row>
      <xdr:rowOff>44824</xdr:rowOff>
    </xdr:from>
    <xdr:to>
      <xdr:col>1</xdr:col>
      <xdr:colOff>605670</xdr:colOff>
      <xdr:row>1</xdr:row>
      <xdr:rowOff>395616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9E6BD10-EB07-42E5-9F91-10D71E9FC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89" y="44824"/>
          <a:ext cx="2191863" cy="54129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91271</xdr:colOff>
      <xdr:row>0</xdr:row>
      <xdr:rowOff>86040</xdr:rowOff>
    </xdr:from>
    <xdr:to>
      <xdr:col>3</xdr:col>
      <xdr:colOff>86945</xdr:colOff>
      <xdr:row>0</xdr:row>
      <xdr:rowOff>580417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5ED0507-00DA-4C17-B7BF-E4BF447D4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71" y="86040"/>
          <a:ext cx="1930959" cy="49437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166009</xdr:colOff>
      <xdr:row>18</xdr:row>
      <xdr:rowOff>189141</xdr:rowOff>
    </xdr:from>
    <xdr:to>
      <xdr:col>8</xdr:col>
      <xdr:colOff>54220</xdr:colOff>
      <xdr:row>22</xdr:row>
      <xdr:rowOff>57051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755173-EBF6-47AC-AD2E-2420F20BC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609" y="5142141"/>
          <a:ext cx="4272642" cy="629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DAC4-8EC5-4D79-AC42-6E6362BE41D8}">
  <sheetPr>
    <pageSetUpPr fitToPage="1"/>
  </sheetPr>
  <dimension ref="A1:M41"/>
  <sheetViews>
    <sheetView view="pageBreakPreview" topLeftCell="A4" zoomScale="85" zoomScaleNormal="80" zoomScaleSheetLayoutView="85" workbookViewId="0">
      <selection activeCell="E20" sqref="E20"/>
    </sheetView>
  </sheetViews>
  <sheetFormatPr defaultRowHeight="15" x14ac:dyDescent="0.25"/>
  <cols>
    <col min="1" max="1" width="5.140625" customWidth="1"/>
    <col min="2" max="2" width="46.42578125" customWidth="1"/>
    <col min="3" max="6" width="26.140625" customWidth="1"/>
    <col min="7" max="7" width="13.5703125" customWidth="1"/>
  </cols>
  <sheetData>
    <row r="1" spans="1:11" ht="62.25" customHeight="1" x14ac:dyDescent="0.25">
      <c r="D1" s="120" t="s">
        <v>81</v>
      </c>
      <c r="E1" s="120"/>
      <c r="F1" s="120"/>
      <c r="K1" t="s">
        <v>8</v>
      </c>
    </row>
    <row r="2" spans="1:11" ht="12.75" customHeight="1" thickBot="1" x14ac:dyDescent="0.3">
      <c r="K2" t="s">
        <v>9</v>
      </c>
    </row>
    <row r="3" spans="1:11" ht="21" x14ac:dyDescent="0.25">
      <c r="A3" s="123" t="s">
        <v>6</v>
      </c>
      <c r="B3" s="124"/>
      <c r="C3" s="124"/>
      <c r="D3" s="124"/>
      <c r="E3" s="124"/>
      <c r="F3" s="125"/>
    </row>
    <row r="4" spans="1:11" ht="22.5" customHeight="1" thickBot="1" x14ac:dyDescent="0.3">
      <c r="A4" s="126" t="s">
        <v>27</v>
      </c>
      <c r="B4" s="127"/>
      <c r="C4" s="127"/>
      <c r="D4" s="127"/>
      <c r="E4" s="127"/>
      <c r="F4" s="128"/>
      <c r="K4" t="s">
        <v>72</v>
      </c>
    </row>
    <row r="5" spans="1:11" ht="30.75" customHeight="1" thickBot="1" x14ac:dyDescent="0.3">
      <c r="A5" s="129" t="s">
        <v>53</v>
      </c>
      <c r="B5" s="130"/>
      <c r="C5" s="131"/>
      <c r="D5" s="132"/>
      <c r="E5" s="132"/>
      <c r="F5" s="133"/>
      <c r="K5" t="s">
        <v>73</v>
      </c>
    </row>
    <row r="6" spans="1:11" x14ac:dyDescent="0.25">
      <c r="A6" s="121" t="s">
        <v>66</v>
      </c>
      <c r="B6" s="121"/>
      <c r="C6" s="121"/>
      <c r="D6" s="121"/>
      <c r="E6" s="121"/>
      <c r="F6" s="121"/>
    </row>
    <row r="7" spans="1:11" ht="18.75" customHeight="1" x14ac:dyDescent="0.25">
      <c r="A7" s="134" t="s">
        <v>36</v>
      </c>
      <c r="B7" s="134"/>
      <c r="C7" s="134"/>
      <c r="D7" s="134"/>
      <c r="E7" s="134"/>
      <c r="F7" s="134"/>
    </row>
    <row r="8" spans="1:11" ht="29.25" customHeight="1" x14ac:dyDescent="0.25">
      <c r="A8" s="31">
        <v>1</v>
      </c>
      <c r="B8" s="59" t="s">
        <v>7</v>
      </c>
      <c r="C8" s="46"/>
      <c r="D8" s="47"/>
      <c r="E8" s="47"/>
      <c r="F8" s="48"/>
    </row>
    <row r="9" spans="1:11" ht="29.25" customHeight="1" x14ac:dyDescent="0.25">
      <c r="A9" s="31">
        <v>2</v>
      </c>
      <c r="B9" s="60" t="s">
        <v>1</v>
      </c>
      <c r="C9" s="49"/>
      <c r="D9" s="50"/>
      <c r="E9" s="50"/>
      <c r="F9" s="51"/>
      <c r="G9" s="52"/>
      <c r="H9" s="52"/>
      <c r="I9" s="52"/>
      <c r="J9" s="52"/>
    </row>
    <row r="10" spans="1:11" ht="29.25" customHeight="1" x14ac:dyDescent="0.25">
      <c r="A10" s="31">
        <v>3</v>
      </c>
      <c r="B10" s="60" t="s">
        <v>2</v>
      </c>
      <c r="C10" s="46"/>
      <c r="D10" s="47"/>
      <c r="E10" s="47"/>
      <c r="F10" s="48"/>
      <c r="G10" s="52"/>
      <c r="H10" s="52"/>
      <c r="I10" s="52"/>
      <c r="J10" s="52"/>
    </row>
    <row r="11" spans="1:11" ht="30.75" customHeight="1" x14ac:dyDescent="0.25">
      <c r="A11" s="31">
        <v>4</v>
      </c>
      <c r="B11" s="61" t="s">
        <v>39</v>
      </c>
      <c r="C11" s="53"/>
      <c r="D11" s="59" t="s">
        <v>24</v>
      </c>
      <c r="E11" s="102"/>
      <c r="F11" s="52"/>
      <c r="G11" s="52" t="str">
        <f>MID(E11,1,2)</f>
        <v/>
      </c>
      <c r="I11" s="118" t="s">
        <v>71</v>
      </c>
      <c r="J11" s="119"/>
    </row>
    <row r="12" spans="1:11" s="55" customFormat="1" ht="33" customHeight="1" x14ac:dyDescent="0.25">
      <c r="A12" s="31">
        <v>5</v>
      </c>
      <c r="B12" s="103" t="s">
        <v>75</v>
      </c>
      <c r="C12" s="54"/>
      <c r="D12" s="100" t="s">
        <v>32</v>
      </c>
      <c r="E12" s="101"/>
      <c r="F12" s="52"/>
      <c r="G12" s="52"/>
    </row>
    <row r="13" spans="1:11" x14ac:dyDescent="0.25">
      <c r="A13" s="121" t="s">
        <v>66</v>
      </c>
      <c r="B13" s="121"/>
      <c r="C13" s="121"/>
      <c r="D13" s="121"/>
      <c r="E13" s="121"/>
      <c r="F13" s="121"/>
    </row>
    <row r="14" spans="1:11" x14ac:dyDescent="0.25">
      <c r="A14" s="79" t="s">
        <v>74</v>
      </c>
      <c r="B14" s="79"/>
      <c r="C14" s="79"/>
      <c r="D14" s="79"/>
      <c r="E14" s="79"/>
      <c r="F14" s="79"/>
    </row>
    <row r="15" spans="1:11" x14ac:dyDescent="0.25">
      <c r="A15" s="79"/>
      <c r="B15" s="79"/>
      <c r="C15" s="79"/>
      <c r="D15" s="79"/>
      <c r="E15" s="79"/>
      <c r="F15" s="79"/>
    </row>
    <row r="16" spans="1:11" ht="15.75" thickBot="1" x14ac:dyDescent="0.3">
      <c r="A16" s="74" t="s">
        <v>78</v>
      </c>
      <c r="B16" s="20"/>
      <c r="C16" s="20"/>
      <c r="D16" s="20"/>
      <c r="E16" s="20"/>
      <c r="F16" s="20"/>
    </row>
    <row r="17" spans="1:13" ht="40.5" customHeight="1" x14ac:dyDescent="0.25">
      <c r="A17" s="56">
        <v>6</v>
      </c>
      <c r="B17" s="107" t="s">
        <v>65</v>
      </c>
      <c r="C17" s="108"/>
      <c r="D17" s="77" t="s">
        <v>41</v>
      </c>
      <c r="E17" s="78" t="s">
        <v>42</v>
      </c>
      <c r="F17" s="20"/>
      <c r="G17" s="64"/>
      <c r="H17" s="65"/>
      <c r="I17" s="65"/>
      <c r="J17" s="65"/>
      <c r="K17" s="65"/>
      <c r="L17" s="65"/>
      <c r="M17" s="66"/>
    </row>
    <row r="18" spans="1:13" ht="30.75" customHeight="1" x14ac:dyDescent="0.25">
      <c r="A18" s="57" t="s">
        <v>43</v>
      </c>
      <c r="B18" s="23" t="s">
        <v>44</v>
      </c>
      <c r="C18" s="81"/>
      <c r="D18" s="80">
        <f>C18/3</f>
        <v>0</v>
      </c>
      <c r="E18" s="82">
        <f>C18-D18</f>
        <v>0</v>
      </c>
      <c r="F18" s="94" t="b">
        <f>C11*36*836=C18</f>
        <v>1</v>
      </c>
      <c r="G18" s="73" t="s">
        <v>54</v>
      </c>
      <c r="M18" s="68"/>
    </row>
    <row r="19" spans="1:13" ht="37.5" customHeight="1" x14ac:dyDescent="0.25">
      <c r="A19" s="57" t="s">
        <v>45</v>
      </c>
      <c r="B19" s="23" t="s">
        <v>46</v>
      </c>
      <c r="C19" s="83">
        <f>ROUNDDOWN(C18*0.8252,2)</f>
        <v>0</v>
      </c>
      <c r="D19" s="83">
        <f>ROUNDDOWN(D18*0.8252,2)</f>
        <v>0</v>
      </c>
      <c r="E19" s="92">
        <f>ROUNDDOWN(E18*0.8252,2)</f>
        <v>0</v>
      </c>
      <c r="F19" s="94" t="b">
        <f>C11*836*12=D18</f>
        <v>1</v>
      </c>
      <c r="G19" s="67"/>
      <c r="M19" s="68"/>
    </row>
    <row r="20" spans="1:13" ht="49.5" customHeight="1" thickBot="1" x14ac:dyDescent="0.3">
      <c r="A20" s="58" t="s">
        <v>47</v>
      </c>
      <c r="B20" s="24" t="s">
        <v>48</v>
      </c>
      <c r="C20" s="84">
        <f>C18-C19</f>
        <v>0</v>
      </c>
      <c r="D20" s="84">
        <f t="shared" ref="D20:E20" si="0">D18-D19</f>
        <v>0</v>
      </c>
      <c r="E20" s="93">
        <f t="shared" si="0"/>
        <v>0</v>
      </c>
      <c r="F20" s="94" t="b">
        <f>C11*836*24=E18</f>
        <v>1</v>
      </c>
      <c r="G20" s="69"/>
      <c r="H20" s="70"/>
      <c r="I20" s="70"/>
      <c r="J20" s="70"/>
      <c r="K20" s="70"/>
      <c r="L20" s="70"/>
      <c r="M20" s="71"/>
    </row>
    <row r="21" spans="1:13" x14ac:dyDescent="0.25">
      <c r="A21" s="111" t="s">
        <v>55</v>
      </c>
      <c r="B21" s="111"/>
      <c r="C21" s="111"/>
      <c r="D21" s="111"/>
      <c r="E21" s="111"/>
      <c r="F21" s="111"/>
    </row>
    <row r="22" spans="1:13" ht="15.75" thickBot="1" x14ac:dyDescent="0.3">
      <c r="A22" s="20"/>
      <c r="B22" s="20"/>
      <c r="C22" s="20"/>
      <c r="D22" s="20"/>
      <c r="E22" s="20"/>
      <c r="F22" s="20"/>
    </row>
    <row r="23" spans="1:13" ht="31.5" customHeight="1" thickBot="1" x14ac:dyDescent="0.3">
      <c r="A23" s="74" t="s">
        <v>67</v>
      </c>
      <c r="B23" s="20"/>
      <c r="C23" s="114" t="s">
        <v>68</v>
      </c>
      <c r="D23" s="115"/>
      <c r="E23" s="114" t="s">
        <v>64</v>
      </c>
      <c r="F23" s="115"/>
    </row>
    <row r="24" spans="1:13" ht="31.5" customHeight="1" x14ac:dyDescent="0.25">
      <c r="A24" s="56">
        <v>7</v>
      </c>
      <c r="B24" s="76"/>
      <c r="C24" s="91" t="s">
        <v>61</v>
      </c>
      <c r="D24" s="75" t="s">
        <v>62</v>
      </c>
      <c r="E24" s="91" t="s">
        <v>61</v>
      </c>
      <c r="F24" s="75" t="s">
        <v>62</v>
      </c>
    </row>
    <row r="25" spans="1:13" ht="30.75" customHeight="1" x14ac:dyDescent="0.25">
      <c r="A25" s="57" t="s">
        <v>43</v>
      </c>
      <c r="B25" s="85" t="s">
        <v>44</v>
      </c>
      <c r="C25" s="86">
        <f>C26+C27</f>
        <v>0</v>
      </c>
      <c r="D25" s="82">
        <f t="shared" ref="D25:F25" si="1">D26+D27</f>
        <v>0</v>
      </c>
      <c r="E25" s="86">
        <f t="shared" si="1"/>
        <v>0</v>
      </c>
      <c r="F25" s="82">
        <f t="shared" si="1"/>
        <v>0</v>
      </c>
    </row>
    <row r="26" spans="1:13" ht="30.75" customHeight="1" x14ac:dyDescent="0.25">
      <c r="A26" s="57" t="s">
        <v>45</v>
      </c>
      <c r="B26" s="85" t="s">
        <v>46</v>
      </c>
      <c r="C26" s="87"/>
      <c r="D26" s="88"/>
      <c r="E26" s="87"/>
      <c r="F26" s="88"/>
    </row>
    <row r="27" spans="1:13" ht="60.75" thickBot="1" x14ac:dyDescent="0.3">
      <c r="A27" s="57" t="s">
        <v>47</v>
      </c>
      <c r="B27" s="85" t="s">
        <v>48</v>
      </c>
      <c r="C27" s="89"/>
      <c r="D27" s="90"/>
      <c r="E27" s="89"/>
      <c r="F27" s="90"/>
    </row>
    <row r="28" spans="1:13" ht="27" customHeight="1" thickBot="1" x14ac:dyDescent="0.3">
      <c r="A28" s="112" t="s">
        <v>63</v>
      </c>
      <c r="B28" s="113"/>
      <c r="C28" s="116"/>
      <c r="D28" s="116"/>
      <c r="E28" s="116"/>
      <c r="F28" s="117"/>
    </row>
    <row r="29" spans="1:13" x14ac:dyDescent="0.25">
      <c r="A29" s="20"/>
      <c r="B29" s="20"/>
      <c r="C29" s="20"/>
      <c r="D29" s="20"/>
      <c r="E29" s="20"/>
      <c r="F29" s="20"/>
    </row>
    <row r="30" spans="1:13" ht="35.25" customHeight="1" x14ac:dyDescent="0.25">
      <c r="A30" s="2">
        <v>8</v>
      </c>
      <c r="B30" s="62" t="s">
        <v>10</v>
      </c>
      <c r="C30" s="122"/>
      <c r="D30" s="122"/>
      <c r="E30" s="122"/>
      <c r="F30" s="122"/>
    </row>
    <row r="31" spans="1:13" ht="21.75" customHeight="1" x14ac:dyDescent="0.25">
      <c r="A31" s="1" t="s">
        <v>43</v>
      </c>
      <c r="B31" s="62" t="s">
        <v>11</v>
      </c>
      <c r="C31" s="122"/>
      <c r="D31" s="122"/>
      <c r="E31" s="122"/>
      <c r="F31" s="122"/>
    </row>
    <row r="32" spans="1:13" ht="21.75" customHeight="1" x14ac:dyDescent="0.25">
      <c r="A32" s="1" t="s">
        <v>45</v>
      </c>
      <c r="B32" s="62" t="s">
        <v>12</v>
      </c>
      <c r="C32" s="122"/>
      <c r="D32" s="122"/>
      <c r="E32" s="122"/>
      <c r="F32" s="122"/>
    </row>
    <row r="33" spans="1:6" ht="21.75" customHeight="1" x14ac:dyDescent="0.25">
      <c r="A33" s="40">
        <v>9</v>
      </c>
      <c r="B33" s="63" t="s">
        <v>13</v>
      </c>
      <c r="C33" s="122"/>
      <c r="D33" s="122"/>
      <c r="E33" s="122"/>
      <c r="F33" s="122"/>
    </row>
    <row r="34" spans="1:6" ht="9" customHeight="1" x14ac:dyDescent="0.25"/>
    <row r="35" spans="1:6" ht="45.75" customHeight="1" x14ac:dyDescent="0.25">
      <c r="A35" s="11" t="s">
        <v>17</v>
      </c>
      <c r="E35" s="21"/>
    </row>
    <row r="36" spans="1:6" x14ac:dyDescent="0.25">
      <c r="A36" s="135" t="s">
        <v>18</v>
      </c>
      <c r="B36" s="136"/>
      <c r="C36" s="41"/>
      <c r="D36" s="109" t="s">
        <v>22</v>
      </c>
      <c r="E36" s="110"/>
      <c r="F36" s="110"/>
    </row>
    <row r="37" spans="1:6" x14ac:dyDescent="0.25">
      <c r="A37" s="105" t="s">
        <v>19</v>
      </c>
      <c r="B37" s="106"/>
      <c r="C37" s="42"/>
      <c r="E37" s="30"/>
      <c r="F37" s="30"/>
    </row>
    <row r="38" spans="1:6" x14ac:dyDescent="0.25">
      <c r="A38" s="135" t="s">
        <v>20</v>
      </c>
      <c r="B38" s="136"/>
      <c r="C38" s="43"/>
      <c r="E38" s="44"/>
    </row>
    <row r="39" spans="1:6" x14ac:dyDescent="0.25">
      <c r="A39" s="105" t="s">
        <v>21</v>
      </c>
      <c r="B39" s="106"/>
      <c r="C39" s="45"/>
      <c r="E39" s="44"/>
    </row>
    <row r="40" spans="1:6" ht="18.75" customHeight="1" x14ac:dyDescent="0.25"/>
    <row r="41" spans="1:6" ht="42" customHeight="1" x14ac:dyDescent="0.25"/>
  </sheetData>
  <mergeCells count="24">
    <mergeCell ref="I11:J11"/>
    <mergeCell ref="D1:F1"/>
    <mergeCell ref="A13:F13"/>
    <mergeCell ref="A39:B39"/>
    <mergeCell ref="C30:F30"/>
    <mergeCell ref="C31:F31"/>
    <mergeCell ref="C32:F32"/>
    <mergeCell ref="A3:F3"/>
    <mergeCell ref="A4:F4"/>
    <mergeCell ref="A5:B5"/>
    <mergeCell ref="C5:F5"/>
    <mergeCell ref="A6:F6"/>
    <mergeCell ref="A7:F7"/>
    <mergeCell ref="A38:B38"/>
    <mergeCell ref="C33:F33"/>
    <mergeCell ref="A36:B36"/>
    <mergeCell ref="A37:B37"/>
    <mergeCell ref="B17:C17"/>
    <mergeCell ref="D36:F36"/>
    <mergeCell ref="A21:F21"/>
    <mergeCell ref="A28:B28"/>
    <mergeCell ref="C23:D23"/>
    <mergeCell ref="E23:F23"/>
    <mergeCell ref="C28:F28"/>
  </mergeCells>
  <conditionalFormatting sqref="C36:C39">
    <cfRule type="containsBlanks" dxfId="6" priority="2">
      <formula>LEN(TRIM(C36))=0</formula>
    </cfRule>
    <cfRule type="containsBlanks" dxfId="5" priority="3">
      <formula>LEN(TRIM(C36))=0</formula>
    </cfRule>
  </conditionalFormatting>
  <conditionalFormatting sqref="E35">
    <cfRule type="containsBlanks" dxfId="4" priority="1">
      <formula>LEN(TRIM(E35))=0</formula>
    </cfRule>
  </conditionalFormatting>
  <dataValidations count="2">
    <dataValidation type="list" allowBlank="1" showInputMessage="1" showErrorMessage="1" sqref="C5" xr:uid="{F9B85E8F-4BEC-42AC-80EE-0122DD4581E7}">
      <formula1>$K$1:$K$4</formula1>
    </dataValidation>
    <dataValidation type="list" allowBlank="1" showInputMessage="1" showErrorMessage="1" sqref="C12" xr:uid="{DCE35DCF-ADC7-4019-A996-9E4060044D4F}">
      <formula1>$K$4:$K$6</formula1>
    </dataValidation>
  </dataValidation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69F2-D4DB-48DA-B87D-756AE28409E5}">
  <sheetPr>
    <pageSetUpPr fitToPage="1"/>
  </sheetPr>
  <dimension ref="A1:U38"/>
  <sheetViews>
    <sheetView tabSelected="1" view="pageBreakPreview" topLeftCell="A7" zoomScale="85" zoomScaleNormal="100" zoomScaleSheetLayoutView="85" workbookViewId="0">
      <selection activeCell="A26" sqref="A26:C27"/>
    </sheetView>
  </sheetViews>
  <sheetFormatPr defaultColWidth="9.140625" defaultRowHeight="12.75" x14ac:dyDescent="0.2"/>
  <cols>
    <col min="1" max="1" width="28.140625" style="4" customWidth="1"/>
    <col min="2" max="14" width="13.85546875" style="4" customWidth="1"/>
    <col min="15" max="18" width="9.140625" style="4"/>
    <col min="19" max="19" width="5.42578125" style="4" customWidth="1"/>
    <col min="20" max="16384" width="9.140625" style="4"/>
  </cols>
  <sheetData>
    <row r="1" spans="1:21" ht="15" customHeight="1" x14ac:dyDescent="0.2">
      <c r="L1" s="13"/>
      <c r="N1" s="17" t="s">
        <v>82</v>
      </c>
      <c r="O1" s="161" t="s">
        <v>37</v>
      </c>
      <c r="P1" s="161"/>
      <c r="Q1" s="161"/>
      <c r="R1" s="161"/>
    </row>
    <row r="2" spans="1:21" ht="31.5" customHeight="1" x14ac:dyDescent="0.2">
      <c r="L2" s="13"/>
      <c r="N2" s="38" t="s">
        <v>26</v>
      </c>
      <c r="O2" s="161"/>
      <c r="P2" s="161"/>
      <c r="Q2" s="161"/>
      <c r="R2" s="161"/>
    </row>
    <row r="3" spans="1:21" ht="15" customHeight="1" x14ac:dyDescent="0.25">
      <c r="A3" s="159" t="s">
        <v>23</v>
      </c>
      <c r="B3" s="160"/>
      <c r="C3" s="163">
        <f>'I.Informacje ogólne '!C8</f>
        <v>0</v>
      </c>
      <c r="D3" s="163"/>
      <c r="E3" s="163"/>
      <c r="F3" s="163"/>
      <c r="G3" s="163"/>
      <c r="H3" s="163"/>
      <c r="I3" s="163"/>
      <c r="J3"/>
      <c r="K3"/>
      <c r="L3" s="25"/>
      <c r="M3"/>
      <c r="N3" s="26" t="s">
        <v>33</v>
      </c>
      <c r="O3" s="161"/>
      <c r="P3" s="161"/>
      <c r="Q3" s="161"/>
      <c r="R3" s="161"/>
    </row>
    <row r="4" spans="1:21" ht="15" x14ac:dyDescent="0.25">
      <c r="A4" s="157" t="s">
        <v>15</v>
      </c>
      <c r="B4" s="158"/>
      <c r="C4" s="163">
        <f>'I.Informacje ogólne '!C9</f>
        <v>0</v>
      </c>
      <c r="D4" s="163"/>
      <c r="E4" s="163"/>
      <c r="F4" s="163"/>
      <c r="G4" s="163"/>
      <c r="H4" s="163"/>
      <c r="I4" s="163"/>
      <c r="J4"/>
      <c r="K4"/>
      <c r="L4"/>
      <c r="M4"/>
      <c r="N4"/>
      <c r="O4" s="161"/>
      <c r="P4" s="161"/>
      <c r="Q4" s="161"/>
      <c r="R4" s="161"/>
    </row>
    <row r="5" spans="1:21" ht="15" x14ac:dyDescent="0.25">
      <c r="A5" s="157" t="s">
        <v>3</v>
      </c>
      <c r="B5" s="158"/>
      <c r="C5" s="163">
        <f>'I.Informacje ogólne '!C12</f>
        <v>0</v>
      </c>
      <c r="D5" s="163"/>
      <c r="E5" s="163"/>
      <c r="F5" s="163"/>
      <c r="G5" s="163"/>
      <c r="H5" s="163"/>
      <c r="I5" s="163"/>
      <c r="J5"/>
      <c r="K5"/>
      <c r="L5"/>
      <c r="M5"/>
      <c r="N5"/>
      <c r="O5" s="161"/>
      <c r="P5" s="161"/>
      <c r="Q5" s="161"/>
      <c r="R5" s="161"/>
    </row>
    <row r="6" spans="1:21" ht="15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 s="161"/>
      <c r="P6" s="161"/>
      <c r="Q6" s="161"/>
      <c r="R6" s="161"/>
    </row>
    <row r="7" spans="1:21" s="96" customFormat="1" ht="18.75" x14ac:dyDescent="0.3">
      <c r="A7" s="95" t="s">
        <v>69</v>
      </c>
      <c r="O7" s="161" t="s">
        <v>25</v>
      </c>
      <c r="P7" s="161"/>
      <c r="Q7" s="161"/>
      <c r="R7" s="161"/>
    </row>
    <row r="8" spans="1:21" ht="15" customHeight="1" x14ac:dyDescent="0.25">
      <c r="A8" s="27"/>
      <c r="B8"/>
      <c r="C8"/>
      <c r="D8"/>
      <c r="E8"/>
      <c r="F8"/>
      <c r="G8"/>
      <c r="H8"/>
      <c r="I8"/>
      <c r="J8"/>
      <c r="K8"/>
      <c r="L8"/>
      <c r="M8"/>
      <c r="N8"/>
      <c r="O8" s="161"/>
      <c r="P8" s="161"/>
      <c r="Q8" s="161"/>
      <c r="R8" s="161"/>
    </row>
    <row r="9" spans="1:21" ht="15" x14ac:dyDescent="0.25">
      <c r="A9" s="39" t="s">
        <v>31</v>
      </c>
      <c r="B9" s="36">
        <v>1</v>
      </c>
      <c r="C9" s="36">
        <v>2</v>
      </c>
      <c r="D9" s="36">
        <v>3</v>
      </c>
      <c r="E9" s="36">
        <v>4</v>
      </c>
      <c r="F9" s="36">
        <v>5</v>
      </c>
      <c r="G9" s="36">
        <v>6</v>
      </c>
      <c r="H9" s="36">
        <v>7</v>
      </c>
      <c r="I9" s="36">
        <v>8</v>
      </c>
      <c r="J9" s="36">
        <v>9</v>
      </c>
      <c r="K9" s="36">
        <v>10</v>
      </c>
      <c r="L9" s="36">
        <v>11</v>
      </c>
      <c r="M9" s="36">
        <v>12</v>
      </c>
      <c r="N9" s="166" t="s">
        <v>5</v>
      </c>
      <c r="O9" s="161"/>
      <c r="P9" s="161"/>
      <c r="Q9" s="161"/>
      <c r="R9" s="161"/>
    </row>
    <row r="10" spans="1:21" s="18" customFormat="1" ht="27" customHeight="1" x14ac:dyDescent="0.25">
      <c r="A10" s="32" t="s">
        <v>40</v>
      </c>
      <c r="B10" s="34">
        <f>'I.Informacje ogólne '!E11</f>
        <v>0</v>
      </c>
      <c r="C10" s="34">
        <f>EDATE(B10,1)</f>
        <v>31</v>
      </c>
      <c r="D10" s="34">
        <f t="shared" ref="D10:M10" si="0">EDATE(C10,1)</f>
        <v>59</v>
      </c>
      <c r="E10" s="34">
        <f t="shared" si="0"/>
        <v>88</v>
      </c>
      <c r="F10" s="34">
        <f t="shared" si="0"/>
        <v>119</v>
      </c>
      <c r="G10" s="34">
        <f t="shared" si="0"/>
        <v>149</v>
      </c>
      <c r="H10" s="34">
        <f t="shared" si="0"/>
        <v>180</v>
      </c>
      <c r="I10" s="34">
        <f t="shared" si="0"/>
        <v>210</v>
      </c>
      <c r="J10" s="34">
        <f t="shared" si="0"/>
        <v>241</v>
      </c>
      <c r="K10" s="34">
        <f t="shared" si="0"/>
        <v>272</v>
      </c>
      <c r="L10" s="34">
        <f t="shared" si="0"/>
        <v>302</v>
      </c>
      <c r="M10" s="34">
        <f t="shared" si="0"/>
        <v>333</v>
      </c>
      <c r="N10" s="166"/>
      <c r="O10" s="161"/>
      <c r="P10" s="161"/>
      <c r="Q10" s="161"/>
      <c r="R10" s="161"/>
      <c r="T10" s="22" t="s">
        <v>38</v>
      </c>
    </row>
    <row r="11" spans="1:21" s="18" customFormat="1" ht="24.75" customHeight="1" x14ac:dyDescent="0.25">
      <c r="A11" s="32" t="s">
        <v>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7">
        <f>SUM(B11:M11)</f>
        <v>0</v>
      </c>
      <c r="O11" s="161"/>
      <c r="P11" s="161"/>
      <c r="Q11" s="161"/>
      <c r="R11" s="161"/>
    </row>
    <row r="12" spans="1:21" ht="15" x14ac:dyDescent="0.25">
      <c r="A12" s="27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21" s="12" customFormat="1" ht="69.75" customHeight="1" x14ac:dyDescent="0.25">
      <c r="A13" s="184" t="s">
        <v>79</v>
      </c>
      <c r="B13" s="185" t="s">
        <v>0</v>
      </c>
      <c r="C13" s="185"/>
      <c r="D13" s="149" t="s">
        <v>29</v>
      </c>
      <c r="E13" s="149"/>
      <c r="F13" s="149" t="s">
        <v>28</v>
      </c>
      <c r="G13" s="149"/>
      <c r="H13" s="149" t="s">
        <v>34</v>
      </c>
      <c r="I13" s="149"/>
      <c r="J13" s="150" t="s">
        <v>56</v>
      </c>
      <c r="K13" s="150"/>
      <c r="L13" s="99" t="s">
        <v>50</v>
      </c>
      <c r="M13" s="153" t="s">
        <v>49</v>
      </c>
      <c r="N13" s="154"/>
    </row>
    <row r="14" spans="1:21" s="18" customFormat="1" ht="26.25" customHeight="1" x14ac:dyDescent="0.25">
      <c r="A14" s="186">
        <f>ROUND(N11/12,0)</f>
        <v>0</v>
      </c>
      <c r="B14" s="187" t="e">
        <f>ROUND(A14/'I.Informacje ogólne '!C11,4)</f>
        <v>#DIV/0!</v>
      </c>
      <c r="C14" s="187"/>
      <c r="D14" s="138" t="e">
        <f>IF(B14&lt;75%,(B14/75%)*'I.Informacje ogólne '!C11,'I.Informacje ogólne '!C11)</f>
        <v>#DIV/0!</v>
      </c>
      <c r="E14" s="138"/>
      <c r="F14" s="148" t="e">
        <f>ROUND(D14,0)</f>
        <v>#DIV/0!</v>
      </c>
      <c r="G14" s="148"/>
      <c r="H14" s="137">
        <f>IF(N11&lt;&gt;0,'I.Informacje ogólne '!C11-F14,0)</f>
        <v>0</v>
      </c>
      <c r="I14" s="138"/>
      <c r="J14" s="138">
        <f>H14*836*12</f>
        <v>0</v>
      </c>
      <c r="K14" s="138"/>
      <c r="L14" s="104">
        <f>ROUND(J14*0.8252,2)</f>
        <v>0</v>
      </c>
      <c r="M14" s="155">
        <f>J14-L14</f>
        <v>0</v>
      </c>
      <c r="N14" s="156"/>
      <c r="O14" s="18" t="b">
        <f>L14+M14=J14</f>
        <v>1</v>
      </c>
    </row>
    <row r="15" spans="1:21" ht="35.25" customHeight="1" x14ac:dyDescent="0.25">
      <c r="A15" s="33" t="s">
        <v>59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67"/>
      <c r="O15" s="139" t="s">
        <v>76</v>
      </c>
      <c r="P15" s="140"/>
      <c r="Q15" s="140"/>
      <c r="R15" s="140"/>
      <c r="S15" s="140"/>
      <c r="T15" s="140"/>
      <c r="U15" s="141"/>
    </row>
    <row r="16" spans="1:21" ht="15" x14ac:dyDescent="0.25">
      <c r="A16" s="72" t="s">
        <v>60</v>
      </c>
      <c r="B16"/>
      <c r="C16"/>
      <c r="D16" s="25"/>
      <c r="E16"/>
      <c r="F16" s="25"/>
      <c r="G16" s="29"/>
      <c r="H16"/>
      <c r="I16"/>
      <c r="J16"/>
      <c r="K16"/>
      <c r="L16"/>
      <c r="M16"/>
      <c r="N16"/>
      <c r="O16" s="142"/>
      <c r="P16" s="143"/>
      <c r="Q16" s="143"/>
      <c r="R16" s="143"/>
      <c r="S16" s="143"/>
      <c r="T16" s="143"/>
      <c r="U16" s="144"/>
    </row>
    <row r="17" spans="1:21" ht="15" x14ac:dyDescent="0.25">
      <c r="B17"/>
      <c r="C17"/>
      <c r="D17" s="25"/>
      <c r="E17"/>
      <c r="F17" s="25"/>
      <c r="G17" s="29"/>
      <c r="H17"/>
      <c r="I17"/>
      <c r="J17"/>
      <c r="K17"/>
      <c r="L17"/>
      <c r="M17"/>
      <c r="N17"/>
      <c r="O17" s="145"/>
      <c r="P17" s="146"/>
      <c r="Q17" s="146"/>
      <c r="R17" s="146"/>
      <c r="S17" s="146"/>
      <c r="T17" s="146"/>
      <c r="U17" s="147"/>
    </row>
    <row r="18" spans="1:21" s="96" customFormat="1" ht="18.75" x14ac:dyDescent="0.3">
      <c r="A18" s="95" t="s">
        <v>70</v>
      </c>
      <c r="D18" s="97"/>
      <c r="F18" s="97"/>
      <c r="G18" s="98"/>
      <c r="O18" s="162" t="s">
        <v>30</v>
      </c>
      <c r="P18" s="162"/>
      <c r="Q18" s="162"/>
      <c r="R18" s="162"/>
    </row>
    <row r="19" spans="1:21" ht="15" x14ac:dyDescent="0.25">
      <c r="A19" s="32" t="s">
        <v>31</v>
      </c>
      <c r="B19" s="36">
        <v>13</v>
      </c>
      <c r="C19" s="36">
        <v>14</v>
      </c>
      <c r="D19" s="36">
        <v>15</v>
      </c>
      <c r="E19" s="36">
        <v>16</v>
      </c>
      <c r="F19" s="36">
        <v>17</v>
      </c>
      <c r="G19" s="36">
        <v>18</v>
      </c>
      <c r="H19" s="36">
        <v>19</v>
      </c>
      <c r="I19" s="36">
        <v>20</v>
      </c>
      <c r="J19" s="36">
        <v>21</v>
      </c>
      <c r="K19" s="36">
        <v>22</v>
      </c>
      <c r="L19" s="36">
        <v>23</v>
      </c>
      <c r="M19" s="36">
        <v>24</v>
      </c>
      <c r="N19" s="164" t="s">
        <v>5</v>
      </c>
      <c r="O19" s="162"/>
      <c r="P19" s="162"/>
      <c r="Q19" s="162"/>
      <c r="R19" s="162"/>
    </row>
    <row r="20" spans="1:21" ht="27" customHeight="1" x14ac:dyDescent="0.2">
      <c r="A20" s="32" t="s">
        <v>40</v>
      </c>
      <c r="B20" s="34">
        <f>EDATE(M10,1)</f>
        <v>363</v>
      </c>
      <c r="C20" s="34">
        <f>EDATE(B20,1)</f>
        <v>394</v>
      </c>
      <c r="D20" s="34">
        <f t="shared" ref="D20:M20" si="1">EDATE(C20,1)</f>
        <v>425</v>
      </c>
      <c r="E20" s="34">
        <f t="shared" si="1"/>
        <v>453</v>
      </c>
      <c r="F20" s="34">
        <f t="shared" si="1"/>
        <v>484</v>
      </c>
      <c r="G20" s="34">
        <f t="shared" si="1"/>
        <v>514</v>
      </c>
      <c r="H20" s="34">
        <f t="shared" si="1"/>
        <v>545</v>
      </c>
      <c r="I20" s="34">
        <f t="shared" si="1"/>
        <v>575</v>
      </c>
      <c r="J20" s="34">
        <f t="shared" si="1"/>
        <v>606</v>
      </c>
      <c r="K20" s="34">
        <f t="shared" si="1"/>
        <v>637</v>
      </c>
      <c r="L20" s="34">
        <f t="shared" si="1"/>
        <v>667</v>
      </c>
      <c r="M20" s="34">
        <f t="shared" si="1"/>
        <v>698</v>
      </c>
      <c r="N20" s="165"/>
      <c r="O20" s="162"/>
      <c r="P20" s="162"/>
      <c r="Q20" s="162"/>
      <c r="R20" s="162"/>
    </row>
    <row r="21" spans="1:21" ht="27" customHeight="1" x14ac:dyDescent="0.2">
      <c r="A21" s="35" t="s">
        <v>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165"/>
      <c r="O21" s="162"/>
      <c r="P21" s="162"/>
      <c r="Q21" s="162"/>
      <c r="R21" s="162"/>
    </row>
    <row r="22" spans="1:21" ht="18.75" customHeight="1" x14ac:dyDescent="0.25">
      <c r="A22" s="32" t="s">
        <v>31</v>
      </c>
      <c r="B22" s="36">
        <v>25</v>
      </c>
      <c r="C22" s="36">
        <v>26</v>
      </c>
      <c r="D22" s="36">
        <v>27</v>
      </c>
      <c r="E22" s="36">
        <v>28</v>
      </c>
      <c r="F22" s="36">
        <v>29</v>
      </c>
      <c r="G22" s="36">
        <v>30</v>
      </c>
      <c r="H22" s="36">
        <v>31</v>
      </c>
      <c r="I22" s="36">
        <v>32</v>
      </c>
      <c r="J22" s="36">
        <v>33</v>
      </c>
      <c r="K22" s="36">
        <v>34</v>
      </c>
      <c r="L22" s="36">
        <v>35</v>
      </c>
      <c r="M22" s="36">
        <v>36</v>
      </c>
      <c r="N22" s="165"/>
    </row>
    <row r="23" spans="1:21" ht="27" customHeight="1" x14ac:dyDescent="0.2">
      <c r="A23" s="32" t="s">
        <v>40</v>
      </c>
      <c r="B23" s="34">
        <f>EDATE(M20,1)</f>
        <v>728</v>
      </c>
      <c r="C23" s="34">
        <f>EDATE(B23,1)</f>
        <v>759</v>
      </c>
      <c r="D23" s="34">
        <f t="shared" ref="D23:M23" si="2">EDATE(C23,1)</f>
        <v>790</v>
      </c>
      <c r="E23" s="34">
        <f t="shared" si="2"/>
        <v>818</v>
      </c>
      <c r="F23" s="34">
        <f t="shared" si="2"/>
        <v>849</v>
      </c>
      <c r="G23" s="34">
        <f t="shared" si="2"/>
        <v>879</v>
      </c>
      <c r="H23" s="34">
        <f t="shared" si="2"/>
        <v>910</v>
      </c>
      <c r="I23" s="34">
        <f t="shared" si="2"/>
        <v>940</v>
      </c>
      <c r="J23" s="34">
        <f t="shared" si="2"/>
        <v>971</v>
      </c>
      <c r="K23" s="34">
        <f t="shared" si="2"/>
        <v>1002</v>
      </c>
      <c r="L23" s="34">
        <f t="shared" si="2"/>
        <v>1032</v>
      </c>
      <c r="M23" s="34">
        <f t="shared" si="2"/>
        <v>1063</v>
      </c>
      <c r="N23" s="165"/>
    </row>
    <row r="24" spans="1:21" ht="27" customHeight="1" x14ac:dyDescent="0.2">
      <c r="A24" s="35" t="s">
        <v>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37">
        <f>SUM(B21:M21)+SUM(B24:M24)</f>
        <v>0</v>
      </c>
    </row>
    <row r="25" spans="1:21" ht="15" x14ac:dyDescent="0.25">
      <c r="A25" s="27"/>
      <c r="B25"/>
      <c r="C25"/>
      <c r="D25" s="25"/>
      <c r="E25"/>
      <c r="F25" s="25"/>
      <c r="G25" s="29"/>
      <c r="H25"/>
      <c r="I25"/>
      <c r="J25"/>
      <c r="K25"/>
      <c r="L25"/>
      <c r="M25"/>
      <c r="N25"/>
    </row>
    <row r="26" spans="1:21" ht="71.25" customHeight="1" x14ac:dyDescent="0.25">
      <c r="A26" s="184" t="s">
        <v>80</v>
      </c>
      <c r="B26" s="185" t="s">
        <v>0</v>
      </c>
      <c r="C26" s="185"/>
      <c r="D26" s="149" t="s">
        <v>29</v>
      </c>
      <c r="E26" s="149"/>
      <c r="F26" s="149" t="s">
        <v>28</v>
      </c>
      <c r="G26" s="149"/>
      <c r="H26" s="149" t="s">
        <v>34</v>
      </c>
      <c r="I26" s="149"/>
      <c r="J26" s="150" t="s">
        <v>57</v>
      </c>
      <c r="K26" s="150"/>
      <c r="L26" s="99" t="s">
        <v>50</v>
      </c>
      <c r="M26" s="153" t="s">
        <v>49</v>
      </c>
      <c r="N26" s="154"/>
    </row>
    <row r="27" spans="1:21" s="18" customFormat="1" ht="26.25" customHeight="1" x14ac:dyDescent="0.25">
      <c r="A27" s="186">
        <f>ROUND(N24/24,0)</f>
        <v>0</v>
      </c>
      <c r="B27" s="187" t="e">
        <f>ROUND(A27/'I.Informacje ogólne '!C11,4)</f>
        <v>#DIV/0!</v>
      </c>
      <c r="C27" s="187"/>
      <c r="D27" s="138" t="e">
        <f>IF(B27&lt;75%,(B27/75%)*'I.Informacje ogólne '!C11,'I.Informacje ogólne '!C11)</f>
        <v>#DIV/0!</v>
      </c>
      <c r="E27" s="138"/>
      <c r="F27" s="148" t="e">
        <f>ROUND(D27,0)</f>
        <v>#DIV/0!</v>
      </c>
      <c r="G27" s="148"/>
      <c r="H27" s="137">
        <f>IF(N24&lt;&gt;0,'I.Informacje ogólne '!C11-F27,0)</f>
        <v>0</v>
      </c>
      <c r="I27" s="138"/>
      <c r="J27" s="138">
        <f>H27*836*24</f>
        <v>0</v>
      </c>
      <c r="K27" s="138"/>
      <c r="L27" s="104">
        <f>ROUND(J27*0.8252,2)</f>
        <v>0</v>
      </c>
      <c r="M27" s="155">
        <f>J27-L27</f>
        <v>0</v>
      </c>
      <c r="N27" s="156"/>
      <c r="O27" s="18" t="b">
        <f>L27+M27=J27</f>
        <v>1</v>
      </c>
    </row>
    <row r="28" spans="1:21" ht="35.25" customHeight="1" x14ac:dyDescent="0.25">
      <c r="A28" s="33" t="s">
        <v>59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</row>
    <row r="29" spans="1:21" ht="15" x14ac:dyDescent="0.25">
      <c r="A29" s="72" t="s">
        <v>60</v>
      </c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21" ht="24" customHeight="1" x14ac:dyDescent="0.25">
      <c r="A30" s="15"/>
      <c r="B30" s="15"/>
      <c r="C30" s="151">
        <f>'I.Informacje ogólne '!E35</f>
        <v>0</v>
      </c>
      <c r="D30" s="151"/>
      <c r="E30" s="151"/>
      <c r="F30" s="151"/>
      <c r="G30" s="151"/>
      <c r="H30"/>
      <c r="I30"/>
      <c r="J30"/>
      <c r="K30"/>
      <c r="L30"/>
      <c r="M30"/>
      <c r="N30"/>
    </row>
    <row r="31" spans="1:21" ht="15" x14ac:dyDescent="0.25">
      <c r="A31" s="31" t="s">
        <v>16</v>
      </c>
      <c r="B31" s="15"/>
      <c r="C31" s="110" t="s">
        <v>22</v>
      </c>
      <c r="D31" s="110"/>
      <c r="E31" s="110"/>
      <c r="F31" s="110"/>
      <c r="G31" s="110"/>
      <c r="H31"/>
      <c r="I31"/>
      <c r="J31"/>
      <c r="K31"/>
      <c r="L31"/>
      <c r="M31"/>
      <c r="N31"/>
    </row>
    <row r="32" spans="1:21" ht="15" x14ac:dyDescent="0.25">
      <c r="A32" s="19">
        <f>'I.Informacje ogólne '!C39</f>
        <v>0</v>
      </c>
      <c r="B32" s="16"/>
      <c r="C32"/>
      <c r="D32"/>
      <c r="E32"/>
      <c r="F32"/>
      <c r="G32"/>
      <c r="H32"/>
      <c r="I32"/>
      <c r="J32"/>
      <c r="K32"/>
      <c r="L32"/>
      <c r="M32"/>
      <c r="N32"/>
    </row>
    <row r="33" spans="1:14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8" spans="1:14" x14ac:dyDescent="0.2">
      <c r="H38" s="14"/>
    </row>
  </sheetData>
  <mergeCells count="40">
    <mergeCell ref="A5:B5"/>
    <mergeCell ref="A3:B3"/>
    <mergeCell ref="A4:B4"/>
    <mergeCell ref="O1:R6"/>
    <mergeCell ref="O18:R21"/>
    <mergeCell ref="O7:R11"/>
    <mergeCell ref="C3:I3"/>
    <mergeCell ref="C4:I4"/>
    <mergeCell ref="C5:I5"/>
    <mergeCell ref="N19:N23"/>
    <mergeCell ref="N9:N10"/>
    <mergeCell ref="M13:N13"/>
    <mergeCell ref="M14:N14"/>
    <mergeCell ref="B15:N15"/>
    <mergeCell ref="J13:K13"/>
    <mergeCell ref="J14:K14"/>
    <mergeCell ref="C30:G30"/>
    <mergeCell ref="C31:G31"/>
    <mergeCell ref="B13:C13"/>
    <mergeCell ref="D13:E13"/>
    <mergeCell ref="F13:G13"/>
    <mergeCell ref="B14:C14"/>
    <mergeCell ref="D14:E14"/>
    <mergeCell ref="F14:G14"/>
    <mergeCell ref="B27:C27"/>
    <mergeCell ref="B26:C26"/>
    <mergeCell ref="D26:E26"/>
    <mergeCell ref="F26:G26"/>
    <mergeCell ref="B28:N28"/>
    <mergeCell ref="M26:N26"/>
    <mergeCell ref="M27:N27"/>
    <mergeCell ref="H13:I13"/>
    <mergeCell ref="H14:I14"/>
    <mergeCell ref="O15:U17"/>
    <mergeCell ref="D27:E27"/>
    <mergeCell ref="F27:G27"/>
    <mergeCell ref="H27:I27"/>
    <mergeCell ref="H26:I26"/>
    <mergeCell ref="J27:K27"/>
    <mergeCell ref="J26:K26"/>
  </mergeCells>
  <conditionalFormatting sqref="B21:M21 B24:M24">
    <cfRule type="cellIs" dxfId="3" priority="17" operator="greaterThan">
      <formula>#REF!</formula>
    </cfRule>
  </conditionalFormatting>
  <conditionalFormatting sqref="C30">
    <cfRule type="containsBlanks" dxfId="2" priority="16">
      <formula>LEN(TRIM(C30))=0</formula>
    </cfRule>
  </conditionalFormatting>
  <conditionalFormatting sqref="J14:K14 J27:K27">
    <cfRule type="cellIs" dxfId="1" priority="8" operator="greaterThan">
      <formula>0</formula>
    </cfRule>
  </conditionalFormatting>
  <pageMargins left="0.7" right="0.7" top="0.75" bottom="0.75" header="0.3" footer="0.3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70A9-0AC9-4FA5-A293-9CC879D7A0C9}">
  <sheetPr>
    <pageSetUpPr fitToPage="1"/>
  </sheetPr>
  <dimension ref="A1:N20"/>
  <sheetViews>
    <sheetView view="pageBreakPreview" topLeftCell="A4" zoomScaleNormal="100" zoomScaleSheetLayoutView="100" workbookViewId="0">
      <selection activeCell="U16" sqref="U16"/>
    </sheetView>
  </sheetViews>
  <sheetFormatPr defaultRowHeight="15" x14ac:dyDescent="0.25"/>
  <cols>
    <col min="2" max="2" width="10.85546875" bestFit="1" customWidth="1"/>
    <col min="13" max="13" width="30.42578125" customWidth="1"/>
  </cols>
  <sheetData>
    <row r="1" spans="1:14" ht="47.25" customHeight="1" x14ac:dyDescent="0.25">
      <c r="C1" s="182" t="s">
        <v>35</v>
      </c>
      <c r="D1" s="183"/>
      <c r="E1" s="183"/>
      <c r="F1" s="183"/>
      <c r="G1" s="183"/>
      <c r="H1" s="183"/>
      <c r="I1" s="183"/>
      <c r="J1" s="183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29.25" customHeight="1" x14ac:dyDescent="0.25">
      <c r="A3" s="181" t="s">
        <v>23</v>
      </c>
      <c r="B3" s="181"/>
      <c r="C3" s="180">
        <f>'I.Informacje ogólne '!C8:F8</f>
        <v>0</v>
      </c>
      <c r="D3" s="180"/>
      <c r="E3" s="180"/>
      <c r="F3" s="180"/>
      <c r="G3" s="180"/>
      <c r="H3" s="180"/>
      <c r="I3" s="180"/>
      <c r="J3" s="180"/>
    </row>
    <row r="4" spans="1:14" x14ac:dyDescent="0.25">
      <c r="A4" s="173" t="s">
        <v>15</v>
      </c>
      <c r="B4" s="173"/>
      <c r="C4" s="180">
        <f>'I.Informacje ogólne '!C9:F9</f>
        <v>0</v>
      </c>
      <c r="D4" s="180"/>
      <c r="E4" s="180"/>
      <c r="F4" s="180"/>
      <c r="G4" s="180"/>
      <c r="H4" s="180"/>
      <c r="I4" s="180"/>
      <c r="J4" s="180"/>
    </row>
    <row r="5" spans="1:14" x14ac:dyDescent="0.25">
      <c r="A5" s="173" t="s">
        <v>3</v>
      </c>
      <c r="B5" s="173"/>
      <c r="C5" s="180">
        <f>'I.Informacje ogólne '!C12</f>
        <v>0</v>
      </c>
      <c r="D5" s="180"/>
      <c r="E5" s="180"/>
      <c r="F5" s="180"/>
      <c r="G5" s="180"/>
      <c r="H5" s="180"/>
      <c r="I5" s="180"/>
      <c r="J5" s="180"/>
    </row>
    <row r="6" spans="1:14" ht="18.75" x14ac:dyDescent="0.3">
      <c r="A6" s="10" t="s">
        <v>14</v>
      </c>
      <c r="B6" s="10"/>
      <c r="C6" s="3"/>
      <c r="D6" s="3"/>
      <c r="E6" s="4"/>
      <c r="F6" s="4"/>
      <c r="G6" s="4"/>
      <c r="H6" s="4"/>
      <c r="I6" s="4"/>
      <c r="J6" s="4"/>
    </row>
    <row r="7" spans="1:14" ht="19.5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</row>
    <row r="8" spans="1:14" ht="189" customHeight="1" thickBot="1" x14ac:dyDescent="0.3">
      <c r="A8" s="169" t="s">
        <v>77</v>
      </c>
      <c r="B8" s="170"/>
      <c r="C8" s="170"/>
      <c r="D8" s="170"/>
      <c r="E8" s="170"/>
      <c r="F8" s="170"/>
      <c r="G8" s="170"/>
      <c r="H8" s="170"/>
      <c r="I8" s="170"/>
      <c r="J8" s="171"/>
    </row>
    <row r="9" spans="1:14" ht="14.25" customHeight="1" thickBot="1" x14ac:dyDescent="0.3">
      <c r="A9" s="134"/>
      <c r="B9" s="134"/>
      <c r="C9" s="134"/>
      <c r="D9" s="134"/>
      <c r="E9" s="134"/>
      <c r="F9" s="134"/>
      <c r="G9" s="134"/>
      <c r="H9" s="134"/>
      <c r="I9" s="134"/>
      <c r="J9" s="134"/>
    </row>
    <row r="10" spans="1:14" ht="27.75" customHeight="1" x14ac:dyDescent="0.25">
      <c r="A10" s="174" t="s">
        <v>51</v>
      </c>
      <c r="B10" s="175"/>
      <c r="C10" s="175"/>
      <c r="D10" s="175"/>
      <c r="E10" s="175"/>
      <c r="F10" s="175"/>
      <c r="G10" s="175"/>
      <c r="H10" s="175"/>
      <c r="I10" s="175"/>
      <c r="J10" s="176"/>
      <c r="K10" s="168" t="s">
        <v>58</v>
      </c>
      <c r="L10" s="168"/>
      <c r="M10" s="168"/>
      <c r="N10" s="168"/>
    </row>
    <row r="11" spans="1:14" ht="86.25" customHeight="1" thickBot="1" x14ac:dyDescent="0.3">
      <c r="A11" s="177" t="s">
        <v>52</v>
      </c>
      <c r="B11" s="178"/>
      <c r="C11" s="178"/>
      <c r="D11" s="178"/>
      <c r="E11" s="178"/>
      <c r="F11" s="178"/>
      <c r="G11" s="178"/>
      <c r="H11" s="178"/>
      <c r="I11" s="178"/>
      <c r="J11" s="179"/>
      <c r="K11" s="168"/>
      <c r="L11" s="168"/>
      <c r="M11" s="168"/>
      <c r="N11" s="168"/>
    </row>
    <row r="12" spans="1:14" x14ac:dyDescent="0.25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68"/>
      <c r="L12" s="168"/>
      <c r="M12" s="168"/>
      <c r="N12" s="168"/>
    </row>
    <row r="13" spans="1:14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8"/>
      <c r="L13" s="168"/>
      <c r="M13" s="168"/>
      <c r="N13" s="168"/>
    </row>
    <row r="14" spans="1:14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8"/>
      <c r="L14" s="168"/>
      <c r="M14" s="168"/>
      <c r="N14" s="168"/>
    </row>
    <row r="15" spans="1:14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4" ht="29.25" customHeight="1" x14ac:dyDescent="0.25">
      <c r="A16" s="6"/>
      <c r="B16" s="6"/>
      <c r="C16" s="6"/>
      <c r="D16" s="6"/>
      <c r="E16" s="6"/>
      <c r="F16" s="151">
        <f>'I.Informacje ogólne '!E35</f>
        <v>0</v>
      </c>
      <c r="G16" s="151"/>
      <c r="H16" s="151"/>
      <c r="I16" s="151"/>
      <c r="J16" s="151"/>
    </row>
    <row r="17" spans="1:10" x14ac:dyDescent="0.25">
      <c r="A17" s="6"/>
      <c r="B17" s="6"/>
      <c r="C17" s="6"/>
      <c r="D17" s="6"/>
      <c r="F17" s="172" t="s">
        <v>22</v>
      </c>
      <c r="G17" s="172"/>
      <c r="H17" s="172"/>
      <c r="I17" s="172"/>
      <c r="J17" s="172"/>
    </row>
    <row r="18" spans="1:10" x14ac:dyDescent="0.25">
      <c r="A18" s="7" t="s">
        <v>16</v>
      </c>
      <c r="B18" s="19">
        <v>45759</v>
      </c>
      <c r="C18" s="8"/>
      <c r="D18" s="4"/>
    </row>
    <row r="19" spans="1:10" x14ac:dyDescent="0.25">
      <c r="A19" s="8"/>
      <c r="B19" s="8"/>
      <c r="C19" s="8"/>
      <c r="D19" s="4"/>
    </row>
    <row r="20" spans="1:10" x14ac:dyDescent="0.25">
      <c r="A20" s="8"/>
      <c r="B20" s="8"/>
      <c r="C20" s="8"/>
      <c r="D20" s="9"/>
      <c r="E20" s="9"/>
      <c r="F20" s="9"/>
      <c r="G20" s="4"/>
      <c r="H20" s="9"/>
      <c r="I20" s="9"/>
      <c r="J20" s="9"/>
    </row>
  </sheetData>
  <mergeCells count="15">
    <mergeCell ref="A3:B3"/>
    <mergeCell ref="A4:B4"/>
    <mergeCell ref="C1:J1"/>
    <mergeCell ref="C3:J3"/>
    <mergeCell ref="C4:J4"/>
    <mergeCell ref="K10:N14"/>
    <mergeCell ref="A8:J8"/>
    <mergeCell ref="F16:J16"/>
    <mergeCell ref="F17:J17"/>
    <mergeCell ref="A5:B5"/>
    <mergeCell ref="A10:J10"/>
    <mergeCell ref="A9:J9"/>
    <mergeCell ref="A12:J12"/>
    <mergeCell ref="A11:J11"/>
    <mergeCell ref="C5:J5"/>
  </mergeCells>
  <conditionalFormatting sqref="F16">
    <cfRule type="containsBlanks" dxfId="0" priority="1">
      <formula>LEN(TRIM(F16))=0</formula>
    </cfRule>
  </conditionalFormatting>
  <pageMargins left="0.7" right="0.7" top="0.75" bottom="0.75" header="0.3" footer="0.3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5261a30c-f90c-40c6-87ff-a0acebd6ad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21" ma:contentTypeDescription="Utwórz nowy dokument." ma:contentTypeScope="" ma:versionID="2203611115def559bae100ef3985ab79">
  <xsd:schema xmlns:xsd="http://www.w3.org/2001/XMLSchema" xmlns:xs="http://www.w3.org/2001/XMLSchema" xmlns:p="http://schemas.microsoft.com/office/2006/metadata/properties" xmlns:ns2="8ccbe7be-1421-4227-a276-242c3430b249" xmlns:ns3="4fc40c63-1e92-4061-a3b3-edf8b734158c" xmlns:ns4="5261a30c-f90c-40c6-87ff-a0acebd6ad6f" targetNamespace="http://schemas.microsoft.com/office/2006/metadata/properties" ma:root="true" ma:fieldsID="16d6db573c64dccc4e53b0c377ac2397" ns2:_="" ns3:_="" ns4:_="">
    <xsd:import namespace="8ccbe7be-1421-4227-a276-242c3430b249"/>
    <xsd:import namespace="4fc40c63-1e92-4061-a3b3-edf8b734158c"/>
    <xsd:import namespace="5261a30c-f90c-40c6-87ff-a0acebd6ad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1a30c-f90c-40c6-87ff-a0acebd6ad6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76D159-4B3B-48DF-8CB3-7383EACC98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E6F128-DF99-4015-8C1F-C60E392908B0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  <ds:schemaRef ds:uri="5261a30c-f90c-40c6-87ff-a0acebd6ad6f"/>
  </ds:schemaRefs>
</ds:datastoreItem>
</file>

<file path=customXml/itemProps3.xml><?xml version="1.0" encoding="utf-8"?>
<ds:datastoreItem xmlns:ds="http://schemas.openxmlformats.org/officeDocument/2006/customXml" ds:itemID="{130A6902-9357-4D27-847E-4373572D0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5261a30c-f90c-40c6-87ff-a0acebd6ad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I.Informacje ogólne </vt:lpstr>
      <vt:lpstr>II. Zestawienie -l. miejsc </vt:lpstr>
      <vt:lpstr>III. Oświadczenie </vt:lpstr>
      <vt:lpstr>'I.Informacje ogólne '!Obszar_wydruku</vt:lpstr>
      <vt:lpstr>'II. Zestawienie -l. miejsc '!Obszar_wydruku</vt:lpstr>
      <vt:lpstr>'III. Oświadczenie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2025-09-11T12:03:23Z</cp:lastPrinted>
  <dcterms:created xsi:type="dcterms:W3CDTF">2022-12-01T10:29:18Z</dcterms:created>
  <dcterms:modified xsi:type="dcterms:W3CDTF">2026-07-02T08:52:57Z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