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835"/>
  </bookViews>
  <sheets>
    <sheet name="woj.dolnośląskie" sheetId="2" r:id="rId1"/>
    <sheet name="woj.kujawsko-pomorskie" sheetId="3" r:id="rId2"/>
    <sheet name="woj.lubelskie" sheetId="4" r:id="rId3"/>
    <sheet name="woj.lubuskie" sheetId="5" r:id="rId4"/>
    <sheet name="woj.łódzkie" sheetId="6" r:id="rId5"/>
    <sheet name="woj.małopolskie" sheetId="7" r:id="rId6"/>
    <sheet name="woj.mazowieckie" sheetId="18" r:id="rId7"/>
    <sheet name="woj.opolskie" sheetId="19" r:id="rId8"/>
    <sheet name="woj.podkarpackie" sheetId="8" r:id="rId9"/>
    <sheet name="woj.podlaskie" sheetId="9" r:id="rId10"/>
    <sheet name="woj.pomorskie" sheetId="10" r:id="rId11"/>
    <sheet name="woj.śląskie" sheetId="11" r:id="rId12"/>
    <sheet name="woj.świętokrzyskie" sheetId="12" r:id="rId13"/>
    <sheet name="woj.warmińsko-mazurskie" sheetId="13" r:id="rId14"/>
    <sheet name="woj.wielkopolskie" sheetId="14" r:id="rId15"/>
    <sheet name="woj.zachodniopomorskie" sheetId="15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5" l="1"/>
  <c r="G6" i="14"/>
  <c r="G6" i="13"/>
  <c r="G7" i="11"/>
  <c r="G6" i="9"/>
  <c r="G16" i="18"/>
  <c r="G5" i="8"/>
  <c r="G5" i="19"/>
  <c r="G6" i="4"/>
  <c r="G6" i="3"/>
  <c r="G5" i="12"/>
  <c r="G5" i="10"/>
  <c r="G5" i="7"/>
  <c r="G6" i="6"/>
  <c r="G5" i="5"/>
  <c r="G5" i="2"/>
</calcChain>
</file>

<file path=xl/sharedStrings.xml><?xml version="1.0" encoding="utf-8"?>
<sst xmlns="http://schemas.openxmlformats.org/spreadsheetml/2006/main" count="354" uniqueCount="137">
  <si>
    <t>LISTA  PROJEKTÓW REKOMENDOWANYCH DO DOFINANSOWANIA</t>
  </si>
  <si>
    <t>Lp.</t>
  </si>
  <si>
    <t>Nr projektu</t>
  </si>
  <si>
    <t>Tytuł projektu</t>
  </si>
  <si>
    <t>Wnioskodawca</t>
  </si>
  <si>
    <t>Liczba przyznanych punktów</t>
  </si>
  <si>
    <t>Kwota wnioskowana do dofinansowania z FAMI (PLN)</t>
  </si>
  <si>
    <t>Maksymalna kwota rekomendowana do dofinansowania z FAMI (PLN)</t>
  </si>
  <si>
    <t>% poziom dofinansowania wydatków kwalifikowanych</t>
  </si>
  <si>
    <t>Mandat negocjacyjny</t>
  </si>
  <si>
    <t>SUMA</t>
  </si>
  <si>
    <t>Fundacja Ocalenie</t>
  </si>
  <si>
    <t>Fundacja Inna Przestrzeń</t>
  </si>
  <si>
    <t>Fundacja Edukacji i Przedsiębiorczości</t>
  </si>
  <si>
    <t>Fundacja Dialog</t>
  </si>
  <si>
    <t>TAK</t>
  </si>
  <si>
    <t>Fundacja Refugee.pl im. Małgorzaty Jasiczek-Gebert</t>
  </si>
  <si>
    <t>Stowarzyszenie Społeczno-Ekonomiczne ABSOLWENT</t>
  </si>
  <si>
    <t>Stowarzyszenie Centrum Wolontariatu (SCW)</t>
  </si>
  <si>
    <t xml:space="preserve">Wyższa Szkoła Zarządzania i Administracji w Opolu </t>
  </si>
  <si>
    <t>Fundacja Rozwoju "Oprócz Granic" (FROG)</t>
  </si>
  <si>
    <t xml:space="preserve">Fundacja na rzecz Centrum Wielokulturowego w Warszawie </t>
  </si>
  <si>
    <t>Fundacja EMIC</t>
  </si>
  <si>
    <t>Centralny Instytut Analiz Polityczno-Prawnych (CIAPP)</t>
  </si>
  <si>
    <t>Fundacja "MultiOcalenie"</t>
  </si>
  <si>
    <t>Fundacja dla Somalii</t>
  </si>
  <si>
    <t>Fundacja Polskie Forum Migracyjne (PFM)</t>
  </si>
  <si>
    <t>Fundacja Nauki Języków Obcych Linguae Mundi</t>
  </si>
  <si>
    <t>Caritas Polska</t>
  </si>
  <si>
    <t>Fundacja na rzecz Różnorodności Społecznej</t>
  </si>
  <si>
    <t>Międzynarodowa Organizacja ds. Migracji (IOM)</t>
  </si>
  <si>
    <t>Fundacja Inkubator Innowacji</t>
  </si>
  <si>
    <t>Zachodniopomorska Fundacja na Rzecz Integracji Środowiskowej</t>
  </si>
  <si>
    <t>Gmina Kępno</t>
  </si>
  <si>
    <t>Fundacja MultiOcalenie</t>
  </si>
  <si>
    <t>Stowarzyszenie Społeczno-Kulturalne ETHNOS</t>
  </si>
  <si>
    <t>Stowarzyszenie „17-tka”</t>
  </si>
  <si>
    <t>Centrum Wsparcia Imigrantów i Imigrantek</t>
  </si>
  <si>
    <t>Fundacja Instytut Pracy i Edukacji</t>
  </si>
  <si>
    <t>Fundacja FOTISMOS</t>
  </si>
  <si>
    <t>Fundacja Instytut na Rzecz Państwa Prawa</t>
  </si>
  <si>
    <t>Caritas Diecezji Koszalińsko-Kołobrzeskiej</t>
  </si>
  <si>
    <t>Fundacja Ukraina</t>
  </si>
  <si>
    <t>Stowarzarzyszenie Integracja Europa-Wschód</t>
  </si>
  <si>
    <t>27/12-2019/FAMI</t>
  </si>
  <si>
    <t>1/12-2019/FAMI</t>
  </si>
  <si>
    <t xml:space="preserve"> Integracja na 5+</t>
  </si>
  <si>
    <t xml:space="preserve">4/12-2019/FAMI </t>
  </si>
  <si>
    <t>Edukacja drogą do integracji</t>
  </si>
  <si>
    <t xml:space="preserve">5/12-2019/FAMI </t>
  </si>
  <si>
    <t>Gdy człowiek spotyka człowieka…</t>
  </si>
  <si>
    <t xml:space="preserve">7/12-2019/FAMI </t>
  </si>
  <si>
    <t>Integracja bez granic IV</t>
  </si>
  <si>
    <t xml:space="preserve">8/12-2019/FAMI </t>
  </si>
  <si>
    <t>Praktyczna Integracja</t>
  </si>
  <si>
    <t xml:space="preserve">10/12-2019/FAMI  </t>
  </si>
  <si>
    <t>IMI - Migrancki System Wsparcia na Mazowszu.</t>
  </si>
  <si>
    <t xml:space="preserve">11/12-2019/FAMI </t>
  </si>
  <si>
    <t xml:space="preserve">Aktywizacja i integracja przez kulturę </t>
  </si>
  <si>
    <t xml:space="preserve">12/12-2019/FAMI </t>
  </si>
  <si>
    <t>Masz prawo wiedzieć! Plus</t>
  </si>
  <si>
    <t xml:space="preserve">13/12-2019/FAMI </t>
  </si>
  <si>
    <t xml:space="preserve">Wsparcie obywateli państwa trzecich zamieszkałych w województwie warmińsko-mazurskim  </t>
  </si>
  <si>
    <t xml:space="preserve">14/12-2019/FAMI </t>
  </si>
  <si>
    <t>Wsparcie obywateli państw trzecich zamieszkałych w województwie kujawsko-pomorskim</t>
  </si>
  <si>
    <t xml:space="preserve">15/12-2019/FAMI </t>
  </si>
  <si>
    <t>Podlaskie spotkania</t>
  </si>
  <si>
    <t>16-12-2019/FAMI</t>
  </si>
  <si>
    <t xml:space="preserve"> „Bo w nas jest moc !” – zwiększenie potencjału integracyjnego migrantów poprzez program wsparcia dla kobiet migrantek i ich rodzin</t>
  </si>
  <si>
    <t xml:space="preserve">17/12-2019/FAMI </t>
  </si>
  <si>
    <t>Aktywator. Integracja poprzez aktywizację migrantów i migrantek na polskim rynku pracy</t>
  </si>
  <si>
    <t xml:space="preserve">18/12-2019/FAMI </t>
  </si>
  <si>
    <t>Wspieranie cudzoziemców na Mazowszu</t>
  </si>
  <si>
    <t xml:space="preserve">19/12-2019/FAMI </t>
  </si>
  <si>
    <t xml:space="preserve">20/12-2019/FAMI </t>
  </si>
  <si>
    <t>Wsparcie migrantów i uchodźców na terenie woj. Zachodniopomorskiego</t>
  </si>
  <si>
    <t>Wsparcie integracji migrantów w woj. Warmińsko-mazurskim</t>
  </si>
  <si>
    <t xml:space="preserve">22/12-2019/FAMI </t>
  </si>
  <si>
    <t>Migranckie Centrum Wsparcia</t>
  </si>
  <si>
    <t xml:space="preserve">23/12-2019/FAMI </t>
  </si>
  <si>
    <t>#AKTYWATOR WLKP – wsparcie integracji migrantów w województwie wielkopolskim</t>
  </si>
  <si>
    <t xml:space="preserve">24/12-2019/FAMI </t>
  </si>
  <si>
    <t>#AKTYWATOR ŚL-Wsparcie integracji migrantów w województwie śląskim</t>
  </si>
  <si>
    <t xml:space="preserve">26/12-2019/FAMI </t>
  </si>
  <si>
    <t>Multikulti Kids</t>
  </si>
  <si>
    <t>CPC III</t>
  </si>
  <si>
    <t xml:space="preserve">28/12-2019/FAMI </t>
  </si>
  <si>
    <t>KURS NA ZACHODNIOPOMORSKIE. Kompleksowe usługi integracyjne dla imigrantów z państw trzecich legalnie przebywających na terenie województwa zachodniopomorskiego</t>
  </si>
  <si>
    <t xml:space="preserve">29/12-2019/FAMI </t>
  </si>
  <si>
    <t xml:space="preserve">Wielokulturowe Centrum Dialogu w Kępnie </t>
  </si>
  <si>
    <t xml:space="preserve">30/12-2019/FAMI </t>
  </si>
  <si>
    <t>Warszawskie Centrum Integracyjne 3</t>
  </si>
  <si>
    <t xml:space="preserve">31/12-2019/FAMI </t>
  </si>
  <si>
    <t>Jestem w Polsce, Program integracji cudzoziemców spoza UE w województwie łódzkim</t>
  </si>
  <si>
    <t xml:space="preserve">32/12-2019/FAMI </t>
  </si>
  <si>
    <t>28 Dzielnica / 28 Pайон</t>
  </si>
  <si>
    <t xml:space="preserve">33/12-2019/FAMI </t>
  </si>
  <si>
    <t>Otwarte Pomorze – Integracja w działaniu</t>
  </si>
  <si>
    <t xml:space="preserve">35/12-2019/FAMI </t>
  </si>
  <si>
    <t>Ośrodek Wsparcia Cudzoziemców w Katowicach z oddziałami Terenowymi</t>
  </si>
  <si>
    <t xml:space="preserve">37/12-2019/FAMI </t>
  </si>
  <si>
    <t>Lubuska Integracja Cudzoziemców</t>
  </si>
  <si>
    <t xml:space="preserve">38/12-2019/FAMI </t>
  </si>
  <si>
    <t>Lublin MigraTeam</t>
  </si>
  <si>
    <t xml:space="preserve">40/12-2019/FAMI </t>
  </si>
  <si>
    <t>„Integracja Viet 2”</t>
  </si>
  <si>
    <t xml:space="preserve">41/12-2019/FAMI </t>
  </si>
  <si>
    <t>Centrum Wsparcia Integracji</t>
  </si>
  <si>
    <t xml:space="preserve">42/12-2019/FAMI </t>
  </si>
  <si>
    <t>reSTART</t>
  </si>
  <si>
    <t xml:space="preserve">44/12-2019/FAMI </t>
  </si>
  <si>
    <t>„Integracja cudzoziemców w województwie łódzkim”</t>
  </si>
  <si>
    <t xml:space="preserve">47/12-2019/FAMI </t>
  </si>
  <si>
    <t>Centrum Integracji Cudzoziemców</t>
  </si>
  <si>
    <t xml:space="preserve">48/12-2019/FAMI </t>
  </si>
  <si>
    <t>"Świętokrzyskie-dobre sąsiedztwo na rzecz integracji cudzoziemców"</t>
  </si>
  <si>
    <t>661 312,50</t>
  </si>
  <si>
    <t>NIE</t>
  </si>
  <si>
    <t>743 596,87</t>
  </si>
  <si>
    <t>Lista rankingowa naboru otwartego nr 12/2019/FAMI - projekty woj.małopolskie</t>
  </si>
  <si>
    <t>Lista rankingowa naboru otwartego nr 12/2019/FAMI - projekty woj.dolnośląskie</t>
  </si>
  <si>
    <t>Lista rankingowa naboru otwartego nr 12/2019/FAMI - projekty woj.kujawsko-pomorskie</t>
  </si>
  <si>
    <t>Lista rankingowa naboru otwartego nr 12/2019/FAMI - projekty woj.lubelskie</t>
  </si>
  <si>
    <t>ALOKACJA</t>
  </si>
  <si>
    <t>Lista rankingowa naboru otwartego nr 12/2019/FAMI - projekty woj.lubuskie</t>
  </si>
  <si>
    <t>Lista rankingowa naboru otwartego nr 12/2019/FAMI - projekty woj.łódzkie</t>
  </si>
  <si>
    <t>Lista rankingowa naboru otwartego nr 12/2019/FAMI - projekty woj.mazowieckie</t>
  </si>
  <si>
    <t>Lista rankingowa naboru otwartego nr 12/2019/FAMI - projekty woj.opolskie</t>
  </si>
  <si>
    <t>Lista rankingowa naboru otwartego nr 12/2019/FAMI - projekty woj.podkarpackie</t>
  </si>
  <si>
    <t>Lista rankingowa naboru otwartego nr 12/2019/FAMI - projekty wj.podlaskie</t>
  </si>
  <si>
    <t>Lista rankingowa naboru otwartego nr 12/2019/FAMI - projekty woj.pomorskie</t>
  </si>
  <si>
    <t>Lista rankingowa naboru otwartego nr 12/2019/FAMI - projekty woj.śląskie</t>
  </si>
  <si>
    <t>Lista rankingowa naboru otwartego nr 12/2019/FAMI - projekty woj.świętokrzyskie</t>
  </si>
  <si>
    <t>Lista rankingowa naboru otwartego nr 12/2019/FAMI - projekty woj.warmińsko-mazurskie</t>
  </si>
  <si>
    <t>Lista rankingowa naboru otwartego nr 12/2019/FAMI - projekty woj.wielkopolskie</t>
  </si>
  <si>
    <t>Lista rankingowa naboru otwartego nr 12/2019/FAMI - projekty woj.zachodniopomorskie</t>
  </si>
  <si>
    <t>LISTA PROJEKTÓW OCENIONYCH POZYTYWNIE FORMALNIE I MERYTORYCZNIE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</si>
</sst>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4" fontId="0" fillId="0" borderId="22" xfId="0" applyNumberFormat="1" applyFont="1" applyFill="1" applyBorder="1" applyAlignment="1">
      <alignment horizontal="center" vertical="center" wrapText="1"/>
    </xf>
    <xf numFmtId="0" fontId="1" fillId="0" borderId="17" xfId="0" applyFont="1" applyBorder="1"/>
    <xf numFmtId="0" fontId="1" fillId="0" borderId="24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top" wrapText="1"/>
    </xf>
    <xf numFmtId="49" fontId="0" fillId="0" borderId="22" xfId="0" applyNumberFormat="1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>
      <alignment horizontal="center" vertical="top" wrapText="1"/>
    </xf>
    <xf numFmtId="4" fontId="0" fillId="0" borderId="25" xfId="0" applyNumberFormat="1" applyFont="1" applyFill="1" applyBorder="1" applyAlignment="1">
      <alignment horizontal="center" vertical="center" wrapText="1"/>
    </xf>
    <xf numFmtId="9" fontId="1" fillId="0" borderId="22" xfId="0" applyNumberFormat="1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0" fillId="0" borderId="0" xfId="0" applyNumberFormat="1"/>
    <xf numFmtId="4" fontId="3" fillId="2" borderId="3" xfId="0" applyNumberFormat="1" applyFont="1" applyFill="1" applyBorder="1" applyAlignment="1">
      <alignment horizontal="center"/>
    </xf>
    <xf numFmtId="4" fontId="3" fillId="2" borderId="15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9" fontId="7" fillId="0" borderId="5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9" fontId="7" fillId="0" borderId="20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9" fontId="7" fillId="0" borderId="16" xfId="0" applyNumberFormat="1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9" fontId="7" fillId="2" borderId="16" xfId="0" applyNumberFormat="1" applyFont="1" applyFill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 vertical="center"/>
    </xf>
    <xf numFmtId="4" fontId="8" fillId="0" borderId="16" xfId="1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" fontId="5" fillId="0" borderId="16" xfId="0" applyNumberFormat="1" applyFont="1" applyFill="1" applyBorder="1" applyAlignment="1">
      <alignment horizontal="center" vertical="center" wrapText="1"/>
    </xf>
    <xf numFmtId="4" fontId="8" fillId="0" borderId="16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9" fontId="7" fillId="2" borderId="10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8" fillId="0" borderId="5" xfId="1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" fontId="8" fillId="2" borderId="5" xfId="1" applyNumberFormat="1" applyFont="1" applyFill="1" applyBorder="1" applyAlignment="1">
      <alignment horizontal="center" vertical="center"/>
    </xf>
    <xf numFmtId="4" fontId="8" fillId="0" borderId="6" xfId="1" applyNumberFormat="1" applyFont="1" applyBorder="1" applyAlignment="1">
      <alignment horizontal="center" vertical="center"/>
    </xf>
    <xf numFmtId="4" fontId="8" fillId="2" borderId="16" xfId="1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4" fontId="8" fillId="2" borderId="10" xfId="1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/>
    </xf>
    <xf numFmtId="9" fontId="7" fillId="2" borderId="10" xfId="0" applyNumberFormat="1" applyFont="1" applyFill="1" applyBorder="1" applyAlignment="1">
      <alignment horizontal="center" vertical="center"/>
    </xf>
    <xf numFmtId="4" fontId="1" fillId="0" borderId="32" xfId="0" applyNumberFormat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4" fontId="3" fillId="0" borderId="33" xfId="0" applyNumberFormat="1" applyFont="1" applyBorder="1" applyAlignment="1">
      <alignment horizont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13" xfId="0" applyFont="1" applyBorder="1"/>
    <xf numFmtId="0" fontId="1" fillId="0" borderId="29" xfId="0" applyFont="1" applyBorder="1"/>
    <xf numFmtId="4" fontId="7" fillId="0" borderId="8" xfId="0" applyNumberFormat="1" applyFont="1" applyFill="1" applyBorder="1" applyAlignment="1">
      <alignment horizontal="center" vertical="center" wrapText="1"/>
    </xf>
    <xf numFmtId="4" fontId="7" fillId="0" borderId="21" xfId="0" applyNumberFormat="1" applyFont="1" applyFill="1" applyBorder="1" applyAlignment="1">
      <alignment horizontal="center" vertical="center" wrapText="1"/>
    </xf>
    <xf numFmtId="0" fontId="1" fillId="0" borderId="23" xfId="0" applyFont="1" applyBorder="1"/>
    <xf numFmtId="4" fontId="7" fillId="2" borderId="21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4" fontId="8" fillId="3" borderId="5" xfId="1" applyNumberFormat="1" applyFont="1" applyFill="1" applyBorder="1" applyAlignment="1">
      <alignment horizontal="center" vertical="center"/>
    </xf>
    <xf numFmtId="4" fontId="8" fillId="3" borderId="0" xfId="1" applyNumberFormat="1" applyFont="1" applyFill="1" applyBorder="1" applyAlignment="1">
      <alignment horizontal="center" vertical="center"/>
    </xf>
    <xf numFmtId="9" fontId="7" fillId="3" borderId="5" xfId="0" applyNumberFormat="1" applyFont="1" applyFill="1" applyBorder="1" applyAlignment="1">
      <alignment horizontal="center" vertical="center" wrapText="1"/>
    </xf>
    <xf numFmtId="4" fontId="7" fillId="3" borderId="8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9" fontId="5" fillId="3" borderId="16" xfId="0" applyNumberFormat="1" applyFont="1" applyFill="1" applyBorder="1" applyAlignment="1">
      <alignment horizontal="center" vertical="center" wrapText="1"/>
    </xf>
    <xf numFmtId="4" fontId="8" fillId="3" borderId="16" xfId="1" applyNumberFormat="1" applyFont="1" applyFill="1" applyBorder="1" applyAlignment="1">
      <alignment horizontal="center" vertical="center"/>
    </xf>
    <xf numFmtId="9" fontId="7" fillId="3" borderId="16" xfId="0" applyNumberFormat="1" applyFont="1" applyFill="1" applyBorder="1" applyAlignment="1">
      <alignment horizontal="center" vertical="center" wrapText="1"/>
    </xf>
    <xf numFmtId="4" fontId="7" fillId="3" borderId="21" xfId="0" applyNumberFormat="1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49" fontId="5" fillId="3" borderId="32" xfId="0" applyNumberFormat="1" applyFont="1" applyFill="1" applyBorder="1" applyAlignment="1">
      <alignment horizontal="center" vertical="center" wrapText="1"/>
    </xf>
    <xf numFmtId="0" fontId="5" fillId="3" borderId="22" xfId="0" applyNumberFormat="1" applyFont="1" applyFill="1" applyBorder="1" applyAlignment="1">
      <alignment horizontal="center" vertical="center" wrapText="1"/>
    </xf>
    <xf numFmtId="4" fontId="5" fillId="3" borderId="25" xfId="0" applyNumberFormat="1" applyFont="1" applyFill="1" applyBorder="1" applyAlignment="1">
      <alignment horizontal="center" vertical="center"/>
    </xf>
    <xf numFmtId="4" fontId="8" fillId="3" borderId="22" xfId="1" applyNumberFormat="1" applyFont="1" applyFill="1" applyBorder="1" applyAlignment="1">
      <alignment horizontal="center" vertical="center"/>
    </xf>
    <xf numFmtId="9" fontId="7" fillId="3" borderId="32" xfId="0" applyNumberFormat="1" applyFont="1" applyFill="1" applyBorder="1" applyAlignment="1">
      <alignment horizontal="center" vertical="center" wrapText="1"/>
    </xf>
    <xf numFmtId="4" fontId="7" fillId="3" borderId="31" xfId="0" applyNumberFormat="1" applyFont="1" applyFill="1" applyBorder="1" applyAlignment="1">
      <alignment horizontal="center" vertical="center" wrapText="1"/>
    </xf>
    <xf numFmtId="4" fontId="5" fillId="3" borderId="16" xfId="0" applyNumberFormat="1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horizontal="center" vertical="center"/>
    </xf>
    <xf numFmtId="4" fontId="5" fillId="3" borderId="6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center" vertical="center" wrapText="1"/>
    </xf>
    <xf numFmtId="4" fontId="5" fillId="3" borderId="22" xfId="0" applyNumberFormat="1" applyFont="1" applyFill="1" applyBorder="1" applyAlignment="1">
      <alignment horizontal="center" vertical="center"/>
    </xf>
    <xf numFmtId="9" fontId="7" fillId="3" borderId="22" xfId="0" applyNumberFormat="1" applyFont="1" applyFill="1" applyBorder="1" applyAlignment="1">
      <alignment horizontal="center" vertical="center" wrapText="1"/>
    </xf>
    <xf numFmtId="4" fontId="7" fillId="3" borderId="26" xfId="0" applyNumberFormat="1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/>
    </xf>
    <xf numFmtId="9" fontId="7" fillId="3" borderId="10" xfId="0" applyNumberFormat="1" applyFont="1" applyFill="1" applyBorder="1" applyAlignment="1">
      <alignment horizontal="center" vertical="center" wrapText="1"/>
    </xf>
    <xf numFmtId="4" fontId="7" fillId="3" borderId="11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/>
    </xf>
    <xf numFmtId="9" fontId="7" fillId="3" borderId="22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/>
    </xf>
    <xf numFmtId="9" fontId="7" fillId="3" borderId="2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tabSelected="1" workbookViewId="0">
      <selection sqref="A1:I1"/>
    </sheetView>
  </sheetViews>
  <sheetFormatPr defaultRowHeight="15" x14ac:dyDescent="0.25"/>
  <cols>
    <col min="1" max="1" width="6.5703125" bestFit="1" customWidth="1"/>
    <col min="2" max="2" width="19.42578125" customWidth="1"/>
    <col min="3" max="3" width="23.28515625" customWidth="1"/>
    <col min="4" max="4" width="25.140625" customWidth="1"/>
    <col min="5" max="5" width="8.85546875" bestFit="1" customWidth="1"/>
    <col min="6" max="7" width="12.42578125" bestFit="1" customWidth="1"/>
    <col min="9" max="9" width="12.85546875" customWidth="1"/>
  </cols>
  <sheetData>
    <row r="1" spans="1:9" ht="15.75" x14ac:dyDescent="0.25">
      <c r="A1" s="122" t="s">
        <v>120</v>
      </c>
      <c r="B1" s="123"/>
      <c r="C1" s="123"/>
      <c r="D1" s="123"/>
      <c r="E1" s="123"/>
      <c r="F1" s="123"/>
      <c r="G1" s="123"/>
      <c r="H1" s="123"/>
      <c r="I1" s="123"/>
    </row>
    <row r="2" spans="1:9" ht="16.5" thickBot="1" x14ac:dyDescent="0.3">
      <c r="A2" s="124" t="s">
        <v>136</v>
      </c>
      <c r="B2" s="125"/>
      <c r="C2" s="125"/>
      <c r="D2" s="125"/>
      <c r="E2" s="125"/>
      <c r="F2" s="125"/>
      <c r="G2" s="125"/>
      <c r="H2" s="125"/>
      <c r="I2" s="125"/>
    </row>
    <row r="3" spans="1:9" ht="120.75" thickBot="1" x14ac:dyDescent="0.3">
      <c r="A3" s="63" t="s">
        <v>1</v>
      </c>
      <c r="B3" s="61" t="s">
        <v>2</v>
      </c>
      <c r="C3" s="61" t="s">
        <v>3</v>
      </c>
      <c r="D3" s="61" t="s">
        <v>4</v>
      </c>
      <c r="E3" s="61" t="s">
        <v>5</v>
      </c>
      <c r="F3" s="60" t="s">
        <v>6</v>
      </c>
      <c r="G3" s="61" t="s">
        <v>7</v>
      </c>
      <c r="H3" s="61" t="s">
        <v>8</v>
      </c>
      <c r="I3" s="23" t="s">
        <v>9</v>
      </c>
    </row>
    <row r="4" spans="1:9" ht="32.25" customHeight="1" thickBot="1" x14ac:dyDescent="0.3">
      <c r="A4" s="115">
        <v>1</v>
      </c>
      <c r="B4" s="116" t="s">
        <v>108</v>
      </c>
      <c r="C4" s="117" t="s">
        <v>109</v>
      </c>
      <c r="D4" s="116" t="s">
        <v>42</v>
      </c>
      <c r="E4" s="118">
        <v>87.5</v>
      </c>
      <c r="F4" s="119">
        <v>2398427.83</v>
      </c>
      <c r="G4" s="119">
        <v>2383420.33</v>
      </c>
      <c r="H4" s="120">
        <v>0.75</v>
      </c>
      <c r="I4" s="121" t="s">
        <v>15</v>
      </c>
    </row>
    <row r="5" spans="1:9" ht="15.75" thickBot="1" x14ac:dyDescent="0.3">
      <c r="A5" s="64" t="s">
        <v>10</v>
      </c>
      <c r="B5" s="65"/>
      <c r="C5" s="65" t="s">
        <v>123</v>
      </c>
      <c r="D5" s="62">
        <v>2405000</v>
      </c>
      <c r="E5" s="66"/>
      <c r="F5" s="62"/>
      <c r="G5" s="62">
        <f>SUM(G4:G4)</f>
        <v>2383420.33</v>
      </c>
      <c r="H5" s="67"/>
      <c r="I5" s="68"/>
    </row>
  </sheetData>
  <mergeCells count="2">
    <mergeCell ref="A1:I1"/>
    <mergeCell ref="A2:I2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activeCell="A3" sqref="A3"/>
    </sheetView>
  </sheetViews>
  <sheetFormatPr defaultRowHeight="15" x14ac:dyDescent="0.25"/>
  <cols>
    <col min="1" max="1" width="6.5703125" bestFit="1" customWidth="1"/>
    <col min="2" max="2" width="18.42578125" customWidth="1"/>
    <col min="3" max="3" width="22.140625" customWidth="1"/>
    <col min="4" max="4" width="34.140625" customWidth="1"/>
    <col min="5" max="5" width="8.85546875" bestFit="1" customWidth="1"/>
    <col min="6" max="7" width="12.42578125" bestFit="1" customWidth="1"/>
    <col min="8" max="8" width="9.140625" customWidth="1"/>
    <col min="9" max="9" width="16.140625" customWidth="1"/>
  </cols>
  <sheetData>
    <row r="1" spans="1:9" ht="15.75" x14ac:dyDescent="0.25">
      <c r="A1" s="122" t="s">
        <v>129</v>
      </c>
      <c r="B1" s="123"/>
      <c r="C1" s="123"/>
      <c r="D1" s="123"/>
      <c r="E1" s="123"/>
      <c r="F1" s="123"/>
      <c r="G1" s="123"/>
      <c r="H1" s="123"/>
      <c r="I1" s="123"/>
    </row>
    <row r="2" spans="1:9" ht="16.5" thickBot="1" x14ac:dyDescent="0.3">
      <c r="A2" s="124" t="s">
        <v>136</v>
      </c>
      <c r="B2" s="125"/>
      <c r="C2" s="125"/>
      <c r="D2" s="125"/>
      <c r="E2" s="125"/>
      <c r="F2" s="125"/>
      <c r="G2" s="125"/>
      <c r="H2" s="125"/>
      <c r="I2" s="125"/>
    </row>
    <row r="3" spans="1:9" ht="120.75" thickBot="1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4" t="s">
        <v>9</v>
      </c>
    </row>
    <row r="4" spans="1:9" ht="25.5" x14ac:dyDescent="0.25">
      <c r="A4" s="89">
        <v>1</v>
      </c>
      <c r="B4" s="90" t="s">
        <v>112</v>
      </c>
      <c r="C4" s="100" t="s">
        <v>113</v>
      </c>
      <c r="D4" s="90" t="s">
        <v>14</v>
      </c>
      <c r="E4" s="92">
        <v>89</v>
      </c>
      <c r="F4" s="101">
        <v>749812.5</v>
      </c>
      <c r="G4" s="101">
        <v>749812.5</v>
      </c>
      <c r="H4" s="102">
        <v>0.75</v>
      </c>
      <c r="I4" s="103" t="s">
        <v>15</v>
      </c>
    </row>
    <row r="5" spans="1:9" ht="15.75" thickBot="1" x14ac:dyDescent="0.3">
      <c r="A5" s="104">
        <v>2</v>
      </c>
      <c r="B5" s="105" t="s">
        <v>65</v>
      </c>
      <c r="C5" s="106" t="s">
        <v>66</v>
      </c>
      <c r="D5" s="105" t="s">
        <v>24</v>
      </c>
      <c r="E5" s="107">
        <v>83</v>
      </c>
      <c r="F5" s="108">
        <v>584765.63</v>
      </c>
      <c r="G5" s="108">
        <v>315187.5</v>
      </c>
      <c r="H5" s="109">
        <v>0.75</v>
      </c>
      <c r="I5" s="110" t="s">
        <v>15</v>
      </c>
    </row>
    <row r="6" spans="1:9" ht="15.75" thickBot="1" x14ac:dyDescent="0.3">
      <c r="A6" s="7" t="s">
        <v>10</v>
      </c>
      <c r="B6" s="8"/>
      <c r="C6" s="8" t="s">
        <v>123</v>
      </c>
      <c r="D6" s="20">
        <v>1065000</v>
      </c>
      <c r="E6" s="9"/>
      <c r="F6" s="20"/>
      <c r="G6" s="6">
        <f>SUM(G4:G5)</f>
        <v>1065000</v>
      </c>
      <c r="H6" s="11"/>
      <c r="I6" s="71"/>
    </row>
  </sheetData>
  <mergeCells count="2">
    <mergeCell ref="A1:I1"/>
    <mergeCell ref="A2:I2"/>
  </mergeCells>
  <pageMargins left="0.25" right="0.25" top="0.75" bottom="0.75" header="0.3" footer="0.3"/>
  <pageSetup paperSize="9"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workbookViewId="0">
      <selection activeCell="A3" sqref="A3"/>
    </sheetView>
  </sheetViews>
  <sheetFormatPr defaultRowHeight="15" x14ac:dyDescent="0.25"/>
  <cols>
    <col min="1" max="1" width="6.5703125" bestFit="1" customWidth="1"/>
    <col min="2" max="2" width="19.28515625" customWidth="1"/>
    <col min="3" max="3" width="21.140625" customWidth="1"/>
    <col min="4" max="4" width="30.28515625" customWidth="1"/>
    <col min="5" max="5" width="8" customWidth="1"/>
    <col min="6" max="7" width="12.42578125" bestFit="1" customWidth="1"/>
    <col min="9" max="9" width="12.85546875" customWidth="1"/>
  </cols>
  <sheetData>
    <row r="1" spans="1:9" ht="15.75" x14ac:dyDescent="0.25">
      <c r="A1" s="122" t="s">
        <v>130</v>
      </c>
      <c r="B1" s="123"/>
      <c r="C1" s="123"/>
      <c r="D1" s="123"/>
      <c r="E1" s="123"/>
      <c r="F1" s="123"/>
      <c r="G1" s="123"/>
      <c r="H1" s="123"/>
      <c r="I1" s="123"/>
    </row>
    <row r="2" spans="1:9" ht="16.5" thickBot="1" x14ac:dyDescent="0.3">
      <c r="A2" s="124" t="s">
        <v>136</v>
      </c>
      <c r="B2" s="125"/>
      <c r="C2" s="125"/>
      <c r="D2" s="125"/>
      <c r="E2" s="125"/>
      <c r="F2" s="125"/>
      <c r="G2" s="125"/>
      <c r="H2" s="125"/>
      <c r="I2" s="125"/>
    </row>
    <row r="3" spans="1:9" ht="120.75" thickBot="1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4" t="s">
        <v>9</v>
      </c>
    </row>
    <row r="4" spans="1:9" ht="26.25" thickBot="1" x14ac:dyDescent="0.3">
      <c r="A4" s="89">
        <v>1</v>
      </c>
      <c r="B4" s="77" t="s">
        <v>96</v>
      </c>
      <c r="C4" s="78" t="s">
        <v>97</v>
      </c>
      <c r="D4" s="77" t="s">
        <v>37</v>
      </c>
      <c r="E4" s="79">
        <v>85.5</v>
      </c>
      <c r="F4" s="98">
        <v>1788459.75</v>
      </c>
      <c r="G4" s="99">
        <v>1788459.75</v>
      </c>
      <c r="H4" s="82">
        <v>0.75</v>
      </c>
      <c r="I4" s="83" t="s">
        <v>15</v>
      </c>
    </row>
    <row r="5" spans="1:9" ht="15.75" thickBot="1" x14ac:dyDescent="0.3">
      <c r="A5" s="7" t="s">
        <v>10</v>
      </c>
      <c r="B5" s="8"/>
      <c r="C5" s="8" t="s">
        <v>123</v>
      </c>
      <c r="D5" s="5">
        <v>1807000</v>
      </c>
      <c r="E5" s="9"/>
      <c r="F5" s="5"/>
      <c r="G5" s="6">
        <f>SUM(G4:G4)</f>
        <v>1788459.75</v>
      </c>
      <c r="H5" s="11"/>
      <c r="I5" s="71"/>
    </row>
  </sheetData>
  <mergeCells count="2">
    <mergeCell ref="A1:I1"/>
    <mergeCell ref="A2:I2"/>
  </mergeCells>
  <pageMargins left="0.25" right="0.25" top="0.75" bottom="0.75" header="0.3" footer="0.3"/>
  <pageSetup paperSize="9" scale="9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workbookViewId="0">
      <selection activeCell="A3" sqref="A3"/>
    </sheetView>
  </sheetViews>
  <sheetFormatPr defaultRowHeight="15" x14ac:dyDescent="0.25"/>
  <cols>
    <col min="1" max="1" width="6.5703125" bestFit="1" customWidth="1"/>
    <col min="2" max="2" width="20.42578125" customWidth="1"/>
    <col min="3" max="3" width="22" customWidth="1"/>
    <col min="4" max="4" width="29.28515625" customWidth="1"/>
    <col min="5" max="5" width="8.85546875" bestFit="1" customWidth="1"/>
    <col min="6" max="7" width="12.42578125" bestFit="1" customWidth="1"/>
    <col min="9" max="9" width="12.85546875" customWidth="1"/>
  </cols>
  <sheetData>
    <row r="1" spans="1:9" ht="15.75" x14ac:dyDescent="0.25">
      <c r="A1" s="122" t="s">
        <v>131</v>
      </c>
      <c r="B1" s="123"/>
      <c r="C1" s="123"/>
      <c r="D1" s="123"/>
      <c r="E1" s="123"/>
      <c r="F1" s="123"/>
      <c r="G1" s="123"/>
      <c r="H1" s="123"/>
      <c r="I1" s="123"/>
    </row>
    <row r="2" spans="1:9" ht="16.5" thickBot="1" x14ac:dyDescent="0.3">
      <c r="A2" s="124" t="s">
        <v>136</v>
      </c>
      <c r="B2" s="125"/>
      <c r="C2" s="125"/>
      <c r="D2" s="125"/>
      <c r="E2" s="125"/>
      <c r="F2" s="125"/>
      <c r="G2" s="125"/>
      <c r="H2" s="125"/>
      <c r="I2" s="125"/>
    </row>
    <row r="3" spans="1:9" ht="120.75" thickBot="1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4" t="s">
        <v>9</v>
      </c>
    </row>
    <row r="4" spans="1:9" ht="38.25" x14ac:dyDescent="0.25">
      <c r="A4" s="76">
        <v>1</v>
      </c>
      <c r="B4" s="77" t="s">
        <v>81</v>
      </c>
      <c r="C4" s="78" t="s">
        <v>82</v>
      </c>
      <c r="D4" s="77" t="s">
        <v>30</v>
      </c>
      <c r="E4" s="79">
        <v>93.5</v>
      </c>
      <c r="F4" s="80">
        <v>2167189.9500000002</v>
      </c>
      <c r="G4" s="80">
        <v>2167189.9500000002</v>
      </c>
      <c r="H4" s="82">
        <v>0.75</v>
      </c>
      <c r="I4" s="83" t="s">
        <v>15</v>
      </c>
    </row>
    <row r="5" spans="1:9" x14ac:dyDescent="0.25">
      <c r="A5" s="27">
        <v>2</v>
      </c>
      <c r="B5" s="45" t="s">
        <v>94</v>
      </c>
      <c r="C5" s="33" t="s">
        <v>95</v>
      </c>
      <c r="D5" s="45" t="s">
        <v>36</v>
      </c>
      <c r="E5" s="52">
        <v>80</v>
      </c>
      <c r="F5" s="48">
        <v>846159.38</v>
      </c>
      <c r="G5" s="48">
        <v>799758</v>
      </c>
      <c r="H5" s="34">
        <v>0</v>
      </c>
      <c r="I5" s="72" t="s">
        <v>117</v>
      </c>
    </row>
    <row r="6" spans="1:9" ht="51.75" thickBot="1" x14ac:dyDescent="0.3">
      <c r="A6" s="24">
        <v>3</v>
      </c>
      <c r="B6" s="43" t="s">
        <v>98</v>
      </c>
      <c r="C6" s="25" t="s">
        <v>99</v>
      </c>
      <c r="D6" s="43" t="s">
        <v>38</v>
      </c>
      <c r="E6" s="51">
        <v>79.5</v>
      </c>
      <c r="F6" s="36">
        <v>1436929.2</v>
      </c>
      <c r="G6" s="36">
        <v>1436929.2</v>
      </c>
      <c r="H6" s="32">
        <v>0</v>
      </c>
      <c r="I6" s="70" t="s">
        <v>117</v>
      </c>
    </row>
    <row r="7" spans="1:9" ht="15.75" thickBot="1" x14ac:dyDescent="0.3">
      <c r="A7" s="7" t="s">
        <v>10</v>
      </c>
      <c r="B7" s="8"/>
      <c r="C7" s="8" t="s">
        <v>123</v>
      </c>
      <c r="D7" s="5">
        <v>2204000</v>
      </c>
      <c r="E7" s="9"/>
      <c r="F7" s="5"/>
      <c r="G7" s="6">
        <f>G4</f>
        <v>2167189.9500000002</v>
      </c>
      <c r="H7" s="11"/>
      <c r="I7" s="71"/>
    </row>
  </sheetData>
  <mergeCells count="2">
    <mergeCell ref="A1:I1"/>
    <mergeCell ref="A2:I2"/>
  </mergeCells>
  <pageMargins left="0.25" right="0.25" top="0.75" bottom="0.75" header="0.3" footer="0.3"/>
  <pageSetup paperSize="9" scale="8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workbookViewId="0">
      <selection activeCell="A3" sqref="A3"/>
    </sheetView>
  </sheetViews>
  <sheetFormatPr defaultRowHeight="15" x14ac:dyDescent="0.25"/>
  <cols>
    <col min="1" max="1" width="6.5703125" bestFit="1" customWidth="1"/>
    <col min="2" max="2" width="17.28515625" customWidth="1"/>
    <col min="3" max="3" width="21" customWidth="1"/>
    <col min="4" max="4" width="32.42578125" customWidth="1"/>
    <col min="5" max="5" width="8.85546875" bestFit="1" customWidth="1"/>
    <col min="6" max="7" width="12.42578125" bestFit="1" customWidth="1"/>
    <col min="8" max="8" width="9.28515625" customWidth="1"/>
    <col min="9" max="9" width="13.140625" customWidth="1"/>
  </cols>
  <sheetData>
    <row r="1" spans="1:9" ht="15.75" x14ac:dyDescent="0.25">
      <c r="A1" s="122" t="s">
        <v>132</v>
      </c>
      <c r="B1" s="123"/>
      <c r="C1" s="123"/>
      <c r="D1" s="123"/>
      <c r="E1" s="123"/>
      <c r="F1" s="123"/>
      <c r="G1" s="123"/>
      <c r="H1" s="123"/>
      <c r="I1" s="123"/>
    </row>
    <row r="2" spans="1:9" ht="16.5" thickBot="1" x14ac:dyDescent="0.3">
      <c r="A2" s="124" t="s">
        <v>136</v>
      </c>
      <c r="B2" s="125"/>
      <c r="C2" s="125"/>
      <c r="D2" s="125"/>
      <c r="E2" s="125"/>
      <c r="F2" s="125"/>
      <c r="G2" s="125"/>
      <c r="H2" s="125"/>
      <c r="I2" s="125"/>
    </row>
    <row r="3" spans="1:9" ht="120.75" thickBot="1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4" t="s">
        <v>9</v>
      </c>
    </row>
    <row r="4" spans="1:9" ht="51.75" thickBot="1" x14ac:dyDescent="0.3">
      <c r="A4" s="76">
        <v>1</v>
      </c>
      <c r="B4" s="77" t="s">
        <v>114</v>
      </c>
      <c r="C4" s="85" t="s">
        <v>115</v>
      </c>
      <c r="D4" s="77" t="s">
        <v>43</v>
      </c>
      <c r="E4" s="79">
        <v>77.5</v>
      </c>
      <c r="F4" s="97">
        <v>1035000</v>
      </c>
      <c r="G4" s="97">
        <v>998782.2</v>
      </c>
      <c r="H4" s="87">
        <v>0.75</v>
      </c>
      <c r="I4" s="88" t="s">
        <v>15</v>
      </c>
    </row>
    <row r="5" spans="1:9" ht="15.75" thickBot="1" x14ac:dyDescent="0.3">
      <c r="A5" s="7" t="s">
        <v>10</v>
      </c>
      <c r="B5" s="8"/>
      <c r="C5" s="8" t="s">
        <v>123</v>
      </c>
      <c r="D5" s="5">
        <v>1035000</v>
      </c>
      <c r="E5" s="9"/>
      <c r="F5" s="5"/>
      <c r="G5" s="6">
        <f>SUM(G4:G4)</f>
        <v>998782.2</v>
      </c>
      <c r="H5" s="11"/>
      <c r="I5" s="71"/>
    </row>
  </sheetData>
  <mergeCells count="2">
    <mergeCell ref="A1:I1"/>
    <mergeCell ref="A2:I2"/>
  </mergeCells>
  <pageMargins left="0.25" right="0.25" top="0.75" bottom="0.75" header="0.3" footer="0.3"/>
  <pageSetup paperSize="9" scale="9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activeCell="A3" sqref="A3"/>
    </sheetView>
  </sheetViews>
  <sheetFormatPr defaultRowHeight="15" x14ac:dyDescent="0.25"/>
  <cols>
    <col min="1" max="1" width="6.5703125" bestFit="1" customWidth="1"/>
    <col min="2" max="2" width="16.140625" customWidth="1"/>
    <col min="3" max="3" width="21.5703125" customWidth="1"/>
    <col min="4" max="4" width="33.5703125" customWidth="1"/>
    <col min="5" max="5" width="8.85546875" bestFit="1" customWidth="1"/>
    <col min="6" max="6" width="13.7109375" customWidth="1"/>
    <col min="7" max="7" width="13.42578125" customWidth="1"/>
    <col min="9" max="9" width="12.85546875" customWidth="1"/>
  </cols>
  <sheetData>
    <row r="1" spans="1:9" ht="15.75" x14ac:dyDescent="0.25">
      <c r="A1" s="122" t="s">
        <v>133</v>
      </c>
      <c r="B1" s="123"/>
      <c r="C1" s="123"/>
      <c r="D1" s="123"/>
      <c r="E1" s="123"/>
      <c r="F1" s="123"/>
      <c r="G1" s="123"/>
      <c r="H1" s="123"/>
      <c r="I1" s="123"/>
    </row>
    <row r="2" spans="1:9" ht="16.5" thickBot="1" x14ac:dyDescent="0.3">
      <c r="A2" s="124" t="s">
        <v>136</v>
      </c>
      <c r="B2" s="125"/>
      <c r="C2" s="125"/>
      <c r="D2" s="125"/>
      <c r="E2" s="125"/>
      <c r="F2" s="125"/>
      <c r="G2" s="125"/>
      <c r="H2" s="125"/>
      <c r="I2" s="125"/>
    </row>
    <row r="3" spans="1:9" ht="120.75" thickBot="1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4" t="s">
        <v>9</v>
      </c>
    </row>
    <row r="4" spans="1:9" ht="38.25" x14ac:dyDescent="0.25">
      <c r="A4" s="89">
        <v>1</v>
      </c>
      <c r="B4" s="90" t="s">
        <v>73</v>
      </c>
      <c r="C4" s="91" t="s">
        <v>76</v>
      </c>
      <c r="D4" s="90" t="s">
        <v>28</v>
      </c>
      <c r="E4" s="92">
        <v>86.5</v>
      </c>
      <c r="F4" s="93">
        <v>747723.38</v>
      </c>
      <c r="G4" s="94">
        <v>747723.38</v>
      </c>
      <c r="H4" s="95">
        <v>0.75</v>
      </c>
      <c r="I4" s="96" t="s">
        <v>15</v>
      </c>
    </row>
    <row r="5" spans="1:9" ht="64.5" thickBot="1" x14ac:dyDescent="0.3">
      <c r="A5" s="57">
        <v>2</v>
      </c>
      <c r="B5" s="49" t="s">
        <v>61</v>
      </c>
      <c r="C5" s="41" t="s">
        <v>62</v>
      </c>
      <c r="D5" s="49" t="s">
        <v>23</v>
      </c>
      <c r="E5" s="53">
        <v>83</v>
      </c>
      <c r="F5" s="58">
        <v>996656.4</v>
      </c>
      <c r="G5" s="58">
        <v>933296.4</v>
      </c>
      <c r="H5" s="59">
        <v>0</v>
      </c>
      <c r="I5" s="75" t="s">
        <v>117</v>
      </c>
    </row>
    <row r="6" spans="1:9" ht="15.75" thickBot="1" x14ac:dyDescent="0.3">
      <c r="A6" s="7" t="s">
        <v>10</v>
      </c>
      <c r="B6" s="8"/>
      <c r="C6" s="8" t="s">
        <v>123</v>
      </c>
      <c r="D6" s="5">
        <v>997000</v>
      </c>
      <c r="E6" s="9"/>
      <c r="F6" s="5"/>
      <c r="G6" s="6">
        <f>G4</f>
        <v>747723.38</v>
      </c>
      <c r="H6" s="11"/>
      <c r="I6" s="71"/>
    </row>
  </sheetData>
  <mergeCells count="2">
    <mergeCell ref="A1:I1"/>
    <mergeCell ref="A2:I2"/>
  </mergeCells>
  <pageMargins left="0.25" right="0.25" top="0.75" bottom="0.75" header="0.3" footer="0.3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activeCell="A3" sqref="A3"/>
    </sheetView>
  </sheetViews>
  <sheetFormatPr defaultRowHeight="15" x14ac:dyDescent="0.25"/>
  <cols>
    <col min="1" max="1" width="6.5703125" bestFit="1" customWidth="1"/>
    <col min="2" max="2" width="16.42578125" customWidth="1"/>
    <col min="3" max="3" width="21.5703125" customWidth="1"/>
    <col min="4" max="4" width="29.5703125" customWidth="1"/>
    <col min="5" max="5" width="8.85546875" bestFit="1" customWidth="1"/>
    <col min="6" max="7" width="12.42578125" bestFit="1" customWidth="1"/>
    <col min="9" max="9" width="12.85546875" customWidth="1"/>
  </cols>
  <sheetData>
    <row r="1" spans="1:9" ht="15.75" x14ac:dyDescent="0.25">
      <c r="A1" s="122" t="s">
        <v>134</v>
      </c>
      <c r="B1" s="123"/>
      <c r="C1" s="123"/>
      <c r="D1" s="123"/>
      <c r="E1" s="123"/>
      <c r="F1" s="123"/>
      <c r="G1" s="123"/>
      <c r="H1" s="123"/>
      <c r="I1" s="123"/>
    </row>
    <row r="2" spans="1:9" ht="16.5" thickBot="1" x14ac:dyDescent="0.3">
      <c r="A2" s="124" t="s">
        <v>136</v>
      </c>
      <c r="B2" s="125"/>
      <c r="C2" s="125"/>
      <c r="D2" s="125"/>
      <c r="E2" s="125"/>
      <c r="F2" s="125"/>
      <c r="G2" s="125"/>
      <c r="H2" s="125"/>
      <c r="I2" s="125"/>
    </row>
    <row r="3" spans="1:9" ht="120.75" thickBot="1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4" t="s">
        <v>9</v>
      </c>
    </row>
    <row r="4" spans="1:9" ht="63.75" x14ac:dyDescent="0.25">
      <c r="A4" s="84">
        <v>1</v>
      </c>
      <c r="B4" s="77" t="s">
        <v>79</v>
      </c>
      <c r="C4" s="78" t="s">
        <v>80</v>
      </c>
      <c r="D4" s="77" t="s">
        <v>30</v>
      </c>
      <c r="E4" s="79">
        <v>88.5</v>
      </c>
      <c r="F4" s="80">
        <v>2359375.65</v>
      </c>
      <c r="G4" s="80">
        <v>2359375.65</v>
      </c>
      <c r="H4" s="82">
        <v>0.75</v>
      </c>
      <c r="I4" s="83" t="s">
        <v>15</v>
      </c>
    </row>
    <row r="5" spans="1:9" ht="26.25" thickBot="1" x14ac:dyDescent="0.3">
      <c r="A5" s="24">
        <v>2</v>
      </c>
      <c r="B5" s="43" t="s">
        <v>88</v>
      </c>
      <c r="C5" s="31" t="s">
        <v>89</v>
      </c>
      <c r="D5" s="43" t="s">
        <v>33</v>
      </c>
      <c r="E5" s="51">
        <v>68</v>
      </c>
      <c r="F5" s="36">
        <v>749921</v>
      </c>
      <c r="G5" s="36">
        <v>749921</v>
      </c>
      <c r="H5" s="32">
        <v>0</v>
      </c>
      <c r="I5" s="70" t="s">
        <v>117</v>
      </c>
    </row>
    <row r="6" spans="1:9" ht="15.75" thickBot="1" x14ac:dyDescent="0.3">
      <c r="A6" s="7" t="s">
        <v>10</v>
      </c>
      <c r="B6" s="8"/>
      <c r="C6" s="8" t="s">
        <v>123</v>
      </c>
      <c r="D6" s="5">
        <v>2475000</v>
      </c>
      <c r="E6" s="9"/>
      <c r="F6" s="5"/>
      <c r="G6" s="6">
        <f>G4</f>
        <v>2359375.65</v>
      </c>
      <c r="H6" s="11"/>
      <c r="I6" s="71"/>
    </row>
  </sheetData>
  <mergeCells count="2">
    <mergeCell ref="A1:I1"/>
    <mergeCell ref="A2:I2"/>
  </mergeCells>
  <pageMargins left="0.25" right="0.25" top="0.75" bottom="0.75" header="0.3" footer="0.3"/>
  <pageSetup paperSize="9" scale="9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workbookViewId="0">
      <selection activeCell="A3" sqref="A3"/>
    </sheetView>
  </sheetViews>
  <sheetFormatPr defaultRowHeight="15" x14ac:dyDescent="0.25"/>
  <cols>
    <col min="1" max="1" width="6.5703125" bestFit="1" customWidth="1"/>
    <col min="2" max="2" width="18.28515625" customWidth="1"/>
    <col min="3" max="3" width="21.5703125" customWidth="1"/>
    <col min="4" max="4" width="30.7109375" customWidth="1"/>
    <col min="5" max="5" width="8.85546875" bestFit="1" customWidth="1"/>
    <col min="6" max="7" width="12.42578125" bestFit="1" customWidth="1"/>
    <col min="9" max="9" width="12.85546875" customWidth="1"/>
  </cols>
  <sheetData>
    <row r="1" spans="1:9" ht="15.75" x14ac:dyDescent="0.25">
      <c r="A1" s="126" t="s">
        <v>135</v>
      </c>
      <c r="B1" s="127"/>
      <c r="C1" s="127"/>
      <c r="D1" s="127"/>
      <c r="E1" s="127"/>
      <c r="F1" s="127"/>
      <c r="G1" s="127"/>
      <c r="H1" s="127"/>
      <c r="I1" s="127"/>
    </row>
    <row r="2" spans="1:9" ht="16.5" thickBot="1" x14ac:dyDescent="0.3">
      <c r="A2" s="124" t="s">
        <v>136</v>
      </c>
      <c r="B2" s="125"/>
      <c r="C2" s="125"/>
      <c r="D2" s="125"/>
      <c r="E2" s="125"/>
      <c r="F2" s="125"/>
      <c r="G2" s="125"/>
      <c r="H2" s="125"/>
      <c r="I2" s="125"/>
    </row>
    <row r="3" spans="1:9" ht="120.75" thickBot="1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4" t="s">
        <v>9</v>
      </c>
    </row>
    <row r="4" spans="1:9" ht="51" x14ac:dyDescent="0.25">
      <c r="A4" s="76">
        <v>1</v>
      </c>
      <c r="B4" s="77" t="s">
        <v>74</v>
      </c>
      <c r="C4" s="78" t="s">
        <v>75</v>
      </c>
      <c r="D4" s="77" t="s">
        <v>28</v>
      </c>
      <c r="E4" s="79">
        <v>91</v>
      </c>
      <c r="F4" s="80">
        <v>749195.25</v>
      </c>
      <c r="G4" s="81">
        <v>749195.25</v>
      </c>
      <c r="H4" s="82">
        <v>0.75</v>
      </c>
      <c r="I4" s="83" t="s">
        <v>15</v>
      </c>
    </row>
    <row r="5" spans="1:9" ht="25.5" x14ac:dyDescent="0.25">
      <c r="A5" s="84">
        <v>2</v>
      </c>
      <c r="B5" s="77" t="s">
        <v>106</v>
      </c>
      <c r="C5" s="85" t="s">
        <v>107</v>
      </c>
      <c r="D5" s="77" t="s">
        <v>41</v>
      </c>
      <c r="E5" s="79">
        <v>85.5</v>
      </c>
      <c r="F5" s="86">
        <v>642428.43999999994</v>
      </c>
      <c r="G5" s="80">
        <v>639615.93999999994</v>
      </c>
      <c r="H5" s="87">
        <v>0.75</v>
      </c>
      <c r="I5" s="88" t="s">
        <v>15</v>
      </c>
    </row>
    <row r="6" spans="1:9" ht="115.5" thickBot="1" x14ac:dyDescent="0.3">
      <c r="A6" s="29">
        <v>3</v>
      </c>
      <c r="B6" s="43" t="s">
        <v>86</v>
      </c>
      <c r="C6" s="31" t="s">
        <v>87</v>
      </c>
      <c r="D6" s="43" t="s">
        <v>32</v>
      </c>
      <c r="E6" s="51">
        <v>81.5</v>
      </c>
      <c r="F6" s="36">
        <v>784497.3</v>
      </c>
      <c r="G6" s="36">
        <v>784497.3</v>
      </c>
      <c r="H6" s="32">
        <v>0</v>
      </c>
      <c r="I6" s="70" t="s">
        <v>117</v>
      </c>
    </row>
    <row r="7" spans="1:9" ht="15.75" thickBot="1" x14ac:dyDescent="0.3">
      <c r="A7" s="7" t="s">
        <v>10</v>
      </c>
      <c r="B7" s="8"/>
      <c r="C7" s="8" t="s">
        <v>123</v>
      </c>
      <c r="D7" s="5">
        <v>1497000</v>
      </c>
      <c r="E7" s="9"/>
      <c r="F7" s="5"/>
      <c r="G7" s="6">
        <f>SUM(G4:G5)</f>
        <v>1388811.19</v>
      </c>
      <c r="H7" s="11"/>
      <c r="I7" s="71"/>
    </row>
  </sheetData>
  <mergeCells count="2">
    <mergeCell ref="A1:I1"/>
    <mergeCell ref="A2:I2"/>
  </mergeCells>
  <pageMargins left="0.25" right="0.25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activeCell="A3" sqref="A3"/>
    </sheetView>
  </sheetViews>
  <sheetFormatPr defaultRowHeight="15" x14ac:dyDescent="0.25"/>
  <cols>
    <col min="2" max="2" width="17" customWidth="1"/>
    <col min="3" max="3" width="22" customWidth="1"/>
    <col min="4" max="4" width="23.5703125" customWidth="1"/>
    <col min="6" max="7" width="12.42578125" bestFit="1" customWidth="1"/>
    <col min="9" max="9" width="12.85546875" customWidth="1"/>
  </cols>
  <sheetData>
    <row r="1" spans="1:9" ht="15.75" x14ac:dyDescent="0.25">
      <c r="A1" s="122" t="s">
        <v>121</v>
      </c>
      <c r="B1" s="123"/>
      <c r="C1" s="123"/>
      <c r="D1" s="123"/>
      <c r="E1" s="123"/>
      <c r="F1" s="123"/>
      <c r="G1" s="123"/>
      <c r="H1" s="123"/>
      <c r="I1" s="123"/>
    </row>
    <row r="2" spans="1:9" ht="16.5" thickBot="1" x14ac:dyDescent="0.3">
      <c r="A2" s="124" t="s">
        <v>136</v>
      </c>
      <c r="B2" s="125"/>
      <c r="C2" s="125"/>
      <c r="D2" s="125"/>
      <c r="E2" s="125"/>
      <c r="F2" s="125"/>
      <c r="G2" s="125"/>
      <c r="H2" s="125"/>
      <c r="I2" s="125"/>
    </row>
    <row r="3" spans="1:9" ht="120.75" thickBot="1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4" t="s">
        <v>9</v>
      </c>
    </row>
    <row r="4" spans="1:9" ht="25.5" x14ac:dyDescent="0.25">
      <c r="A4" s="89">
        <v>1</v>
      </c>
      <c r="B4" s="77" t="s">
        <v>59</v>
      </c>
      <c r="C4" s="78" t="s">
        <v>60</v>
      </c>
      <c r="D4" s="77" t="s">
        <v>22</v>
      </c>
      <c r="E4" s="79">
        <v>92</v>
      </c>
      <c r="F4" s="114">
        <v>1365633</v>
      </c>
      <c r="G4" s="114">
        <v>1365633</v>
      </c>
      <c r="H4" s="82">
        <v>0.75</v>
      </c>
      <c r="I4" s="83" t="s">
        <v>15</v>
      </c>
    </row>
    <row r="5" spans="1:9" ht="64.5" thickBot="1" x14ac:dyDescent="0.3">
      <c r="A5" s="24">
        <v>2</v>
      </c>
      <c r="B5" s="43" t="s">
        <v>63</v>
      </c>
      <c r="C5" s="37" t="s">
        <v>64</v>
      </c>
      <c r="D5" s="43" t="s">
        <v>23</v>
      </c>
      <c r="E5" s="51">
        <v>78.5</v>
      </c>
      <c r="F5" s="35">
        <v>1144363.5</v>
      </c>
      <c r="G5" s="35">
        <v>1144363.5</v>
      </c>
      <c r="H5" s="32">
        <v>0</v>
      </c>
      <c r="I5" s="70" t="s">
        <v>117</v>
      </c>
    </row>
    <row r="6" spans="1:9" ht="15.75" thickBot="1" x14ac:dyDescent="0.3">
      <c r="A6" s="7" t="s">
        <v>10</v>
      </c>
      <c r="B6" s="8"/>
      <c r="C6" s="8" t="s">
        <v>123</v>
      </c>
      <c r="D6" s="5">
        <v>1366000</v>
      </c>
      <c r="E6" s="9"/>
      <c r="F6" s="5"/>
      <c r="G6" s="6">
        <f>G4</f>
        <v>1365633</v>
      </c>
      <c r="H6" s="11"/>
      <c r="I6" s="71"/>
    </row>
  </sheetData>
  <mergeCells count="2">
    <mergeCell ref="A1:I1"/>
    <mergeCell ref="A2:I2"/>
  </mergeCells>
  <pageMargins left="0.25" right="0.25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activeCell="A3" sqref="A3"/>
    </sheetView>
  </sheetViews>
  <sheetFormatPr defaultRowHeight="15" x14ac:dyDescent="0.25"/>
  <cols>
    <col min="1" max="1" width="6.5703125" bestFit="1" customWidth="1"/>
    <col min="2" max="2" width="15.28515625" customWidth="1"/>
    <col min="3" max="3" width="19.5703125" customWidth="1"/>
    <col min="4" max="4" width="31.7109375" customWidth="1"/>
    <col min="5" max="5" width="8.85546875" bestFit="1" customWidth="1"/>
    <col min="6" max="7" width="12.42578125" bestFit="1" customWidth="1"/>
    <col min="9" max="9" width="12.85546875" customWidth="1"/>
  </cols>
  <sheetData>
    <row r="1" spans="1:9" ht="15.75" x14ac:dyDescent="0.25">
      <c r="A1" s="122" t="s">
        <v>122</v>
      </c>
      <c r="B1" s="123"/>
      <c r="C1" s="123"/>
      <c r="D1" s="123"/>
      <c r="E1" s="123"/>
      <c r="F1" s="123"/>
      <c r="G1" s="123"/>
      <c r="H1" s="123"/>
      <c r="I1" s="123"/>
    </row>
    <row r="2" spans="1:9" ht="16.5" thickBot="1" x14ac:dyDescent="0.3">
      <c r="A2" s="124" t="s">
        <v>136</v>
      </c>
      <c r="B2" s="125"/>
      <c r="C2" s="125"/>
      <c r="D2" s="125"/>
      <c r="E2" s="125"/>
      <c r="F2" s="125"/>
      <c r="G2" s="125"/>
      <c r="H2" s="125"/>
      <c r="I2" s="125"/>
    </row>
    <row r="3" spans="1:9" ht="120.75" thickBot="1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4" t="s">
        <v>9</v>
      </c>
    </row>
    <row r="4" spans="1:9" ht="25.5" x14ac:dyDescent="0.25">
      <c r="A4" s="89">
        <v>1</v>
      </c>
      <c r="B4" s="77" t="s">
        <v>102</v>
      </c>
      <c r="C4" s="78" t="s">
        <v>103</v>
      </c>
      <c r="D4" s="77" t="s">
        <v>40</v>
      </c>
      <c r="E4" s="79">
        <v>88</v>
      </c>
      <c r="F4" s="80">
        <v>1479105</v>
      </c>
      <c r="G4" s="80">
        <v>1479105</v>
      </c>
      <c r="H4" s="82">
        <v>0.75</v>
      </c>
      <c r="I4" s="83" t="s">
        <v>15</v>
      </c>
    </row>
    <row r="5" spans="1:9" ht="26.25" thickBot="1" x14ac:dyDescent="0.3">
      <c r="A5" s="29">
        <v>2</v>
      </c>
      <c r="B5" s="43" t="s">
        <v>49</v>
      </c>
      <c r="C5" s="31" t="s">
        <v>50</v>
      </c>
      <c r="D5" s="43" t="s">
        <v>18</v>
      </c>
      <c r="E5" s="51">
        <v>83.5</v>
      </c>
      <c r="F5" s="54">
        <v>485137.5</v>
      </c>
      <c r="G5" s="55">
        <v>485137.5</v>
      </c>
      <c r="H5" s="32">
        <v>0</v>
      </c>
      <c r="I5" s="72" t="s">
        <v>117</v>
      </c>
    </row>
    <row r="6" spans="1:9" ht="15.75" thickBot="1" x14ac:dyDescent="0.3">
      <c r="A6" s="7" t="s">
        <v>10</v>
      </c>
      <c r="B6" s="8"/>
      <c r="C6" s="8" t="s">
        <v>123</v>
      </c>
      <c r="D6" s="22">
        <v>1566000</v>
      </c>
      <c r="E6" s="9"/>
      <c r="F6" s="22"/>
      <c r="G6" s="6">
        <f>G4</f>
        <v>1479105</v>
      </c>
      <c r="H6" s="11"/>
      <c r="I6" s="71"/>
    </row>
  </sheetData>
  <mergeCells count="2">
    <mergeCell ref="A1:I1"/>
    <mergeCell ref="A2:I2"/>
  </mergeCells>
  <pageMargins left="0.25" right="0.25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workbookViewId="0">
      <selection activeCell="A3" sqref="A3"/>
    </sheetView>
  </sheetViews>
  <sheetFormatPr defaultRowHeight="15" x14ac:dyDescent="0.25"/>
  <cols>
    <col min="1" max="1" width="6.5703125" bestFit="1" customWidth="1"/>
    <col min="2" max="2" width="17.85546875" customWidth="1"/>
    <col min="3" max="3" width="24" customWidth="1"/>
    <col min="4" max="4" width="29.42578125" customWidth="1"/>
    <col min="5" max="5" width="8.85546875" bestFit="1" customWidth="1"/>
    <col min="6" max="7" width="12.42578125" bestFit="1" customWidth="1"/>
    <col min="9" max="9" width="12.85546875" customWidth="1"/>
  </cols>
  <sheetData>
    <row r="1" spans="1:9" ht="15.75" x14ac:dyDescent="0.25">
      <c r="A1" s="122" t="s">
        <v>124</v>
      </c>
      <c r="B1" s="123"/>
      <c r="C1" s="123"/>
      <c r="D1" s="123"/>
      <c r="E1" s="123"/>
      <c r="F1" s="123"/>
      <c r="G1" s="123"/>
      <c r="H1" s="123"/>
      <c r="I1" s="123"/>
    </row>
    <row r="2" spans="1:9" ht="16.5" thickBot="1" x14ac:dyDescent="0.3">
      <c r="A2" s="124" t="s">
        <v>136</v>
      </c>
      <c r="B2" s="125"/>
      <c r="C2" s="125"/>
      <c r="D2" s="125"/>
      <c r="E2" s="125"/>
      <c r="F2" s="125"/>
      <c r="G2" s="125"/>
      <c r="H2" s="125"/>
      <c r="I2" s="125"/>
    </row>
    <row r="3" spans="1:9" ht="120.75" thickBot="1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4" t="s">
        <v>9</v>
      </c>
    </row>
    <row r="4" spans="1:9" ht="26.25" thickBot="1" x14ac:dyDescent="0.3">
      <c r="A4" s="89">
        <v>1</v>
      </c>
      <c r="B4" s="77" t="s">
        <v>100</v>
      </c>
      <c r="C4" s="85" t="s">
        <v>101</v>
      </c>
      <c r="D4" s="77" t="s">
        <v>39</v>
      </c>
      <c r="E4" s="79">
        <v>72</v>
      </c>
      <c r="F4" s="86">
        <v>1330110</v>
      </c>
      <c r="G4" s="86">
        <v>1330110</v>
      </c>
      <c r="H4" s="87">
        <v>0.75</v>
      </c>
      <c r="I4" s="88" t="s">
        <v>15</v>
      </c>
    </row>
    <row r="5" spans="1:9" ht="15.75" thickBot="1" x14ac:dyDescent="0.3">
      <c r="A5" s="7" t="s">
        <v>10</v>
      </c>
      <c r="B5" s="8"/>
      <c r="C5" s="8" t="s">
        <v>123</v>
      </c>
      <c r="D5" s="5">
        <v>1544000</v>
      </c>
      <c r="E5" s="9"/>
      <c r="F5" s="5"/>
      <c r="G5" s="6">
        <f>SUM(G4:G4)</f>
        <v>1330110</v>
      </c>
      <c r="H5" s="11"/>
      <c r="I5" s="71"/>
    </row>
  </sheetData>
  <mergeCells count="2">
    <mergeCell ref="A1:I1"/>
    <mergeCell ref="A2:I2"/>
  </mergeCells>
  <pageMargins left="0.25" right="0.25" top="0.75" bottom="0.75" header="0.3" footer="0.3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workbookViewId="0">
      <selection activeCell="A3" sqref="A3"/>
    </sheetView>
  </sheetViews>
  <sheetFormatPr defaultRowHeight="15" x14ac:dyDescent="0.25"/>
  <cols>
    <col min="1" max="1" width="6.5703125" bestFit="1" customWidth="1"/>
    <col min="2" max="2" width="17.42578125" customWidth="1"/>
    <col min="3" max="3" width="22.42578125" customWidth="1"/>
    <col min="4" max="4" width="31.5703125" customWidth="1"/>
    <col min="5" max="5" width="8.85546875" bestFit="1" customWidth="1"/>
    <col min="6" max="7" width="12.42578125" bestFit="1" customWidth="1"/>
    <col min="9" max="9" width="12.85546875" customWidth="1"/>
  </cols>
  <sheetData>
    <row r="1" spans="1:9" ht="15.75" x14ac:dyDescent="0.25">
      <c r="A1" s="122" t="s">
        <v>125</v>
      </c>
      <c r="B1" s="123"/>
      <c r="C1" s="123"/>
      <c r="D1" s="123"/>
      <c r="E1" s="123"/>
      <c r="F1" s="123"/>
      <c r="G1" s="123"/>
      <c r="H1" s="123"/>
      <c r="I1" s="123"/>
    </row>
    <row r="2" spans="1:9" ht="16.5" thickBot="1" x14ac:dyDescent="0.3">
      <c r="A2" s="124" t="s">
        <v>136</v>
      </c>
      <c r="B2" s="125"/>
      <c r="C2" s="125"/>
      <c r="D2" s="125"/>
      <c r="E2" s="125"/>
      <c r="F2" s="125"/>
      <c r="G2" s="125"/>
      <c r="H2" s="125"/>
      <c r="I2" s="125"/>
    </row>
    <row r="3" spans="1:9" ht="120.75" thickBot="1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4" t="s">
        <v>9</v>
      </c>
    </row>
    <row r="4" spans="1:9" ht="51" x14ac:dyDescent="0.25">
      <c r="A4" s="89">
        <v>1</v>
      </c>
      <c r="B4" s="77" t="s">
        <v>92</v>
      </c>
      <c r="C4" s="78" t="s">
        <v>93</v>
      </c>
      <c r="D4" s="77" t="s">
        <v>35</v>
      </c>
      <c r="E4" s="79">
        <v>88</v>
      </c>
      <c r="F4" s="80">
        <v>1446822</v>
      </c>
      <c r="G4" s="81">
        <v>1442502</v>
      </c>
      <c r="H4" s="82">
        <v>0.75</v>
      </c>
      <c r="I4" s="83" t="s">
        <v>15</v>
      </c>
    </row>
    <row r="5" spans="1:9" ht="26.25" thickBot="1" x14ac:dyDescent="0.3">
      <c r="A5" s="76">
        <v>2</v>
      </c>
      <c r="B5" s="77" t="s">
        <v>110</v>
      </c>
      <c r="C5" s="85" t="s">
        <v>111</v>
      </c>
      <c r="D5" s="77" t="s">
        <v>13</v>
      </c>
      <c r="E5" s="79">
        <v>80</v>
      </c>
      <c r="F5" s="86">
        <v>623528</v>
      </c>
      <c r="G5" s="86">
        <v>553498</v>
      </c>
      <c r="H5" s="87">
        <v>0.75</v>
      </c>
      <c r="I5" s="88" t="s">
        <v>15</v>
      </c>
    </row>
    <row r="6" spans="1:9" ht="15.75" thickBot="1" x14ac:dyDescent="0.3">
      <c r="A6" s="7" t="s">
        <v>10</v>
      </c>
      <c r="B6" s="8"/>
      <c r="C6" s="8" t="s">
        <v>123</v>
      </c>
      <c r="D6" s="5">
        <v>1996000</v>
      </c>
      <c r="E6" s="9"/>
      <c r="F6" s="5"/>
      <c r="G6" s="6">
        <f>SUM(G4:G5)</f>
        <v>1996000</v>
      </c>
      <c r="H6" s="11"/>
      <c r="I6" s="71"/>
    </row>
    <row r="9" spans="1:9" x14ac:dyDescent="0.25">
      <c r="G9" s="19"/>
    </row>
  </sheetData>
  <mergeCells count="2">
    <mergeCell ref="A1:I1"/>
    <mergeCell ref="A2:I2"/>
  </mergeCells>
  <pageMargins left="0.25" right="0.25" top="0.75" bottom="0.75" header="0.3" footer="0.3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workbookViewId="0">
      <selection activeCell="F5" sqref="F5"/>
    </sheetView>
  </sheetViews>
  <sheetFormatPr defaultRowHeight="15" x14ac:dyDescent="0.25"/>
  <cols>
    <col min="3" max="3" width="10.140625" bestFit="1" customWidth="1"/>
    <col min="4" max="4" width="11.42578125" bestFit="1" customWidth="1"/>
    <col min="7" max="7" width="12.5703125" customWidth="1"/>
  </cols>
  <sheetData>
    <row r="1" spans="1:9" ht="15.75" x14ac:dyDescent="0.25">
      <c r="A1" s="122" t="s">
        <v>119</v>
      </c>
      <c r="B1" s="123"/>
      <c r="C1" s="123"/>
      <c r="D1" s="123"/>
      <c r="E1" s="123"/>
      <c r="F1" s="123"/>
      <c r="G1" s="123"/>
      <c r="H1" s="123"/>
      <c r="I1" s="123"/>
    </row>
    <row r="2" spans="1:9" ht="16.5" thickBot="1" x14ac:dyDescent="0.3">
      <c r="A2" s="124" t="s">
        <v>136</v>
      </c>
      <c r="B2" s="125"/>
      <c r="C2" s="125"/>
      <c r="D2" s="125"/>
      <c r="E2" s="125"/>
      <c r="F2" s="125"/>
      <c r="G2" s="125"/>
      <c r="H2" s="125"/>
      <c r="I2" s="125"/>
    </row>
    <row r="3" spans="1:9" ht="120.75" thickBot="1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4" t="s">
        <v>9</v>
      </c>
    </row>
    <row r="4" spans="1:9" ht="15.75" thickBot="1" x14ac:dyDescent="0.3">
      <c r="A4" s="12">
        <v>1</v>
      </c>
      <c r="B4" s="13"/>
      <c r="C4" s="14"/>
      <c r="D4" s="13"/>
      <c r="E4" s="15"/>
      <c r="F4" s="10"/>
      <c r="G4" s="16"/>
      <c r="H4" s="17"/>
      <c r="I4" s="74"/>
    </row>
    <row r="5" spans="1:9" ht="15.75" thickBot="1" x14ac:dyDescent="0.3">
      <c r="A5" s="7" t="s">
        <v>10</v>
      </c>
      <c r="B5" s="8"/>
      <c r="C5" s="8" t="s">
        <v>123</v>
      </c>
      <c r="D5" s="5">
        <v>2258000</v>
      </c>
      <c r="E5" s="9"/>
      <c r="F5" s="5"/>
      <c r="G5" s="6">
        <f>SUM(G4:G4)</f>
        <v>0</v>
      </c>
      <c r="H5" s="11"/>
      <c r="I5" s="71"/>
    </row>
  </sheetData>
  <mergeCells count="2">
    <mergeCell ref="A1:I1"/>
    <mergeCell ref="A2:I2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zoomScaleNormal="100" workbookViewId="0">
      <selection activeCell="B4" sqref="B4"/>
    </sheetView>
  </sheetViews>
  <sheetFormatPr defaultRowHeight="15" x14ac:dyDescent="0.25"/>
  <cols>
    <col min="1" max="1" width="6.5703125" bestFit="1" customWidth="1"/>
    <col min="2" max="2" width="16.42578125" customWidth="1"/>
    <col min="3" max="3" width="21.5703125" customWidth="1"/>
    <col min="4" max="4" width="30.28515625" customWidth="1"/>
    <col min="5" max="5" width="8.85546875" bestFit="1" customWidth="1"/>
    <col min="6" max="6" width="12.42578125" bestFit="1" customWidth="1"/>
    <col min="7" max="7" width="13.140625" bestFit="1" customWidth="1"/>
    <col min="8" max="8" width="9.5703125" customWidth="1"/>
    <col min="9" max="9" width="12.85546875" customWidth="1"/>
  </cols>
  <sheetData>
    <row r="1" spans="1:9" ht="15.75" x14ac:dyDescent="0.25">
      <c r="A1" s="122" t="s">
        <v>126</v>
      </c>
      <c r="B1" s="123"/>
      <c r="C1" s="123"/>
      <c r="D1" s="123"/>
      <c r="E1" s="123"/>
      <c r="F1" s="123"/>
      <c r="G1" s="123"/>
      <c r="H1" s="123"/>
      <c r="I1" s="123"/>
    </row>
    <row r="2" spans="1:9" ht="16.5" thickBot="1" x14ac:dyDescent="0.3">
      <c r="A2" s="124" t="s">
        <v>0</v>
      </c>
      <c r="B2" s="125"/>
      <c r="C2" s="125"/>
      <c r="D2" s="125"/>
      <c r="E2" s="125"/>
      <c r="F2" s="125"/>
      <c r="G2" s="125"/>
      <c r="H2" s="125"/>
      <c r="I2" s="125"/>
    </row>
    <row r="3" spans="1:9" ht="105.75" thickBot="1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4" t="s">
        <v>9</v>
      </c>
    </row>
    <row r="4" spans="1:9" ht="25.5" x14ac:dyDescent="0.25">
      <c r="A4" s="89">
        <v>1</v>
      </c>
      <c r="B4" s="90" t="s">
        <v>53</v>
      </c>
      <c r="C4" s="100" t="s">
        <v>54</v>
      </c>
      <c r="D4" s="90" t="s">
        <v>20</v>
      </c>
      <c r="E4" s="92">
        <v>97</v>
      </c>
      <c r="F4" s="111">
        <v>1499990.4</v>
      </c>
      <c r="G4" s="111">
        <v>1499990.4</v>
      </c>
      <c r="H4" s="112">
        <v>0.75</v>
      </c>
      <c r="I4" s="103" t="s">
        <v>15</v>
      </c>
    </row>
    <row r="5" spans="1:9" ht="38.25" x14ac:dyDescent="0.25">
      <c r="A5" s="76">
        <v>2</v>
      </c>
      <c r="B5" s="77" t="s">
        <v>71</v>
      </c>
      <c r="C5" s="78" t="s">
        <v>72</v>
      </c>
      <c r="D5" s="77" t="s">
        <v>27</v>
      </c>
      <c r="E5" s="79">
        <v>93.5</v>
      </c>
      <c r="F5" s="98">
        <v>1499076</v>
      </c>
      <c r="G5" s="98">
        <v>1499076</v>
      </c>
      <c r="H5" s="82">
        <v>0.75</v>
      </c>
      <c r="I5" s="83" t="s">
        <v>15</v>
      </c>
    </row>
    <row r="6" spans="1:9" ht="25.5" x14ac:dyDescent="0.25">
      <c r="A6" s="76">
        <v>3</v>
      </c>
      <c r="B6" s="77" t="s">
        <v>90</v>
      </c>
      <c r="C6" s="78" t="s">
        <v>91</v>
      </c>
      <c r="D6" s="77" t="s">
        <v>34</v>
      </c>
      <c r="E6" s="79">
        <v>91</v>
      </c>
      <c r="F6" s="98">
        <v>1110532.5</v>
      </c>
      <c r="G6" s="98">
        <v>1110532.5</v>
      </c>
      <c r="H6" s="82">
        <v>0.75</v>
      </c>
      <c r="I6" s="83" t="s">
        <v>15</v>
      </c>
    </row>
    <row r="7" spans="1:9" x14ac:dyDescent="0.25">
      <c r="A7" s="84">
        <v>4</v>
      </c>
      <c r="B7" s="77" t="s">
        <v>44</v>
      </c>
      <c r="C7" s="113" t="s">
        <v>85</v>
      </c>
      <c r="D7" s="77" t="s">
        <v>11</v>
      </c>
      <c r="E7" s="79">
        <v>88</v>
      </c>
      <c r="F7" s="98">
        <v>1384027.2</v>
      </c>
      <c r="G7" s="98">
        <v>1384027.2</v>
      </c>
      <c r="H7" s="82">
        <v>0.75</v>
      </c>
      <c r="I7" s="83" t="s">
        <v>15</v>
      </c>
    </row>
    <row r="8" spans="1:9" ht="51" x14ac:dyDescent="0.25">
      <c r="A8" s="24">
        <v>5</v>
      </c>
      <c r="B8" s="43" t="s">
        <v>69</v>
      </c>
      <c r="C8" s="25" t="s">
        <v>70</v>
      </c>
      <c r="D8" s="43" t="s">
        <v>26</v>
      </c>
      <c r="E8" s="51">
        <v>87.5</v>
      </c>
      <c r="F8" s="44">
        <v>749446.88</v>
      </c>
      <c r="G8" s="44" t="s">
        <v>118</v>
      </c>
      <c r="H8" s="26">
        <v>0</v>
      </c>
      <c r="I8" s="73" t="s">
        <v>117</v>
      </c>
    </row>
    <row r="9" spans="1:9" ht="89.25" x14ac:dyDescent="0.25">
      <c r="A9" s="24">
        <v>6</v>
      </c>
      <c r="B9" s="43" t="s">
        <v>67</v>
      </c>
      <c r="C9" s="25" t="s">
        <v>68</v>
      </c>
      <c r="D9" s="43" t="s">
        <v>25</v>
      </c>
      <c r="E9" s="51">
        <v>87.5</v>
      </c>
      <c r="F9" s="47">
        <v>749662.5</v>
      </c>
      <c r="G9" s="44">
        <v>749662.5</v>
      </c>
      <c r="H9" s="30">
        <v>0</v>
      </c>
      <c r="I9" s="73" t="s">
        <v>117</v>
      </c>
    </row>
    <row r="10" spans="1:9" ht="25.5" x14ac:dyDescent="0.25">
      <c r="A10" s="28">
        <v>7</v>
      </c>
      <c r="B10" s="43" t="s">
        <v>77</v>
      </c>
      <c r="C10" s="31" t="s">
        <v>78</v>
      </c>
      <c r="D10" s="43" t="s">
        <v>29</v>
      </c>
      <c r="E10" s="51">
        <v>86.5</v>
      </c>
      <c r="F10" s="44">
        <v>2272066.5</v>
      </c>
      <c r="G10" s="44">
        <v>1849545</v>
      </c>
      <c r="H10" s="32">
        <v>0</v>
      </c>
      <c r="I10" s="73" t="s">
        <v>117</v>
      </c>
    </row>
    <row r="11" spans="1:9" ht="25.5" x14ac:dyDescent="0.25">
      <c r="A11" s="24">
        <v>8</v>
      </c>
      <c r="B11" s="43" t="s">
        <v>55</v>
      </c>
      <c r="C11" s="31" t="s">
        <v>56</v>
      </c>
      <c r="D11" s="43" t="s">
        <v>21</v>
      </c>
      <c r="E11" s="52">
        <v>74.5</v>
      </c>
      <c r="F11" s="38">
        <v>749385</v>
      </c>
      <c r="G11" s="39">
        <v>749385</v>
      </c>
      <c r="H11" s="32">
        <v>0</v>
      </c>
      <c r="I11" s="73" t="s">
        <v>117</v>
      </c>
    </row>
    <row r="12" spans="1:9" ht="25.5" x14ac:dyDescent="0.25">
      <c r="A12" s="29">
        <v>9</v>
      </c>
      <c r="B12" s="45" t="s">
        <v>104</v>
      </c>
      <c r="C12" s="33" t="s">
        <v>105</v>
      </c>
      <c r="D12" s="45" t="s">
        <v>13</v>
      </c>
      <c r="E12" s="52">
        <v>74.5</v>
      </c>
      <c r="F12" s="46">
        <v>625513.68999999994</v>
      </c>
      <c r="G12" s="46">
        <v>625513.68999999994</v>
      </c>
      <c r="H12" s="34">
        <v>0</v>
      </c>
      <c r="I12" s="69" t="s">
        <v>117</v>
      </c>
    </row>
    <row r="13" spans="1:9" ht="25.5" x14ac:dyDescent="0.25">
      <c r="A13" s="28">
        <v>10</v>
      </c>
      <c r="B13" s="43" t="s">
        <v>45</v>
      </c>
      <c r="C13" s="31" t="s">
        <v>46</v>
      </c>
      <c r="D13" s="43" t="s">
        <v>16</v>
      </c>
      <c r="E13" s="51">
        <v>68.5</v>
      </c>
      <c r="F13" s="40">
        <v>458807.62</v>
      </c>
      <c r="G13" s="18">
        <v>458807.62</v>
      </c>
      <c r="H13" s="32">
        <v>0</v>
      </c>
      <c r="I13" s="69" t="s">
        <v>117</v>
      </c>
    </row>
    <row r="14" spans="1:9" ht="25.5" x14ac:dyDescent="0.25">
      <c r="A14" s="24">
        <v>11</v>
      </c>
      <c r="B14" s="43" t="s">
        <v>57</v>
      </c>
      <c r="C14" s="31" t="s">
        <v>58</v>
      </c>
      <c r="D14" s="43" t="s">
        <v>12</v>
      </c>
      <c r="E14" s="51">
        <v>67</v>
      </c>
      <c r="F14" s="35">
        <v>661312.5</v>
      </c>
      <c r="G14" s="56" t="s">
        <v>116</v>
      </c>
      <c r="H14" s="32">
        <v>0</v>
      </c>
      <c r="I14" s="69" t="s">
        <v>117</v>
      </c>
    </row>
    <row r="15" spans="1:9" ht="15.75" thickBot="1" x14ac:dyDescent="0.3">
      <c r="A15" s="24">
        <v>12</v>
      </c>
      <c r="B15" s="49" t="s">
        <v>83</v>
      </c>
      <c r="C15" s="41" t="s">
        <v>84</v>
      </c>
      <c r="D15" s="49" t="s">
        <v>31</v>
      </c>
      <c r="E15" s="53">
        <v>65</v>
      </c>
      <c r="F15" s="50">
        <v>524812.5</v>
      </c>
      <c r="G15" s="50">
        <v>524812.5</v>
      </c>
      <c r="H15" s="42">
        <v>0</v>
      </c>
      <c r="I15" s="69" t="s">
        <v>117</v>
      </c>
    </row>
    <row r="16" spans="1:9" ht="15.75" thickBot="1" x14ac:dyDescent="0.3">
      <c r="A16" s="7" t="s">
        <v>10</v>
      </c>
      <c r="B16" s="8"/>
      <c r="C16" s="8" t="s">
        <v>123</v>
      </c>
      <c r="D16" s="5">
        <v>5503000</v>
      </c>
      <c r="E16" s="9"/>
      <c r="F16" s="5"/>
      <c r="G16" s="21">
        <f>SUM(G4,G5,G6,G7)</f>
        <v>5493626.0999999996</v>
      </c>
      <c r="H16" s="11"/>
      <c r="I16" s="71"/>
    </row>
  </sheetData>
  <mergeCells count="2">
    <mergeCell ref="A1:I1"/>
    <mergeCell ref="A2:I2"/>
  </mergeCells>
  <pageMargins left="0.23622047244094491" right="0.23622047244094491" top="0.74803149606299213" bottom="0.74803149606299213" header="0.31496062992125984" footer="0.31496062992125984"/>
  <pageSetup paperSize="9" scale="93" fitToHeight="0" orientation="landscape" r:id="rId1"/>
  <headerFooter>
    <oddFooter>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workbookViewId="0">
      <selection activeCell="A3" sqref="A3"/>
    </sheetView>
  </sheetViews>
  <sheetFormatPr defaultRowHeight="15" x14ac:dyDescent="0.25"/>
  <cols>
    <col min="1" max="1" width="6.5703125" bestFit="1" customWidth="1"/>
    <col min="2" max="2" width="14.7109375" customWidth="1"/>
    <col min="3" max="3" width="24.5703125" customWidth="1"/>
    <col min="4" max="4" width="29.42578125" customWidth="1"/>
    <col min="5" max="5" width="8.85546875" bestFit="1" customWidth="1"/>
    <col min="6" max="7" width="12.42578125" bestFit="1" customWidth="1"/>
    <col min="9" max="9" width="12.85546875" customWidth="1"/>
  </cols>
  <sheetData>
    <row r="1" spans="1:9" ht="15.75" x14ac:dyDescent="0.25">
      <c r="A1" s="122" t="s">
        <v>127</v>
      </c>
      <c r="B1" s="123"/>
      <c r="C1" s="123"/>
      <c r="D1" s="123"/>
      <c r="E1" s="123"/>
      <c r="F1" s="123"/>
      <c r="G1" s="123"/>
      <c r="H1" s="123"/>
      <c r="I1" s="123"/>
    </row>
    <row r="2" spans="1:9" ht="16.5" thickBot="1" x14ac:dyDescent="0.3">
      <c r="A2" s="124" t="s">
        <v>136</v>
      </c>
      <c r="B2" s="125"/>
      <c r="C2" s="125"/>
      <c r="D2" s="125"/>
      <c r="E2" s="125"/>
      <c r="F2" s="125"/>
      <c r="G2" s="125"/>
      <c r="H2" s="125"/>
      <c r="I2" s="125"/>
    </row>
    <row r="3" spans="1:9" ht="120.75" thickBot="1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4" t="s">
        <v>9</v>
      </c>
    </row>
    <row r="4" spans="1:9" ht="26.25" thickBot="1" x14ac:dyDescent="0.3">
      <c r="A4" s="89">
        <v>1</v>
      </c>
      <c r="B4" s="77" t="s">
        <v>51</v>
      </c>
      <c r="C4" s="85" t="s">
        <v>52</v>
      </c>
      <c r="D4" s="77" t="s">
        <v>19</v>
      </c>
      <c r="E4" s="79">
        <v>70</v>
      </c>
      <c r="F4" s="98">
        <v>617197</v>
      </c>
      <c r="G4" s="97">
        <v>617197</v>
      </c>
      <c r="H4" s="87">
        <v>0.75</v>
      </c>
      <c r="I4" s="88" t="s">
        <v>15</v>
      </c>
    </row>
    <row r="5" spans="1:9" ht="15.75" thickBot="1" x14ac:dyDescent="0.3">
      <c r="A5" s="7" t="s">
        <v>10</v>
      </c>
      <c r="B5" s="8"/>
      <c r="C5" s="8" t="s">
        <v>123</v>
      </c>
      <c r="D5" s="5">
        <v>1245000</v>
      </c>
      <c r="E5" s="9"/>
      <c r="F5" s="5"/>
      <c r="G5" s="6">
        <f>SUM(G4:G4)</f>
        <v>617197</v>
      </c>
      <c r="H5" s="11"/>
      <c r="I5" s="71"/>
    </row>
  </sheetData>
  <mergeCells count="2">
    <mergeCell ref="A1:I1"/>
    <mergeCell ref="A2:I2"/>
  </mergeCells>
  <pageMargins left="0.25" right="0.25" top="0.75" bottom="0.75" header="0.3" footer="0.3"/>
  <pageSetup paperSize="9"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workbookViewId="0">
      <selection activeCell="A3" sqref="A3"/>
    </sheetView>
  </sheetViews>
  <sheetFormatPr defaultRowHeight="15" x14ac:dyDescent="0.25"/>
  <cols>
    <col min="1" max="1" width="6.5703125" bestFit="1" customWidth="1"/>
    <col min="2" max="2" width="16.140625" customWidth="1"/>
    <col min="3" max="3" width="22.28515625" customWidth="1"/>
    <col min="4" max="4" width="32.85546875" customWidth="1"/>
    <col min="5" max="5" width="8.85546875" bestFit="1" customWidth="1"/>
    <col min="6" max="7" width="12.42578125" bestFit="1" customWidth="1"/>
    <col min="9" max="9" width="12.85546875" customWidth="1"/>
  </cols>
  <sheetData>
    <row r="1" spans="1:9" ht="15.75" x14ac:dyDescent="0.25">
      <c r="A1" s="126" t="s">
        <v>128</v>
      </c>
      <c r="B1" s="127"/>
      <c r="C1" s="127"/>
      <c r="D1" s="127"/>
      <c r="E1" s="127"/>
      <c r="F1" s="127"/>
      <c r="G1" s="127"/>
      <c r="H1" s="127"/>
      <c r="I1" s="127"/>
    </row>
    <row r="2" spans="1:9" ht="16.5" thickBot="1" x14ac:dyDescent="0.3">
      <c r="A2" s="124" t="s">
        <v>136</v>
      </c>
      <c r="B2" s="125"/>
      <c r="C2" s="125"/>
      <c r="D2" s="125"/>
      <c r="E2" s="125"/>
      <c r="F2" s="125"/>
      <c r="G2" s="125"/>
      <c r="H2" s="125"/>
      <c r="I2" s="125"/>
    </row>
    <row r="3" spans="1:9" ht="120.75" thickBot="1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4" t="s">
        <v>9</v>
      </c>
    </row>
    <row r="4" spans="1:9" ht="26.25" thickBot="1" x14ac:dyDescent="0.3">
      <c r="A4" s="89">
        <v>1</v>
      </c>
      <c r="B4" s="77" t="s">
        <v>47</v>
      </c>
      <c r="C4" s="78" t="s">
        <v>48</v>
      </c>
      <c r="D4" s="77" t="s">
        <v>17</v>
      </c>
      <c r="E4" s="79">
        <v>89</v>
      </c>
      <c r="F4" s="98">
        <v>777748.5</v>
      </c>
      <c r="G4" s="98">
        <v>777748.5</v>
      </c>
      <c r="H4" s="82">
        <v>0.75</v>
      </c>
      <c r="I4" s="83" t="s">
        <v>15</v>
      </c>
    </row>
    <row r="5" spans="1:9" ht="15.75" thickBot="1" x14ac:dyDescent="0.3">
      <c r="A5" s="7" t="s">
        <v>10</v>
      </c>
      <c r="B5" s="8"/>
      <c r="C5" s="8" t="s">
        <v>123</v>
      </c>
      <c r="D5" s="6">
        <v>1037000</v>
      </c>
      <c r="E5" s="9"/>
      <c r="F5" s="6"/>
      <c r="G5" s="6">
        <f>G4</f>
        <v>777748.5</v>
      </c>
      <c r="H5" s="11"/>
      <c r="I5" s="71"/>
    </row>
  </sheetData>
  <mergeCells count="2">
    <mergeCell ref="A1:I1"/>
    <mergeCell ref="A2:I2"/>
  </mergeCells>
  <pageMargins left="0.25" right="0.25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woj.dolnośląskie</vt:lpstr>
      <vt:lpstr>woj.kujawsko-pomorskie</vt:lpstr>
      <vt:lpstr>woj.lubelskie</vt:lpstr>
      <vt:lpstr>woj.lubuskie</vt:lpstr>
      <vt:lpstr>woj.łódzkie</vt:lpstr>
      <vt:lpstr>woj.małopolskie</vt:lpstr>
      <vt:lpstr>woj.mazowieckie</vt:lpstr>
      <vt:lpstr>woj.opolskie</vt:lpstr>
      <vt:lpstr>woj.podkarpackie</vt:lpstr>
      <vt:lpstr>woj.podlaskie</vt:lpstr>
      <vt:lpstr>woj.pomorskie</vt:lpstr>
      <vt:lpstr>woj.śląskie</vt:lpstr>
      <vt:lpstr>woj.świętokrzyskie</vt:lpstr>
      <vt:lpstr>woj.warmińsko-mazurskie</vt:lpstr>
      <vt:lpstr>woj.wielkopolskie</vt:lpstr>
      <vt:lpstr>woj.zachodniopomorskie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2019-10-14T09:00:47Z</dcterms:created>
  <dcterms:modified xsi:type="dcterms:W3CDTF">2019-10-14T09:05:05Z</dcterms:modified>
</cp:coreProperties>
</file>