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koros\AppData\Local\Temp\ezdpuw\20260601142420503\"/>
    </mc:Choice>
  </mc:AlternateContent>
  <xr:revisionPtr revIDLastSave="0" documentId="13_ncr:1_{F90645E1-3B4A-4B4F-AE71-9B3693FFAF89}" xr6:coauthVersionLast="47" xr6:coauthVersionMax="47" xr10:uidLastSave="{00000000-0000-0000-0000-000000000000}"/>
  <bookViews>
    <workbookView xWindow="780" yWindow="780" windowWidth="23130" windowHeight="19995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32" i="1" l="1"/>
  <c r="O11" i="1"/>
  <c r="O16" i="1"/>
  <c r="O5" i="1"/>
  <c r="O6" i="1"/>
  <c r="O7" i="1"/>
  <c r="O4" i="1"/>
  <c r="M8" i="1"/>
  <c r="N8" i="1"/>
  <c r="L8" i="1"/>
  <c r="I8" i="1"/>
  <c r="H8" i="1"/>
  <c r="O12" i="1" l="1"/>
  <c r="O13" i="1"/>
  <c r="O14" i="1"/>
  <c r="O15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3" i="1"/>
  <c r="O10" i="1"/>
  <c r="N34" i="1"/>
  <c r="L35" i="1"/>
  <c r="M34" i="1"/>
  <c r="I34" i="1"/>
  <c r="H34" i="1"/>
  <c r="M35" i="1" l="1"/>
  <c r="N35" i="1"/>
  <c r="I35" i="1"/>
  <c r="H35" i="1"/>
</calcChain>
</file>

<file path=xl/sharedStrings.xml><?xml version="1.0" encoding="utf-8"?>
<sst xmlns="http://schemas.openxmlformats.org/spreadsheetml/2006/main" count="224" uniqueCount="116">
  <si>
    <t>Numer wniosku</t>
  </si>
  <si>
    <t>Województwo</t>
  </si>
  <si>
    <t>Powiat</t>
  </si>
  <si>
    <t>Moduł</t>
  </si>
  <si>
    <t>Placówka</t>
  </si>
  <si>
    <t>Profil JST</t>
  </si>
  <si>
    <t>Wnioskowana kwota dotacji</t>
  </si>
  <si>
    <t>Rekomendowana kwota dotacji</t>
  </si>
  <si>
    <t>Wynik oceny formalnej</t>
  </si>
  <si>
    <t>Wynik oceny merytorycznej - pkt</t>
  </si>
  <si>
    <t>Liczba miejsc w placówce</t>
  </si>
  <si>
    <t>WARMIŃSKO-MAZURSKIE</t>
  </si>
  <si>
    <t>ostródzki</t>
  </si>
  <si>
    <t>dziennydom</t>
  </si>
  <si>
    <t>Ostróda (gmina miejska)</t>
  </si>
  <si>
    <t>pozytywna</t>
  </si>
  <si>
    <t>olsztyński</t>
  </si>
  <si>
    <t>Olsztynek (gmina miejsko-wiejska)</t>
  </si>
  <si>
    <t>Olsztyn</t>
  </si>
  <si>
    <t>Olsztyn (miasto na prawach powiatu)</t>
  </si>
  <si>
    <t>klub</t>
  </si>
  <si>
    <t>działdowski</t>
  </si>
  <si>
    <t>Działdowo (gmina miejska)</t>
  </si>
  <si>
    <t>olecki</t>
  </si>
  <si>
    <t>Olecko (gmina miejsko-wiejska)</t>
  </si>
  <si>
    <t>nowomiejski</t>
  </si>
  <si>
    <t>Biskupiec (gmina wiejska)</t>
  </si>
  <si>
    <t>Lidzbark (gmina miejsko-wiejska)</t>
  </si>
  <si>
    <t>Elbląg</t>
  </si>
  <si>
    <t>Elbląg (miasto na prawach powiatu)</t>
  </si>
  <si>
    <t>Kowale Oleckie (gmina wiejska)</t>
  </si>
  <si>
    <t>piski</t>
  </si>
  <si>
    <t>Biała Piska (gmina miejsko-wiejska)</t>
  </si>
  <si>
    <t>bartoszycki</t>
  </si>
  <si>
    <t>Górowo Iławeckie (gmina wiejska)</t>
  </si>
  <si>
    <t>Górowo Iławeckie (gmina miejska)</t>
  </si>
  <si>
    <t>nidzicki</t>
  </si>
  <si>
    <t>ełcki</t>
  </si>
  <si>
    <t>Ełk (gmina miejska)</t>
  </si>
  <si>
    <t>Bartoszyce (gmina wiejska)</t>
  </si>
  <si>
    <t>Nidzica (gmina miejsko-wiejska)</t>
  </si>
  <si>
    <t>Działdowo (gmina wiejska)</t>
  </si>
  <si>
    <t>Bisztynek (gmina miejsko-wiejska)</t>
  </si>
  <si>
    <t>Bartoszyce (gmina miejska)</t>
  </si>
  <si>
    <t>iławski</t>
  </si>
  <si>
    <t>Iława (gmina miejska)</t>
  </si>
  <si>
    <t>elbląski</t>
  </si>
  <si>
    <t>Młynary (gmina miejsko-wiejska)</t>
  </si>
  <si>
    <t>RAZEM MODUŁ 1</t>
  </si>
  <si>
    <t>X</t>
  </si>
  <si>
    <t>RAZEM MODUŁ 2</t>
  </si>
  <si>
    <t>RAZEM MODUŁ 1 i 2</t>
  </si>
  <si>
    <t>L.P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</si>
  <si>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</si>
  <si>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</si>
  <si>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</si>
  <si>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</si>
  <si>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</si>
  <si>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</si>
  <si>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</si>
  <si>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</si>
  <si>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</si>
  <si>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</si>
  <si>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</si>
  <si>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</si>
  <si>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</si>
  <si>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</si>
  <si>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</si>
  <si>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</si>
  <si>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</si>
  <si>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</si>
  <si>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</si>
  <si>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</si>
  <si>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</si>
  <si>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</si>
  <si>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</si>
  <si>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Przyznana kwota dofinansowania</t>
  </si>
  <si>
    <t>Planowana liczba tworzonych miejsc</t>
  </si>
  <si>
    <t>MODUŁ 1</t>
  </si>
  <si>
    <t>MODUŁ 2</t>
  </si>
  <si>
    <t>85-3/2026/ASY</t>
  </si>
  <si>
    <t>142-2/2026/ASY</t>
  </si>
  <si>
    <t>477-4/2026/ASY</t>
  </si>
  <si>
    <t>773-2/2026/ASY</t>
  </si>
  <si>
    <t>braniewski</t>
  </si>
  <si>
    <t>Kurzętnik (gmina wiejska)</t>
  </si>
  <si>
    <t>Wilczęta (gmina wiejska)</t>
  </si>
  <si>
    <t>Pisz (gmina miejsko-wiejska)</t>
  </si>
  <si>
    <t>24.</t>
  </si>
  <si>
    <t>6-3/2026/ASY</t>
  </si>
  <si>
    <t>22-2/2026/ASY</t>
  </si>
  <si>
    <t>158-3/2026/ASY</t>
  </si>
  <si>
    <t>159/2026/ASY</t>
  </si>
  <si>
    <t>226-3/2026/ASY</t>
  </si>
  <si>
    <t>325/2026/ASY</t>
  </si>
  <si>
    <t>359/2026/ASY</t>
  </si>
  <si>
    <t>436-3/2026/ASY</t>
  </si>
  <si>
    <t>28/2026/ASY</t>
  </si>
  <si>
    <t>479-2/2026/ASY</t>
  </si>
  <si>
    <t>545-3/2026/ASY</t>
  </si>
  <si>
    <t>585-3/2026/ASY</t>
  </si>
  <si>
    <t>643-2/2026/ASY</t>
  </si>
  <si>
    <t>649-2/2026/ASY</t>
  </si>
  <si>
    <t>671-2/2026/ASY</t>
  </si>
  <si>
    <t>682-2/2026/ASY</t>
  </si>
  <si>
    <t>696/2026/ASY</t>
  </si>
  <si>
    <t>63-3/2026/ASY</t>
  </si>
  <si>
    <t>811-3/2026/ASY</t>
  </si>
  <si>
    <t>828-4/2026/ASY</t>
  </si>
  <si>
    <t>900/2026/ASY</t>
  </si>
  <si>
    <t>912/2026/ASY</t>
  </si>
  <si>
    <t>922/2026/ASY</t>
  </si>
  <si>
    <t>930-2/2026/ASY</t>
  </si>
  <si>
    <t>Procent dofinansowania</t>
  </si>
  <si>
    <t>LISTA OFERT DOFINANSOWANYCH W RAMACH PROGRAMU WIELOLETNIEGO NA RZECZ OSÓB STARSZYCH "AKTYWNI SENIORZY - ASY" NA LATA 2026-2030, PRIORYTET V, EDYCJA 2026</t>
  </si>
  <si>
    <t>Z up. WOJEWODY 
WARMIŃSKO-MAZURSKIEGO
Piotr Duda
ZASTĘPCA DYREKTORA 
Wydziału Polityki Społecznej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</si>
</sst>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name val="Calibri"/>
      <family val="2"/>
    </font>
    <font>
      <b/>
      <sz val="11"/>
      <name val="Calibri"/>
      <family val="2"/>
      <charset val="238"/>
    </font>
    <font>
      <sz val="8"/>
      <name val="Calibri"/>
      <family val="2"/>
    </font>
    <font>
      <sz val="11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2" fontId="0" fillId="0" borderId="1" xfId="0" applyNumberFormat="1" applyBorder="1"/>
    <xf numFmtId="0" fontId="1" fillId="0" borderId="0" xfId="0" applyFont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3" borderId="1" xfId="0" applyFill="1" applyBorder="1"/>
    <xf numFmtId="4" fontId="1" fillId="3" borderId="1" xfId="0" applyNumberFormat="1" applyFont="1" applyFill="1" applyBorder="1"/>
    <xf numFmtId="0" fontId="1" fillId="3" borderId="1" xfId="0" applyFont="1" applyFill="1" applyBorder="1"/>
    <xf numFmtId="2" fontId="0" fillId="3" borderId="1" xfId="0" applyNumberFormat="1" applyFill="1" applyBorder="1" applyAlignment="1">
      <alignment horizontal="center"/>
    </xf>
    <xf numFmtId="0" fontId="1" fillId="0" borderId="1" xfId="0" applyFont="1" applyBorder="1"/>
    <xf numFmtId="0" fontId="1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1" xfId="0" applyFill="1" applyBorder="1"/>
    <xf numFmtId="0" fontId="1" fillId="4" borderId="1" xfId="0" applyFont="1" applyFill="1" applyBorder="1"/>
    <xf numFmtId="4" fontId="0" fillId="4" borderId="1" xfId="0" applyNumberFormat="1" applyFill="1" applyBorder="1"/>
    <xf numFmtId="2" fontId="0" fillId="4" borderId="1" xfId="0" applyNumberFormat="1" applyFill="1" applyBorder="1"/>
    <xf numFmtId="0" fontId="0" fillId="4" borderId="0" xfId="0" applyFill="1"/>
    <xf numFmtId="0" fontId="0" fillId="0" borderId="6" xfId="0" applyBorder="1"/>
    <xf numFmtId="0" fontId="0" fillId="0" borderId="7" xfId="0" applyBorder="1"/>
    <xf numFmtId="0" fontId="3" fillId="4" borderId="1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/>
    </xf>
    <xf numFmtId="4" fontId="0" fillId="0" borderId="1" xfId="0" applyNumberFormat="1" applyBorder="1" applyAlignment="1">
      <alignment horizontal="right"/>
    </xf>
    <xf numFmtId="0" fontId="1" fillId="4" borderId="1" xfId="0" applyFont="1" applyFill="1" applyBorder="1" applyAlignment="1">
      <alignment horizontal="right" vertical="center"/>
    </xf>
    <xf numFmtId="0" fontId="0" fillId="4" borderId="1" xfId="0" applyFill="1" applyBorder="1" applyAlignment="1">
      <alignment horizontal="right"/>
    </xf>
    <xf numFmtId="4" fontId="3" fillId="4" borderId="1" xfId="0" applyNumberFormat="1" applyFont="1" applyFill="1" applyBorder="1" applyAlignment="1">
      <alignment horizontal="right" vertical="center"/>
    </xf>
    <xf numFmtId="4" fontId="3" fillId="4" borderId="1" xfId="0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/>
    </xf>
    <xf numFmtId="10" fontId="0" fillId="4" borderId="0" xfId="0" applyNumberFormat="1" applyFill="1"/>
    <xf numFmtId="10" fontId="3" fillId="0" borderId="0" xfId="0" applyNumberFormat="1" applyFont="1" applyAlignment="1">
      <alignment horizontal="right" vertical="center" wrapText="1"/>
    </xf>
    <xf numFmtId="0" fontId="0" fillId="4" borderId="1" xfId="0" applyFill="1" applyBorder="1" applyAlignment="1">
      <alignment horizontal="left"/>
    </xf>
    <xf numFmtId="0" fontId="1" fillId="0" borderId="0" xfId="0" applyFont="1" applyAlignment="1">
      <alignment wrapText="1"/>
    </xf>
    <xf numFmtId="10" fontId="1" fillId="4" borderId="0" xfId="0" applyNumberFormat="1" applyFont="1" applyFill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0" borderId="5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 2013–2022">
  <a:themeElements>
    <a:clrScheme name="Pakiet 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9"/>
  <sheetViews>
    <sheetView tabSelected="1" workbookViewId="0">
      <selection activeCell="H39" sqref="H39"/>
    </sheetView>
  </sheetViews>
  <sheetFormatPr defaultRowHeight="15" x14ac:dyDescent="0.25"/>
  <cols>
    <col min="2" max="2" width="20"/>
    <col min="3" max="3" width="24.85546875" customWidth="1"/>
    <col min="4" max="4" width="15" customWidth="1"/>
    <col min="5" max="5" width="9.140625" customWidth="1"/>
    <col min="6" max="6" width="15.140625" customWidth="1"/>
    <col min="7" max="7" width="36"/>
    <col min="8" max="8" width="26"/>
    <col min="9" max="9" width="28"/>
    <col min="10" max="10" width="22"/>
    <col min="11" max="11" width="14.5703125" customWidth="1"/>
    <col min="12" max="12" width="12.42578125" customWidth="1"/>
    <col min="13" max="13" width="12.7109375" customWidth="1"/>
    <col min="14" max="14" width="20.42578125" customWidth="1"/>
    <col min="15" max="15" width="15.85546875" customWidth="1"/>
  </cols>
  <sheetData>
    <row r="1" spans="1:16" ht="45" customHeight="1" x14ac:dyDescent="0.25">
      <c r="B1" s="44" t="s">
        <v>114</v>
      </c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</row>
    <row r="2" spans="1:16" ht="60" x14ac:dyDescent="0.25">
      <c r="A2" s="5" t="s">
        <v>52</v>
      </c>
      <c r="B2" s="11" t="s">
        <v>0</v>
      </c>
      <c r="C2" s="5" t="s">
        <v>1</v>
      </c>
      <c r="D2" s="5" t="s">
        <v>2</v>
      </c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4" t="s">
        <v>9</v>
      </c>
      <c r="L2" s="4" t="s">
        <v>77</v>
      </c>
      <c r="M2" s="4" t="s">
        <v>10</v>
      </c>
      <c r="N2" s="4" t="s">
        <v>76</v>
      </c>
      <c r="O2" s="3" t="s">
        <v>113</v>
      </c>
      <c r="P2" s="3"/>
    </row>
    <row r="3" spans="1:16" x14ac:dyDescent="0.25">
      <c r="A3" s="35" t="s">
        <v>78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7"/>
      <c r="O3" s="3"/>
      <c r="P3" s="3"/>
    </row>
    <row r="4" spans="1:16" x14ac:dyDescent="0.25">
      <c r="A4" s="34" t="s">
        <v>53</v>
      </c>
      <c r="B4" s="1" t="s">
        <v>80</v>
      </c>
      <c r="C4" s="13" t="s">
        <v>11</v>
      </c>
      <c r="D4" s="1" t="s">
        <v>25</v>
      </c>
      <c r="E4" s="20">
        <v>1</v>
      </c>
      <c r="F4" s="1" t="s">
        <v>20</v>
      </c>
      <c r="G4" s="10" t="s">
        <v>85</v>
      </c>
      <c r="H4" s="22">
        <v>40250</v>
      </c>
      <c r="I4" s="25">
        <v>40250</v>
      </c>
      <c r="J4" s="1" t="s">
        <v>15</v>
      </c>
      <c r="K4" s="2">
        <v>13</v>
      </c>
      <c r="L4" s="1">
        <v>15</v>
      </c>
      <c r="M4" s="23">
        <v>0</v>
      </c>
      <c r="N4" s="25">
        <v>29744</v>
      </c>
      <c r="O4" s="30">
        <f>N4/I4</f>
        <v>0.73898136645962731</v>
      </c>
      <c r="P4" s="3"/>
    </row>
    <row r="5" spans="1:16" x14ac:dyDescent="0.25">
      <c r="A5" s="34" t="s">
        <v>54</v>
      </c>
      <c r="B5" s="1" t="s">
        <v>81</v>
      </c>
      <c r="C5" s="13" t="s">
        <v>11</v>
      </c>
      <c r="D5" s="1" t="s">
        <v>21</v>
      </c>
      <c r="E5" s="20">
        <v>1</v>
      </c>
      <c r="F5" s="1" t="s">
        <v>20</v>
      </c>
      <c r="G5" s="10" t="s">
        <v>41</v>
      </c>
      <c r="H5" s="22">
        <v>185414.08</v>
      </c>
      <c r="I5" s="25">
        <v>185414.08</v>
      </c>
      <c r="J5" s="1" t="s">
        <v>15</v>
      </c>
      <c r="K5" s="2">
        <v>13</v>
      </c>
      <c r="L5" s="1">
        <v>11</v>
      </c>
      <c r="M5" s="23">
        <v>0</v>
      </c>
      <c r="N5" s="25">
        <v>135713</v>
      </c>
      <c r="O5" s="30">
        <f t="shared" ref="O5:O7" si="0">N5/I5</f>
        <v>0.73194549194969449</v>
      </c>
      <c r="P5" s="3"/>
    </row>
    <row r="6" spans="1:16" x14ac:dyDescent="0.25">
      <c r="A6" s="34" t="s">
        <v>55</v>
      </c>
      <c r="B6" s="1" t="s">
        <v>82</v>
      </c>
      <c r="C6" s="13" t="s">
        <v>11</v>
      </c>
      <c r="D6" s="1" t="s">
        <v>84</v>
      </c>
      <c r="E6" s="20">
        <v>1</v>
      </c>
      <c r="F6" s="1" t="s">
        <v>20</v>
      </c>
      <c r="G6" s="10" t="s">
        <v>86</v>
      </c>
      <c r="H6" s="22">
        <v>200000</v>
      </c>
      <c r="I6" s="25">
        <v>200000</v>
      </c>
      <c r="J6" s="1" t="s">
        <v>15</v>
      </c>
      <c r="K6" s="2">
        <v>13</v>
      </c>
      <c r="L6" s="1">
        <v>15</v>
      </c>
      <c r="M6" s="23">
        <v>0</v>
      </c>
      <c r="N6" s="25">
        <v>146361</v>
      </c>
      <c r="O6" s="30">
        <f t="shared" si="0"/>
        <v>0.73180500000000004</v>
      </c>
      <c r="P6" s="3"/>
    </row>
    <row r="7" spans="1:16" s="17" customFormat="1" x14ac:dyDescent="0.25">
      <c r="A7" s="34" t="s">
        <v>56</v>
      </c>
      <c r="B7" s="1" t="s">
        <v>83</v>
      </c>
      <c r="C7" s="13" t="s">
        <v>11</v>
      </c>
      <c r="D7" s="1" t="s">
        <v>31</v>
      </c>
      <c r="E7" s="21">
        <v>1</v>
      </c>
      <c r="F7" s="1" t="s">
        <v>20</v>
      </c>
      <c r="G7" s="10" t="s">
        <v>87</v>
      </c>
      <c r="H7" s="22">
        <v>104700</v>
      </c>
      <c r="I7" s="26">
        <v>104700</v>
      </c>
      <c r="J7" s="1" t="s">
        <v>15</v>
      </c>
      <c r="K7" s="2">
        <v>12</v>
      </c>
      <c r="L7" s="1">
        <v>15</v>
      </c>
      <c r="M7" s="24">
        <v>0</v>
      </c>
      <c r="N7" s="26">
        <v>71557</v>
      </c>
      <c r="O7" s="30">
        <f t="shared" si="0"/>
        <v>0.6834479465138491</v>
      </c>
    </row>
    <row r="8" spans="1:16" s="17" customFormat="1" x14ac:dyDescent="0.25">
      <c r="A8" s="41" t="s">
        <v>48</v>
      </c>
      <c r="B8" s="42"/>
      <c r="C8" s="42"/>
      <c r="D8" s="42"/>
      <c r="E8" s="42"/>
      <c r="F8" s="42"/>
      <c r="G8" s="43"/>
      <c r="H8" s="7">
        <f>SUM(H4:H7)</f>
        <v>530364.07999999996</v>
      </c>
      <c r="I8" s="7">
        <f>SUM(I4:I7)</f>
        <v>530364.07999999996</v>
      </c>
      <c r="J8" s="6" t="s">
        <v>49</v>
      </c>
      <c r="K8" s="9" t="s">
        <v>49</v>
      </c>
      <c r="L8" s="8">
        <f>SUM(L4:L7)</f>
        <v>56</v>
      </c>
      <c r="M8" s="8">
        <f t="shared" ref="M8:N8" si="1">SUM(M4:M7)</f>
        <v>0</v>
      </c>
      <c r="N8" s="7">
        <f t="shared" si="1"/>
        <v>383375</v>
      </c>
      <c r="O8" s="33"/>
    </row>
    <row r="9" spans="1:16" s="17" customFormat="1" x14ac:dyDescent="0.25">
      <c r="A9" s="38" t="s">
        <v>79</v>
      </c>
      <c r="B9" s="39"/>
      <c r="C9" s="39"/>
      <c r="D9" s="39"/>
      <c r="E9" s="39"/>
      <c r="F9" s="39"/>
      <c r="G9" s="39"/>
      <c r="H9" s="39"/>
      <c r="I9" s="39"/>
      <c r="J9" s="39"/>
      <c r="K9" s="39"/>
      <c r="L9" s="39"/>
      <c r="M9" s="39"/>
      <c r="N9" s="40"/>
    </row>
    <row r="10" spans="1:16" s="17" customFormat="1" x14ac:dyDescent="0.25">
      <c r="A10" s="13" t="s">
        <v>53</v>
      </c>
      <c r="B10" s="13" t="s">
        <v>89</v>
      </c>
      <c r="C10" s="13" t="s">
        <v>11</v>
      </c>
      <c r="D10" s="13" t="s">
        <v>33</v>
      </c>
      <c r="E10" s="31">
        <v>2</v>
      </c>
      <c r="F10" s="13" t="s">
        <v>20</v>
      </c>
      <c r="G10" s="14" t="s">
        <v>34</v>
      </c>
      <c r="H10" s="15">
        <v>36000</v>
      </c>
      <c r="I10" s="15">
        <v>36000</v>
      </c>
      <c r="J10" s="13" t="s">
        <v>15</v>
      </c>
      <c r="K10" s="16">
        <v>18</v>
      </c>
      <c r="L10" s="13">
        <v>0</v>
      </c>
      <c r="M10" s="13">
        <v>15</v>
      </c>
      <c r="N10" s="15">
        <v>33840</v>
      </c>
      <c r="O10" s="29">
        <f>N10/I10</f>
        <v>0.94</v>
      </c>
    </row>
    <row r="11" spans="1:16" s="17" customFormat="1" x14ac:dyDescent="0.25">
      <c r="A11" s="13" t="s">
        <v>54</v>
      </c>
      <c r="B11" s="13" t="s">
        <v>90</v>
      </c>
      <c r="C11" s="13" t="s">
        <v>11</v>
      </c>
      <c r="D11" s="13" t="s">
        <v>16</v>
      </c>
      <c r="E11" s="31">
        <v>2</v>
      </c>
      <c r="F11" s="13" t="s">
        <v>13</v>
      </c>
      <c r="G11" s="14" t="s">
        <v>17</v>
      </c>
      <c r="H11" s="15">
        <v>207840</v>
      </c>
      <c r="I11" s="15">
        <v>207840</v>
      </c>
      <c r="J11" s="13" t="s">
        <v>15</v>
      </c>
      <c r="K11" s="16">
        <v>18</v>
      </c>
      <c r="L11" s="13">
        <v>0</v>
      </c>
      <c r="M11" s="13">
        <v>45</v>
      </c>
      <c r="N11" s="15">
        <v>195370</v>
      </c>
      <c r="O11" s="29">
        <f>N11/I11</f>
        <v>0.94000192455735176</v>
      </c>
    </row>
    <row r="12" spans="1:16" s="17" customFormat="1" x14ac:dyDescent="0.25">
      <c r="A12" s="13" t="s">
        <v>55</v>
      </c>
      <c r="B12" s="13" t="s">
        <v>91</v>
      </c>
      <c r="C12" s="13" t="s">
        <v>11</v>
      </c>
      <c r="D12" s="13" t="s">
        <v>33</v>
      </c>
      <c r="E12" s="31">
        <v>2</v>
      </c>
      <c r="F12" s="13" t="s">
        <v>20</v>
      </c>
      <c r="G12" s="14" t="s">
        <v>42</v>
      </c>
      <c r="H12" s="15">
        <v>48000</v>
      </c>
      <c r="I12" s="15">
        <v>48000</v>
      </c>
      <c r="J12" s="13" t="s">
        <v>15</v>
      </c>
      <c r="K12" s="16">
        <v>18</v>
      </c>
      <c r="L12" s="13">
        <v>0</v>
      </c>
      <c r="M12" s="13">
        <v>20</v>
      </c>
      <c r="N12" s="15">
        <v>45120</v>
      </c>
      <c r="O12" s="29">
        <f t="shared" ref="O12:O33" si="2">N12/I12</f>
        <v>0.94</v>
      </c>
    </row>
    <row r="13" spans="1:16" s="17" customFormat="1" x14ac:dyDescent="0.25">
      <c r="A13" s="13" t="s">
        <v>56</v>
      </c>
      <c r="B13" s="13" t="s">
        <v>92</v>
      </c>
      <c r="C13" s="13" t="s">
        <v>11</v>
      </c>
      <c r="D13" s="13" t="s">
        <v>21</v>
      </c>
      <c r="E13" s="31">
        <v>2</v>
      </c>
      <c r="F13" s="13" t="s">
        <v>13</v>
      </c>
      <c r="G13" s="14" t="s">
        <v>22</v>
      </c>
      <c r="H13" s="15">
        <v>105600</v>
      </c>
      <c r="I13" s="15">
        <v>105600</v>
      </c>
      <c r="J13" s="13" t="s">
        <v>15</v>
      </c>
      <c r="K13" s="16">
        <v>18</v>
      </c>
      <c r="L13" s="13">
        <v>0</v>
      </c>
      <c r="M13" s="13">
        <v>22</v>
      </c>
      <c r="N13" s="15">
        <v>99264</v>
      </c>
      <c r="O13" s="29">
        <f t="shared" si="2"/>
        <v>0.94</v>
      </c>
    </row>
    <row r="14" spans="1:16" s="17" customFormat="1" x14ac:dyDescent="0.25">
      <c r="A14" s="13" t="s">
        <v>57</v>
      </c>
      <c r="B14" s="13" t="s">
        <v>93</v>
      </c>
      <c r="C14" s="13" t="s">
        <v>11</v>
      </c>
      <c r="D14" s="13" t="s">
        <v>12</v>
      </c>
      <c r="E14" s="31">
        <v>2</v>
      </c>
      <c r="F14" s="13" t="s">
        <v>13</v>
      </c>
      <c r="G14" s="14" t="s">
        <v>14</v>
      </c>
      <c r="H14" s="15">
        <v>96000</v>
      </c>
      <c r="I14" s="15">
        <v>96000</v>
      </c>
      <c r="J14" s="13" t="s">
        <v>15</v>
      </c>
      <c r="K14" s="16">
        <v>17</v>
      </c>
      <c r="L14" s="13">
        <v>0</v>
      </c>
      <c r="M14" s="13">
        <v>20</v>
      </c>
      <c r="N14" s="15">
        <v>85440</v>
      </c>
      <c r="O14" s="29">
        <f t="shared" si="2"/>
        <v>0.89</v>
      </c>
    </row>
    <row r="15" spans="1:16" s="17" customFormat="1" x14ac:dyDescent="0.25">
      <c r="A15" s="13" t="s">
        <v>58</v>
      </c>
      <c r="B15" s="13" t="s">
        <v>94</v>
      </c>
      <c r="C15" s="13" t="s">
        <v>11</v>
      </c>
      <c r="D15" s="13" t="s">
        <v>12</v>
      </c>
      <c r="E15" s="31">
        <v>2</v>
      </c>
      <c r="F15" s="13" t="s">
        <v>20</v>
      </c>
      <c r="G15" s="14" t="s">
        <v>14</v>
      </c>
      <c r="H15" s="15">
        <v>48000</v>
      </c>
      <c r="I15" s="15">
        <v>48000</v>
      </c>
      <c r="J15" s="13" t="s">
        <v>15</v>
      </c>
      <c r="K15" s="16">
        <v>17</v>
      </c>
      <c r="L15" s="13">
        <v>0</v>
      </c>
      <c r="M15" s="13">
        <v>20</v>
      </c>
      <c r="N15" s="15">
        <v>42720</v>
      </c>
      <c r="O15" s="29">
        <f t="shared" si="2"/>
        <v>0.89</v>
      </c>
    </row>
    <row r="16" spans="1:16" s="17" customFormat="1" x14ac:dyDescent="0.25">
      <c r="A16" s="13" t="s">
        <v>59</v>
      </c>
      <c r="B16" s="13" t="s">
        <v>95</v>
      </c>
      <c r="C16" s="13" t="s">
        <v>11</v>
      </c>
      <c r="D16" s="13" t="s">
        <v>21</v>
      </c>
      <c r="E16" s="31">
        <v>2</v>
      </c>
      <c r="F16" s="13" t="s">
        <v>20</v>
      </c>
      <c r="G16" s="14" t="s">
        <v>22</v>
      </c>
      <c r="H16" s="15">
        <v>72000</v>
      </c>
      <c r="I16" s="15">
        <v>72000</v>
      </c>
      <c r="J16" s="13" t="s">
        <v>15</v>
      </c>
      <c r="K16" s="16">
        <v>18</v>
      </c>
      <c r="L16" s="13">
        <v>0</v>
      </c>
      <c r="M16" s="13">
        <v>30</v>
      </c>
      <c r="N16" s="15">
        <v>67680</v>
      </c>
      <c r="O16" s="29">
        <f t="shared" si="2"/>
        <v>0.94</v>
      </c>
    </row>
    <row r="17" spans="1:15" s="17" customFormat="1" x14ac:dyDescent="0.25">
      <c r="A17" s="13" t="s">
        <v>60</v>
      </c>
      <c r="B17" s="13" t="s">
        <v>96</v>
      </c>
      <c r="C17" s="13" t="s">
        <v>11</v>
      </c>
      <c r="D17" s="13" t="s">
        <v>28</v>
      </c>
      <c r="E17" s="31">
        <v>2</v>
      </c>
      <c r="F17" s="13" t="s">
        <v>13</v>
      </c>
      <c r="G17" s="14" t="s">
        <v>29</v>
      </c>
      <c r="H17" s="15">
        <v>336000</v>
      </c>
      <c r="I17" s="15">
        <v>336000</v>
      </c>
      <c r="J17" s="13" t="s">
        <v>15</v>
      </c>
      <c r="K17" s="16">
        <v>17</v>
      </c>
      <c r="L17" s="13">
        <v>0</v>
      </c>
      <c r="M17" s="13">
        <v>70</v>
      </c>
      <c r="N17" s="15">
        <v>299040</v>
      </c>
      <c r="O17" s="29">
        <f t="shared" si="2"/>
        <v>0.89</v>
      </c>
    </row>
    <row r="18" spans="1:15" s="17" customFormat="1" x14ac:dyDescent="0.25">
      <c r="A18" s="13" t="s">
        <v>61</v>
      </c>
      <c r="B18" s="13" t="s">
        <v>97</v>
      </c>
      <c r="C18" s="13" t="s">
        <v>11</v>
      </c>
      <c r="D18" s="13" t="s">
        <v>25</v>
      </c>
      <c r="E18" s="31">
        <v>2</v>
      </c>
      <c r="F18" s="13" t="s">
        <v>20</v>
      </c>
      <c r="G18" s="14" t="s">
        <v>26</v>
      </c>
      <c r="H18" s="15">
        <v>98800</v>
      </c>
      <c r="I18" s="15">
        <v>98800</v>
      </c>
      <c r="J18" s="13" t="s">
        <v>15</v>
      </c>
      <c r="K18" s="16">
        <v>18</v>
      </c>
      <c r="L18" s="13">
        <v>0</v>
      </c>
      <c r="M18" s="13">
        <v>50</v>
      </c>
      <c r="N18" s="15">
        <v>92872</v>
      </c>
      <c r="O18" s="29">
        <f t="shared" si="2"/>
        <v>0.94</v>
      </c>
    </row>
    <row r="19" spans="1:15" s="17" customFormat="1" x14ac:dyDescent="0.25">
      <c r="A19" s="13" t="s">
        <v>62</v>
      </c>
      <c r="B19" s="13" t="s">
        <v>98</v>
      </c>
      <c r="C19" s="13" t="s">
        <v>11</v>
      </c>
      <c r="D19" s="13" t="s">
        <v>21</v>
      </c>
      <c r="E19" s="31">
        <v>2</v>
      </c>
      <c r="F19" s="13" t="s">
        <v>13</v>
      </c>
      <c r="G19" s="14" t="s">
        <v>27</v>
      </c>
      <c r="H19" s="15">
        <v>144000</v>
      </c>
      <c r="I19" s="15">
        <v>144000</v>
      </c>
      <c r="J19" s="13" t="s">
        <v>15</v>
      </c>
      <c r="K19" s="16">
        <v>18</v>
      </c>
      <c r="L19" s="13">
        <v>0</v>
      </c>
      <c r="M19" s="13">
        <v>30</v>
      </c>
      <c r="N19" s="15">
        <v>135360</v>
      </c>
      <c r="O19" s="29">
        <f t="shared" si="2"/>
        <v>0.94</v>
      </c>
    </row>
    <row r="20" spans="1:15" s="17" customFormat="1" x14ac:dyDescent="0.25">
      <c r="A20" s="13" t="s">
        <v>63</v>
      </c>
      <c r="B20" s="13" t="s">
        <v>99</v>
      </c>
      <c r="C20" s="13" t="s">
        <v>11</v>
      </c>
      <c r="D20" s="13" t="s">
        <v>23</v>
      </c>
      <c r="E20" s="31">
        <v>2</v>
      </c>
      <c r="F20" s="13" t="s">
        <v>13</v>
      </c>
      <c r="G20" s="14" t="s">
        <v>24</v>
      </c>
      <c r="H20" s="15">
        <v>76800</v>
      </c>
      <c r="I20" s="15">
        <v>76800</v>
      </c>
      <c r="J20" s="13" t="s">
        <v>15</v>
      </c>
      <c r="K20" s="16">
        <v>18</v>
      </c>
      <c r="L20" s="13">
        <v>0</v>
      </c>
      <c r="M20" s="13">
        <v>16</v>
      </c>
      <c r="N20" s="15">
        <v>72192</v>
      </c>
      <c r="O20" s="29">
        <f t="shared" si="2"/>
        <v>0.94</v>
      </c>
    </row>
    <row r="21" spans="1:15" s="17" customFormat="1" x14ac:dyDescent="0.25">
      <c r="A21" s="13" t="s">
        <v>64</v>
      </c>
      <c r="B21" s="13" t="s">
        <v>100</v>
      </c>
      <c r="C21" s="13" t="s">
        <v>11</v>
      </c>
      <c r="D21" s="13" t="s">
        <v>23</v>
      </c>
      <c r="E21" s="31">
        <v>2</v>
      </c>
      <c r="F21" s="13" t="s">
        <v>20</v>
      </c>
      <c r="G21" s="14" t="s">
        <v>24</v>
      </c>
      <c r="H21" s="15">
        <v>33600</v>
      </c>
      <c r="I21" s="15">
        <v>33600</v>
      </c>
      <c r="J21" s="13" t="s">
        <v>15</v>
      </c>
      <c r="K21" s="16">
        <v>18</v>
      </c>
      <c r="L21" s="13">
        <v>0</v>
      </c>
      <c r="M21" s="13">
        <v>14</v>
      </c>
      <c r="N21" s="15">
        <v>31584</v>
      </c>
      <c r="O21" s="29">
        <f t="shared" si="2"/>
        <v>0.94</v>
      </c>
    </row>
    <row r="22" spans="1:15" s="17" customFormat="1" x14ac:dyDescent="0.25">
      <c r="A22" s="13" t="s">
        <v>65</v>
      </c>
      <c r="B22" s="13" t="s">
        <v>101</v>
      </c>
      <c r="C22" s="13" t="s">
        <v>11</v>
      </c>
      <c r="D22" s="13" t="s">
        <v>37</v>
      </c>
      <c r="E22" s="31">
        <v>2</v>
      </c>
      <c r="F22" s="13" t="s">
        <v>20</v>
      </c>
      <c r="G22" s="14" t="s">
        <v>38</v>
      </c>
      <c r="H22" s="15">
        <v>35000</v>
      </c>
      <c r="I22" s="15">
        <v>35000</v>
      </c>
      <c r="J22" s="13" t="s">
        <v>15</v>
      </c>
      <c r="K22" s="16">
        <v>17</v>
      </c>
      <c r="L22" s="13">
        <v>0</v>
      </c>
      <c r="M22" s="13">
        <v>15</v>
      </c>
      <c r="N22" s="15">
        <v>31150</v>
      </c>
      <c r="O22" s="29">
        <f t="shared" si="2"/>
        <v>0.89</v>
      </c>
    </row>
    <row r="23" spans="1:15" s="17" customFormat="1" x14ac:dyDescent="0.25">
      <c r="A23" s="13" t="s">
        <v>66</v>
      </c>
      <c r="B23" s="13" t="s">
        <v>102</v>
      </c>
      <c r="C23" s="13" t="s">
        <v>11</v>
      </c>
      <c r="D23" s="13" t="s">
        <v>46</v>
      </c>
      <c r="E23" s="31">
        <v>2</v>
      </c>
      <c r="F23" s="13" t="s">
        <v>20</v>
      </c>
      <c r="G23" s="14" t="s">
        <v>47</v>
      </c>
      <c r="H23" s="15">
        <v>48000</v>
      </c>
      <c r="I23" s="15">
        <v>48000</v>
      </c>
      <c r="J23" s="13" t="s">
        <v>15</v>
      </c>
      <c r="K23" s="16">
        <v>17</v>
      </c>
      <c r="L23" s="13">
        <v>0</v>
      </c>
      <c r="M23" s="13">
        <v>20</v>
      </c>
      <c r="N23" s="15">
        <v>42720</v>
      </c>
      <c r="O23" s="29">
        <f t="shared" si="2"/>
        <v>0.89</v>
      </c>
    </row>
    <row r="24" spans="1:15" s="17" customFormat="1" x14ac:dyDescent="0.25">
      <c r="A24" s="13" t="s">
        <v>67</v>
      </c>
      <c r="B24" s="13" t="s">
        <v>103</v>
      </c>
      <c r="C24" s="13" t="s">
        <v>11</v>
      </c>
      <c r="D24" s="13" t="s">
        <v>44</v>
      </c>
      <c r="E24" s="31">
        <v>2</v>
      </c>
      <c r="F24" s="13" t="s">
        <v>20</v>
      </c>
      <c r="G24" s="14" t="s">
        <v>45</v>
      </c>
      <c r="H24" s="15">
        <v>22820</v>
      </c>
      <c r="I24" s="15">
        <v>22820</v>
      </c>
      <c r="J24" s="13" t="s">
        <v>15</v>
      </c>
      <c r="K24" s="16">
        <v>16</v>
      </c>
      <c r="L24" s="13">
        <v>0</v>
      </c>
      <c r="M24" s="13">
        <v>40</v>
      </c>
      <c r="N24" s="15">
        <v>19169</v>
      </c>
      <c r="O24" s="29">
        <f t="shared" si="2"/>
        <v>0.84000876424189308</v>
      </c>
    </row>
    <row r="25" spans="1:15" s="17" customFormat="1" x14ac:dyDescent="0.25">
      <c r="A25" s="13" t="s">
        <v>68</v>
      </c>
      <c r="B25" s="13" t="s">
        <v>104</v>
      </c>
      <c r="C25" s="13" t="s">
        <v>11</v>
      </c>
      <c r="D25" s="13" t="s">
        <v>31</v>
      </c>
      <c r="E25" s="31">
        <v>2</v>
      </c>
      <c r="F25" s="13" t="s">
        <v>13</v>
      </c>
      <c r="G25" s="14" t="s">
        <v>32</v>
      </c>
      <c r="H25" s="15">
        <v>48000</v>
      </c>
      <c r="I25" s="15">
        <v>48000</v>
      </c>
      <c r="J25" s="13" t="s">
        <v>15</v>
      </c>
      <c r="K25" s="16">
        <v>18</v>
      </c>
      <c r="L25" s="13">
        <v>0</v>
      </c>
      <c r="M25" s="13">
        <v>15</v>
      </c>
      <c r="N25" s="15">
        <v>45120</v>
      </c>
      <c r="O25" s="29">
        <f t="shared" si="2"/>
        <v>0.94</v>
      </c>
    </row>
    <row r="26" spans="1:15" s="17" customFormat="1" x14ac:dyDescent="0.25">
      <c r="A26" s="13" t="s">
        <v>69</v>
      </c>
      <c r="B26" s="13" t="s">
        <v>105</v>
      </c>
      <c r="C26" s="13" t="s">
        <v>11</v>
      </c>
      <c r="D26" s="13" t="s">
        <v>33</v>
      </c>
      <c r="E26" s="31">
        <v>2</v>
      </c>
      <c r="F26" s="13" t="s">
        <v>20</v>
      </c>
      <c r="G26" s="14" t="s">
        <v>35</v>
      </c>
      <c r="H26" s="15">
        <v>36000</v>
      </c>
      <c r="I26" s="15">
        <v>36000</v>
      </c>
      <c r="J26" s="13" t="s">
        <v>15</v>
      </c>
      <c r="K26" s="16">
        <v>17</v>
      </c>
      <c r="L26" s="13">
        <v>0</v>
      </c>
      <c r="M26" s="13">
        <v>15</v>
      </c>
      <c r="N26" s="15">
        <v>32040</v>
      </c>
      <c r="O26" s="29">
        <f t="shared" si="2"/>
        <v>0.89</v>
      </c>
    </row>
    <row r="27" spans="1:15" s="17" customFormat="1" x14ac:dyDescent="0.25">
      <c r="A27" s="13" t="s">
        <v>70</v>
      </c>
      <c r="B27" s="13" t="s">
        <v>106</v>
      </c>
      <c r="C27" s="13" t="s">
        <v>11</v>
      </c>
      <c r="D27" s="13" t="s">
        <v>33</v>
      </c>
      <c r="E27" s="31">
        <v>2</v>
      </c>
      <c r="F27" s="13" t="s">
        <v>20</v>
      </c>
      <c r="G27" s="14" t="s">
        <v>39</v>
      </c>
      <c r="H27" s="15">
        <v>28800</v>
      </c>
      <c r="I27" s="15">
        <v>28800</v>
      </c>
      <c r="J27" s="13" t="s">
        <v>15</v>
      </c>
      <c r="K27" s="16">
        <v>16</v>
      </c>
      <c r="L27" s="13">
        <v>0</v>
      </c>
      <c r="M27" s="13">
        <v>12</v>
      </c>
      <c r="N27" s="15">
        <v>24192</v>
      </c>
      <c r="O27" s="29">
        <f t="shared" si="2"/>
        <v>0.84</v>
      </c>
    </row>
    <row r="28" spans="1:15" s="17" customFormat="1" x14ac:dyDescent="0.25">
      <c r="A28" s="13" t="s">
        <v>71</v>
      </c>
      <c r="B28" s="13" t="s">
        <v>107</v>
      </c>
      <c r="C28" s="13" t="s">
        <v>11</v>
      </c>
      <c r="D28" s="13" t="s">
        <v>18</v>
      </c>
      <c r="E28" s="31">
        <v>2</v>
      </c>
      <c r="F28" s="13" t="s">
        <v>20</v>
      </c>
      <c r="G28" s="14" t="s">
        <v>19</v>
      </c>
      <c r="H28" s="15">
        <v>71998</v>
      </c>
      <c r="I28" s="15">
        <v>71998</v>
      </c>
      <c r="J28" s="13" t="s">
        <v>15</v>
      </c>
      <c r="K28" s="16">
        <v>17</v>
      </c>
      <c r="L28" s="13">
        <v>0</v>
      </c>
      <c r="M28" s="13">
        <v>30</v>
      </c>
      <c r="N28" s="15">
        <v>64078</v>
      </c>
      <c r="O28" s="29">
        <f t="shared" si="2"/>
        <v>0.88999694435956556</v>
      </c>
    </row>
    <row r="29" spans="1:15" s="17" customFormat="1" x14ac:dyDescent="0.25">
      <c r="A29" s="13" t="s">
        <v>72</v>
      </c>
      <c r="B29" s="13" t="s">
        <v>108</v>
      </c>
      <c r="C29" s="13" t="s">
        <v>11</v>
      </c>
      <c r="D29" s="13" t="s">
        <v>23</v>
      </c>
      <c r="E29" s="31">
        <v>2</v>
      </c>
      <c r="F29" s="13" t="s">
        <v>20</v>
      </c>
      <c r="G29" s="14" t="s">
        <v>30</v>
      </c>
      <c r="H29" s="15">
        <v>60000</v>
      </c>
      <c r="I29" s="15">
        <v>60000</v>
      </c>
      <c r="J29" s="13" t="s">
        <v>15</v>
      </c>
      <c r="K29" s="16">
        <v>18</v>
      </c>
      <c r="L29" s="13">
        <v>0</v>
      </c>
      <c r="M29" s="13">
        <v>25</v>
      </c>
      <c r="N29" s="15">
        <v>56400</v>
      </c>
      <c r="O29" s="29">
        <f t="shared" si="2"/>
        <v>0.94</v>
      </c>
    </row>
    <row r="30" spans="1:15" s="17" customFormat="1" x14ac:dyDescent="0.25">
      <c r="A30" s="13" t="s">
        <v>73</v>
      </c>
      <c r="B30" s="13" t="s">
        <v>109</v>
      </c>
      <c r="C30" s="13" t="s">
        <v>11</v>
      </c>
      <c r="D30" s="13" t="s">
        <v>18</v>
      </c>
      <c r="E30" s="31">
        <v>2</v>
      </c>
      <c r="F30" s="13" t="s">
        <v>13</v>
      </c>
      <c r="G30" s="14" t="s">
        <v>19</v>
      </c>
      <c r="H30" s="15">
        <v>192000</v>
      </c>
      <c r="I30" s="15">
        <v>192000</v>
      </c>
      <c r="J30" s="13" t="s">
        <v>15</v>
      </c>
      <c r="K30" s="16">
        <v>18</v>
      </c>
      <c r="L30" s="13">
        <v>0</v>
      </c>
      <c r="M30" s="13">
        <v>40</v>
      </c>
      <c r="N30" s="15">
        <v>180480</v>
      </c>
      <c r="O30" s="29">
        <f t="shared" si="2"/>
        <v>0.94</v>
      </c>
    </row>
    <row r="31" spans="1:15" s="17" customFormat="1" x14ac:dyDescent="0.25">
      <c r="A31" s="13" t="s">
        <v>74</v>
      </c>
      <c r="B31" s="13" t="s">
        <v>110</v>
      </c>
      <c r="C31" s="13" t="s">
        <v>11</v>
      </c>
      <c r="D31" s="13" t="s">
        <v>18</v>
      </c>
      <c r="E31" s="31">
        <v>2</v>
      </c>
      <c r="F31" s="13" t="s">
        <v>13</v>
      </c>
      <c r="G31" s="14" t="s">
        <v>19</v>
      </c>
      <c r="H31" s="15">
        <v>384000</v>
      </c>
      <c r="I31" s="15">
        <v>384000</v>
      </c>
      <c r="J31" s="13" t="s">
        <v>15</v>
      </c>
      <c r="K31" s="16">
        <v>18</v>
      </c>
      <c r="L31" s="13">
        <v>0</v>
      </c>
      <c r="M31" s="13">
        <v>80</v>
      </c>
      <c r="N31" s="15">
        <v>360960</v>
      </c>
      <c r="O31" s="29">
        <f t="shared" si="2"/>
        <v>0.94</v>
      </c>
    </row>
    <row r="32" spans="1:15" s="17" customFormat="1" x14ac:dyDescent="0.25">
      <c r="A32" s="13" t="s">
        <v>75</v>
      </c>
      <c r="B32" s="13" t="s">
        <v>111</v>
      </c>
      <c r="C32" s="13" t="s">
        <v>11</v>
      </c>
      <c r="D32" s="13" t="s">
        <v>36</v>
      </c>
      <c r="E32" s="31">
        <v>2</v>
      </c>
      <c r="F32" s="13" t="s">
        <v>20</v>
      </c>
      <c r="G32" s="14" t="s">
        <v>40</v>
      </c>
      <c r="H32" s="15">
        <v>40800</v>
      </c>
      <c r="I32" s="15">
        <v>40800</v>
      </c>
      <c r="J32" s="13" t="s">
        <v>15</v>
      </c>
      <c r="K32" s="16">
        <v>17</v>
      </c>
      <c r="L32" s="13">
        <v>0</v>
      </c>
      <c r="M32" s="13">
        <v>17</v>
      </c>
      <c r="N32" s="15">
        <v>36312</v>
      </c>
      <c r="O32" s="29">
        <f t="shared" si="2"/>
        <v>0.89</v>
      </c>
    </row>
    <row r="33" spans="1:15" s="17" customFormat="1" x14ac:dyDescent="0.25">
      <c r="A33" s="13" t="s">
        <v>88</v>
      </c>
      <c r="B33" s="13" t="s">
        <v>112</v>
      </c>
      <c r="C33" s="13" t="s">
        <v>11</v>
      </c>
      <c r="D33" s="13" t="s">
        <v>33</v>
      </c>
      <c r="E33" s="31">
        <v>2</v>
      </c>
      <c r="F33" s="13" t="s">
        <v>13</v>
      </c>
      <c r="G33" s="14" t="s">
        <v>43</v>
      </c>
      <c r="H33" s="15">
        <v>120000</v>
      </c>
      <c r="I33" s="15">
        <v>120000</v>
      </c>
      <c r="J33" s="13" t="s">
        <v>15</v>
      </c>
      <c r="K33" s="16">
        <v>18</v>
      </c>
      <c r="L33" s="13">
        <v>0</v>
      </c>
      <c r="M33" s="13">
        <v>25</v>
      </c>
      <c r="N33" s="15">
        <v>112800</v>
      </c>
      <c r="O33" s="29">
        <f t="shared" si="2"/>
        <v>0.94</v>
      </c>
    </row>
    <row r="34" spans="1:15" x14ac:dyDescent="0.25">
      <c r="A34" s="41" t="s">
        <v>50</v>
      </c>
      <c r="B34" s="42"/>
      <c r="C34" s="42"/>
      <c r="D34" s="42"/>
      <c r="E34" s="42"/>
      <c r="F34" s="42"/>
      <c r="G34" s="43"/>
      <c r="H34" s="7">
        <f>SUM(H10:H33)</f>
        <v>2390058</v>
      </c>
      <c r="I34" s="7">
        <f>SUM(I10:I33)</f>
        <v>2390058</v>
      </c>
      <c r="J34" s="27" t="s">
        <v>49</v>
      </c>
      <c r="K34" s="28" t="s">
        <v>49</v>
      </c>
      <c r="L34" s="6">
        <v>0</v>
      </c>
      <c r="M34" s="8">
        <f>SUM(M10:M33)</f>
        <v>686</v>
      </c>
      <c r="N34" s="7">
        <f>SUM(N10:N33)</f>
        <v>2205903</v>
      </c>
    </row>
    <row r="35" spans="1:15" x14ac:dyDescent="0.25">
      <c r="A35" s="41" t="s">
        <v>51</v>
      </c>
      <c r="B35" s="42"/>
      <c r="C35" s="42"/>
      <c r="D35" s="42"/>
      <c r="E35" s="42"/>
      <c r="F35" s="42"/>
      <c r="G35" s="43"/>
      <c r="H35" s="7">
        <f>H34+H8</f>
        <v>2920422.08</v>
      </c>
      <c r="I35" s="7">
        <f>I34+I8</f>
        <v>2920422.08</v>
      </c>
      <c r="J35" s="27" t="s">
        <v>49</v>
      </c>
      <c r="K35" s="28" t="s">
        <v>49</v>
      </c>
      <c r="L35" s="8">
        <f>L34+L8</f>
        <v>56</v>
      </c>
      <c r="M35" s="8">
        <f>M34+M8</f>
        <v>686</v>
      </c>
      <c r="N35" s="7">
        <f>N34+N8</f>
        <v>2589278</v>
      </c>
    </row>
    <row r="36" spans="1:15" x14ac:dyDescent="0.25">
      <c r="A36" s="18"/>
      <c r="B36" s="19"/>
      <c r="C36" s="19"/>
      <c r="D36" s="19"/>
      <c r="E36" s="19"/>
      <c r="F36" s="19"/>
      <c r="G36" s="19"/>
      <c r="H36" s="19"/>
      <c r="I36" s="19"/>
      <c r="J36" s="19"/>
      <c r="K36" s="19"/>
      <c r="L36" s="19"/>
      <c r="M36" s="19"/>
      <c r="N36" s="19"/>
    </row>
    <row r="37" spans="1:1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</row>
    <row r="39" spans="1:15" ht="75" x14ac:dyDescent="0.25">
      <c r="I39" s="32" t="s">
        <v>115</v>
      </c>
    </row>
  </sheetData>
  <sortState xmlns:xlrd2="http://schemas.microsoft.com/office/spreadsheetml/2017/richdata2" ref="A2:N35">
    <sortCondition ref="E7:E38"/>
  </sortState>
  <mergeCells count="6">
    <mergeCell ref="A3:N3"/>
    <mergeCell ref="A9:N9"/>
    <mergeCell ref="A8:G8"/>
    <mergeCell ref="B1:M1"/>
    <mergeCell ref="A35:G35"/>
    <mergeCell ref="A34:G34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Anna Koroś-Czubak</cp:lastModifiedBy>
  <cp:revision>1</cp:revision>
  <cp:lastPrinted>2025-03-03T13:03:12Z</cp:lastPrinted>
  <dcterms:created xsi:type="dcterms:W3CDTF">2025-03-03T12:50:30Z</dcterms:created>
  <dcterms:modified xsi:type="dcterms:W3CDTF">2026-06-01T12:24:47Z</dcterms:modified>
  <dc:language>en-US</dc:language>
</cp:coreProperties>
</file>