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rozdow\Desktop\Nowy Plan PRM poprawiony\Plan zatwierdzony przez MZ\Plan do Publikacji\"/>
    </mc:Choice>
  </mc:AlternateContent>
  <xr:revisionPtr revIDLastSave="0" documentId="13_ncr:1_{44FF8329-431B-428F-97C3-DE694DAA5CB5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Tabela 1 " sheetId="29" r:id="rId1"/>
    <sheet name="Tabela_2" sheetId="25" r:id="rId2"/>
    <sheet name="Tabela 3" sheetId="4" r:id="rId3"/>
    <sheet name="Tabela 4" sheetId="5" r:id="rId4"/>
    <sheet name="Tabela 5" sheetId="6" r:id="rId5"/>
    <sheet name="Tabela 6" sheetId="7" r:id="rId6"/>
    <sheet name="Tabela 7" sheetId="8" r:id="rId7"/>
    <sheet name="Tabela 8" sheetId="9" r:id="rId8"/>
    <sheet name="Tabela 9" sheetId="10" r:id="rId9"/>
    <sheet name="Tabela 10" sheetId="11" r:id="rId10"/>
    <sheet name="Tabela 11" sheetId="12" r:id="rId11"/>
    <sheet name="Tabela 12" sheetId="13" r:id="rId12"/>
    <sheet name="Tabela 13" sheetId="14" r:id="rId13"/>
    <sheet name="Tabela 14" sheetId="15" r:id="rId14"/>
    <sheet name="Tabela 15" sheetId="16" r:id="rId15"/>
    <sheet name="Tabela 16" sheetId="17" r:id="rId16"/>
    <sheet name="Tabela 17" sheetId="18" r:id="rId17"/>
    <sheet name="Tabela 18" sheetId="19" r:id="rId18"/>
    <sheet name="Tabela 19" sheetId="20" r:id="rId19"/>
    <sheet name="Tabela 20" sheetId="30" r:id="rId20"/>
  </sheets>
  <definedNames>
    <definedName name="_Hlk199229964" localSheetId="1">Tabela_2!$A$97</definedName>
    <definedName name="_xlnm.Print_Titles" localSheetId="0">'Tabela 1 '!$2:$2</definedName>
    <definedName name="_xlnm.Print_Titles" localSheetId="3">'Tabela 4'!$2:$2</definedName>
    <definedName name="_xlnm.Print_Titles" localSheetId="4">'Tabela 5'!$2:$2</definedName>
    <definedName name="_xlnm.Print_Titles" localSheetId="1">Tabela_2!$2:$2</definedName>
  </definedNames>
  <calcPr calcId="191029"/>
</workbook>
</file>

<file path=xl/calcChain.xml><?xml version="1.0" encoding="utf-8"?>
<calcChain xmlns="http://schemas.openxmlformats.org/spreadsheetml/2006/main">
  <c r="F108" i="25" l="1"/>
  <c r="F109" i="25"/>
  <c r="F110" i="25"/>
  <c r="F107" i="25"/>
  <c r="G108" i="25"/>
  <c r="G109" i="25"/>
  <c r="G110" i="25"/>
  <c r="G107" i="25"/>
  <c r="G111" i="25" s="1"/>
  <c r="X3" i="20"/>
  <c r="X4" i="20"/>
  <c r="X5" i="20"/>
  <c r="X6" i="20"/>
  <c r="X7" i="20"/>
  <c r="X8" i="20"/>
  <c r="X10" i="20"/>
  <c r="X11" i="20"/>
  <c r="X12" i="20"/>
  <c r="X13" i="20"/>
  <c r="X14" i="20"/>
  <c r="X9" i="20"/>
  <c r="X4" i="19"/>
  <c r="X5" i="19"/>
  <c r="X6" i="19"/>
  <c r="X7" i="19"/>
  <c r="X8" i="19"/>
  <c r="X9" i="19"/>
  <c r="X10" i="19"/>
  <c r="X11" i="19"/>
  <c r="X12" i="19"/>
  <c r="X13" i="19"/>
  <c r="X14" i="19"/>
  <c r="X3" i="19"/>
  <c r="F111" i="25" l="1"/>
  <c r="W10" i="12"/>
  <c r="B15" i="19"/>
  <c r="T6" i="11"/>
  <c r="R6" i="11"/>
  <c r="W12" i="11"/>
  <c r="W11" i="11"/>
  <c r="W10" i="11"/>
  <c r="W9" i="11"/>
  <c r="W8" i="11"/>
  <c r="W7" i="11"/>
  <c r="W6" i="11"/>
  <c r="W5" i="11"/>
  <c r="W4" i="11"/>
  <c r="W3" i="11"/>
  <c r="C16" i="20" l="1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B16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B15" i="20"/>
  <c r="N15" i="19"/>
  <c r="N16" i="19" s="1"/>
  <c r="O15" i="19"/>
  <c r="O16" i="19" s="1"/>
  <c r="P15" i="19"/>
  <c r="P16" i="19" s="1"/>
  <c r="Q15" i="19"/>
  <c r="Q16" i="19" s="1"/>
  <c r="R15" i="19"/>
  <c r="R16" i="19" s="1"/>
  <c r="S15" i="19"/>
  <c r="S16" i="19" s="1"/>
  <c r="T15" i="19"/>
  <c r="T16" i="19" s="1"/>
  <c r="U15" i="19"/>
  <c r="U16" i="19" s="1"/>
  <c r="V15" i="19"/>
  <c r="V16" i="19" s="1"/>
  <c r="W15" i="19"/>
  <c r="W16" i="19" s="1"/>
  <c r="E15" i="19"/>
  <c r="E16" i="19" s="1"/>
  <c r="F15" i="19"/>
  <c r="F16" i="19" s="1"/>
  <c r="G15" i="19"/>
  <c r="G16" i="19" s="1"/>
  <c r="H15" i="19"/>
  <c r="H16" i="19" s="1"/>
  <c r="I15" i="19"/>
  <c r="I16" i="19" s="1"/>
  <c r="J15" i="19"/>
  <c r="J16" i="19" s="1"/>
  <c r="K15" i="19"/>
  <c r="K16" i="19" s="1"/>
  <c r="L15" i="19"/>
  <c r="L16" i="19" s="1"/>
  <c r="M15" i="19"/>
  <c r="M16" i="19" s="1"/>
  <c r="C15" i="19"/>
  <c r="C16" i="19" s="1"/>
  <c r="D15" i="19"/>
  <c r="D16" i="19" s="1"/>
  <c r="B16" i="19"/>
  <c r="W20" i="12"/>
  <c r="W21" i="12"/>
  <c r="W22" i="12"/>
  <c r="W23" i="12"/>
  <c r="W24" i="12"/>
  <c r="W4" i="12"/>
  <c r="W5" i="12"/>
  <c r="W6" i="12"/>
  <c r="W7" i="12"/>
  <c r="W8" i="12"/>
  <c r="W9" i="12"/>
  <c r="W11" i="12"/>
  <c r="W12" i="12"/>
  <c r="W13" i="12"/>
  <c r="W14" i="12"/>
  <c r="W15" i="12"/>
  <c r="W16" i="12"/>
  <c r="W17" i="12"/>
  <c r="W18" i="12"/>
  <c r="W19" i="12"/>
  <c r="W3" i="12"/>
  <c r="T24" i="12"/>
  <c r="S24" i="12"/>
  <c r="H96" i="29"/>
  <c r="H97" i="29"/>
  <c r="H95" i="29"/>
  <c r="X15" i="20" l="1"/>
  <c r="X16" i="20" s="1"/>
  <c r="X15" i="19"/>
  <c r="X16" i="19" s="1"/>
</calcChain>
</file>

<file path=xl/sharedStrings.xml><?xml version="1.0" encoding="utf-8"?>
<sst xmlns="http://schemas.openxmlformats.org/spreadsheetml/2006/main" count="7583" uniqueCount="1982">
  <si>
    <t>Województwo</t>
  </si>
  <si>
    <t>Liczba dni w roku pozostawania w gotowości zespołu ratownictwa medycznego</t>
  </si>
  <si>
    <t>Liczba godzin na dobę pozostawania w gotowości zespołu ratownictwa medycznego</t>
  </si>
  <si>
    <t>Dni tygodnia pozostawania w gotowości zespołu ratownictwa medycznego</t>
  </si>
  <si>
    <t>Godziny pozostawania w gotowości  od: [gg:mm] do: [gg:mm]</t>
  </si>
  <si>
    <t>Okres w roku pozostawania w gotowości zespołu ratownictwa medycznego (od) [dd.mm]</t>
  </si>
  <si>
    <t>Okres w roku pozostawania w gotowości zespołu ratownictwa medycznego (do): [dd.mm]</t>
  </si>
  <si>
    <t>zachodniopomorskie</t>
  </si>
  <si>
    <t>RO32/01</t>
  </si>
  <si>
    <t>3262011402</t>
  </si>
  <si>
    <t>Z01 003</t>
  </si>
  <si>
    <t>S</t>
  </si>
  <si>
    <t>3262011</t>
  </si>
  <si>
    <t>Szczecin</t>
  </si>
  <si>
    <t>365</t>
  </si>
  <si>
    <t>7</t>
  </si>
  <si>
    <t>07:00-07:00</t>
  </si>
  <si>
    <t>01.01</t>
  </si>
  <si>
    <t>31.12</t>
  </si>
  <si>
    <t>3262011202</t>
  </si>
  <si>
    <t>Z01 004</t>
  </si>
  <si>
    <t>3204024401</t>
  </si>
  <si>
    <t>Z01 005</t>
  </si>
  <si>
    <t>3204024</t>
  </si>
  <si>
    <t>Goleniów</t>
  </si>
  <si>
    <t>3262011401</t>
  </si>
  <si>
    <t>Z01 001</t>
  </si>
  <si>
    <t>3262011201</t>
  </si>
  <si>
    <t>Z01 002</t>
  </si>
  <si>
    <t>3262011204</t>
  </si>
  <si>
    <t>Z01 008</t>
  </si>
  <si>
    <t>3262011205</t>
  </si>
  <si>
    <t>Z01 010</t>
  </si>
  <si>
    <t>3262011206</t>
  </si>
  <si>
    <t>Z01 012</t>
  </si>
  <si>
    <t>3214011401</t>
  </si>
  <si>
    <t>Z01 013</t>
  </si>
  <si>
    <t>3214011</t>
  </si>
  <si>
    <t xml:space="preserve">Stargard </t>
  </si>
  <si>
    <t>3210044401</t>
  </si>
  <si>
    <t>Z01 011</t>
  </si>
  <si>
    <t>3210044</t>
  </si>
  <si>
    <t>Myślibórz</t>
  </si>
  <si>
    <t>3207034401</t>
  </si>
  <si>
    <t>Z01 009</t>
  </si>
  <si>
    <t>3207034</t>
  </si>
  <si>
    <t>Kamień Pomorski</t>
  </si>
  <si>
    <t>3262011203</t>
  </si>
  <si>
    <t>Z01 006</t>
  </si>
  <si>
    <t>3263011401</t>
  </si>
  <si>
    <t>Z01 007</t>
  </si>
  <si>
    <t>3263011</t>
  </si>
  <si>
    <t>Świnoujście</t>
  </si>
  <si>
    <t>3205024401</t>
  </si>
  <si>
    <t>Z01 017</t>
  </si>
  <si>
    <t>3205024</t>
  </si>
  <si>
    <t>Gryfice</t>
  </si>
  <si>
    <t>3208011401</t>
  </si>
  <si>
    <t>Z01 019</t>
  </si>
  <si>
    <t>3208011</t>
  </si>
  <si>
    <t>Kołobrzeg</t>
  </si>
  <si>
    <t>3262011210</t>
  </si>
  <si>
    <t>Z01 020</t>
  </si>
  <si>
    <t>3262011209</t>
  </si>
  <si>
    <t>Z01 018</t>
  </si>
  <si>
    <t>3262011207</t>
  </si>
  <si>
    <t>Z01 014</t>
  </si>
  <si>
    <t>3218024401</t>
  </si>
  <si>
    <t>Z01 015</t>
  </si>
  <si>
    <t>3218024</t>
  </si>
  <si>
    <t>Łobez</t>
  </si>
  <si>
    <t>3262011208</t>
  </si>
  <si>
    <t>Z01 016</t>
  </si>
  <si>
    <t>3217011401</t>
  </si>
  <si>
    <t>Z01 023</t>
  </si>
  <si>
    <t>3217011</t>
  </si>
  <si>
    <t>Wałcz</t>
  </si>
  <si>
    <t>3201011401</t>
  </si>
  <si>
    <t>Z01 025</t>
  </si>
  <si>
    <t>3201011</t>
  </si>
  <si>
    <t>Białogard</t>
  </si>
  <si>
    <t>3215011401</t>
  </si>
  <si>
    <t>Z01 027</t>
  </si>
  <si>
    <t>3215011</t>
  </si>
  <si>
    <t>Szczecinek</t>
  </si>
  <si>
    <t>3211044202</t>
  </si>
  <si>
    <t>Z01 028</t>
  </si>
  <si>
    <t>3211044</t>
  </si>
  <si>
    <t>Police</t>
  </si>
  <si>
    <t>3211044201</t>
  </si>
  <si>
    <t>Z01 026</t>
  </si>
  <si>
    <t>3262011212</t>
  </si>
  <si>
    <t>Z01 024</t>
  </si>
  <si>
    <t>3261011401</t>
  </si>
  <si>
    <t>Z01 021</t>
  </si>
  <si>
    <t>3261011</t>
  </si>
  <si>
    <t>Koszalin</t>
  </si>
  <si>
    <t>3262011211</t>
  </si>
  <si>
    <t>Z01 022</t>
  </si>
  <si>
    <t>3204044202</t>
  </si>
  <si>
    <t>Z01 034</t>
  </si>
  <si>
    <t>3204044</t>
  </si>
  <si>
    <t>Nowogard</t>
  </si>
  <si>
    <t>3263011201</t>
  </si>
  <si>
    <t>Z01 038</t>
  </si>
  <si>
    <t>3263011202</t>
  </si>
  <si>
    <t>Z01 040</t>
  </si>
  <si>
    <t>3204062201</t>
  </si>
  <si>
    <t>Z01 036</t>
  </si>
  <si>
    <t>3204062</t>
  </si>
  <si>
    <t>Przybiernów</t>
  </si>
  <si>
    <t>3213021401</t>
  </si>
  <si>
    <t>Z01 029</t>
  </si>
  <si>
    <t>3213021</t>
  </si>
  <si>
    <t>Sławno</t>
  </si>
  <si>
    <t>3204024201</t>
  </si>
  <si>
    <t>Z01 030</t>
  </si>
  <si>
    <t>3204044201</t>
  </si>
  <si>
    <t>Z01 032</t>
  </si>
  <si>
    <t>3207044203</t>
  </si>
  <si>
    <t>Z01 046</t>
  </si>
  <si>
    <t>3207044</t>
  </si>
  <si>
    <t>Międzyzdroje</t>
  </si>
  <si>
    <t>69</t>
  </si>
  <si>
    <t>24.06</t>
  </si>
  <si>
    <t>31.08</t>
  </si>
  <si>
    <t>3207014201</t>
  </si>
  <si>
    <t>Z01 050</t>
  </si>
  <si>
    <t>3207014</t>
  </si>
  <si>
    <t>Dziwnów</t>
  </si>
  <si>
    <t>3206044202</t>
  </si>
  <si>
    <t>Z01 054</t>
  </si>
  <si>
    <t>3206044</t>
  </si>
  <si>
    <t>Gryfino</t>
  </si>
  <si>
    <t>3206034201</t>
  </si>
  <si>
    <t>Z01 056</t>
  </si>
  <si>
    <t>3206034</t>
  </si>
  <si>
    <t>Chojna</t>
  </si>
  <si>
    <t>3206044201</t>
  </si>
  <si>
    <t>Z01 052</t>
  </si>
  <si>
    <t>3207034201</t>
  </si>
  <si>
    <t>Z01 048</t>
  </si>
  <si>
    <t>3207044201</t>
  </si>
  <si>
    <t>Z01 042</t>
  </si>
  <si>
    <t>3207044202</t>
  </si>
  <si>
    <t>Z01 044</t>
  </si>
  <si>
    <t>3210014201</t>
  </si>
  <si>
    <t>Z01 064</t>
  </si>
  <si>
    <t>3210014</t>
  </si>
  <si>
    <t>Barlinek</t>
  </si>
  <si>
    <t>3212054201</t>
  </si>
  <si>
    <t>Z01 068</t>
  </si>
  <si>
    <t>3212054</t>
  </si>
  <si>
    <t>Pyrzyce</t>
  </si>
  <si>
    <t>3212054202</t>
  </si>
  <si>
    <t>Z01 070</t>
  </si>
  <si>
    <t>3210034201</t>
  </si>
  <si>
    <t>Z01 066</t>
  </si>
  <si>
    <t>3210034</t>
  </si>
  <si>
    <t>Dębno</t>
  </si>
  <si>
    <t>3206034202</t>
  </si>
  <si>
    <t>Z01 058</t>
  </si>
  <si>
    <t>3206054201</t>
  </si>
  <si>
    <t>Z01 060</t>
  </si>
  <si>
    <t>3206054</t>
  </si>
  <si>
    <t>Mieszkowice</t>
  </si>
  <si>
    <t>3210044201</t>
  </si>
  <si>
    <t>Z01 062</t>
  </si>
  <si>
    <t>3214011201</t>
  </si>
  <si>
    <t>Z01 076</t>
  </si>
  <si>
    <t>3214011203</t>
  </si>
  <si>
    <t>Z01 080</t>
  </si>
  <si>
    <t>3202024202</t>
  </si>
  <si>
    <t>Z01 084</t>
  </si>
  <si>
    <t>3202024</t>
  </si>
  <si>
    <t>Choszczno</t>
  </si>
  <si>
    <t>3218024201</t>
  </si>
  <si>
    <t>Z01 086</t>
  </si>
  <si>
    <t>3202024201</t>
  </si>
  <si>
    <t>Z01 082</t>
  </si>
  <si>
    <t>3214011202</t>
  </si>
  <si>
    <t>Z01 078</t>
  </si>
  <si>
    <t>3214024201</t>
  </si>
  <si>
    <t>Z01 072</t>
  </si>
  <si>
    <t>3214024</t>
  </si>
  <si>
    <t>Chociwel</t>
  </si>
  <si>
    <t>3214034201</t>
  </si>
  <si>
    <t>Z01 074</t>
  </si>
  <si>
    <t>3214034</t>
  </si>
  <si>
    <t>Dobrzany</t>
  </si>
  <si>
    <t>3205072202</t>
  </si>
  <si>
    <t>Z01 094</t>
  </si>
  <si>
    <t>3205072</t>
  </si>
  <si>
    <t>Pobierowo</t>
  </si>
  <si>
    <t>3208052201</t>
  </si>
  <si>
    <t>Z01 098</t>
  </si>
  <si>
    <t>3208052</t>
  </si>
  <si>
    <t>Rymań</t>
  </si>
  <si>
    <t>3208011201</t>
  </si>
  <si>
    <t>Z01 100</t>
  </si>
  <si>
    <t>3205084201</t>
  </si>
  <si>
    <t>Z01 096</t>
  </si>
  <si>
    <t>3205084</t>
  </si>
  <si>
    <t>Trzebiatów</t>
  </si>
  <si>
    <t>3218044201</t>
  </si>
  <si>
    <t>Z01 088</t>
  </si>
  <si>
    <t>3218044</t>
  </si>
  <si>
    <t>Resko</t>
  </si>
  <si>
    <t>3205024201</t>
  </si>
  <si>
    <t>Z01 090</t>
  </si>
  <si>
    <t>3205072201</t>
  </si>
  <si>
    <t>Z01 092</t>
  </si>
  <si>
    <t>Niechorze</t>
  </si>
  <si>
    <t>3261011201</t>
  </si>
  <si>
    <t>Z01 106</t>
  </si>
  <si>
    <t>3261011203</t>
  </si>
  <si>
    <t>Z01 110</t>
  </si>
  <si>
    <t>3209055201</t>
  </si>
  <si>
    <t>Z01 114</t>
  </si>
  <si>
    <t>3209052</t>
  </si>
  <si>
    <t>Mielenko</t>
  </si>
  <si>
    <t>3203024201</t>
  </si>
  <si>
    <t>Z01 116</t>
  </si>
  <si>
    <t>3203024</t>
  </si>
  <si>
    <t>Drawsko Pomorskie</t>
  </si>
  <si>
    <t>3261011204</t>
  </si>
  <si>
    <t>Z01 112</t>
  </si>
  <si>
    <t>3261011202</t>
  </si>
  <si>
    <t>Z01 108</t>
  </si>
  <si>
    <t>3208011202</t>
  </si>
  <si>
    <t>Z01 102</t>
  </si>
  <si>
    <t>3208072201</t>
  </si>
  <si>
    <t>Z01 104</t>
  </si>
  <si>
    <t>3208072</t>
  </si>
  <si>
    <t>Ustronie Morskie</t>
  </si>
  <si>
    <t>3217044201</t>
  </si>
  <si>
    <t>Z01 124</t>
  </si>
  <si>
    <t>3217044</t>
  </si>
  <si>
    <t>Tuczno</t>
  </si>
  <si>
    <t>3216011201</t>
  </si>
  <si>
    <t>Z01 128</t>
  </si>
  <si>
    <t>3216011</t>
  </si>
  <si>
    <t>Świdwin</t>
  </si>
  <si>
    <t>3216034201</t>
  </si>
  <si>
    <t>Z01 130</t>
  </si>
  <si>
    <t>3216034</t>
  </si>
  <si>
    <t>Połczyn Zdrój</t>
  </si>
  <si>
    <t>3217011201</t>
  </si>
  <si>
    <t>Z01 126</t>
  </si>
  <si>
    <t>3203064201</t>
  </si>
  <si>
    <t>Z01 118</t>
  </si>
  <si>
    <t>3203064</t>
  </si>
  <si>
    <t>Złocieniec</t>
  </si>
  <si>
    <t>3203014201</t>
  </si>
  <si>
    <t>Z01 120</t>
  </si>
  <si>
    <t>3203014</t>
  </si>
  <si>
    <t>Czaplinek</t>
  </si>
  <si>
    <t>3203034201</t>
  </si>
  <si>
    <t>Z01 122</t>
  </si>
  <si>
    <t>3203034</t>
  </si>
  <si>
    <t>Kalisz Pomorski</t>
  </si>
  <si>
    <t>3215024201</t>
  </si>
  <si>
    <t>Z01 136</t>
  </si>
  <si>
    <t>3215023</t>
  </si>
  <si>
    <t>Barwice</t>
  </si>
  <si>
    <t>3209064201</t>
  </si>
  <si>
    <t>Z01 140</t>
  </si>
  <si>
    <t>3209064</t>
  </si>
  <si>
    <t>Polanów</t>
  </si>
  <si>
    <t>3213011201</t>
  </si>
  <si>
    <t>Z01 144</t>
  </si>
  <si>
    <t>3213011</t>
  </si>
  <si>
    <t>Darłowo</t>
  </si>
  <si>
    <t>3213011202</t>
  </si>
  <si>
    <t>Z01 146</t>
  </si>
  <si>
    <t>3213021201</t>
  </si>
  <si>
    <t>Z01 142</t>
  </si>
  <si>
    <t>3209034201</t>
  </si>
  <si>
    <t>Z01 138</t>
  </si>
  <si>
    <t>3209034</t>
  </si>
  <si>
    <t>Bobolice</t>
  </si>
  <si>
    <t>3201011201</t>
  </si>
  <si>
    <t>Z01 132</t>
  </si>
  <si>
    <t>3215011201</t>
  </si>
  <si>
    <t>Z01 134</t>
  </si>
  <si>
    <t>3213042201</t>
  </si>
  <si>
    <t>Z01 148</t>
  </si>
  <si>
    <t>3213042</t>
  </si>
  <si>
    <t>Lejkowo</t>
  </si>
  <si>
    <t>3215044201</t>
  </si>
  <si>
    <t>Z01 150</t>
  </si>
  <si>
    <t>3215043</t>
  </si>
  <si>
    <t>Borne Sulinowo</t>
  </si>
  <si>
    <t>000000018248</t>
  </si>
  <si>
    <t>ul. Bobolicka  4, 76-020 Polanów</t>
  </si>
  <si>
    <t>Koszaliński</t>
  </si>
  <si>
    <t>000000022365</t>
  </si>
  <si>
    <t>ul. Kościuszki 38, 78-400 Szczecinek</t>
  </si>
  <si>
    <t>Szpital w Szczecinku Sp. z o.o.</t>
  </si>
  <si>
    <t>ul. Szpitalna 5, 78-449 Borne Sulinowo</t>
  </si>
  <si>
    <t>Szczecinecki</t>
  </si>
  <si>
    <t>ul. Pocztowa 15, 76-020 Bobolice</t>
  </si>
  <si>
    <t>ul. Kościuszki 3, 78-460 Barwice</t>
  </si>
  <si>
    <t>000000018225</t>
  </si>
  <si>
    <t>ul. Lejkowo 12, 76-142 Lejkowo</t>
  </si>
  <si>
    <t>Malechowo</t>
  </si>
  <si>
    <t>sławieński</t>
  </si>
  <si>
    <t>000000017659</t>
  </si>
  <si>
    <t>Wojewódzka Stacja Pogotowia Ratunkowego w Szczecinie</t>
  </si>
  <si>
    <t xml:space="preserve">ul. Bogusława IV 19, 73-110 Stargard </t>
  </si>
  <si>
    <t>stargardzki</t>
  </si>
  <si>
    <t>ul. II Pułku Ułanów 19, 72-320 Trzebiatów</t>
  </si>
  <si>
    <t>gryficki</t>
  </si>
  <si>
    <t>ul. Żurawia 13, 78-100 Kołobrzeg</t>
  </si>
  <si>
    <t>kołobrzeski</t>
  </si>
  <si>
    <t>ul. Juliusza Słowackiego 19, 72-420 Dziwnów</t>
  </si>
  <si>
    <t>kamieński</t>
  </si>
  <si>
    <t>ul. Bolesława Chrobrego 4, 78-500 Drawsko Pomorskie</t>
  </si>
  <si>
    <t>drawski</t>
  </si>
  <si>
    <t>ul. Stargardzka 29, 74-200 Pyrzyce</t>
  </si>
  <si>
    <t>pyrzycki</t>
  </si>
  <si>
    <t>ul. Gryfińska 2a, 70-806 Szczecin</t>
  </si>
  <si>
    <t>ul. Duńska 1, 71-435 Szczecin</t>
  </si>
  <si>
    <t>ul. Staszica 5, 78-640 Tuczno</t>
  </si>
  <si>
    <t>wałecki</t>
  </si>
  <si>
    <t>ul. Kościuszki 26, 73-315 Resko</t>
  </si>
  <si>
    <t>łobeski</t>
  </si>
  <si>
    <t>ul. Mieszka I 5, 72-600 Świnoujście</t>
  </si>
  <si>
    <t>ul. Wojska Polskiego  33, 76-150 Darłowo</t>
  </si>
  <si>
    <t>ul. Szpitalna 5a, 78-200 Białogard</t>
  </si>
  <si>
    <t>białogardzki</t>
  </si>
  <si>
    <t>ul. Grunwaldzka 29, 78-320 Połczyn Zdrój</t>
  </si>
  <si>
    <t>świdwiński</t>
  </si>
  <si>
    <t>ul. Drawska 38, 78-300 Świdwin</t>
  </si>
  <si>
    <t>ul. Dąbrowskiego 24, 78-600 Wałcz</t>
  </si>
  <si>
    <t>ul. Polanowska 35, 76-100 Sławno</t>
  </si>
  <si>
    <t>ul. Pławieńska 1, 78-550 Czaplinek</t>
  </si>
  <si>
    <t>ul. 1 Dywizji Wojska Polskiego 6, 78-520 Złocieniec</t>
  </si>
  <si>
    <t>ul. Strażacka 8A, 76-032 Mielenko</t>
  </si>
  <si>
    <t>Mielno</t>
  </si>
  <si>
    <t>koszaliński</t>
  </si>
  <si>
    <t>ul. Kościuszki 5, 75-404 Koszalin</t>
  </si>
  <si>
    <t>ul. Wolności 14, 78-540 Kalisz Pomorski</t>
  </si>
  <si>
    <t>ul. Osiedlowa 2B, 78-111 Ustronie Morskie</t>
  </si>
  <si>
    <t>ul. Szkolna 4, 78-125 Rymań</t>
  </si>
  <si>
    <t>ul. Zgody 7, 72-346 Pobierowo</t>
  </si>
  <si>
    <t>Rewal</t>
  </si>
  <si>
    <t>Gryficki</t>
  </si>
  <si>
    <t>ul. Kolejowa 20, 72-350 Niechorze</t>
  </si>
  <si>
    <t>ul. 3-go Maja 1B, 72-300 Gryfice</t>
  </si>
  <si>
    <t>ul. Waryńskiego 1, 70-150 Łobez</t>
  </si>
  <si>
    <t>ul. Zielna 1, 73-200 Choszczno</t>
  </si>
  <si>
    <t>choszczeński</t>
  </si>
  <si>
    <t>ul. Jana Pawła II 22, 73-130 Dobrzany</t>
  </si>
  <si>
    <t>ul. Dąbrowskiego 15, 73-120 Chociwel</t>
  </si>
  <si>
    <t>ul. Piłsudskiego 6, 74-400 Dębno</t>
  </si>
  <si>
    <t>myśliborski</t>
  </si>
  <si>
    <t>ul. 1-Maja 20, 74-300 Myślibórz</t>
  </si>
  <si>
    <t>ul. Korczaka 1A/5, 74-505 Mieszkowice</t>
  </si>
  <si>
    <t>gryfiński</t>
  </si>
  <si>
    <t>ul. Polna 3A, 74-500 Chojna</t>
  </si>
  <si>
    <t>ul. Żołnierzy Wyklętych 1, 72-100 Gryfino</t>
  </si>
  <si>
    <t>ul. Szpitalna 4, 74-320 Barlinek</t>
  </si>
  <si>
    <t>ul. Wolińska 5, 72-400 Kamień Pomorski</t>
  </si>
  <si>
    <t>ul. Gryfa Pomorskiego 3, 72-500 Międzyzdroje</t>
  </si>
  <si>
    <t>ul. Cisowa  3, 72-110 Przybiernów</t>
  </si>
  <si>
    <t>goleniowski</t>
  </si>
  <si>
    <t>ul. Wojska Polskiego 7-8, 72-200 Nowogard</t>
  </si>
  <si>
    <t>ul. Nowogardzka 2A, 72-100 Goleniów</t>
  </si>
  <si>
    <t>ul. Grunwaldzka 20, 72-010 Police</t>
  </si>
  <si>
    <t>policki</t>
  </si>
  <si>
    <t>ul. Twardowskiego 18, 70-320 Szczecin</t>
  </si>
  <si>
    <t>Numer REGON zakładu leczniczego (14-znakowy)</t>
  </si>
  <si>
    <t>Numer księgi rejestrowej podmiotu leczniczego dysponenta jednostki</t>
  </si>
  <si>
    <t>Adres dysponenta jednostki</t>
  </si>
  <si>
    <t>Nazwa dysponenta jednostki</t>
  </si>
  <si>
    <t>Adres miejsca stacjonowania zespołu ratownictwa medycznego</t>
  </si>
  <si>
    <t>Gmina miejsca stacjonowania zespołu ratownictwa medycznego</t>
  </si>
  <si>
    <t>Powiat miejsca stacjonowania zespołu ratownictwa medycznego</t>
  </si>
  <si>
    <t xml:space="preserve">Nazwa dysponenta jednostki </t>
  </si>
  <si>
    <t>Maksymalny czas uruchomienia
(w minutach)</t>
  </si>
  <si>
    <t>Objaśnienia:</t>
  </si>
  <si>
    <t>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</si>
  <si>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2) Zgodnie z dokumentem pn. „Zasady tworzenia identyfikacyjnych oznaczeń w systemie Państwowe Ratownictwo Medyczne i przydzielania nazw technicznych w Systemie Wspomagania Dowodzenia Państwowego Ratownictwa Medycznego”.</t>
  </si>
  <si>
    <t>3)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 U. poz. 605, z późn. zm.).</t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</si>
  <si>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</si>
  <si>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</si>
  <si>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</si>
  <si>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</si>
  <si>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(&gt; 18 lat)</t>
  </si>
  <si>
    <t>Wyjazdy niezwiązane ze stanem nagłego zagrożenia zdrowotnego - razem</t>
  </si>
  <si>
    <t>Wyjazdy razem</t>
  </si>
  <si>
    <t>Zgony przed podjęciem albo w trakcie wykonywania medycznych czynności ratunkowych (0-18 lat)</t>
  </si>
  <si>
    <t>Zgony przed podjęciem albo w trakcie wykonywania medycznych czynności ratunkowych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</si>
  <si>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</si>
  <si>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</si>
  <si>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 lat)</t>
  </si>
  <si>
    <t>Liczba wyjazdów zespołów ratownictwa medycznego zakończonych przewiezieniem pacjenta do szpitala - razem</t>
  </si>
  <si>
    <t>3201011 - Białogard (gmina miejska); 3201022 - Białogard (gmina wiejska); 3201034 - Karlino (miasto); 3201035 - Karlino (obszar wiejski); 3201044 - Tychowo (miasto); 3201045 - Tychowo (obszar wiejski)</t>
  </si>
  <si>
    <t>3202012 - Bierzwnik (gmina wiejska); 3202024 - Choszczno (miasto); 3202025 - Choszczno (obszar wiejski); 3202034 - Drawno (miasto); 3202035 - Drawno (obszar wiejski); 3202064 - Recz (miasto); 3202065 - Recz (obszar wiejski)</t>
  </si>
  <si>
    <t>3203014 - Czaplinek (miasto); 3203015 - Czaplinek (obszar wiejski); 3203052 - Wierzchowo (gmina wiejska)</t>
  </si>
  <si>
    <t>3203024 - Drawsko Pomorskie (miasto); 3203025 - Drawsko Pomorskie (obszar wiejski); 3203042 - Ostrowice (gmina wiejska); 3203064 - Złocieniec (miasto); 3203065 - Złocieniec (obszar wiejski)</t>
  </si>
  <si>
    <t>3203034 - Kalisz Pomorski (miasto); 3203035 - Kalisz Pomorski (obszar wiejski)</t>
  </si>
  <si>
    <t>3203052 - Wierzchowo (gmina wiejska); 3203064 - Złocieniec (miasto); 3203065 - Złocieniec (obszar wiejski)</t>
  </si>
  <si>
    <t>3204024 - Goleniów (miasto); 3204025 - Goleniów (obszar wiejski); 3204034 - Maszewo (miasto); 3204035 - Maszewo (obszar wiejski); 3204052 - Osina (gmina wiejska); 3204074 - Stepnica (miasto); 3204075 - Stepnica (obszar wiejski)</t>
  </si>
  <si>
    <t>3204062 - Przybiernów (gmina wiejska); 3204074 - Stepnica (miasto); 3204075 - Stepnica (obszar wiejski)</t>
  </si>
  <si>
    <t>3205012 - Brojce (gmina wiejska); 3205024 - Gryfice (miasto); 3205025 - Gryfice (obszar wiejski); 3205044 - Płoty (miasto); 3205045 - Płoty (obszar wiejski)</t>
  </si>
  <si>
    <t>3205032 - Karnice (gmina wiejska); 3205072 - Rewal (gmina wiejska)</t>
  </si>
  <si>
    <t>3205072 - Rewal (gmina wiejska)</t>
  </si>
  <si>
    <t>3205084 - Trzebiatów (miasto); 3205085 - Trzebiatów (obszar wiejski)</t>
  </si>
  <si>
    <t>3206012 - Banie (gmina wiejska); 3206024 - Cedynia (miasto); 3206025 - Cedynia (obszar wiejski); 3206034 - Chojna (miasto); 3206035 - Chojna (obszar wiejski); 3206064 - Moryń (miasto); 3206065 - Moryń (obszar wiejski); 3206084 - Trzcińsko-Zdrój (miasto); 3206085 - Trzcińsko-Zdrój (obszar wiejski); 3206092 - Widuchowa (gmina wiejska)</t>
  </si>
  <si>
    <t>3206012 - Banie (gmina wiejska); 3206044 - Gryfino (miasto); 3206045 - Gryfino (obszar wiejski); 3206072 - Stare Czarnowo (gmina wiejska); 3206092 - Widuchowa (gmina wiejska)</t>
  </si>
  <si>
    <t>3206054 - Mieszkowice (miasto); 3206055 - Mieszkowice (obszar wiejski); 3206064 - Moryń (miasto); 3206065 - Moryń (obszar wiejski); 3206085 - Trzcińsko-Zdrój (obszar wiejski)</t>
  </si>
  <si>
    <t>3207014 - Dziwnów (miasto); 3207015 - Dziwnów (obszar wiejski)</t>
  </si>
  <si>
    <t>3207014 - Dziwnów (miasto); 3207015 - Dziwnów (obszar wiejski); 3207024 - Golczewo (miasto); 3207025 - Golczewo (obszar wiejski); 3207034 - Kamień Pomorski (miasto); 3207035 - Kamień Pomorski (obszar wiejski); 3207065 - Wolin (obszar wiejski); 3207052 - Świerzno (gmina wiejska)</t>
  </si>
  <si>
    <t>3207044 - Międzyzdroje (miasto); 3207045 - Międzyzdroje (obszar wiejski); 3207064 - Wolin (miasto)</t>
  </si>
  <si>
    <t>3208022 - Dygowo (gmina wiejska); 3208034 - Gościno (miasto); 3208035 - Gościno (obszar wiejski); 3208011 - Kołobrzeg (gmina miejska); 3208042 - Kołobrzeg (gmina wiejska); 3208062 - Siemyśl (gmina wiejska); 3208072 - Ustronie Morskie (gmina wiejska)</t>
  </si>
  <si>
    <t>3208034 - Gościno (miasto); 3208035 - Gościno (obszar wiejski); 3208052 - Rymań (gmina wiejska); 3208062 - Siemyśl (gmina wiejska)</t>
  </si>
  <si>
    <t>3208072 - Ustronie Morskie (gmina wiejska)</t>
  </si>
  <si>
    <t>3209022 - Biesiekierz (gmina wiejska); 3209012 - Będzino (gmina wiejska); 3261011 - Koszalin (gmina miejska); 3209042 - Manowo (gmina wiejska); 3209054 - Mielno (miasto); 3209055 - Mielno (obszar wiejski); 3209074 - Sianów (miasto); 3209075 - Sianów (obszar wiejski)</t>
  </si>
  <si>
    <t>3209054 - Mielno (miasto); 3209055 - Mielno (obszar wiejski)</t>
  </si>
  <si>
    <t>3209064 - Polanów (miasto); 3209065 - Polanów (obszar wiejski)</t>
  </si>
  <si>
    <t>3210014 - Barlinek (miasto); 3210015 - Barlinek (obszar wiejski); 3202054 - Pełczyce (miasto); 3202055 - Pełczyce (obszar wiejski)</t>
  </si>
  <si>
    <t>3210014 - Barlinek (miasto); 3210015 - Barlinek (obszar wiejski); 3210044 - Myślibórz (miasto); 3210045 - Myślibórz (obszar wiejski); 3210052 - Nowogródek Pomorski (gmina wiejska)</t>
  </si>
  <si>
    <t>3210022 - Boleszkowice (gmina wiejska); 3210034 - Dębno (miasto); 3210035 - Dębno (obszar wiejski)</t>
  </si>
  <si>
    <t>3211012 - Dobra (Szczecińska) (gmina wiejska); 3211022 - Kołbaskowo (gmina wiejska); 3262011 - Szczecin (gmina miejska)</t>
  </si>
  <si>
    <t>3211034 - Nowe Warpno (miasto); 3211035 - Nowe Warpno (obszar wiejski); 3211044 - Police (miasto); 3211045 - Police (obszar wiejski)</t>
  </si>
  <si>
    <t>3212012 - Bielice (gmina wiejska); 3212022 - Kozielice (gmina wiejska); 3212034 - Lipiany (miasto); 3212035 - Lipiany (obszar wiejski); 3212042 - Przelewice (gmina wiejska); 3212054 - Pyrzyce (miasto); 3212055 - Pyrzyce (obszar wiejski); 3212062 - Warnice (gmina wiejska)</t>
  </si>
  <si>
    <t>3213011 - Darłowo (gmina miejska); 3213032 - Darłowo (gmina wiejska); 3213052 - Postomino (gmina wiejska)</t>
  </si>
  <si>
    <t>3213042 - Malechowo (gmina wiejska)</t>
  </si>
  <si>
    <t>3213052 - Postomino (gmina wiejska); 3213021 - Sławno (gmina miejska); 3213062 - Sławno (gmina wiejska)</t>
  </si>
  <si>
    <t>3214024 - Chociwel (miasto); 3214025 - Chociwel (obszar wiejski); 3214054 - Ińsko (miasto); 3214055 - Ińsko (obszar wiejski); 3214082 - Marianowo (gmina wiejska)</t>
  </si>
  <si>
    <t>3214034 - Dobrzany (miasto); 3214035 - Dobrzany (obszar wiejski)</t>
  </si>
  <si>
    <t>3214042 - Dolice (gmina wiejska); 3214062 - Kobylanka (gmina wiejska); 3214082 - Marianowo (gmina wiejska); 3214092 - Stara Dąbrowa (gmina wiejska); 3214011 - Stargard Szczeciński (gmina miejska); 3214102 - Stargard Szczeciński (gmina wiejska)</t>
  </si>
  <si>
    <t>3215024 - Barwice (miasto); 3215025 - Barwice (obszar wiejski); 3215052 - Grzmiąca (gmina wiejska)</t>
  </si>
  <si>
    <t>3215034 - Biały Bór (miasto); 3215035 - Biały Bór (obszar wiejski); 3209034 - Bobolice (miasto); 3209035 - Bobolice (obszar wiejski)</t>
  </si>
  <si>
    <t>3215044 - Borne Sulinowo (miasto); 3215045 - Borne Sulinowo (obszar wiejski)</t>
  </si>
  <si>
    <t>3215044 - Borne Sulinowo (miasto); 3215045 - Borne Sulinowo (obszar wiejski); 3215052 - Grzmiąca (gmina wiejska); 3215011 - Szczecinek (gmina miejska); 3215062 - Szczecinek (gmina wiejska)</t>
  </si>
  <si>
    <t>3216022 - Brzeżno (gmina wiejska); 3216034 - Połczyn-Zdrój (miasto); 3216035 - Połczyn-Zdrój (obszar wiejski); 3216042 - Rąbino (gmina wiejska); 3216062 - Świdwin (gmina wiejska)</t>
  </si>
  <si>
    <t>3216022 - Brzeżno (gmina wiejska); 3216042 - Rąbino (gmina wiejska); 3216042 - Rąbino (gmina wiejska); 3216052 - Sławoborze (gmina wiejska); 3216011 - Świdwin (gmina miejska); 3216062 - Świdwin (gmina wiejska)</t>
  </si>
  <si>
    <t>3217024 - Człopa (miasto); 3217025 - Człopa (obszar wiejski); 3217044 - Tuczno (miasto); 3217045 - Tuczno (obszar wiejski)</t>
  </si>
  <si>
    <t>3217034 - Mirosławiec (miasto); 3217035 - Mirosławiec (obszar wiejski); 3217011 - Wałcz (gmina miejska); 3217052 - Wałcz (gmina wiejska)</t>
  </si>
  <si>
    <t>3218014 - Dobra (miasto); 3218015 - Dobra (obszar wiejski); 3204044 - Nowogard (miasto); 3204045 - Nowogard (obszar wiejski); 3204052 - Osina (gmina wiejska)</t>
  </si>
  <si>
    <t>3218032 - Radowo Małe (gmina wiejska); 3218044 - Resko (miasto); 3218045 - Resko (obszar wiejski)</t>
  </si>
  <si>
    <t>3218032 - Radowo Małe (gmina wiejska); 3218054 - Węgorzyno (miasto); 3218055 - Węgorzyno (obszar wiejski); 3218024 - Łobez (miasto); 3218025 - Łobez (obszar wiejski)</t>
  </si>
  <si>
    <t>3262011 - Szczecin (gmina miejska)</t>
  </si>
  <si>
    <t>3263011 - Świnoujście (gmina miejska)</t>
  </si>
  <si>
    <t>Kryterium gęstości zaludnienia</t>
  </si>
  <si>
    <t>Mediana czasu dotarcia 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</si>
  <si>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</si>
  <si>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</si>
  <si>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</si>
  <si>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interwencji zespołu ratownictwa medycznego od przyjęcia zgłoszenia o zdarzeniu do powrotu do gotowości operacyjnej [gg:mm:ss]</t>
  </si>
  <si>
    <t>Maksymalny czas interwencji zespołu ratownictwa medycznego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</si>
  <si>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</si>
  <si>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</si>
  <si>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78-200 Białogard, Szpitalna 5a</t>
  </si>
  <si>
    <t>Miasta powyżej 10 tys. mieszkańców</t>
  </si>
  <si>
    <t>00:08:45</t>
  </si>
  <si>
    <t>00:35:27</t>
  </si>
  <si>
    <t>00:48:23</t>
  </si>
  <si>
    <t>02:11:19</t>
  </si>
  <si>
    <t>01:22</t>
  </si>
  <si>
    <t>00:20</t>
  </si>
  <si>
    <t>Poza miastem powyżej 10 tys. mieszkańców</t>
  </si>
  <si>
    <t>00:18:48</t>
  </si>
  <si>
    <t>00:48:19</t>
  </si>
  <si>
    <t>01:09:38</t>
  </si>
  <si>
    <t>02:32:46</t>
  </si>
  <si>
    <t>01:04</t>
  </si>
  <si>
    <t>00:08:37</t>
  </si>
  <si>
    <t>00:42:04</t>
  </si>
  <si>
    <t>00:48:34</t>
  </si>
  <si>
    <t>02:37:06</t>
  </si>
  <si>
    <t>01:32</t>
  </si>
  <si>
    <t>00:19</t>
  </si>
  <si>
    <t>00:18:47</t>
  </si>
  <si>
    <t>00:41:37</t>
  </si>
  <si>
    <t>01:06:18</t>
  </si>
  <si>
    <t>02:41:28</t>
  </si>
  <si>
    <t>00:44</t>
  </si>
  <si>
    <t>00:15</t>
  </si>
  <si>
    <t>73-200 Choszczno, Zielna 1</t>
  </si>
  <si>
    <t>00:08:01</t>
  </si>
  <si>
    <t>00:50:45</t>
  </si>
  <si>
    <t>00:35:31</t>
  </si>
  <si>
    <t>02:35:16</t>
  </si>
  <si>
    <t>00:46</t>
  </si>
  <si>
    <t>00:36</t>
  </si>
  <si>
    <t>00:19:54</t>
  </si>
  <si>
    <t>00:44:33</t>
  </si>
  <si>
    <t>00:57:13</t>
  </si>
  <si>
    <t>01:59:30</t>
  </si>
  <si>
    <t>00:28</t>
  </si>
  <si>
    <t>00:37</t>
  </si>
  <si>
    <t>00:07:10</t>
  </si>
  <si>
    <t>00:45:47</t>
  </si>
  <si>
    <t>00:35:52</t>
  </si>
  <si>
    <t>01:36:18</t>
  </si>
  <si>
    <t>00:43</t>
  </si>
  <si>
    <t>00:20:14</t>
  </si>
  <si>
    <t>00:44:15</t>
  </si>
  <si>
    <t>00:55:51</t>
  </si>
  <si>
    <t>02:05:28</t>
  </si>
  <si>
    <t>01:15</t>
  </si>
  <si>
    <t>00:30</t>
  </si>
  <si>
    <t>78-550 Czaplinek, Pławieńska 1</t>
  </si>
  <si>
    <t>00:20:59</t>
  </si>
  <si>
    <t>00:25:32</t>
  </si>
  <si>
    <t>00:55:45</t>
  </si>
  <si>
    <t>01:57:13</t>
  </si>
  <si>
    <t>00:32</t>
  </si>
  <si>
    <t>00:15:51</t>
  </si>
  <si>
    <t>00:36:31</t>
  </si>
  <si>
    <t>00:52:06</t>
  </si>
  <si>
    <t>02:14:27</t>
  </si>
  <si>
    <t>01:02</t>
  </si>
  <si>
    <t>78-500 Drawsko Pomorskie, Bolesława Chrobrego 4</t>
  </si>
  <si>
    <t>00:07:48</t>
  </si>
  <si>
    <t>00:39:17</t>
  </si>
  <si>
    <t>00:47:08</t>
  </si>
  <si>
    <t>03:59:18</t>
  </si>
  <si>
    <t>00:48</t>
  </si>
  <si>
    <t>00:17:54</t>
  </si>
  <si>
    <t>00:39:30</t>
  </si>
  <si>
    <t>01:00:23</t>
  </si>
  <si>
    <t>02:36:04</t>
  </si>
  <si>
    <t>00:27</t>
  </si>
  <si>
    <t>00:52</t>
  </si>
  <si>
    <t>78-540 Kalisz Pomorski, Wolności 14</t>
  </si>
  <si>
    <t>00:31:55</t>
  </si>
  <si>
    <t>00:37:56</t>
  </si>
  <si>
    <t>00:52:27</t>
  </si>
  <si>
    <t>01:07:12</t>
  </si>
  <si>
    <t>00:40</t>
  </si>
  <si>
    <t>00:37:27</t>
  </si>
  <si>
    <t>01:03:36</t>
  </si>
  <si>
    <t>03:05:41</t>
  </si>
  <si>
    <t>01:17</t>
  </si>
  <si>
    <t>00:47</t>
  </si>
  <si>
    <t>78-520 Złocieniec, 1 Dywizji Wojska Polskiego 6</t>
  </si>
  <si>
    <t>00:07:55</t>
  </si>
  <si>
    <t>00:24:16</t>
  </si>
  <si>
    <t>00:54:13</t>
  </si>
  <si>
    <t>02:40:52</t>
  </si>
  <si>
    <t>00:45</t>
  </si>
  <si>
    <t>00:19:22</t>
  </si>
  <si>
    <t>00:37:38</t>
  </si>
  <si>
    <t>01:16:28</t>
  </si>
  <si>
    <t>02:20:30</t>
  </si>
  <si>
    <t>00:33</t>
  </si>
  <si>
    <t>72-100 Goleniów, Nowogardzka 2A</t>
  </si>
  <si>
    <t>00:08:24</t>
  </si>
  <si>
    <t>00:27:55</t>
  </si>
  <si>
    <t>00:54:29</t>
  </si>
  <si>
    <t>02:04:55</t>
  </si>
  <si>
    <t>00:34</t>
  </si>
  <si>
    <t>00:50</t>
  </si>
  <si>
    <t>00:20:27</t>
  </si>
  <si>
    <t>00:43:06</t>
  </si>
  <si>
    <t>01:09:01</t>
  </si>
  <si>
    <t>01:57:46</t>
  </si>
  <si>
    <t>00:36:01</t>
  </si>
  <si>
    <t>00:40:02</t>
  </si>
  <si>
    <t>01:31:35</t>
  </si>
  <si>
    <t>00:56</t>
  </si>
  <si>
    <t>00:42</t>
  </si>
  <si>
    <t>00:17:47</t>
  </si>
  <si>
    <t>00:37:30</t>
  </si>
  <si>
    <t>00:53:41</t>
  </si>
  <si>
    <t>01:43:43</t>
  </si>
  <si>
    <t>72-200 Nowogard, Wojska Polskiego 7-8</t>
  </si>
  <si>
    <t>00:07:06</t>
  </si>
  <si>
    <t>00:33:38</t>
  </si>
  <si>
    <t>00:47:05</t>
  </si>
  <si>
    <t>01:48:54</t>
  </si>
  <si>
    <t>00:24</t>
  </si>
  <si>
    <t>00:19:03</t>
  </si>
  <si>
    <t>00:37:34</t>
  </si>
  <si>
    <t>01:09:43</t>
  </si>
  <si>
    <t>02:42:19</t>
  </si>
  <si>
    <t>00:22</t>
  </si>
  <si>
    <t>00:07:42</t>
  </si>
  <si>
    <t>00:31:00</t>
  </si>
  <si>
    <t>00:57:08</t>
  </si>
  <si>
    <t>02:35:30</t>
  </si>
  <si>
    <t>00:29</t>
  </si>
  <si>
    <t>00:17:39</t>
  </si>
  <si>
    <t>00:28:13</t>
  </si>
  <si>
    <t>01:06:01</t>
  </si>
  <si>
    <t>02:57:19</t>
  </si>
  <si>
    <t>72-110 Przybiernów, Cisowa  3</t>
  </si>
  <si>
    <t>00:25:41</t>
  </si>
  <si>
    <t>00:30:28</t>
  </si>
  <si>
    <t>00:54:36</t>
  </si>
  <si>
    <t>01:44:55</t>
  </si>
  <si>
    <t>00:58</t>
  </si>
  <si>
    <t>00:21:40</t>
  </si>
  <si>
    <t>00:41:06</t>
  </si>
  <si>
    <t>01:12:00</t>
  </si>
  <si>
    <t>02:49:00</t>
  </si>
  <si>
    <t>00:49</t>
  </si>
  <si>
    <t>72-300 Gryfice, 3-go Maja 1B</t>
  </si>
  <si>
    <t>00:08:22</t>
  </si>
  <si>
    <t>00:34:09</t>
  </si>
  <si>
    <t>02:03:43</t>
  </si>
  <si>
    <t>00:35</t>
  </si>
  <si>
    <t>00:20:01</t>
  </si>
  <si>
    <t>00:34:25</t>
  </si>
  <si>
    <t>01:06:21</t>
  </si>
  <si>
    <t>02:26:26</t>
  </si>
  <si>
    <t>00:41</t>
  </si>
  <si>
    <t>00:34:51</t>
  </si>
  <si>
    <t>00:45:51</t>
  </si>
  <si>
    <t>02:00:58</t>
  </si>
  <si>
    <t>00:18:41</t>
  </si>
  <si>
    <t>00:45:09</t>
  </si>
  <si>
    <t>00:58:29</t>
  </si>
  <si>
    <t>02:02:43</t>
  </si>
  <si>
    <t>00:31</t>
  </si>
  <si>
    <t>72-350 Niechorze, Kolejowa 20</t>
  </si>
  <si>
    <t>00:14:40</t>
  </si>
  <si>
    <t>00:48:07</t>
  </si>
  <si>
    <t>01:19:14</t>
  </si>
  <si>
    <t>02:48:04</t>
  </si>
  <si>
    <t>72-320 Trzebiatów, II Pułku Ułanów 19</t>
  </si>
  <si>
    <t>00:24:33</t>
  </si>
  <si>
    <t>01:00:24</t>
  </si>
  <si>
    <t>01:31:19</t>
  </si>
  <si>
    <t>01:41</t>
  </si>
  <si>
    <t>00:11:25</t>
  </si>
  <si>
    <t>00:48:22</t>
  </si>
  <si>
    <t>01:02:49</t>
  </si>
  <si>
    <t>02:32:21</t>
  </si>
  <si>
    <t>00:25</t>
  </si>
  <si>
    <t>74-500 Chojna, Polna 3A</t>
  </si>
  <si>
    <t>00:14:28</t>
  </si>
  <si>
    <t>00:31:40</t>
  </si>
  <si>
    <t>01:07:55</t>
  </si>
  <si>
    <t>02:40:37</t>
  </si>
  <si>
    <t>00:15:17</t>
  </si>
  <si>
    <t>00:34:04</t>
  </si>
  <si>
    <t>01:07:19</t>
  </si>
  <si>
    <t>02:24:12</t>
  </si>
  <si>
    <t>00:38</t>
  </si>
  <si>
    <t>72-100 Gryfino, Żołnierzy Wyklętych 1</t>
  </si>
  <si>
    <t>00:06:04</t>
  </si>
  <si>
    <t>00:28:45</t>
  </si>
  <si>
    <t>00:46:51</t>
  </si>
  <si>
    <t>02:03:28</t>
  </si>
  <si>
    <t>00:16:08</t>
  </si>
  <si>
    <t>00:48:09</t>
  </si>
  <si>
    <t>01:03:13</t>
  </si>
  <si>
    <t>02:36:15</t>
  </si>
  <si>
    <t>01:03</t>
  </si>
  <si>
    <t>00:26</t>
  </si>
  <si>
    <t>00:37:37</t>
  </si>
  <si>
    <t>00:50:49</t>
  </si>
  <si>
    <t>01:56:49</t>
  </si>
  <si>
    <t>01:45</t>
  </si>
  <si>
    <t>00:18:20</t>
  </si>
  <si>
    <t>00:32:49</t>
  </si>
  <si>
    <t>01:15:11</t>
  </si>
  <si>
    <t>02:36:30</t>
  </si>
  <si>
    <t>74-505 Mieszkowice, Korczaka 1A/5</t>
  </si>
  <si>
    <t>00:24:28</t>
  </si>
  <si>
    <t>00:26:53</t>
  </si>
  <si>
    <t>01:17:01</t>
  </si>
  <si>
    <t>02:00:34</t>
  </si>
  <si>
    <t>00:12:18</t>
  </si>
  <si>
    <t>00:34:48</t>
  </si>
  <si>
    <t>01:09:16</t>
  </si>
  <si>
    <t>02:33:24</t>
  </si>
  <si>
    <t>00:39</t>
  </si>
  <si>
    <t>72-400 Kamień Pomorski, Wolińska 5</t>
  </si>
  <si>
    <t>00:11:33</t>
  </si>
  <si>
    <t>00:37:44</t>
  </si>
  <si>
    <t>01:11:06</t>
  </si>
  <si>
    <t>03:33:09</t>
  </si>
  <si>
    <t>00:07:32</t>
  </si>
  <si>
    <t>00:30:41</t>
  </si>
  <si>
    <t>00:54</t>
  </si>
  <si>
    <t>00:08</t>
  </si>
  <si>
    <t>00:11:34</t>
  </si>
  <si>
    <t>00:39:59</t>
  </si>
  <si>
    <t>01:03:17</t>
  </si>
  <si>
    <t>02:50:59</t>
  </si>
  <si>
    <t>00:23</t>
  </si>
  <si>
    <t>72-500 Międzyzdroje, Gryfa Pomorskiego 3</t>
  </si>
  <si>
    <t>00:18:19</t>
  </si>
  <si>
    <t>00:31:12</t>
  </si>
  <si>
    <t>01:00:13</t>
  </si>
  <si>
    <t>02:49:26</t>
  </si>
  <si>
    <t>00:12:12</t>
  </si>
  <si>
    <t>00:30:19</t>
  </si>
  <si>
    <t>03:18:38</t>
  </si>
  <si>
    <t>00:20:44</t>
  </si>
  <si>
    <t>00:30:53</t>
  </si>
  <si>
    <t>01:13:58</t>
  </si>
  <si>
    <t>02:42:10</t>
  </si>
  <si>
    <t>01:49</t>
  </si>
  <si>
    <t>00:12:22</t>
  </si>
  <si>
    <t>00:39:02</t>
  </si>
  <si>
    <t>03:11:59</t>
  </si>
  <si>
    <t>78-100 Kołobrzeg, Żurawia 13</t>
  </si>
  <si>
    <t>00:10:04</t>
  </si>
  <si>
    <t>00:53:34</t>
  </si>
  <si>
    <t>00:48:14</t>
  </si>
  <si>
    <t>01:50:25</t>
  </si>
  <si>
    <t>01:34</t>
  </si>
  <si>
    <t>00:19:23</t>
  </si>
  <si>
    <t>00:37:22</t>
  </si>
  <si>
    <t>01:06:05</t>
  </si>
  <si>
    <t>02:01:12</t>
  </si>
  <si>
    <t>01:06</t>
  </si>
  <si>
    <t>00:10:19</t>
  </si>
  <si>
    <t>00:36:58</t>
  </si>
  <si>
    <t>00:48:56</t>
  </si>
  <si>
    <t>01:44:43</t>
  </si>
  <si>
    <t>01:29</t>
  </si>
  <si>
    <t>00:19:24</t>
  </si>
  <si>
    <t>00:42:41</t>
  </si>
  <si>
    <t>01:06:30</t>
  </si>
  <si>
    <t>02:16:59</t>
  </si>
  <si>
    <t>00:10:20</t>
  </si>
  <si>
    <t>00:49:24</t>
  </si>
  <si>
    <t>00:47:24</t>
  </si>
  <si>
    <t>02:02:31</t>
  </si>
  <si>
    <t>01:55</t>
  </si>
  <si>
    <t>00:22:15</t>
  </si>
  <si>
    <t>00:34:10</t>
  </si>
  <si>
    <t>01:09:35</t>
  </si>
  <si>
    <t>02:06:19</t>
  </si>
  <si>
    <t>78-125 Rymań, Szkolna 4</t>
  </si>
  <si>
    <t>00:31:27</t>
  </si>
  <si>
    <t>00:50:02</t>
  </si>
  <si>
    <t>00:51:37</t>
  </si>
  <si>
    <t>01:30:06</t>
  </si>
  <si>
    <t>02:18</t>
  </si>
  <si>
    <t>00:18</t>
  </si>
  <si>
    <t>00:18:01</t>
  </si>
  <si>
    <t>00:40:49</t>
  </si>
  <si>
    <t>01:00:50</t>
  </si>
  <si>
    <t>02:26:28</t>
  </si>
  <si>
    <t>76-020 Bobolice, Pocztowa 15</t>
  </si>
  <si>
    <t>00:20:43</t>
  </si>
  <si>
    <t>00:49:35</t>
  </si>
  <si>
    <t>01:10:25</t>
  </si>
  <si>
    <t>02:09:15</t>
  </si>
  <si>
    <t>00:59</t>
  </si>
  <si>
    <t>01:18</t>
  </si>
  <si>
    <t>76-020 Polanów, Bobolicka  4</t>
  </si>
  <si>
    <t>00:41:23</t>
  </si>
  <si>
    <t>00:57:45</t>
  </si>
  <si>
    <t>01:24:13</t>
  </si>
  <si>
    <t>02:45:31</t>
  </si>
  <si>
    <t>06:36</t>
  </si>
  <si>
    <t>00:43:56</t>
  </si>
  <si>
    <t>01:15:17</t>
  </si>
  <si>
    <t>02:52:33</t>
  </si>
  <si>
    <t>74-320 Barlinek, Szpitalna 4</t>
  </si>
  <si>
    <t>00:06:05</t>
  </si>
  <si>
    <t>00:36:20</t>
  </si>
  <si>
    <t>00:48:29</t>
  </si>
  <si>
    <t>02:12:46</t>
  </si>
  <si>
    <t>01:12</t>
  </si>
  <si>
    <t>00:16:10</t>
  </si>
  <si>
    <t>00:41:02</t>
  </si>
  <si>
    <t>01:04:58</t>
  </si>
  <si>
    <t>02:54:43</t>
  </si>
  <si>
    <t>01:35</t>
  </si>
  <si>
    <t>74-400 Dębno, Piłsudskiego 6</t>
  </si>
  <si>
    <t>00:31:35</t>
  </si>
  <si>
    <t>00:54:02</t>
  </si>
  <si>
    <t>02:21:58</t>
  </si>
  <si>
    <t>00:18:49</t>
  </si>
  <si>
    <t>00:45:56</t>
  </si>
  <si>
    <t>01:10:43</t>
  </si>
  <si>
    <t>02:59:53</t>
  </si>
  <si>
    <t>74-300 Myślibórz, 1-Maja 20</t>
  </si>
  <si>
    <t>00:07:33</t>
  </si>
  <si>
    <t>00:29:28</t>
  </si>
  <si>
    <t>00:57:37</t>
  </si>
  <si>
    <t>02:03:52</t>
  </si>
  <si>
    <t>00:18:06</t>
  </si>
  <si>
    <t>00:46:46</t>
  </si>
  <si>
    <t>01:11:32</t>
  </si>
  <si>
    <t>02:30:49</t>
  </si>
  <si>
    <t>00:08:18</t>
  </si>
  <si>
    <t>00:41:45</t>
  </si>
  <si>
    <t>00:55:02</t>
  </si>
  <si>
    <t>02:00:03</t>
  </si>
  <si>
    <t>00:19:47</t>
  </si>
  <si>
    <t>00:40:39</t>
  </si>
  <si>
    <t>01:07:05</t>
  </si>
  <si>
    <t>04:11:44</t>
  </si>
  <si>
    <t>72-010 Police, Grunwaldzka 20</t>
  </si>
  <si>
    <t>00:10:13</t>
  </si>
  <si>
    <t>00:55:53</t>
  </si>
  <si>
    <t>00:52:26</t>
  </si>
  <si>
    <t>02:17:43</t>
  </si>
  <si>
    <t>00:17:42</t>
  </si>
  <si>
    <t>01:35:15</t>
  </si>
  <si>
    <t>01:02:51</t>
  </si>
  <si>
    <t>02:46:01</t>
  </si>
  <si>
    <t>02:53</t>
  </si>
  <si>
    <t>00:10:16</t>
  </si>
  <si>
    <t>01:00:56</t>
  </si>
  <si>
    <t>00:55:21</t>
  </si>
  <si>
    <t>02:12:01</t>
  </si>
  <si>
    <t>00:17:58</t>
  </si>
  <si>
    <t>01:09:08</t>
  </si>
  <si>
    <t>02:20:21</t>
  </si>
  <si>
    <t>02:04</t>
  </si>
  <si>
    <t>74-200 Pyrzyce, Stargardzka 29</t>
  </si>
  <si>
    <t>00:08:06</t>
  </si>
  <si>
    <t>00:35:19</t>
  </si>
  <si>
    <t>00:53:58</t>
  </si>
  <si>
    <t>02:26:00</t>
  </si>
  <si>
    <t>00:19:50</t>
  </si>
  <si>
    <t>00:33:00</t>
  </si>
  <si>
    <t>01:07:20</t>
  </si>
  <si>
    <t>02:22:18</t>
  </si>
  <si>
    <t>00:08:28</t>
  </si>
  <si>
    <t>00:36:59</t>
  </si>
  <si>
    <t>00:49:55</t>
  </si>
  <si>
    <t>01:53:33</t>
  </si>
  <si>
    <t>01:09</t>
  </si>
  <si>
    <t>00:19:53</t>
  </si>
  <si>
    <t>00:39:49</t>
  </si>
  <si>
    <t>01:07:06</t>
  </si>
  <si>
    <t>02:17:28</t>
  </si>
  <si>
    <t>76-150 Darłowo, Wojska Polskiego  33</t>
  </si>
  <si>
    <t>00:10:21</t>
  </si>
  <si>
    <t>00:32:13</t>
  </si>
  <si>
    <t>01:04:25</t>
  </si>
  <si>
    <t>03:10:51</t>
  </si>
  <si>
    <t>00:20:51</t>
  </si>
  <si>
    <t>00:36:52</t>
  </si>
  <si>
    <t>01:14:10</t>
  </si>
  <si>
    <t>02:28:04</t>
  </si>
  <si>
    <t>76-100 Sławno, Polanowska 35</t>
  </si>
  <si>
    <t>00:11:00</t>
  </si>
  <si>
    <t>00:37:17</t>
  </si>
  <si>
    <t>01:04:18</t>
  </si>
  <si>
    <t>03:18:55</t>
  </si>
  <si>
    <t>00:19:57</t>
  </si>
  <si>
    <t>00:41:24</t>
  </si>
  <si>
    <t>01:15:02</t>
  </si>
  <si>
    <t>02:20:10</t>
  </si>
  <si>
    <t>00:09:31</t>
  </si>
  <si>
    <t>00:48:41</t>
  </si>
  <si>
    <t>00:55:52</t>
  </si>
  <si>
    <t>02:52:43</t>
  </si>
  <si>
    <t>01:20</t>
  </si>
  <si>
    <t>00:18:42</t>
  </si>
  <si>
    <t>00:38:55</t>
  </si>
  <si>
    <t>01:08:55</t>
  </si>
  <si>
    <t>02:11:57</t>
  </si>
  <si>
    <t>76-142 Lejkowo, Lejkowo 12</t>
  </si>
  <si>
    <t>00:30:57</t>
  </si>
  <si>
    <t>01:20:52</t>
  </si>
  <si>
    <t>02:00:12</t>
  </si>
  <si>
    <t>02:57</t>
  </si>
  <si>
    <t>00:22:43</t>
  </si>
  <si>
    <t>00:48:49</t>
  </si>
  <si>
    <t>01:19:19</t>
  </si>
  <si>
    <t>03:18:32</t>
  </si>
  <si>
    <t>73-110 Stargard , Bogusława IV 19</t>
  </si>
  <si>
    <t>00:09:52</t>
  </si>
  <si>
    <t>00:42:32</t>
  </si>
  <si>
    <t>00:51:30</t>
  </si>
  <si>
    <t>02:39:33</t>
  </si>
  <si>
    <t>01:05</t>
  </si>
  <si>
    <t>00:19:32</t>
  </si>
  <si>
    <t>00:35:00</t>
  </si>
  <si>
    <t>01:07:42</t>
  </si>
  <si>
    <t>02:51:11</t>
  </si>
  <si>
    <t>00:10:07</t>
  </si>
  <si>
    <t>00:39:46</t>
  </si>
  <si>
    <t>00:43:07</t>
  </si>
  <si>
    <t>01:58:43</t>
  </si>
  <si>
    <t>00:19:46</t>
  </si>
  <si>
    <t>00:31:23</t>
  </si>
  <si>
    <t>00:52:31</t>
  </si>
  <si>
    <t>01:27:29</t>
  </si>
  <si>
    <t>01:01</t>
  </si>
  <si>
    <t>00:09:50</t>
  </si>
  <si>
    <t>00:34:39</t>
  </si>
  <si>
    <t>00:42:48</t>
  </si>
  <si>
    <t>02:06:45</t>
  </si>
  <si>
    <t>01:36</t>
  </si>
  <si>
    <t>00:41:49</t>
  </si>
  <si>
    <t>01:01:26</t>
  </si>
  <si>
    <t>02:08:16</t>
  </si>
  <si>
    <t>00:11:20</t>
  </si>
  <si>
    <t>00:40:24</t>
  </si>
  <si>
    <t>00:43:12</t>
  </si>
  <si>
    <t>01:39:14</t>
  </si>
  <si>
    <t>00:20:28</t>
  </si>
  <si>
    <t>00:33:23</t>
  </si>
  <si>
    <t>01:00:08</t>
  </si>
  <si>
    <t>01:44:42</t>
  </si>
  <si>
    <t>73-120 Chociwel, Dąbrowskiego 15</t>
  </si>
  <si>
    <t>00:30:52</t>
  </si>
  <si>
    <t>00:42:31</t>
  </si>
  <si>
    <t>00:59:10</t>
  </si>
  <si>
    <t>01:20:11</t>
  </si>
  <si>
    <t>02:06</t>
  </si>
  <si>
    <t>00:18:04</t>
  </si>
  <si>
    <t>01:10:01</t>
  </si>
  <si>
    <t>02:06:10</t>
  </si>
  <si>
    <t>01:08</t>
  </si>
  <si>
    <t>73-130 Dobrzany, Jana Pawła II 22</t>
  </si>
  <si>
    <t>00:14:51</t>
  </si>
  <si>
    <t>00:29:59</t>
  </si>
  <si>
    <t>00:47:42</t>
  </si>
  <si>
    <t>00:58:42</t>
  </si>
  <si>
    <t>01:33</t>
  </si>
  <si>
    <t>01:47</t>
  </si>
  <si>
    <t>00:18:55</t>
  </si>
  <si>
    <t>00:48:06</t>
  </si>
  <si>
    <t>01:11:22</t>
  </si>
  <si>
    <t>03:02:19</t>
  </si>
  <si>
    <t>78-400 Szczecinek, Kościuszki 38</t>
  </si>
  <si>
    <t>00:09:23</t>
  </si>
  <si>
    <t>00:34:13</t>
  </si>
  <si>
    <t>00:47:48</t>
  </si>
  <si>
    <t>02:18:29</t>
  </si>
  <si>
    <t>01:07</t>
  </si>
  <si>
    <t>00:23:06</t>
  </si>
  <si>
    <t>00:39:42</t>
  </si>
  <si>
    <t>02:26:43</t>
  </si>
  <si>
    <t>01:00</t>
  </si>
  <si>
    <t>00:09:03</t>
  </si>
  <si>
    <t>00:25:02</t>
  </si>
  <si>
    <t>00:40:18</t>
  </si>
  <si>
    <t>02:11:36</t>
  </si>
  <si>
    <t>00:18:09</t>
  </si>
  <si>
    <t>00:47:15</t>
  </si>
  <si>
    <t>01:05:32</t>
  </si>
  <si>
    <t>03:10:05</t>
  </si>
  <si>
    <t>01:40</t>
  </si>
  <si>
    <t>78-460 Barwice, Kościuszki 3</t>
  </si>
  <si>
    <t>00:32:45</t>
  </si>
  <si>
    <t>00:40:30</t>
  </si>
  <si>
    <t>01:11:09</t>
  </si>
  <si>
    <t>02:15:15</t>
  </si>
  <si>
    <t>01:13</t>
  </si>
  <si>
    <t>00:15:20</t>
  </si>
  <si>
    <t>00:40:27</t>
  </si>
  <si>
    <t>01:10:33</t>
  </si>
  <si>
    <t>03:24:09</t>
  </si>
  <si>
    <t>01:43</t>
  </si>
  <si>
    <t>78-449 Borne Sulinowo, Szpitalna 5</t>
  </si>
  <si>
    <t>00:38:32</t>
  </si>
  <si>
    <t>01:07:51</t>
  </si>
  <si>
    <t>01:22:18</t>
  </si>
  <si>
    <t>00:07:39</t>
  </si>
  <si>
    <t>00:24:05</t>
  </si>
  <si>
    <t>00:56:48</t>
  </si>
  <si>
    <t>02:09:04</t>
  </si>
  <si>
    <t>78-300 Świdwin, Drawska 38</t>
  </si>
  <si>
    <t>00:07:58</t>
  </si>
  <si>
    <t>00:35:08</t>
  </si>
  <si>
    <t>01:02:44</t>
  </si>
  <si>
    <t>02:26:21</t>
  </si>
  <si>
    <t>01:10</t>
  </si>
  <si>
    <t>00:18:56</t>
  </si>
  <si>
    <t>00:41:07</t>
  </si>
  <si>
    <t>01:24:24</t>
  </si>
  <si>
    <t>03:03:40</t>
  </si>
  <si>
    <t>00:21</t>
  </si>
  <si>
    <t>78-320 Połczyn Zdrój, Grunwaldzka 29</t>
  </si>
  <si>
    <t>00:33:49</t>
  </si>
  <si>
    <t>00:40:36</t>
  </si>
  <si>
    <t>01:09:53</t>
  </si>
  <si>
    <t>01:44:57</t>
  </si>
  <si>
    <t>00:15:41</t>
  </si>
  <si>
    <t>01:07:40</t>
  </si>
  <si>
    <t>03:50:34</t>
  </si>
  <si>
    <t>78-600 Wałcz, Dąbrowskiego 24</t>
  </si>
  <si>
    <t>00:08:42</t>
  </si>
  <si>
    <t>00:30:45</t>
  </si>
  <si>
    <t>00:36:12</t>
  </si>
  <si>
    <t>01:21:55</t>
  </si>
  <si>
    <t>00:51</t>
  </si>
  <si>
    <t>00:38:16</t>
  </si>
  <si>
    <t>00:56:47</t>
  </si>
  <si>
    <t>02:00:25</t>
  </si>
  <si>
    <t>00:07:16</t>
  </si>
  <si>
    <t>00:27:02</t>
  </si>
  <si>
    <t>01:20:25</t>
  </si>
  <si>
    <t>00:16:59</t>
  </si>
  <si>
    <t>00:36:47</t>
  </si>
  <si>
    <t>00:56:09</t>
  </si>
  <si>
    <t>01:41:10</t>
  </si>
  <si>
    <t>78-640 Tuczno, Staszica 5</t>
  </si>
  <si>
    <t>00:31:54</t>
  </si>
  <si>
    <t>00:35:41</t>
  </si>
  <si>
    <t>00:56:04</t>
  </si>
  <si>
    <t>01:09:55</t>
  </si>
  <si>
    <t>07:09</t>
  </si>
  <si>
    <t>00:15:23</t>
  </si>
  <si>
    <t>00:41:20</t>
  </si>
  <si>
    <t>01:00:39</t>
  </si>
  <si>
    <t>01:49:09</t>
  </si>
  <si>
    <t>70-150 Łobez, Waryńskiego 1</t>
  </si>
  <si>
    <t>00:37:10</t>
  </si>
  <si>
    <t>01:12:34</t>
  </si>
  <si>
    <t>02:11:10</t>
  </si>
  <si>
    <t>00:14:43</t>
  </si>
  <si>
    <t>01:09:48</t>
  </si>
  <si>
    <t>03:14:42</t>
  </si>
  <si>
    <t>00:27:13</t>
  </si>
  <si>
    <t>00:36:33</t>
  </si>
  <si>
    <t>01:03:19</t>
  </si>
  <si>
    <t>02:05:13</t>
  </si>
  <si>
    <t>00:17:14</t>
  </si>
  <si>
    <t>00:53:20</t>
  </si>
  <si>
    <t>02:28:37</t>
  </si>
  <si>
    <t>73-315 Resko, Kościuszki 26</t>
  </si>
  <si>
    <t>00:30:23</t>
  </si>
  <si>
    <t>00:55:44</t>
  </si>
  <si>
    <t>01:33:05</t>
  </si>
  <si>
    <t>03:27:19</t>
  </si>
  <si>
    <t>02:22</t>
  </si>
  <si>
    <t>00:53</t>
  </si>
  <si>
    <t>00:13:38</t>
  </si>
  <si>
    <t>00:51:26</t>
  </si>
  <si>
    <t>01:10:47</t>
  </si>
  <si>
    <t>02:47:08</t>
  </si>
  <si>
    <t>00:57</t>
  </si>
  <si>
    <t>75-404 Koszalin, Kościuszki 5</t>
  </si>
  <si>
    <t>00:10:14</t>
  </si>
  <si>
    <t>00:47:23</t>
  </si>
  <si>
    <t>00:51:28</t>
  </si>
  <si>
    <t>02:05:34</t>
  </si>
  <si>
    <t>02:16</t>
  </si>
  <si>
    <t>01:19</t>
  </si>
  <si>
    <t>00:22:11</t>
  </si>
  <si>
    <t>00:40:11</t>
  </si>
  <si>
    <t>01:13:52</t>
  </si>
  <si>
    <t>02:25:07</t>
  </si>
  <si>
    <t>00:08:39</t>
  </si>
  <si>
    <t>00:39:13</t>
  </si>
  <si>
    <t>00:50:53</t>
  </si>
  <si>
    <t>00:52:22</t>
  </si>
  <si>
    <t>02:18:46</t>
  </si>
  <si>
    <t>01:11</t>
  </si>
  <si>
    <t>00:55</t>
  </si>
  <si>
    <t>00:09:48</t>
  </si>
  <si>
    <t>00:45:14</t>
  </si>
  <si>
    <t>00:51:09</t>
  </si>
  <si>
    <t>02:01:40</t>
  </si>
  <si>
    <t>01:27</t>
  </si>
  <si>
    <t>00:22:42</t>
  </si>
  <si>
    <t>00:49:05</t>
  </si>
  <si>
    <t>01:22:44</t>
  </si>
  <si>
    <t>02:52:03</t>
  </si>
  <si>
    <t>00:09:26</t>
  </si>
  <si>
    <t>00:38:11</t>
  </si>
  <si>
    <t>00:51:21</t>
  </si>
  <si>
    <t>02:29:52</t>
  </si>
  <si>
    <t>00:21:07</t>
  </si>
  <si>
    <t>01:15:35</t>
  </si>
  <si>
    <t>02:43:07</t>
  </si>
  <si>
    <t>01:23</t>
  </si>
  <si>
    <t>00:09:12</t>
  </si>
  <si>
    <t>00:34:22</t>
  </si>
  <si>
    <t>00:52:53</t>
  </si>
  <si>
    <t>02:13:51</t>
  </si>
  <si>
    <t>01:31</t>
  </si>
  <si>
    <t>00:19:33</t>
  </si>
  <si>
    <t>01:06:16</t>
  </si>
  <si>
    <t>01:44:33</t>
  </si>
  <si>
    <t>70-320 Szczecin, Twardowskiego 18</t>
  </si>
  <si>
    <t>00:12:53</t>
  </si>
  <si>
    <t>01:04:04</t>
  </si>
  <si>
    <t>00:58:33</t>
  </si>
  <si>
    <t>02:24:48</t>
  </si>
  <si>
    <t>02:15</t>
  </si>
  <si>
    <t>00:20:06</t>
  </si>
  <si>
    <t>00:37:40</t>
  </si>
  <si>
    <t>01:10:16</t>
  </si>
  <si>
    <t>01:52:43</t>
  </si>
  <si>
    <t>02:01</t>
  </si>
  <si>
    <t>00:12:41</t>
  </si>
  <si>
    <t>00:59:39</t>
  </si>
  <si>
    <t>02:21:46</t>
  </si>
  <si>
    <t>02:31</t>
  </si>
  <si>
    <t>00:20:19</t>
  </si>
  <si>
    <t>00:35:07</t>
  </si>
  <si>
    <t>01:22:32</t>
  </si>
  <si>
    <t>02:57:52</t>
  </si>
  <si>
    <t>01:42</t>
  </si>
  <si>
    <t>00:13:28</t>
  </si>
  <si>
    <t>00:59:37</t>
  </si>
  <si>
    <t>02:33:06</t>
  </si>
  <si>
    <t>02:08</t>
  </si>
  <si>
    <t>00:20:13</t>
  </si>
  <si>
    <t>01:20:28</t>
  </si>
  <si>
    <t>02:38:48</t>
  </si>
  <si>
    <t>03:12</t>
  </si>
  <si>
    <t>00:12:55</t>
  </si>
  <si>
    <t>01:02:17</t>
  </si>
  <si>
    <t>01:00:44</t>
  </si>
  <si>
    <t>02:14:24</t>
  </si>
  <si>
    <t>02:26</t>
  </si>
  <si>
    <t>00:40:43</t>
  </si>
  <si>
    <t>01:17:21</t>
  </si>
  <si>
    <t>02:04:21</t>
  </si>
  <si>
    <t>02:14</t>
  </si>
  <si>
    <t>00:13:11</t>
  </si>
  <si>
    <t>03:14:12</t>
  </si>
  <si>
    <t>00:20:26</t>
  </si>
  <si>
    <t>00:37:15</t>
  </si>
  <si>
    <t>01:24:21</t>
  </si>
  <si>
    <t>02:19</t>
  </si>
  <si>
    <t>00:12:01</t>
  </si>
  <si>
    <t>00:56:51</t>
  </si>
  <si>
    <t>00:56:28</t>
  </si>
  <si>
    <t>02:06:55</t>
  </si>
  <si>
    <t>02:13</t>
  </si>
  <si>
    <t>00:18:58</t>
  </si>
  <si>
    <t>00:29:32</t>
  </si>
  <si>
    <t>01:10:42</t>
  </si>
  <si>
    <t>01:52:52</t>
  </si>
  <si>
    <t>00:13:12</t>
  </si>
  <si>
    <t>00:55:37</t>
  </si>
  <si>
    <t>00:58:53</t>
  </si>
  <si>
    <t>02:19:31</t>
  </si>
  <si>
    <t>00:36:48</t>
  </si>
  <si>
    <t>01:06:46</t>
  </si>
  <si>
    <t>01:37:37</t>
  </si>
  <si>
    <t>71-435 Szczecin, Duńska 1</t>
  </si>
  <si>
    <t>00:12:20</t>
  </si>
  <si>
    <t>00:42:11</t>
  </si>
  <si>
    <t>01:05:16</t>
  </si>
  <si>
    <t>02:44:27</t>
  </si>
  <si>
    <t>01:44</t>
  </si>
  <si>
    <t>00:21:30</t>
  </si>
  <si>
    <t>01:05:06</t>
  </si>
  <si>
    <t>01:19:58</t>
  </si>
  <si>
    <t>02:10:06</t>
  </si>
  <si>
    <t>06:27</t>
  </si>
  <si>
    <t>00:12:35</t>
  </si>
  <si>
    <t>00:56:56</t>
  </si>
  <si>
    <t>01:01:21</t>
  </si>
  <si>
    <t>02:29:28</t>
  </si>
  <si>
    <t>01:51</t>
  </si>
  <si>
    <t>00:28:30</t>
  </si>
  <si>
    <t>00:29:56</t>
  </si>
  <si>
    <t>01:34:20</t>
  </si>
  <si>
    <t>02:09:31</t>
  </si>
  <si>
    <t>01:30</t>
  </si>
  <si>
    <t>00:12:27</t>
  </si>
  <si>
    <t>01:01:08</t>
  </si>
  <si>
    <t>00:54:53</t>
  </si>
  <si>
    <t>02:42:36</t>
  </si>
  <si>
    <t>02:03</t>
  </si>
  <si>
    <t>00:23:25</t>
  </si>
  <si>
    <t>00:31:49</t>
  </si>
  <si>
    <t>01:20:16</t>
  </si>
  <si>
    <t>02:06:16</t>
  </si>
  <si>
    <t>70-806 Szczecin, Gryfińska 2a</t>
  </si>
  <si>
    <t>00:12:13</t>
  </si>
  <si>
    <t>00:54:55</t>
  </si>
  <si>
    <t>00:48:39</t>
  </si>
  <si>
    <t>01:54:48</t>
  </si>
  <si>
    <t>02:33</t>
  </si>
  <si>
    <t>00:18:43</t>
  </si>
  <si>
    <t>00:27:28</t>
  </si>
  <si>
    <t>01:03:07</t>
  </si>
  <si>
    <t>01:32:11</t>
  </si>
  <si>
    <t>00:17</t>
  </si>
  <si>
    <t>00:11:44</t>
  </si>
  <si>
    <t>00:49:26</t>
  </si>
  <si>
    <t>02:27:49</t>
  </si>
  <si>
    <t>00:28:15</t>
  </si>
  <si>
    <t>00:53:02</t>
  </si>
  <si>
    <t>00:11:52</t>
  </si>
  <si>
    <t>01:00:37</t>
  </si>
  <si>
    <t>02:31:45</t>
  </si>
  <si>
    <t>02:32</t>
  </si>
  <si>
    <t>00:17:29</t>
  </si>
  <si>
    <t>00:42:58</t>
  </si>
  <si>
    <t>01:18:28</t>
  </si>
  <si>
    <t>02:24:15</t>
  </si>
  <si>
    <t>00:10:53</t>
  </si>
  <si>
    <t>00:40:55</t>
  </si>
  <si>
    <t>00:40:45</t>
  </si>
  <si>
    <t>02:45:01</t>
  </si>
  <si>
    <t>00:19:10</t>
  </si>
  <si>
    <t>00:31:34</t>
  </si>
  <si>
    <t>00:52:18</t>
  </si>
  <si>
    <t>02:00:07</t>
  </si>
  <si>
    <t>72-600 Świnoujście, Mieszka I 5</t>
  </si>
  <si>
    <t>00:09:04</t>
  </si>
  <si>
    <t>00:43:51</t>
  </si>
  <si>
    <t>00:56:40</t>
  </si>
  <si>
    <t>03:27:32</t>
  </si>
  <si>
    <t>00:12</t>
  </si>
  <si>
    <t>00:08:46</t>
  </si>
  <si>
    <t>00:39:37</t>
  </si>
  <si>
    <t>00:51:42</t>
  </si>
  <si>
    <t>03:18:06</t>
  </si>
  <si>
    <t>00:32:06</t>
  </si>
  <si>
    <t>00:51:34</t>
  </si>
  <si>
    <t>00:30:14</t>
  </si>
  <si>
    <t>02:49:56</t>
  </si>
  <si>
    <t>Powiat</t>
  </si>
  <si>
    <t>Ogólna liczba wyjazdów zespołów ratownictwa medycznego</t>
  </si>
  <si>
    <t>00:16:56</t>
  </si>
  <si>
    <t>00:56:43</t>
  </si>
  <si>
    <t>01:05:11</t>
  </si>
  <si>
    <t>04:04:21</t>
  </si>
  <si>
    <t>00:08:23</t>
  </si>
  <si>
    <t>01:01:19</t>
  </si>
  <si>
    <t>02:47:01</t>
  </si>
  <si>
    <t>00:20:36</t>
  </si>
  <si>
    <t>01:09:20</t>
  </si>
  <si>
    <t>00:55:27</t>
  </si>
  <si>
    <t>03:24:25</t>
  </si>
  <si>
    <t>00:08:05</t>
  </si>
  <si>
    <t>00:47:07</t>
  </si>
  <si>
    <t>00:38:09</t>
  </si>
  <si>
    <t>04:28:45</t>
  </si>
  <si>
    <t>00:07:37</t>
  </si>
  <si>
    <t>00:39:57</t>
  </si>
  <si>
    <t>00:46:21</t>
  </si>
  <si>
    <t>03:00:12</t>
  </si>
  <si>
    <t>00:15:26</t>
  </si>
  <si>
    <t>00:57:18</t>
  </si>
  <si>
    <t>00:59:56</t>
  </si>
  <si>
    <t>03:50:54</t>
  </si>
  <si>
    <t>00:07:36</t>
  </si>
  <si>
    <t>01:12:45</t>
  </si>
  <si>
    <t>03:44:54</t>
  </si>
  <si>
    <t>00:18:44</t>
  </si>
  <si>
    <t>01:00:34</t>
  </si>
  <si>
    <t>01:02:40</t>
  </si>
  <si>
    <t>03:25:27</t>
  </si>
  <si>
    <t>00:15:58</t>
  </si>
  <si>
    <t>02:12:31</t>
  </si>
  <si>
    <t>05:30:57</t>
  </si>
  <si>
    <t>00:07:47</t>
  </si>
  <si>
    <t>00:57:29</t>
  </si>
  <si>
    <t>00:45:05</t>
  </si>
  <si>
    <t>03:03:14</t>
  </si>
  <si>
    <t>00:06:52</t>
  </si>
  <si>
    <t>00:52:40</t>
  </si>
  <si>
    <t>04:28:04</t>
  </si>
  <si>
    <t>00:14:38</t>
  </si>
  <si>
    <t>01:29:47</t>
  </si>
  <si>
    <t>03:52:00</t>
  </si>
  <si>
    <t>01:06:02</t>
  </si>
  <si>
    <t>01:04:22</t>
  </si>
  <si>
    <t>03:49:01</t>
  </si>
  <si>
    <t>00:18:35</t>
  </si>
  <si>
    <t>00:43:08</t>
  </si>
  <si>
    <t>01:04:26</t>
  </si>
  <si>
    <t>03:55:27</t>
  </si>
  <si>
    <t>01:28</t>
  </si>
  <si>
    <t>00:10:27</t>
  </si>
  <si>
    <t>01:09:00</t>
  </si>
  <si>
    <t>00:48:43</t>
  </si>
  <si>
    <t>03:21:22</t>
  </si>
  <si>
    <t>01:57</t>
  </si>
  <si>
    <t>02:43:09</t>
  </si>
  <si>
    <t>01:04:17</t>
  </si>
  <si>
    <t>04:03:45</t>
  </si>
  <si>
    <t>00:09:27</t>
  </si>
  <si>
    <t>01:23:40</t>
  </si>
  <si>
    <t>00:50:09</t>
  </si>
  <si>
    <t>03:54:01</t>
  </si>
  <si>
    <t>01:46</t>
  </si>
  <si>
    <t>00:21:06</t>
  </si>
  <si>
    <t>01:14:52</t>
  </si>
  <si>
    <t>01:11:02</t>
  </si>
  <si>
    <t>04:00:02</t>
  </si>
  <si>
    <t>00:26:58</t>
  </si>
  <si>
    <t>00:51:05</t>
  </si>
  <si>
    <t>01:02:28</t>
  </si>
  <si>
    <t>02:22:22</t>
  </si>
  <si>
    <t>04:18</t>
  </si>
  <si>
    <t>00:16:12</t>
  </si>
  <si>
    <t>01:02:02</t>
  </si>
  <si>
    <t>04:01:54</t>
  </si>
  <si>
    <t>00:23:52</t>
  </si>
  <si>
    <t>01:02:48</t>
  </si>
  <si>
    <t>03:43:54</t>
  </si>
  <si>
    <t>00:13:56</t>
  </si>
  <si>
    <t>01:12:15</t>
  </si>
  <si>
    <t>01:00:09</t>
  </si>
  <si>
    <t>04:56:28</t>
  </si>
  <si>
    <t>00:07:12</t>
  </si>
  <si>
    <t>00:51:45</t>
  </si>
  <si>
    <t>11:49:05</t>
  </si>
  <si>
    <t>00:17:00</t>
  </si>
  <si>
    <t>01:03:24</t>
  </si>
  <si>
    <t>01:05:09</t>
  </si>
  <si>
    <t>04:44:43</t>
  </si>
  <si>
    <t>00:10:03</t>
  </si>
  <si>
    <t>01:12:59</t>
  </si>
  <si>
    <t>00:52:08</t>
  </si>
  <si>
    <t>04:02:13</t>
  </si>
  <si>
    <t>01:18:56</t>
  </si>
  <si>
    <t>01:08:05</t>
  </si>
  <si>
    <t>02:50:55</t>
  </si>
  <si>
    <t>00:55:50</t>
  </si>
  <si>
    <t>00:48:44</t>
  </si>
  <si>
    <t>02:50:03</t>
  </si>
  <si>
    <t>00:51:19</t>
  </si>
  <si>
    <t>03:28:46</t>
  </si>
  <si>
    <t>00:19:36</t>
  </si>
  <si>
    <t>01:18:14</t>
  </si>
  <si>
    <t>01:15:26</t>
  </si>
  <si>
    <t>04:17:08</t>
  </si>
  <si>
    <t>00:10:24</t>
  </si>
  <si>
    <t>00:58:16</t>
  </si>
  <si>
    <t>01:02:41</t>
  </si>
  <si>
    <t>04:03:28</t>
  </si>
  <si>
    <t>00:18:51</t>
  </si>
  <si>
    <t>01:15:55</t>
  </si>
  <si>
    <t>01:05:39</t>
  </si>
  <si>
    <t>03:30:42</t>
  </si>
  <si>
    <t>00:09:53</t>
  </si>
  <si>
    <t>00:54:25</t>
  </si>
  <si>
    <t>00:44:46</t>
  </si>
  <si>
    <t>03:35:33</t>
  </si>
  <si>
    <t>01:21</t>
  </si>
  <si>
    <t>00:12:37</t>
  </si>
  <si>
    <t>01:30:25</t>
  </si>
  <si>
    <t>00:57:53</t>
  </si>
  <si>
    <t>04:07:13</t>
  </si>
  <si>
    <t>00:19:44</t>
  </si>
  <si>
    <t>01:00:18</t>
  </si>
  <si>
    <t>01:11:56</t>
  </si>
  <si>
    <t>03:35:51</t>
  </si>
  <si>
    <t>szczecinecki</t>
  </si>
  <si>
    <t>00:15:57</t>
  </si>
  <si>
    <t>01:10:54</t>
  </si>
  <si>
    <t>01:00:57</t>
  </si>
  <si>
    <t>04:52:38</t>
  </si>
  <si>
    <t>00:08:41</t>
  </si>
  <si>
    <t>00:45:13</t>
  </si>
  <si>
    <t>00:40:46</t>
  </si>
  <si>
    <t>05:07:04</t>
  </si>
  <si>
    <t>01:16</t>
  </si>
  <si>
    <t>00:08:34</t>
  </si>
  <si>
    <t>00:54:06</t>
  </si>
  <si>
    <t>01:04:16</t>
  </si>
  <si>
    <t>03:25:23</t>
  </si>
  <si>
    <t>00:18:28</t>
  </si>
  <si>
    <t>01:10:30</t>
  </si>
  <si>
    <t>04:52:37</t>
  </si>
  <si>
    <t>01:13:18</t>
  </si>
  <si>
    <t>00:49:58</t>
  </si>
  <si>
    <t>04:18:05</t>
  </si>
  <si>
    <t>00:23:29</t>
  </si>
  <si>
    <t>00:53:07</t>
  </si>
  <si>
    <t>01:12:32</t>
  </si>
  <si>
    <t>02:20:49</t>
  </si>
  <si>
    <t>03:27</t>
  </si>
  <si>
    <t>00:07:29</t>
  </si>
  <si>
    <t>00:40:42</t>
  </si>
  <si>
    <t>00:37:18</t>
  </si>
  <si>
    <t>04:03:43</t>
  </si>
  <si>
    <t>00:16:35</t>
  </si>
  <si>
    <t>01:08:12</t>
  </si>
  <si>
    <t>00:58:45</t>
  </si>
  <si>
    <t>04:05:52</t>
  </si>
  <si>
    <t>Mediana czasu dotarcia na miejsce zdarzenia [gg:mm:ss]</t>
  </si>
  <si>
    <t>Maksymalny czas dotarcia na miejsce zdarzenia [gg:mm:ss]</t>
  </si>
  <si>
    <t>00:52:33</t>
  </si>
  <si>
    <t>00:17:19</t>
  </si>
  <si>
    <t>01:05:18</t>
  </si>
  <si>
    <t>Nazwa, adres miejsca stacjonowania lotniczego zespołu ratownictwa medycznego</t>
  </si>
  <si>
    <t>Czas dyżuru</t>
  </si>
  <si>
    <t>Ratownik 11, 72-100 Goleniów, Goleniów</t>
  </si>
  <si>
    <t>Ratownik 22, 76-042 Rosnowo, Lotnisko Zegrze Pomorskie</t>
  </si>
  <si>
    <t>Województwo zakładu leczniczego</t>
  </si>
  <si>
    <t>Nazwa zakładu leczniczego</t>
  </si>
  <si>
    <t>Numer REGON zakładu leczniczego</t>
  </si>
  <si>
    <t>Adres zakładu leczniczego - powiat</t>
  </si>
  <si>
    <t>Adres zakładu leczniczego - gmina</t>
  </si>
  <si>
    <t>Adres zakładu leczniczego - miejscowość</t>
  </si>
  <si>
    <t>Adres zakładu leczniczego - kod pocztowy</t>
  </si>
  <si>
    <t>Adres zakładu leczniczego - ulica</t>
  </si>
  <si>
    <t>Adres zakładu leczniczego - budynek</t>
  </si>
  <si>
    <t>Kod TERYT zakładu leczniczego</t>
  </si>
  <si>
    <t>Nazwa podmiotu leczniczego</t>
  </si>
  <si>
    <t>Adres siedziby podmiotu leczniczego</t>
  </si>
  <si>
    <t>Numer księgi rejestrowej podmiotu leczniczego</t>
  </si>
  <si>
    <t>Numer REGON podmiotu leczniczego</t>
  </si>
  <si>
    <t>Liczba pacjentów 0-18 lat</t>
  </si>
  <si>
    <t>Liczba pacjentów &gt;18 lat</t>
  </si>
  <si>
    <t>Liczba pacjentów - razem</t>
  </si>
  <si>
    <t>Liczba pacjentów przekazanych przez zespoły ratownictwa medycznego 0-18 lat</t>
  </si>
  <si>
    <t>Liczba pacjentów przekazanych przez zespoły ratownictwa medycznego &gt;18 lat</t>
  </si>
  <si>
    <t>Liczba pacjentów przekazanych przez zespoły ratownictwa medycznego - razem</t>
  </si>
  <si>
    <t>Liczba zgonów w szpitalnym oddziale ratunkowym 0-18 lat</t>
  </si>
  <si>
    <t>Liczba zgonów w szpitalnym oddziale ratunkowym &gt;18 lat</t>
  </si>
  <si>
    <t>Liczba zgonów w szpitalnym oddziale ratunkowym - razem</t>
  </si>
  <si>
    <t>Zachodniopomorskie</t>
  </si>
  <si>
    <t>Samodzielny Publiczny Zakład Opieki Zdrowotnej w Choszcznie</t>
  </si>
  <si>
    <t>ul. Niedziałkowskiego</t>
  </si>
  <si>
    <t>4</t>
  </si>
  <si>
    <t>000000018416</t>
  </si>
  <si>
    <t>Szpital im. Matki Teresy z Kalkuty</t>
  </si>
  <si>
    <t>ul. Bolesława Chrobrego</t>
  </si>
  <si>
    <t>American Heart of Poland S.A.</t>
  </si>
  <si>
    <t>Samodzielny Publiczny Zespół Zakładów Opieki Zdrowotnej w Gryficach</t>
  </si>
  <si>
    <t>ul. Niechorska</t>
  </si>
  <si>
    <t>27</t>
  </si>
  <si>
    <t>000000017642</t>
  </si>
  <si>
    <t>Szpital Wojewódzki im. M.Kopernika w Koszalinie</t>
  </si>
  <si>
    <t>ul. Tytusa Chałubińskiego</t>
  </si>
  <si>
    <t>000000018250</t>
  </si>
  <si>
    <t>Samodzielny Publiczny Wielospecjalistyczny Zakład Opieki Zdrowotnej</t>
  </si>
  <si>
    <t>Stargard</t>
  </si>
  <si>
    <t>ul. Wojska Polskiego</t>
  </si>
  <si>
    <t>000000017670</t>
  </si>
  <si>
    <t>Szpital Wojewódzki w Szczecinie</t>
  </si>
  <si>
    <t>ul. Arkońska</t>
  </si>
  <si>
    <t>Samodzielny Publiczny Wojewódzki Szpital Zespolony</t>
  </si>
  <si>
    <t>000000017656</t>
  </si>
  <si>
    <t>Szpital Wojewódzki w Szczecinie Zdunowo</t>
  </si>
  <si>
    <t>ul. Alfreda Sokołowskiego</t>
  </si>
  <si>
    <t>11</t>
  </si>
  <si>
    <t>ul. Mączna</t>
  </si>
  <si>
    <t>Samodzielny Publiczny Specjalistyczny Zakład Opieki Zdrowotnej ZDROJE</t>
  </si>
  <si>
    <t>000000017654</t>
  </si>
  <si>
    <t>Uniwersytecki Szpital Kliniczny nr 1 im. prof. Tadeusza Sokołowskiego PUM w Szczecinie</t>
  </si>
  <si>
    <t>ul. Unii Lubelskiej</t>
  </si>
  <si>
    <t>1</t>
  </si>
  <si>
    <t>000000018612</t>
  </si>
  <si>
    <t>ul. Kościuszki</t>
  </si>
  <si>
    <t>38</t>
  </si>
  <si>
    <t>Liczba zgonów w izbie przyjęć 0-18 lat</t>
  </si>
  <si>
    <t>Liczba zgonów w izbie przyjęć &gt;18 lat</t>
  </si>
  <si>
    <t>Liczba zgonów w izbie przyjęć - razem</t>
  </si>
  <si>
    <t>ul. Chopina</t>
  </si>
  <si>
    <t>29</t>
  </si>
  <si>
    <t>000000018015</t>
  </si>
  <si>
    <t>ul. Szpitalna</t>
  </si>
  <si>
    <t>Szpitalne Centrum Medyczne w Goleniowie Spółka z o. o.</t>
  </si>
  <si>
    <t>ul. Nowogardzka</t>
  </si>
  <si>
    <t>2</t>
  </si>
  <si>
    <t>000000027373</t>
  </si>
  <si>
    <t>Samodzielny Publiczny Szpital Rejonowy w Nowogardzie</t>
  </si>
  <si>
    <t>000000018290</t>
  </si>
  <si>
    <t>Szpital Powiatowy w Gryfinie Sp. z o.o.</t>
  </si>
  <si>
    <t>ul. Parkowa</t>
  </si>
  <si>
    <t>5</t>
  </si>
  <si>
    <t>000000022234</t>
  </si>
  <si>
    <t>10</t>
  </si>
  <si>
    <t>Szpital w Kamieniu Pomorskim</t>
  </si>
  <si>
    <t>Szpital w Kamieniu Pomorskim Spółka z ograniczoną odpowiedzialnością</t>
  </si>
  <si>
    <t>000000236055</t>
  </si>
  <si>
    <t>Regionalny Szpital w Kołobrzegu</t>
  </si>
  <si>
    <t>ul. ppor. Edmunda Łopuskiego</t>
  </si>
  <si>
    <t>31/33</t>
  </si>
  <si>
    <t>000000018338</t>
  </si>
  <si>
    <t>ul. Sarzyńska</t>
  </si>
  <si>
    <t>9</t>
  </si>
  <si>
    <t>000000011963</t>
  </si>
  <si>
    <t>Samodzielny Publiczny Zakład Opieki Zdrowotnej Ministerstwa Spraw Wewnętrznych i Administracji w Koszalinie</t>
  </si>
  <si>
    <t>000000018676</t>
  </si>
  <si>
    <t>Szpital Barlinek Sp. z o.o.</t>
  </si>
  <si>
    <t>000000018358</t>
  </si>
  <si>
    <t>ul. Tadeusza Kościuszki</t>
  </si>
  <si>
    <t>58</t>
  </si>
  <si>
    <t>000000018391</t>
  </si>
  <si>
    <t>ul. Siedlecka</t>
  </si>
  <si>
    <t>Szpital Powiatowy w Pyrzycach</t>
  </si>
  <si>
    <t>ul. Jana Pawła II</t>
  </si>
  <si>
    <t>000000018210</t>
  </si>
  <si>
    <t>ul. I Pułku Ułanów</t>
  </si>
  <si>
    <t>Szpital Powiatowy w Sławnie</t>
  </si>
  <si>
    <t>000000018424</t>
  </si>
  <si>
    <t>ul. ks. Piotra Skargi</t>
  </si>
  <si>
    <t>09/11</t>
  </si>
  <si>
    <t>000000018539</t>
  </si>
  <si>
    <t>ul. Jagiellońska</t>
  </si>
  <si>
    <t>44</t>
  </si>
  <si>
    <t>Samodzielny Publiczny Zakład Opieki Zdrowotnej Ministerstwa Spraw Wewnętrznych i Administracji w Szczecinie</t>
  </si>
  <si>
    <t>000000018667</t>
  </si>
  <si>
    <t>ul. Władysława Broniewskiego</t>
  </si>
  <si>
    <t>24</t>
  </si>
  <si>
    <t>Uniwersytecki Szpital Kliniczny Nr 2 PUM w Szczecinie</t>
  </si>
  <si>
    <t>al. Powstańców Wielkopolskich</t>
  </si>
  <si>
    <t>72</t>
  </si>
  <si>
    <t>000000018603</t>
  </si>
  <si>
    <t>Centrum Kardiologii Scanmed w Szczecinku</t>
  </si>
  <si>
    <t>ul. Kilińskiego</t>
  </si>
  <si>
    <t>Scanmed Spółka Akcyjna</t>
  </si>
  <si>
    <t>Połczyn-Zdrój</t>
  </si>
  <si>
    <t>Przyjazny Szpital w Połczynie Zdroju Sp. z o.o.</t>
  </si>
  <si>
    <t>000000170310</t>
  </si>
  <si>
    <t>Szpital Miejski im. Jana Garduły w Świnoujściu Sp. z o.o.</t>
  </si>
  <si>
    <t>ul. Mieszka I</t>
  </si>
  <si>
    <t>000000018145</t>
  </si>
  <si>
    <t>107 Szpital Wojskowy z Przychodnią - Samodzielny Publiczny Zakład Opieki Zdrowotnej w Wałczu</t>
  </si>
  <si>
    <t>ul. Kołobrzeska</t>
  </si>
  <si>
    <t>000000018563</t>
  </si>
  <si>
    <t>Liczba zgonów pacjentów urazowych</t>
  </si>
  <si>
    <t>Maksymalny czas pobytu pacjenta urazowego w centrum urazowym (dni)</t>
  </si>
  <si>
    <t>Średni czas pobytu pacjenta urazowego w centrum urazowym</t>
  </si>
  <si>
    <t>Liczba pacjentów zakwalifikowanych jako pacjent urazowy przez kierownika zespołu razowego</t>
  </si>
  <si>
    <t>Liczba pacjentów zakwalifikowanych jako pacjent urazowy przez kierownika zespołu ratownictwa medycznego</t>
  </si>
  <si>
    <t>Liczba pacjentów zakwalifikowanych jako pacjent urazowy dziecięcy przez kierownika zespołu ratownictwa medycznego</t>
  </si>
  <si>
    <t>Liczba pacjentów zakwalifikowanych jako pacjent urazowy dziecięcy przez kierownika zespołu razowego</t>
  </si>
  <si>
    <t>Średni czas pobytu pacjenta urazowego dziecięcego w centrum urazowym</t>
  </si>
  <si>
    <t>Maksymalny czas pobytu pacjenta urazowego dziecięcego w centrum urazowym (dni)</t>
  </si>
  <si>
    <t>Liczba zgonów pacjentów urazowych dziecięcych</t>
  </si>
  <si>
    <t>3209064 - Polanów (miasto)</t>
  </si>
  <si>
    <t>3215011 - Szczecinek (gmina miejska)</t>
  </si>
  <si>
    <t>Liczba ratowników medycznych</t>
  </si>
  <si>
    <t>Liczba pielęgniarek systemu</t>
  </si>
  <si>
    <t>Liczba pielęgniarek ogółem</t>
  </si>
  <si>
    <t>Liczba lekarzy systemu</t>
  </si>
  <si>
    <t>Liczba lekarzy ogółem</t>
  </si>
  <si>
    <t>Rodzaj jednostki systemu</t>
  </si>
  <si>
    <t>Dysponent jednostki - kod TERYT lokalizacji jednostki z opisem</t>
  </si>
  <si>
    <t>Dysponent jednostki - numer księgi rejestrowej podmiotu wykonującego działalność leczniczą</t>
  </si>
  <si>
    <t>Dysponent jednostki - adres</t>
  </si>
  <si>
    <t>Dysponent jednostki - nazwa</t>
  </si>
  <si>
    <t>Województwo jednostki</t>
  </si>
  <si>
    <t>31-12</t>
  </si>
  <si>
    <t>01-01</t>
  </si>
  <si>
    <t>Liczba dyspozytorów medycznych, o których mowa w art. 58 ust. 3 ustawy z dnia 8 września 2006 r. o Państwowym Ratownictwie Medycznym</t>
  </si>
  <si>
    <t>Liczba dyspozytorów medycznych posiadających wykształcenie wymagane dla ratownika medycznego</t>
  </si>
  <si>
    <t>Liczba dyspozytorów medycznych posiadających wykształcenie wymagane dla pielęgniarki systemu</t>
  </si>
  <si>
    <t>Liczba stanowisk dyspozytorów medycznych w danej lokalizacji</t>
  </si>
  <si>
    <t>Okres, w jakim funkcjonowała wskazana liczba stanowisk dyspozytorów medycznych w danej lokalizacji w ciągu roku (do dd-mm)</t>
  </si>
  <si>
    <t>Okres, w jakim funkcjonowała wskazana liczba stanowisk dyspozytorów medycznych w danej lokalizacji w ciągu roku (od dd-mm)</t>
  </si>
  <si>
    <t>Kod dyspozytorni medycznej</t>
  </si>
  <si>
    <t>01:48</t>
  </si>
  <si>
    <t>00:09</t>
  </si>
  <si>
    <t>01:24</t>
  </si>
  <si>
    <t>00:05</t>
  </si>
  <si>
    <t>Średnia</t>
  </si>
  <si>
    <t>Suma</t>
  </si>
  <si>
    <t>01:38</t>
  </si>
  <si>
    <t xml:space="preserve">Grudzień   </t>
  </si>
  <si>
    <t xml:space="preserve">Listopad   </t>
  </si>
  <si>
    <t>Październik</t>
  </si>
  <si>
    <t xml:space="preserve">Wrzesień   </t>
  </si>
  <si>
    <t>01:53</t>
  </si>
  <si>
    <t>01:14</t>
  </si>
  <si>
    <t>00:04</t>
  </si>
  <si>
    <t xml:space="preserve">Sierpień   </t>
  </si>
  <si>
    <t>01:52</t>
  </si>
  <si>
    <t xml:space="preserve">Lipiec     </t>
  </si>
  <si>
    <t xml:space="preserve">Czerwiec   </t>
  </si>
  <si>
    <t xml:space="preserve">Maj        </t>
  </si>
  <si>
    <t>01:26</t>
  </si>
  <si>
    <t xml:space="preserve">Kwiecień   </t>
  </si>
  <si>
    <t xml:space="preserve">Marzec     </t>
  </si>
  <si>
    <t xml:space="preserve">Luty       </t>
  </si>
  <si>
    <t xml:space="preserve">Styczeń    </t>
  </si>
  <si>
    <t>Suma połączeń z numerów 999 i 112 rozłączonych przed podjęciem obsługi przez dyspozytora medycznego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</si>
  <si>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</si>
  <si>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</si>
  <si>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odebranych połączeń z numerów 999 i 112</t>
  </si>
  <si>
    <t>Liczba odebranych połączeń z numeru 999</t>
  </si>
  <si>
    <t>Liczba odebranych połączeń z numeru 112</t>
  </si>
  <si>
    <t>Miesiąc</t>
  </si>
  <si>
    <t>Suma końcowa</t>
  </si>
  <si>
    <t>Grudzień</t>
  </si>
  <si>
    <t>Listopad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</si>
  <si>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</si>
  <si>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</si>
  <si>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</si>
  <si>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</si>
  <si>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</si>
  <si>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</si>
  <si>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</si>
  <si>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</si>
  <si>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</si>
  <si>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DM16-01</t>
  </si>
  <si>
    <t>Tabela nr 1: Rejony operacyjne i miejsca stacjonowania zespołów ratownictwa medycznego – obowiązuje od dnia 01.01.2026 r.</t>
  </si>
  <si>
    <t>Zgodnie z dokumentem pn. „Zasady tworzenia identyfikacyjnych oznaczeń w systemie Państwowe Ratownictwo Medyczne i przydzielania nazw technicznych w Systemie Wspomagania Dowodzenia Państwowego Ratownictwa Medycznego”.</t>
  </si>
  <si>
    <t>1) Zgodnie z dokumentem pn. „Zasady tworzenia identyfikacyjnych oznaczeń w systemie Państwowe Ratownictwo Medyczne i przydzielania nazw technicznych w Systemie Wspomagania Dowodzenia Państwowego Ratownictwa Medycznego”.</t>
  </si>
  <si>
    <t>2) W opisie rejonu operacyjnego stosuje się 7-znakowy kod TERYT w zakresie systemu identyfikatorów i nazw jednostek podziału administracyjnego. Nie używa się kodów zakończonych cyfrą „3”. Kolejne pozycje rejonu operacyjnego oddziela się średnikiem i spacją.</t>
  </si>
  <si>
    <t>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</t>
  </si>
  <si>
    <t>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</si>
  <si>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</si>
  <si>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4) Kod jest identyfikowany dziesięcioznakowym numerem zespołu ratownictwa medycznego, składającym się z 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 miejscu stacjonowania.</t>
  </si>
  <si>
    <t>5)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</si>
  <si>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6)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</si>
  <si>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7) Wskazuje się nazwę miejscowości, dzielnicy lub delegatury, w której stacjonuje zespół ratownictwa medycznego. Nie podaje się danych adresowych miejsca stacjonowania.</t>
  </si>
  <si>
    <t>8) Wymienia się dni tygodnia.</t>
  </si>
  <si>
    <t>9) Wskazuje się godziny pozostawania w gotowości.</t>
  </si>
  <si>
    <t>Numer rejonu operacyjnego1)</t>
  </si>
  <si>
    <t>Nazwa i opis rejonu operacyjnego2)</t>
  </si>
  <si>
    <t xml:space="preserve">Kod dyspozytorni medycznej1) </t>
  </si>
  <si>
    <t>Obszar działania zespołu ratownictwa medycznego3)</t>
  </si>
  <si>
    <t>Kod zespołu ratownictwa medycznego4)</t>
  </si>
  <si>
    <t>Nazwa zespołu ratownictwa medycznego1)</t>
  </si>
  <si>
    <t>Rodzaj zespołu ratownictwa medycznego5)</t>
  </si>
  <si>
    <t>Kod TERYT miejsca stacjonowania zespołu ratownictwa medycznego6)</t>
  </si>
  <si>
    <t>Miejsce stacjonowania zespołu ratownictwa medycznego7)</t>
  </si>
  <si>
    <t>pon. - niedz.</t>
  </si>
  <si>
    <t xml:space="preserve">DM16-01 </t>
  </si>
  <si>
    <t>Szczecin (lewobrzeże śródmieście)</t>
  </si>
  <si>
    <t>Szczecin (lewobrzeże północ)</t>
  </si>
  <si>
    <t>Z01 152</t>
  </si>
  <si>
    <t>Z01 154</t>
  </si>
  <si>
    <t>Z01 156</t>
  </si>
  <si>
    <t>Z01 158</t>
  </si>
  <si>
    <t>Z01 160</t>
  </si>
  <si>
    <t>Z01 162</t>
  </si>
  <si>
    <t>Szczecin (prawobrzeże)</t>
  </si>
  <si>
    <t>P2</t>
  </si>
  <si>
    <t>P3</t>
  </si>
  <si>
    <t>Kod zespołu ratownictwa medycznego3)</t>
  </si>
  <si>
    <t>Rodzaj zespołu ratownictwa medycznego4)</t>
  </si>
  <si>
    <t>Kod TERYT miejsca stacjonowania zespołu ratownictwa medycznego5)</t>
  </si>
  <si>
    <t xml:space="preserve">IV część kodu resortowego określającego formę organizacyjno-prawną podmiotu wykonującego działalność leczniczą7) </t>
  </si>
  <si>
    <t xml:space="preserve">VII część kodu resortowego jednostki systemu7) </t>
  </si>
  <si>
    <t>Kod TERYT miejsca stacjonowania zespołu ratownictwa medycznego 5)</t>
  </si>
  <si>
    <t>Rodzaj zespołu ratownictwa medycznego 4)</t>
  </si>
  <si>
    <t>Nazwa zespołu ratownictwa medycznego 1)</t>
  </si>
  <si>
    <t>Kod zespołu ratownictwa medycznego 3)</t>
  </si>
  <si>
    <t>Obszar działania zespołu ratownictwa medycznego 2)</t>
  </si>
  <si>
    <t>Numer rejonu operacyjnego 1)</t>
  </si>
  <si>
    <t>Liczba wyjazdów zespołów ratownictwa medycznego realizowanych w kodzie drugim 6)</t>
  </si>
  <si>
    <t>Liczba wyjazdów zespołów ratownictwa medycznego realizowanych w kodzie pierwszym 6)</t>
  </si>
  <si>
    <t>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 – specjalistyczny, 5 – wodny specjalistyczny, 6 – podstawowy trzyosobowy, 7 – wodny podstawowy trzyosobowy, 8 – motocyklowa jednostka ratunkowa) i dwóch cyfr numeru kolejnego dla danego rodzaju zespołu w miejscu stacjonowania.</t>
  </si>
  <si>
    <t>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</t>
  </si>
  <si>
    <t>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</si>
  <si>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</si>
  <si>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6) Zgodnie z kodami pilności, o których mowa w § 5 ust. 2 rozporządzenia Ministra Zdrowia z dnia 19 sierpnia 2019 r. w sprawie ramowych procedur obsługi zgłoszeń alarmowych i powiadomień o zdarzeniach przez dyspozytora medycznego (Dz. U. poz. 1703).</t>
  </si>
  <si>
    <t>Kod zespołu ratownictwa medycznego 2)</t>
  </si>
  <si>
    <t>Rodzaj zespołu ratownictwa medycznego 3)</t>
  </si>
  <si>
    <t>Kod TERYT miejsca stacjonowania zespołu ratownictwa medycznego 4)</t>
  </si>
  <si>
    <t>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 podstawowy dwuosobowy, 3 – wodny podstawowy dwuosobowy, 4 – specjalistyczny, 5 – wodny specjalistyczny, 6 – podstawowy trzyosobowy, 7 – wodny podstawowy trzyosobowy, 8 – motocyklowa jednostka ratunkowa) i dwóch cyfr numeru kolejnego dla danego rodzaju zespołu w miejscu stacjonowania.</t>
  </si>
  <si>
    <t>Objaśnienie:
1)	Zgodnie z dokumentem pn. „Zasady tworzenia identyfikacyjnych oznaczeń w systemie Państwowe Ratownictwo Medyczne i przydzielania nazw technicznych w Systemie Wspomagania Dowodzenia Państwowego Ratownictwa Medycznego”.</t>
  </si>
  <si>
    <t>od godziny 7.00  do  godziny 20.00</t>
  </si>
  <si>
    <t>od 1 czerwca do 5 września, 
od godziny 7.00  do  godziny 20.00</t>
  </si>
  <si>
    <t>Objaśnienia:
1)	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	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
 </t>
  </si>
  <si>
    <t>Kod TERYT zakładu leczniczego 1)</t>
  </si>
  <si>
    <t>Numer księgi rejestrowej podmiotu leczniczego 2)</t>
  </si>
  <si>
    <t>Liczba pacjentów w wieku 0–18 lat 3)</t>
  </si>
  <si>
    <t>Liczba pacjentów w wieku &gt;18 lat 3)</t>
  </si>
  <si>
    <t xml:space="preserve">71-252 </t>
  </si>
  <si>
    <t xml:space="preserve">78-400 </t>
  </si>
  <si>
    <t>72-300</t>
  </si>
  <si>
    <t xml:space="preserve">78-500 </t>
  </si>
  <si>
    <t>73-200</t>
  </si>
  <si>
    <t>75-581</t>
  </si>
  <si>
    <t>73-110</t>
  </si>
  <si>
    <t xml:space="preserve"> 70-780</t>
  </si>
  <si>
    <t>70-891</t>
  </si>
  <si>
    <t>71-455</t>
  </si>
  <si>
    <t>00031028400129</t>
  </si>
  <si>
    <t xml:space="preserve">	00029027400028</t>
  </si>
  <si>
    <t xml:space="preserve">	00030456200052</t>
  </si>
  <si>
    <t>33000629200036</t>
  </si>
  <si>
    <t xml:space="preserve">	21037354300020</t>
  </si>
  <si>
    <t xml:space="preserve">	00028889200040</t>
  </si>
  <si>
    <t>32052419000024</t>
  </si>
  <si>
    <t>00029141100026</t>
  </si>
  <si>
    <t xml:space="preserve">ul. Unni Lubelskiej </t>
  </si>
  <si>
    <t xml:space="preserve">  71-252</t>
  </si>
  <si>
    <t xml:space="preserve">  71-252 Szczecin 
ul. Unii Lubelskiej 1</t>
  </si>
  <si>
    <t>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</t>
  </si>
  <si>
    <t>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 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</si>
  <si>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Objaśnienia:
1)	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</si>
  <si>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71-252</t>
  </si>
  <si>
    <t>Objaśnienia:
1)	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</si>
  <si>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 xml:space="preserve">Objaśnienia:
1)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2)	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3)	Stosuje się następujące oznaczenia jednostek systemu: SOR – szpitalny oddział ratunkowy, ZRM – zespół ratownictwa medycznego, LZRM – lotniczy zespół ratownictwa medycznego. </t>
  </si>
  <si>
    <t>ZRM</t>
  </si>
  <si>
    <t xml:space="preserve">71-252 Szczecin
ul. Unii Lubelskiej 1  
</t>
  </si>
  <si>
    <t>Samodzielny Publiczny Wojewódzki Szpital Zespolony
w Szczecinie</t>
  </si>
  <si>
    <t>70-891 Szczecin
 ul. Alfreda Sokołowskiego 11</t>
  </si>
  <si>
    <t>71-455 Szczecin
ul. Arkońska 4</t>
  </si>
  <si>
    <t>Samodzielny Publiczny Specjalistyczny Zakład Opieki Zdrowotnej „ZDROJE”</t>
  </si>
  <si>
    <t>70-780 Szczecin
ul. Mączna 4</t>
  </si>
  <si>
    <t>Szpital Wojewódzki im. Mikołaja Kopernika w Koszalinie</t>
  </si>
  <si>
    <t>75-581 Koszalin
Chałubińskiego 7</t>
  </si>
  <si>
    <t>3261011
M. Koszalin</t>
  </si>
  <si>
    <t>Samodzielny Publiczny Zakład Opieki 
Zdrowotnej w Choszcznie</t>
  </si>
  <si>
    <t>73-200 Choszczno
ul. M.Niedziałkowskiego 4</t>
  </si>
  <si>
    <t>3202024
Choszczno</t>
  </si>
  <si>
    <t>American Heart of Poland Spółka Akcyjna</t>
  </si>
  <si>
    <t>43-450 Ustroń 
 ul. Sanatoryjna 1</t>
  </si>
  <si>
    <t>000000012184</t>
  </si>
  <si>
    <t>3203024
Drawsko Pomorskie</t>
  </si>
  <si>
    <t>72-300 Gryfice 
ul. Niechorska 27</t>
  </si>
  <si>
    <t>3205024
Gryfice</t>
  </si>
  <si>
    <t xml:space="preserve">73-110 Stargard
ul. Wojska Polskiego 27 </t>
  </si>
  <si>
    <t xml:space="preserve">3214011  
Stargard </t>
  </si>
  <si>
    <t>Szpital w Szczecinku
Sp. z o.o.</t>
  </si>
  <si>
    <t>78-400 Szczecinek
ul. Kościuszki 38</t>
  </si>
  <si>
    <t>SOR</t>
  </si>
  <si>
    <t xml:space="preserve">Lotnicze Pogotowie Ratunkowe </t>
  </si>
  <si>
    <t>Lotnisko Szczecin Goleniów 
72-100 Goleniów</t>
  </si>
  <si>
    <t>000000018716</t>
  </si>
  <si>
    <t>3204025 Goleniów</t>
  </si>
  <si>
    <t>LPR</t>
  </si>
  <si>
    <t>Objaśnienia:
1)	Zgodnie z dokumentem pn. „Zasady tworzenia identyfikacyjnych oznaczeń w systemie Państwowe Ratownictwo Medyczne i przydzielania nazw technicznych w Systemie Wspomagania Dowodzenia Państwowego Ratownictwa Medycznego”.
2)	Dotyczy wyłącznie połączeń bezpośrednio na numer 999.
3)	Dotyczy wyłącznie połączeń na numer 112 przekazanych z centrów powiadamiania ratunkowego do dyspozytorni medycznych.</t>
  </si>
  <si>
    <t>Mediana czasu oczekiwania zgłaszającego na połączenie z dyspozytorem medycznym [mm:ss] (uwzględnia wszystkie czasy oczekiwania w ramach zastępowalności) 2)</t>
  </si>
  <si>
    <t>Mediana czasu trwania połączenia zgłaszającego z dyspozytorem medycznym [mm:ss] 2)</t>
  </si>
  <si>
    <t>Mediana czasu licząc od początku oczekiwania zgłaszającego na połączenie z dyspozytorem medycznym do zakończenia połączenia z dyspozytorem medycznym [mm:ss] 2)</t>
  </si>
  <si>
    <t>Mediana czasu oczekiwania na połączenie zgłaszającego z operatorem numerów alarmowych [mm:ss] 3)</t>
  </si>
  <si>
    <t>Mediana czasu trwania połączenia zgłaszającego z operatorem numerów alarmowych [mm:ss]3)</t>
  </si>
  <si>
    <t>Mediana czasu oczekiwania operatora numerów alarmowych na połączenie z dyspozytorem medycznym [mm:ss]3)</t>
  </si>
  <si>
    <t>Mediana czasu trwania połączenia operatora numerów alarmowych i zgłaszającego z dyspozytorem medycznym [mm:ss]3)</t>
  </si>
  <si>
    <t>Mediana czasu, licząc od początku oczekiwania zgłaszającego na połączenie z operatorem numerów alarmowych do zakończenia połączenia operatora numerów alarmowych i zgłaszającego z dyspozytorem medycznym [mm:ss]3)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</si>
  <si>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</si>
  <si>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</si>
  <si>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</si>
  <si>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</si>
  <si>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</si>
  <si>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</si>
  <si>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</si>
  <si>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</si>
  <si>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</si>
  <si>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</si>
  <si>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</si>
  <si>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</si>
  <si>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</si>
  <si>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Objaśnienie:
1)	Zgodnie z dokumentem pn. „Zastępowalność dyspozytorni medycznych w systemie Państwowe Ratownictwo Medyczne”.</t>
  </si>
  <si>
    <t>Liczba dni w roku pozostawania w gotowości zespołu ratownictwa medycznego</t>
  </si>
  <si>
    <t>Liczba godzin na dobę pozostawania w gotowości zespołu ratownictwa medycznego</t>
  </si>
  <si>
    <t>Okres w roku pozostawania w gotowości zespołu ratownictwa medycznego: od [dd-mm]</t>
  </si>
  <si>
    <t>Okres w roku pozostawania w gotowości zespołu ratownictwa medycznego: do [dd-mm]</t>
  </si>
  <si>
    <t>Planowana data uruchomienia zespołu ratownictwa medycznego [dd-mm-rrrr]</t>
  </si>
  <si>
    <t>Objaśnienia:
1)	Zgodnie z dokumentem pn. „Zasady tworzenia identyfikacyjnych oznaczeń w systemie Państwowe Ratownictwo Medyczne i przydzielania nazw technicznych w Systemie Wspomagania Dowodzenia Państwowego Ratownictwa Medycznego”.
2)	W opisie rejonu operacyjnego stosuje się 7-znakowy kod TERYT w zakresie systemu identyfikatorów i nazw jednostek podziału administracyjnego. Nie używa się kodów zakończonych cyfrą „3”. Kolejne pozycje rejonu operacyjnego oddziela się średnikiem i spacją.
3)	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	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	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	Wskazuje się nazwę miejscowości, dzielnicy lub delegatury, w której stacjonuje zespół ratownictwa medycznego. Nie podaje się danych adresowych miejsca stacjonowania.
7)	Wymienia się dni tygodnia, a w przypadku gdy zespół ratownictwa medycznego nie pozostaje w całodobowej gotowości, wskazuje się godziny pozostawania w gotowości.
 </t>
  </si>
  <si>
    <t>-</t>
  </si>
  <si>
    <t xml:space="preserve">205024
Gryfice </t>
  </si>
  <si>
    <t>3261011 
M. Koszalin</t>
  </si>
  <si>
    <t xml:space="preserve">3214011 
Stargard </t>
  </si>
  <si>
    <t>3262011
M.Szczecin</t>
  </si>
  <si>
    <t>73-200 Choszczno,
ul. M.Niedziałkowskiego 4</t>
  </si>
  <si>
    <t>75-581 Koszalin 
ul. Chałubińskiego 7</t>
  </si>
  <si>
    <t xml:space="preserve">73-110 Stargard 
ul. Wojska Polskiego 27 </t>
  </si>
  <si>
    <t xml:space="preserve">71-252 Szczecin
ul. Unii Lubelskiej 1  </t>
  </si>
  <si>
    <t>Samodzielny Publiczny Zakład Opieki Zdrowotnej w Choszcznie - Szpital</t>
  </si>
  <si>
    <t>21037354300020</t>
  </si>
  <si>
    <t>07234762100641</t>
  </si>
  <si>
    <t>Tabela nr 7:	Czas trwania akcji medycznej w przeliczeniu na rejon operacyjny – dane za rok 2024</t>
  </si>
  <si>
    <t>00028889200040</t>
  </si>
  <si>
    <t>78-200</t>
  </si>
  <si>
    <t>33103125700021</t>
  </si>
  <si>
    <t>32118893700029</t>
  </si>
  <si>
    <t>Szpitalne Centrum Medyczne w Goleniowie - Szpital</t>
  </si>
  <si>
    <t>Szpital</t>
  </si>
  <si>
    <t xml:space="preserve">	Samodzielny Publiczny Szpital Rejonowy w Nowogardzie - Szpital</t>
  </si>
  <si>
    <t xml:space="preserve">	81237265800023</t>
  </si>
  <si>
    <t>72-200</t>
  </si>
  <si>
    <t>72-100</t>
  </si>
  <si>
    <t>Szpital im. Jana Pawła II</t>
  </si>
  <si>
    <t xml:space="preserve">	32048174700028</t>
  </si>
  <si>
    <t>74-100</t>
  </si>
  <si>
    <t xml:space="preserve">	38780991900020</t>
  </si>
  <si>
    <t>72-400</t>
  </si>
  <si>
    <t>Regionalny Szpital</t>
  </si>
  <si>
    <t>00031149600044</t>
  </si>
  <si>
    <t>78-100</t>
  </si>
  <si>
    <t>Przedsiębiorstwo Lecznictwa Szpitalnego</t>
  </si>
  <si>
    <t>33090497300028</t>
  </si>
  <si>
    <t>75-720</t>
  </si>
  <si>
    <t>Szpital Barlinek Spółka z o.o. - Szpital</t>
  </si>
  <si>
    <t xml:space="preserve">	00030455600020</t>
  </si>
  <si>
    <t xml:space="preserve">	74-320</t>
  </si>
  <si>
    <t>Szpital Powiatowy Dębno</t>
  </si>
  <si>
    <t>00030670400088</t>
  </si>
  <si>
    <t>74-400</t>
  </si>
  <si>
    <t>Szpital w Pyrzycach</t>
  </si>
  <si>
    <t xml:space="preserve">	81265774000028</t>
  </si>
  <si>
    <t>74-200</t>
  </si>
  <si>
    <t>33130866400024</t>
  </si>
  <si>
    <t xml:space="preserve">	76-100</t>
  </si>
  <si>
    <t>Szpital USK Nr 1 PUM w Szczecinie</t>
  </si>
  <si>
    <t xml:space="preserve">	3262011</t>
  </si>
  <si>
    <t>Szpital Psychiatryczny SPSK Nr 1 PUM w Szczecinie</t>
  </si>
  <si>
    <t>71-460</t>
  </si>
  <si>
    <t>Szpital SPSK Nr 1 PUM w Policach</t>
  </si>
  <si>
    <t xml:space="preserve">	00028889200065</t>
  </si>
  <si>
    <t>72-010</t>
  </si>
  <si>
    <t xml:space="preserve">	109 Szpital Wojskowy z Przychodnią Samodzielny Publiczny Zakład Opieki Zdrowotnej - Szpital</t>
  </si>
  <si>
    <t>70-965</t>
  </si>
  <si>
    <t>Szpital Samodzielnego Publicznego Zakładu Opieki Zdrowotnej Ministerstwa Spraw Wewnętrznych i Administracji w Szczecinie</t>
  </si>
  <si>
    <t>81073345400038</t>
  </si>
  <si>
    <t>70-382</t>
  </si>
  <si>
    <t xml:space="preserve">	70-780</t>
  </si>
  <si>
    <t>70-111</t>
  </si>
  <si>
    <t xml:space="preserve">	Szpital Miejski im. Jana Garduły w Świnoujściu Sp. z o.o. - Szpital w Świnoujsciu</t>
  </si>
  <si>
    <t>81204667000024</t>
  </si>
  <si>
    <t>72-600</t>
  </si>
  <si>
    <t xml:space="preserve">	107 Szpital Wojskowy</t>
  </si>
  <si>
    <t>57054456600033</t>
  </si>
  <si>
    <t>78-600</t>
  </si>
  <si>
    <t xml:space="preserve">	Centrum Usług Szpitalnych Przyjazny Szpital w Połczynie Zdroju</t>
  </si>
  <si>
    <t>78-320</t>
  </si>
  <si>
    <t xml:space="preserve">Medison Sp. z o.o. </t>
  </si>
  <si>
    <t>Środkowopomorskie Centrum Zdrowia Psychicznego "MEDISON"- Oddziały Psychiatryczne</t>
  </si>
  <si>
    <t xml:space="preserve">	77156842700081</t>
  </si>
  <si>
    <t>75-819</t>
  </si>
  <si>
    <t>03-715 Warszwa
ul. Stefana Okrzei1A</t>
  </si>
  <si>
    <t xml:space="preserve">	000000006341</t>
  </si>
  <si>
    <t>35161815900146</t>
  </si>
  <si>
    <t xml:space="preserve">	78-400</t>
  </si>
  <si>
    <t>78-200 Białogard
ul. Chopina 29</t>
  </si>
  <si>
    <t>72-200 Nowogard
ul. Wojska Polskiego 7</t>
  </si>
  <si>
    <t>74-320 Barlinek
ul. Szpitalna 10</t>
  </si>
  <si>
    <t>76-100 Sławno
ul. I Pułku Ułanów 9</t>
  </si>
  <si>
    <t>70-382 Szczecin
ul. Jagiellońska 44</t>
  </si>
  <si>
    <t>72-100 Goleniów, 
ul. Nowogardzka 2</t>
  </si>
  <si>
    <t>74-100 Gryfino 
ul. Parkowa 5</t>
  </si>
  <si>
    <t xml:space="preserve">72-400 Kamień Pomorski
ul. Szpitalna 10 </t>
  </si>
  <si>
    <t xml:space="preserve"> 78-100 Kołobrzeg
ul. Łopuskiego 31</t>
  </si>
  <si>
    <t>70-111 Szczecin
al. Powstańców Wielkopolskich 72</t>
  </si>
  <si>
    <t>74-400 Dębno ul.Kościuszki 58</t>
  </si>
  <si>
    <t>74-200 Pyrzyce
ul. Jana Pawła II nr 2</t>
  </si>
  <si>
    <t>78-320 Połczyn-Zdrój 
ul. Szpitalna 5</t>
  </si>
  <si>
    <t>72-600 Świnoujście
ul. Mieszka I 7</t>
  </si>
  <si>
    <t>78-600 Wałcz 
ul. Kołobrzeska 44</t>
  </si>
  <si>
    <t>85-720 Koszalin
ul. Szpitalna 2</t>
  </si>
  <si>
    <t>75-918 Koszalin
ul. Sarzyńska 9</t>
  </si>
  <si>
    <t>71-252 Szczecin
ul. Unii Lubelskiej 1</t>
  </si>
  <si>
    <t>71-422 Szczecinie 
ul. Piotra Skargi 9 - 11</t>
  </si>
  <si>
    <t xml:space="preserve">	Szpital Wielospecjalistyczny</t>
  </si>
  <si>
    <t>00029027400050</t>
  </si>
  <si>
    <t>Szpital w Szczecinku Spółka z o. o. - Stacjonarne i Całodobowe Świadczenia Zdrowotne</t>
  </si>
  <si>
    <t>Tabela nr 2: Zespoły ratownictwa medycznego włączone do systemu Państwowe Ratownictwo Medyczne – według stanu na dzień 01.01.2026 r.</t>
  </si>
  <si>
    <t>326201 1 - M. Szczecin
321101 2 - Dobra (Szczecińska)
321102 2 - Kołbaskowo</t>
  </si>
  <si>
    <t>326201 1 - M. Szczecin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</si>
  <si>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</si>
  <si>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</si>
  <si>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</si>
  <si>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</si>
  <si>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326301 1 - M. Świnoujście</t>
  </si>
  <si>
    <t>320704 4 - Międzyzdroje (miasto)
320704 5 - Międzyzdroje (obszar wiejski)
320706 4 - Wolin (miasto)
320706 5 - Wolin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</si>
  <si>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</si>
  <si>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>320701 4 - Dziwnów (miasto)
320701 5 - Dziwnów (obszar wiejski)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</si>
  <si>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</si>
  <si>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</si>
  <si>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</si>
  <si>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</si>
  <si>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</si>
  <si>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</si>
  <si>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</si>
  <si>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</si>
  <si>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</si>
  <si>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</si>
  <si>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</si>
  <si>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</si>
  <si>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</si>
  <si>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</si>
  <si>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</si>
  <si>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</si>
  <si>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</si>
  <si>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</si>
  <si>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</si>
  <si>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>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</si>
  <si>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</si>
  <si>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</si>
  <si>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</si>
  <si>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</si>
  <si>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</si>
  <si>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</si>
  <si>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</si>
  <si>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</si>
  <si>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</si>
  <si>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</si>
  <si>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</si>
  <si>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</si>
  <si>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321504 4 - Borne Sulinowo (miasto)
321504 5 - Borne Sulinowo (obszar wiejski)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</si>
  <si>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</si>
  <si>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</si>
  <si>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</si>
  <si>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</si>
  <si>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321304 2 - Malechowo</t>
  </si>
  <si>
    <t>320302 4 - Drawsko Pomorskie (miasto)
320302 5 - Drawsko Pomorskie (obszar wiejski)
320306 4 - Złocieniec (miasto)
320306 5 - Złocieniec (obszar wiejski)</t>
  </si>
  <si>
    <t>Tabela nr 4: Wyjazdy zespołów ratownictwa medycznego – dane za rok 2024</t>
  </si>
  <si>
    <t>Tabela nr 5: Czas trwania akcji medycznej – dane za rok 2024</t>
  </si>
  <si>
    <t>Tabela nr 6: Czas trwania akcji medycznej w przeliczeniu na powiat – dane za rok 2024</t>
  </si>
  <si>
    <t>Tabela nr 8: Czas trwania akcji medycznej w przeliczeniu na województwo – dane za rok 2024</t>
  </si>
  <si>
    <t>Tabela nr 10: Liczba przyjęć pacjentów w szpitalnym oddziale ratunkowym – dane za rok 2024</t>
  </si>
  <si>
    <t>Tabela nr 11: Liczba przyjęć pacjentów w izbie przyjęć szpitala – dane za rok 2024</t>
  </si>
  <si>
    <t>Tabela nr 12: Liczba pacjentów centrum urazowego – dane za rok 2024</t>
  </si>
  <si>
    <t xml:space="preserve">Tabela nr 13: Liczba pacjentów centrum urazowego dla dzieci – dane za rok 2024 </t>
  </si>
  <si>
    <t>Tabela nr 14: Liczba osób wykonujących zawód medyczny w jednostkach systemu – według stanu na dzień 31 grudnia 2024 roku</t>
  </si>
  <si>
    <t>Tabela nr 15: Stanowiska dyspozytorów medycznych – dane za rok 2024</t>
  </si>
  <si>
    <t>Tabela nr 16: Liczba połączeń i czas ich obsługi w dyspozytorni medycznej DM16-01 – dane za rok 2024</t>
  </si>
  <si>
    <t>Tabela nr 17: Bilans liczby zgłoszeń obsługiwanych w ramach zastępowalności DM16-01 – dane za rok 2024</t>
  </si>
  <si>
    <r>
      <t>Rodzaj zespołu ratownictwa medycznego</t>
    </r>
    <r>
      <rPr>
        <vertAlign val="superscript"/>
        <sz val="12"/>
        <color theme="1"/>
        <rFont val="Helvetica"/>
        <charset val="238"/>
      </rPr>
      <t>1)</t>
    </r>
  </si>
  <si>
    <r>
      <t>Nazwa dodatkowego zespołu ratownictwa medycznego</t>
    </r>
    <r>
      <rPr>
        <vertAlign val="superscript"/>
        <sz val="12"/>
        <color theme="1"/>
        <rFont val="Helvetica"/>
        <charset val="238"/>
      </rPr>
      <t>2)</t>
    </r>
  </si>
  <si>
    <r>
      <t>Numer księgi rejestrowej podmiotu leczniczego dysponenta jednostki</t>
    </r>
    <r>
      <rPr>
        <vertAlign val="superscript"/>
        <sz val="12"/>
        <color theme="1"/>
        <rFont val="Helvetica"/>
        <charset val="238"/>
      </rPr>
      <t>3)</t>
    </r>
  </si>
  <si>
    <r>
      <t>2)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 U. poz. 605, z</t>
    </r>
    <r>
      <rPr>
        <sz val="12"/>
        <color rgb="FF000000"/>
        <rFont val="Helvetica"/>
        <charset val="238"/>
      </rPr>
      <t xml:space="preserve"> </t>
    </r>
    <r>
      <rPr>
        <sz val="10"/>
        <color rgb="FF000000"/>
        <rFont val="Helvetica"/>
        <charset val="238"/>
      </rPr>
      <t>późn. zm.).</t>
    </r>
  </si>
  <si>
    <r>
      <t>Numer rejonu operacyjnego</t>
    </r>
    <r>
      <rPr>
        <vertAlign val="superscript"/>
        <sz val="10"/>
        <color rgb="FF000000"/>
        <rFont val="Helvetica"/>
        <charset val="238"/>
      </rPr>
      <t>1)</t>
    </r>
  </si>
  <si>
    <r>
      <t>Nazwa i opis rejonu operacyjnego</t>
    </r>
    <r>
      <rPr>
        <vertAlign val="superscript"/>
        <sz val="10"/>
        <color rgb="FF000000"/>
        <rFont val="Helvetica"/>
        <charset val="238"/>
      </rPr>
      <t>2)</t>
    </r>
  </si>
  <si>
    <r>
      <t>Kod dyspozytorni medycznej</t>
    </r>
    <r>
      <rPr>
        <vertAlign val="superscript"/>
        <sz val="10"/>
        <color rgb="FF000000"/>
        <rFont val="Helvetica"/>
        <charset val="238"/>
      </rPr>
      <t>1)</t>
    </r>
    <r>
      <rPr>
        <sz val="10"/>
        <color rgb="FF000000"/>
        <rFont val="Helvetica"/>
        <charset val="238"/>
      </rPr>
      <t xml:space="preserve"> </t>
    </r>
  </si>
  <si>
    <r>
      <t>Obszar działania zespołu ratownictwa medycznego</t>
    </r>
    <r>
      <rPr>
        <vertAlign val="superscript"/>
        <sz val="10"/>
        <color rgb="FF000000"/>
        <rFont val="Helvetica"/>
        <charset val="238"/>
      </rPr>
      <t>3)</t>
    </r>
  </si>
  <si>
    <r>
      <t>Rodzaj zespołu ratownictwa medycznego</t>
    </r>
    <r>
      <rPr>
        <vertAlign val="superscript"/>
        <sz val="10"/>
        <color rgb="FF000000"/>
        <rFont val="Helvetica"/>
        <charset val="238"/>
      </rPr>
      <t>4)</t>
    </r>
  </si>
  <si>
    <r>
      <t>Kod TERYT miejsca stacjonowania zespołu ratownictwa medycznego</t>
    </r>
    <r>
      <rPr>
        <vertAlign val="superscript"/>
        <sz val="10"/>
        <color rgb="FF000000"/>
        <rFont val="Helvetica"/>
        <charset val="238"/>
      </rPr>
      <t>5)</t>
    </r>
  </si>
  <si>
    <r>
      <t>Miejsce stacjonowania zespołu ratownictwa medycznego</t>
    </r>
    <r>
      <rPr>
        <vertAlign val="superscript"/>
        <sz val="10"/>
        <color rgb="FF000000"/>
        <rFont val="Helvetica"/>
        <charset val="238"/>
      </rPr>
      <t>6)</t>
    </r>
  </si>
  <si>
    <r>
      <t>Dni tygodnia pozostawania w gotowości zespołu ratownictwa medycznego</t>
    </r>
    <r>
      <rPr>
        <vertAlign val="superscript"/>
        <sz val="10"/>
        <color rgb="FF000000"/>
        <rFont val="Helvetica"/>
        <charset val="238"/>
      </rPr>
      <t>7)</t>
    </r>
  </si>
  <si>
    <t xml:space="preserve">Szpital w Szczecinku Sp. z o.o.
- podwykonawca dla
Wojewódzkiej Stacji Pogotowia Ratunkowego w Szczecinie </t>
  </si>
  <si>
    <t xml:space="preserve">Zakład Opieki Zdrowotnej w Malechowie
- podwykonawca dla
Wojewódzkiej Stacji Pogotowia Ratunkowego w Szczecinie </t>
  </si>
  <si>
    <t xml:space="preserve">Zespół Opieki Zdrowotnej
- podwykonawca dla
Wojewódzkiej Stacji Pogotowia Ratunkowego w Szczecinie </t>
  </si>
  <si>
    <t>Tabela nr 18: Liczba zgłoszeń przekazanych do obsługi z dyspozytorni medycznej DM-16-01 do właściwych dyspozytorni medycznych w ramach zastępowalności – dane za rok 2024</t>
  </si>
  <si>
    <t>Tabela nr 19: Liczba zgłoszeń przekazanych do obsługi do dyspozytorni medycznej D16-01 z innych dyspozytorni medycznych w ramach zastępowalności – dane za rok 2024</t>
  </si>
  <si>
    <t>Szpital Specjalistyczny Medicam Gryfice</t>
  </si>
  <si>
    <t xml:space="preserve">	Szpital</t>
  </si>
  <si>
    <t>Szpital Powiatowy w Sławnie Stacjonarne i całodobowe świadczenia szpitalne</t>
  </si>
  <si>
    <t>Szpital USK-2</t>
  </si>
  <si>
    <t>81237265800023</t>
  </si>
  <si>
    <t>77156842700081</t>
  </si>
  <si>
    <t>00030455600020</t>
  </si>
  <si>
    <t>00028889200065</t>
  </si>
  <si>
    <t>81265774000028</t>
  </si>
  <si>
    <t>81020096000065</t>
  </si>
  <si>
    <t>38780991900020</t>
  </si>
  <si>
    <t>32048174700028</t>
  </si>
  <si>
    <t>00028889200072</t>
  </si>
  <si>
    <t>00028890000034</t>
  </si>
  <si>
    <t>32155542000020</t>
  </si>
  <si>
    <t>Regionalne Centrum Medyczne w Białogardzie Spółka 
z ograniczoną odpowiedzialnością</t>
  </si>
  <si>
    <t>Szpital w Dębnie im.św. Matki Teresy z Kalkuty 
Spółka z o.o.</t>
  </si>
  <si>
    <t>109 Szpital Wojskowy z Przychodnią - Samodzielny Publiczny Zakład Opieki Zdrowotnej</t>
  </si>
  <si>
    <t>Liczba zgłoszeń przekazanych 
do obsługi do właściwej dyspozytorni medycznej 
DM01-01 Wrocław</t>
  </si>
  <si>
    <t>Liczba zgłoszeń przekazanych 
do obsługi do właściwej dyspozytorni medycznej 
DM01-02 Legnica</t>
  </si>
  <si>
    <t>Liczba zgłoszeń przekazanych 
do obsługi do właściwej dyspozytorni medycznej 
DM02-01 Toruń</t>
  </si>
  <si>
    <t>Liczba zgłoszeń przekazanych 
do obsługi do właściwej dyspozytorni medycznej 
DM03-01 Lublin</t>
  </si>
  <si>
    <t>Liczba zgłoszeń przekazanych 
do obsługi do właściwej dyspozytorni medycznej  DM04-01 Gorzów Wielkopolski</t>
  </si>
  <si>
    <t>Liczba zgłoszeń przekazanych 
do obsługi do właściwej dyspozytorni medycznej  DM05-01 
Łódź</t>
  </si>
  <si>
    <t>Liczba zgłoszeń przekazanych 
do obsługi do właściwej dyspozytorni medycznej 
DM06-01 Kraków</t>
  </si>
  <si>
    <t>Liczba zgłoszeń przekazanych 
do obsługi do właściwej dyspozytorni medycznej 
DM06-02 Tarnów</t>
  </si>
  <si>
    <t>Liczba zgłoszeń przekazanych 
do obsługi do właściwej dyspozytorni medycznej 
DM07-01 Warszawa</t>
  </si>
  <si>
    <t>Liczba zgłoszeń przekazanych 
do obsługi do właściwej dyspozytorni medycznej 
DM07-02 
Siedlce</t>
  </si>
  <si>
    <t>Liczba zgłoszeń przekazanych 
do obsługi do właściwej dyspozytorni medycznej 
DM07-03 Radom</t>
  </si>
  <si>
    <t>Liczba zgłoszeń przekazanych 
do obsługi do właściwej dyspozytorni medycznej 
DM08-01 
Opole</t>
  </si>
  <si>
    <t>Liczba zgłoszeń przekazanych 
do obsługi do właściwej dyspozytorni medycznej 
DM09-01 Rzeszów</t>
  </si>
  <si>
    <t>Liczba zgłoszeń przekazanych 
do obsługi do właściwej dyspozytorni medycznej 
DM10-01 Białystok</t>
  </si>
  <si>
    <t>Liczba zgłoszeń przekazanych 
do obsługi do właściwej dyspozytorni medycznej 
DM11-01 Gdańsk</t>
  </si>
  <si>
    <t>Liczba zgłoszeń przekazanych 
do obsługi do właściwej dyspozytorni medycznej 
DM11-02 
Słupsk</t>
  </si>
  <si>
    <t>Liczba zgłoszeń przekazanych 
do obsługi do właściwej dyspozytorni medycznej 
DM12-01 Częstochowa</t>
  </si>
  <si>
    <t>Liczba zgłoszeń przekazanych 
do obsługi do właściwej dyspozytorni medycznej 
DM12-02 Gliwice</t>
  </si>
  <si>
    <t>Liczba zgłoszeń przekazanych 
do obsługi do właściwej dyspozytorni medycznej 
DM12-05 Bielsko-Biała</t>
  </si>
  <si>
    <t>Liczba zgłoszeń przekazanych 
do obsługi do właściwej dyspozytorni medycznej 
DM13-01
Kielce</t>
  </si>
  <si>
    <t>Liczba zgłoszeń przekazanych 
do obsługi do właściwej dyspozytorni medycznej 
DM14-01 Olsztyn</t>
  </si>
  <si>
    <t>Liczba zgłoszeń przekazanych 
do obsługi do właściwej dyspozytorni medycznej 
DM15-01 Poznań</t>
  </si>
  <si>
    <t>Liczba zgłoszeń przekazanych 
do obsługi z innych dyspozytorni medycznych 
DM01-01 Wrocław</t>
  </si>
  <si>
    <t>Liczba zgłoszeń przekazanych 
do obsługi z innych dyspozytorni medycznych 
DM01-02 Legnica</t>
  </si>
  <si>
    <t>Liczba zgłoszeń przekazanych 
do obsługi z innych dyspozytorni medycznych 
DM06-01 Kraków</t>
  </si>
  <si>
    <t>Liczba zgłoszeń przekazanych 
do obsługi z innych dyspozytorni medycznych 
DM06-02 Tarnów</t>
  </si>
  <si>
    <t>Liczba zgłoszeń przekazanych 
do obsługi z innych dyspozytorni medycznych 
DM07-01 Warszawa</t>
  </si>
  <si>
    <t>Liczba zgłoszeń przekazanych 
do obsługi z innych dyspozytorni medycznych 
DM07-02 Siedlce</t>
  </si>
  <si>
    <t>Liczba zgłoszeń przekazanych 
do obsługi z innych dyspozytorni medycznych 
DM07-03 Radom</t>
  </si>
  <si>
    <t>Liczba zgłoszeń przekazanych 
do obsługi z innych dyspozytorni medycznych 
DM08-01 Opole</t>
  </si>
  <si>
    <t>Liczba zgłoszeń przekazanych 
do obsługi z innych dyspozytorni medycznych 
DM09-01 Rzeszów</t>
  </si>
  <si>
    <t>Liczba zgłoszeń przekazanych 
do obsługi z innych dyspozytorni medycznych 
DM10-01 Białystok</t>
  </si>
  <si>
    <t>Liczba zgłoszeń przekazanych 
do obsługi z innych dyspozytorni medycznych 
DM11-01 Gdańsk</t>
  </si>
  <si>
    <t>Liczba zgłoszeń przekazanych 
do obsługi z innych dyspozytorni medycznych 
DM11-02 Słupsk</t>
  </si>
  <si>
    <t>Liczba zgłoszeń przekazanych 
do obsługi z innych dyspozytorni medycznych 
DM12-01 Częstochowa</t>
  </si>
  <si>
    <t xml:space="preserve">
Liczba zgłoszeń przekazanych 
do obsługi z innych dyspozytorni medycznych DM12-02 Gliwice</t>
  </si>
  <si>
    <t>Liczba zgłoszeń przekazanych 
do obsługi z innych dyspozytorni medycznych 
DM12-05 
Bielsko-Biała</t>
  </si>
  <si>
    <t>Liczba zgłoszeń przekazanych 
do obsługi z innych dyspozytorni medycznych 
DM13-01 Kielce</t>
  </si>
  <si>
    <t>Liczba zgłoszeń przekazanych 
do obsługi z innych dyspozytorni medycznych 
DM14-01 Olsztyn</t>
  </si>
  <si>
    <t>Liczba zgłoszeń przekazanych 
do obsługi z innych dyspozytorni medycznych 
DM15-01 Poznań</t>
  </si>
  <si>
    <t>Liczba zgłoszeń przekazanych 
do obsługi z innych dyspozytorni medycznych 
DM02-01 
Toruń</t>
  </si>
  <si>
    <t>Liczba zgłoszeń przekazanych 
do obsługi z innych dyspozytorni medycznych 
DM03-01 
Lublin</t>
  </si>
  <si>
    <t>Liczba zgłoszeń przekazanych 
do obsługi z innych dyspozytorni medycznych 
DM04-01 
Gorzów Wielkopolski</t>
  </si>
  <si>
    <t>Liczba zgłoszeń przekazanych 
do obsługi z innych dyspozytorni medycznych 
DM05-01 
Łódź</t>
  </si>
  <si>
    <t>76-010 Polanów
ul. Bobolicka 4</t>
  </si>
  <si>
    <t>76-142 Malechowo, 
Malechowo 21</t>
  </si>
  <si>
    <t>70-320 Szczecin
ul. Kazimierza Twardowskiego 18</t>
  </si>
  <si>
    <t>M</t>
  </si>
  <si>
    <t xml:space="preserve">tabela 1 </t>
  </si>
  <si>
    <t>tabela 2</t>
  </si>
  <si>
    <t>REJON ZACHODNIOPOMORSKI
326201 1 - M. Szczecin; 321101 2 - Dobra (Szczecińska); 321102 2 - Kołbaskowo; 321103 4 - Nowe Warpno (miasto); 321103 5 - Nowe Warpno (obszar wiejski); 321104 4 - Police (miasto); 321104 5 - Police (obszar wiejski); 320402 4 - Goleniów (miasto); 320402 5 - Goleniów (obszar wiejski); 320403 4 - Maszewo (miasto); 320403 5 - Maszewo (obszar wiejski); 320404 4 - Nowogard (miasto); 320404 5 - Nowogard (obszar wiejski); 320405 2 - Osina; 320406 2 - Przybiernów; 320407 4 - Stepnica (miasto); 320407 5 - Stepnica (obszar wiejski); 326301 1 - M. Świnoujście; 320701 4 - Dziwnów (miasto); 320701 5 - Dziwnów (obszar wiejski); 320702 4 - Golczewo (miasto); 320702 5 - Golczewo (obszar wiejski); 320703 4 - Kamień Pomorski (miasto); 320703 5 - Kamień Pomorski (obszar wiejski); 320704 4 - Międzyzdroje (miasto); 320704 5 - Międzyzdroje (obszar wiejski); 320705 2 - Świerzno; 320706 4 - Wolin (miasto); 320706 5 - Wolin (obszar wiejski); 321801 4 - Dobra (miasto); 321801 5 - Dobra (obszar wiejski); 320601 2 - Banie; 320602 4 - Cedynia (miasto); 320602 5 - Cedynia (obszar wiejski); 320603 4 - Chojna (miasto); 320603 5 - Chojna (obszar wiejski); 320604 4 - Gryfino (miasto); 320604 5 - Gryfino (obszar wiejski); 320605 4 - Mieszkowice (miasto); 320605 5 - Mieszkowice (obszar wiejski); 320606 4 - Moryń (miasto); 320606 5 - Moryń (obszar wiejski); 320607 2 - Stare Czarnowo; 320608 4 - Trzcińsko-Zdrój (miasto); 320608 5 - Trzcińsko-Zdrój (obszar wiejski); 320609 2 - Widuchowa; 321001 4 - Barlinek (miasto); 321001 5 - Barlinek (obszar wiejski); 321002 2 - Boleszkowice; 321003 4 - Dębno (miasto); 321003 5 - Dębno (obszar wiejski); 321004 4 - Myślibórz (miasto); 321004 5 - Myślibórz (obszar wiejski); 321005 2 - Nowogródek Pomorski; 321201 2 - Bielice; 321202 2 - Kozielice; 321203 4 - Lipiany (miasto); 321203 5 - Lipiany (obszar wiejski); 321204 2 - Przelewice; 321205 4 - Pyrzyce (miasto); 321205 5 - Pyrzyce (obszar wiejski); 321206 2 - Warnice; 321401 1 - Stargard; 321402 4 - Chociwel (miasto); 321402 5 - Chociwel (obszar wiejski); 321403 4 - Dobrzany (miasto); 321403 5 - Dobrzany (obszar wiejski); 321404 2 - Dolice; 321405 4 - Ińsko (miasto); 321405 5 - Ińsko (obszar wiejski); 321406 2 - Kobylanka; 321408 2 - Marianowo; 321409 2 - Stara Dąbrowa; 321410 2 - Stargard;  321411 4 - Suchań (miasto); 321411 5 - Suchań (obszar wiejski); 320205 4 - Pełczyce (miasto); 320205 5 - Pełczyce (obszar wiejski); 320201 2 - Bierzwnik; 320202 4 - Choszczno (miasto); 320202 5 - Choszczno (obszar wiejski); 320203 4 - Drawno (miasto); 320203 5 - Drawno (obszar wiejski); 320204 2 - Krzęcin; 320206 4 - Recz (miasto); 320206 5 - Recz (obszar wiejski); 321802 4 - Łobez (miasto); 321802 5 - Łobez (obszar wiejski); 321803 2 - Radowo Małe; 321804 4 - Resko (miasto); 321804 5 - Resko (obszar wiejski); 321805 4 - Węgorzyno (miasto); 321805 5 - Węgorzyno (obszar wiejski); 320501 2 - Brojce; 320502 4 - Gryfice (miasto); 320502 5 - Gryfice (obszar wiejski); 320503 2 - Karnice; 320504 4 - Płoty (miasto); 320504 5 - Płoty (obszar wiejski); 320507 2 - Rewal; 320508 4 - Trzebiatów (miasto); 320508 5 - Trzebiatów (obszar wiejski); 320801 1 - Kołobrzeg; 320802 2 - Dygowo; 320803 4 - Gościno (miasto); 320803 5 - Gościno (obszar wiejski); 320804 2 - Kołobrzeg; 320805 2 - Rymań; 320806 2 - Siemyśl; 320807 2 - Ustronie Morskie; 320901 2 - Będzino; 320902 2 - Biesiekierz; 320904 2 - Manowo; 320905 4 - Mielno (miasto); 320905 5 - Mielno (obszar wiejski); 320907 4 - Sianów (miasto); 320907 5 - Sianów (obszar wiejski); 320908 2 - Świeszyno; 326101 1 - M. Koszalin; 320301 4 - Czaplinek (miasto); 320301 5 - Czaplinek (obszar wiejski); 320302 4 - Drawsko Pomorskie (miasto); 320302 5 - Drawsko Pomorskie (obszar wiejski); 320303 4 - Kalisz Pomorski (miasto); 320303 5 - Kalisz Pomorski (obszar wiejski); 320305 2 - Wierzchowo; 320306 4 - Złocieniec (miasto); 320306 5 - Złocieniec (obszar wiejski); 321701 1 - Wałcz (miasto); 321702 4 - Człopa (miasto); 321702 5 - Człopa (obszar wiejski); 321703 4 - Mirosławiec (miasto); 321703 5 - Mirosławiec (obszar wiejski); 321704 4 - Tuczno (miasto); 321704 5 - Tuczno (obszar wiejski); 321705 2 - Wałcz (obszar wiejski); 321601 1 - Świdwin; 321602 2 - Brzeżno; 321603 4 - Połczyn-Zdrój (miasto); 321603 5 - Połczyn-Zdrój (obszar wiejski); 321604 2 - Rąbino; 321605 2 - Sławoborze; 321606 2 - Świdwin; 320101 1 - Białogard; 320102 2 - Białogard; 320103 4 - Karlino (miasto); 320103 5 - Karlino (obszar wiejski); 320104 4 - Tychowo (miasto); 320104 5 - Tychowo (obszar wiejski); 321501 1 - Szczecinek; 321502 4 - Barwice (miasto); 321502 5 - Barwice (obszar wiejski); 321504 4 - Borne Sulinowo (miasto); 321504 5 - Borne Sulinowo (obszar wiejski); 321505 2 - Grzmiąca; 321506 2 - Szczecinek;  320903 4 - Bobolice (miasto); 320903 5 - Bobolice (obszar wiejski); 321503 4 - Biały Bór (miasto); 321503 5 - Biały Bór (obszar wiejski); 320906 4 - Polanów (miasto); 320906 5 - Polanów (obszar wiejski); 321301 1 - Darłowo; 321302 1 - Sławno; 321303 2 - Darłowo; 321305 2 - Postomino; 321306 2 - Sławno; 321304 2 - Malechowo;</t>
  </si>
  <si>
    <t>Tabela nr 3: Dodatkowe zespoły ratownictwa medycznego – według stanu na dzień 01.01.2026 r.</t>
  </si>
  <si>
    <t>Tabela nr 9: Lotnicze zespoły ratownictwa medycznego – według stanu na dzień 01.01.2026 r.</t>
  </si>
  <si>
    <t>Tabela nr 20: Planowane zespoły ratownictwa medycznego – według stanu na dzień 01.01.2026 r.</t>
  </si>
  <si>
    <r>
      <rPr>
        <b/>
        <u/>
        <sz val="6"/>
        <color theme="1"/>
        <rFont val="Helvetica"/>
        <charset val="238"/>
      </rPr>
      <t>REJON ZACHODNIOPOMORSKI</t>
    </r>
    <r>
      <rPr>
        <sz val="6"/>
        <color theme="1"/>
        <rFont val="Helvetica"/>
        <charset val="238"/>
      </rPr>
      <t xml:space="preserve">
326201 1 - M. Szczecin; 321101 2 - Dobra (Szczecińska); 321102 2 - Kołbaskowo; 321103 4 - Nowe Warpno (miasto); 321103 5 - Nowe Warpno (obszar wiejski); 321104 4 - Police (miasto); 321104 5 - Police (obszar wiejski); 320402 4 - Goleniów (miasto); 320402 5 - Goleniów (obszar wiejski); 320403 4 - Maszewo (miasto); 320403 5 - Maszewo (obszar wiejski); 320404 4 - Nowogard (miasto); 320404 5 - Nowogard (obszar wiejski); 320405 2 - Osina; 320406 2 - Przybiernów; 320407 4 - Stepnica (miasto); 320407 5 - Stepnica (obszar wiejski); 326301 1 - M. Świnoujście; 320701 4 - Dziwnów (miasto); 320701 5 - Dziwnów (obszar wiejski); 320702 4 - Golczewo (miasto);
320702 5 - Golczewo (obszar wiejski); 320703 4 - Kamień Pomorski (miasto); 320703 5 - Kamień Pomorski (obszar wiejski); 320704 4 - Międzyzdroje (miasto); 320704 5 - Międzyzdroje (obszar wiejski); 320705 2 - Świerzno; 320706 4 - Wolin (miasto); 320706 5 - Wolin (obszar wiejski); 321801 4 - Dobra (miasto); 321801 5 - Dobra (obszar wiejski); 320601 2 - Banie; 320602 4 - Cedynia (miasto); 320602 5 - Cedynia (obszar wiejski); 320603 4 - Chojna (miasto); 320603 5 - Chojna (obszar wiejski); 320604 4 - Gryfino (miasto); 320604 5 - Gryfino (obszar wiejski); 320605 4 - Mieszkowice (miasto); 320605 5 - Mieszkowice (obszar wiejski); 320606 4 - Moryń (miasto); 320606 5 - Moryń (obszar wiejski); 320607 2 - Stare Czarnowo; 320608 4 - Trzcińsko-Zdrój (miasto); 320608 5 - Trzcińsko-Zdrój (obszar wiejski); 320609 2 - Widuchowa; 321001 4 - Barlinek (miasto); 321001 5 - Barlinek (obszar wiejski); 321002 2 - Boleszkowice; 321003 4 - Dębno (miasto); 321003 5 - Dębno (obszar wiejski); 321004 4 - Myślibórz (miasto); 321004 5 - Myślibórz (obszar wiejski); 321005 2 - Nowogródek Pomorski; 321201 2 - Bielice; 321202 2 - Kozielice; 321203 4 - Lipiany (miasto); 321203 5 - Lipiany (obszar wiejski); 321204 2 - Przelewice; 321205 4 - Pyrzyce (miasto); 321205 5 - Pyrzyce (obszar wiejski); 321206 2 - Warnice; 321401 1 - Stargard; 321402 4 - Chociwel (miasto); 321402 5 - Chociwel (obszar wiejski); 321403 4 - Dobrzany (miasto); 321403 5 - Dobrzany (obszar wiejski); 321404 2 - Dolice; 321405 4 - Ińsko (miasto); 321405 5 - Ińsko (obszar wiejski); 321406 2 - Kobylanka; 321408 2 - Marianowo; 321409 2 - Stara Dąbrowa; 321410 2 - Stargard;  321411 4 - Suchań (miasto); 321411 5 - Suchań (obszar wiejski); 320205 4 - Pełczyce (miasto); 320205 5 - Pełczyce (obszar wiejski); 320201 2 - Bierzwnik; 320202 4 - Choszczno (miasto); 320202 5 - Choszczno (obszar wiejski); 320203 4 - Drawno (miasto); 320203 5 - Drawno (obszar wiejski); 320204 2 - Krzęcin; 320206 4 - Recz (miasto); 320206 5 - Recz (obszar wiejski); 321802 4 - Łobez (miasto); 321802 5 - Łobez (obszar wiejski); 321803 2 - Radowo Małe; 321804 4 - Resko (miasto); 321804 5 - Resko (obszar wiejski); 321805 4 - Węgorzyno (miasto); 321805 5 - Węgorzyno (obszar wiejski); 320501 2 - Brojce; 320502 4 - Gryfice (miasto); 320502 5 - Gryfice (obszar wiejski); 320503 2 - Karnice; 320504 4 - Płoty (miasto); 320504 5 - Płoty (obszar wiejski); 320507 2 - Rewal; 320508 4 - Trzebiatów (miasto); 320508 5 - Trzebiatów (obszar wiejski); 320801 1 - Kołobrzeg; 320802 2 - Dygowo; 320803 4 - Gościno (miasto); 320803 5 - Gościno (obszar wiejski); 320804 2 - Kołobrzeg; 320805 2 - Rymań; 320806 2 - Siemyśl; 320807 2 - Ustronie Morskie; 320901 2 - Będzino; 320902 2 - Biesiekierz; 320904 2 - Manowo; 320905 4 - Mielno (miasto); 320905 5 - Mielno (obszar wiejski); 320907 4 - Sianów (miasto); 320907 5 - Sianów (obszar wiejski); 320908 2 - Świeszyno; 326101 1 - M. Koszalin; 320301 4 - Czaplinek (miasto); 320301 5 - Czaplinek (obszar wiejski); 320302 4 - Drawsko Pomorskie (miasto); 320302 5 - Drawsko Pomorskie (obszar wiejski); 320303 4 - Kalisz Pomorski (miasto); 320303 5 - Kalisz Pomorski (obszar wiejski); 320305 2 - Wierzchowo; 320306 4 - Złocieniec (miasto); 320306 5 - Złocieniec (obszar wiejski); 321701 1 - Wałcz (miasto); 321702 4 - Człopa (miasto); 321702 5 - Człopa (obszar wiejski); 321703 4 - Mirosławiec (miasto); 321703 5 - Mirosławiec (obszar wiejski); 321704 4 - Tuczno (miasto); 321704 5 - Tuczno (obszar wiejski); 321705 2 - Wałcz (obszar wiejski); 321601 1 - Świdwin; 321602 2 - Brzeżno; 321603 4 - Połczyn-Zdrój (miasto);
321603 5 - Połczyn-Zdrój (obszar wiejski); 321604 2 - Rąbino; 321605 2 - Sławoborze; 321606 2 - Świdwin; 320101 1 - Białogard; 320102 2 - Białogard; 320103 4 - Karlino (miasto); 320103 5 - Karlino (obszar wiejski); 320104 4 - Tychowo (miasto); 320104 5 - Tychowo (obszar wiejski); 321501 1 - Szczecinek; 321502 4 - Barwice (miasto); 321502 5 - Barwice (obszar wiejski); 321504 4 - Borne Sulinowo (miasto); 321504 5 - Borne Sulinowo (obszar wiejski); 321505 2 - Grzmiąca; 321506 2 - Szczecinek;  320903 4 - Bobolice (miasto); 320903 5 - Bobolice (obszar wiejski); 321503 4 - Biały Bór (miasto); 321503 5 - Biały Bór (obszar wiejski); 320906 4 - Polanów (miasto); 320906 5 - Polanów (obszar wiejski); 321301 1 - Darłowo; 321302 1 - Sławno; 321303 2 - Darłowo; 321305 2 - Postomino; 321306 2 - Sławno; 321304 2 - Malechowo;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</si>
</sst>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"/>
  </numFmts>
  <fonts count="33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Latp"/>
      <charset val="238"/>
    </font>
    <font>
      <sz val="11"/>
      <color rgb="FF000000"/>
      <name val="Lato"/>
      <family val="2"/>
    </font>
    <font>
      <sz val="10"/>
      <color rgb="FF000000"/>
      <name val="Lato"/>
      <family val="2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000000"/>
      <name val="Helvetica"/>
      <charset val="238"/>
    </font>
    <font>
      <sz val="11"/>
      <color rgb="FF000000"/>
      <name val="Helvetica"/>
      <charset val="238"/>
    </font>
    <font>
      <b/>
      <sz val="11"/>
      <color rgb="FF000000"/>
      <name val="Helvetica"/>
      <charset val="238"/>
    </font>
    <font>
      <sz val="11"/>
      <name val="Helvetica"/>
      <charset val="238"/>
    </font>
    <font>
      <sz val="10"/>
      <color rgb="FF000000"/>
      <name val="Helvetica"/>
      <charset val="238"/>
    </font>
    <font>
      <b/>
      <sz val="12"/>
      <color rgb="FF000000"/>
      <name val="Helvetica"/>
      <charset val="238"/>
    </font>
    <font>
      <b/>
      <sz val="14"/>
      <color theme="1"/>
      <name val="Helvetica"/>
      <charset val="238"/>
    </font>
    <font>
      <sz val="12"/>
      <color theme="1"/>
      <name val="Helvetica"/>
      <charset val="238"/>
    </font>
    <font>
      <vertAlign val="superscript"/>
      <sz val="12"/>
      <color theme="1"/>
      <name val="Helvetica"/>
      <charset val="238"/>
    </font>
    <font>
      <sz val="10"/>
      <color theme="1"/>
      <name val="Helvetica"/>
      <charset val="238"/>
    </font>
    <font>
      <sz val="11"/>
      <color theme="1"/>
      <name val="Helvetica"/>
      <charset val="238"/>
    </font>
    <font>
      <b/>
      <sz val="10"/>
      <color rgb="FF000000"/>
      <name val="Helvetica"/>
      <charset val="238"/>
    </font>
    <font>
      <vertAlign val="superscript"/>
      <sz val="12"/>
      <color rgb="FF000000"/>
      <name val="Helvetica"/>
      <charset val="238"/>
    </font>
    <font>
      <sz val="12"/>
      <color rgb="FF000000"/>
      <name val="Helvetica"/>
      <charset val="238"/>
    </font>
    <font>
      <b/>
      <sz val="16"/>
      <color rgb="FF000000"/>
      <name val="Helvetica"/>
      <charset val="238"/>
    </font>
    <font>
      <vertAlign val="superscript"/>
      <sz val="10"/>
      <color rgb="FF000000"/>
      <name val="Helvetica"/>
      <charset val="238"/>
    </font>
    <font>
      <sz val="8"/>
      <name val="Calibri"/>
    </font>
    <font>
      <strike/>
      <sz val="10"/>
      <color rgb="FFFF0000"/>
      <name val="Helvetica"/>
      <charset val="238"/>
    </font>
    <font>
      <strike/>
      <sz val="11"/>
      <color rgb="FFFF0000"/>
      <name val="Helvetica"/>
      <charset val="238"/>
    </font>
    <font>
      <sz val="6"/>
      <color rgb="FF000000"/>
      <name val="Calibri"/>
      <family val="2"/>
      <charset val="238"/>
    </font>
    <font>
      <sz val="6"/>
      <color theme="1"/>
      <name val="Helvetica"/>
      <charset val="238"/>
    </font>
    <font>
      <b/>
      <u/>
      <sz val="6"/>
      <color theme="1"/>
      <name val="Helvetica"/>
      <charset val="238"/>
    </font>
    <font>
      <sz val="10"/>
      <name val="Helvetica"/>
      <charset val="238"/>
    </font>
  </fonts>
  <fills count="8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indexed="64"/>
      </left>
      <right style="thin">
        <color indexed="64"/>
      </right>
      <top style="thin">
        <color rgb="FF666666"/>
      </top>
      <bottom style="thin">
        <color indexed="64"/>
      </bottom>
      <diagonal/>
    </border>
    <border>
      <left/>
      <right/>
      <top style="thin">
        <color rgb="FF66666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 applyAlignment="1">
      <alignment horizontal="justify" vertical="center"/>
    </xf>
    <xf numFmtId="0" fontId="11" fillId="0" borderId="3" xfId="0" applyFont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9" fillId="0" borderId="3" xfId="1" applyFont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justify" vertical="center"/>
    </xf>
    <xf numFmtId="0" fontId="20" fillId="0" borderId="0" xfId="1" applyFont="1"/>
    <xf numFmtId="0" fontId="21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21" fillId="2" borderId="1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4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4" fillId="0" borderId="7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quotePrefix="1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wrapText="1"/>
    </xf>
    <xf numFmtId="20" fontId="14" fillId="0" borderId="7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0" fillId="5" borderId="10" xfId="1" applyFont="1" applyFill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20" fontId="14" fillId="0" borderId="9" xfId="0" applyNumberFormat="1" applyFont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1" fillId="2" borderId="9" xfId="0" applyFont="1" applyFill="1" applyBorder="1" applyAlignment="1">
      <alignment horizontal="center" wrapText="1"/>
    </xf>
    <xf numFmtId="164" fontId="14" fillId="0" borderId="1" xfId="0" applyNumberFormat="1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8" fillId="0" borderId="0" xfId="0" applyFont="1"/>
    <xf numFmtId="0" fontId="0" fillId="0" borderId="3" xfId="0" applyBorder="1"/>
    <xf numFmtId="0" fontId="14" fillId="0" borderId="14" xfId="0" applyFont="1" applyBorder="1" applyAlignment="1">
      <alignment horizontal="center" wrapText="1"/>
    </xf>
    <xf numFmtId="2" fontId="14" fillId="0" borderId="15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right"/>
    </xf>
    <xf numFmtId="0" fontId="14" fillId="0" borderId="3" xfId="0" applyFont="1" applyBorder="1"/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9" fontId="27" fillId="0" borderId="3" xfId="1" applyNumberFormat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4" fillId="4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justify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4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0" fillId="0" borderId="4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5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15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16" fillId="0" borderId="2" xfId="1" applyFont="1" applyBorder="1" applyAlignment="1">
      <alignment horizontal="left" vertical="center"/>
    </xf>
    <xf numFmtId="0" fontId="17" fillId="4" borderId="3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</cellXfs>
  <cellStyles count="2">
    <cellStyle name="Normalny" xfId="0" builtinId="0"/>
    <cellStyle name="Normalny 2" xfId="1" xr:uid="{83DDE5C9-2324-4DB2-80AF-C5A4B5E6E322}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fill>
        <patternFill patternType="solid">
          <fgColor indexed="64"/>
          <bgColor rgb="FFEEEEEE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Helvetica"/>
        <charset val="238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border outline="0">
        <left style="thin">
          <color rgb="FF666666"/>
        </left>
      </border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man Anna" id="{C0BB7B74-F5FC-402D-9437-4D6121AEFF61}" userId="S::a.karman@mz.gov.pl::6bb1fc61-064f-40e3-a518-36a08d40435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F652DD-3AF8-4F91-816F-AAE2D606BF23}" name="szablon_wynik4" displayName="szablon_wynik4" ref="A2:Z92" totalsRowShown="0" headerRowDxfId="281" dataDxfId="280">
  <autoFilter ref="A2:Z92" xr:uid="{00000000-0009-0000-0100-000001000000}"/>
  <sortState xmlns:xlrd2="http://schemas.microsoft.com/office/spreadsheetml/2017/richdata2" ref="A3:Z92">
    <sortCondition ref="E2:E92"/>
  </sortState>
  <tableColumns count="26">
    <tableColumn id="1" xr3:uid="{5F8F2EDB-9CC2-4996-AC6F-CDC14C209AEF}" name="Województwo" dataDxfId="279"/>
    <tableColumn id="2" xr3:uid="{971856F0-4D55-48D6-B1D6-DE3A1A23D92D}" name="Numer rejonu operacyjnego 1)" dataDxfId="278"/>
    <tableColumn id="3" xr3:uid="{8E5A3189-01B2-4707-A3C3-E91793D1C8D8}" name="Obszar działania zespołu ratownictwa medycznego 2)" dataDxfId="277"/>
    <tableColumn id="4" xr3:uid="{5B3EFF58-4894-46A5-9FF8-7FEC81E4FABE}" name="Kod zespołu ratownictwa medycznego 3)" dataDxfId="276"/>
    <tableColumn id="5" xr3:uid="{54D6C79B-936B-4889-B313-3AB03276101B}" name="Nazwa zespołu ratownictwa medycznego 1)" dataDxfId="275"/>
    <tableColumn id="6" xr3:uid="{91D1651F-89B1-4C00-8FD1-102350A5B138}" name="Rodzaj zespołu ratownictwa medycznego 4)" dataDxfId="274"/>
    <tableColumn id="7" xr3:uid="{4BFCDAE0-24F2-4065-B7FA-E8A8E0476CC2}" name="Kod TERYT miejsca stacjonowania zespołu ratownictwa medycznego 5)" dataDxfId="273"/>
    <tableColumn id="8" xr3:uid="{160B8A35-A558-49F7-8FF5-4E4CB5DE13E7}" name="Powiat miejsca stacjonowania zespołu ratownictwa medycznego" dataDxfId="272"/>
    <tableColumn id="9" xr3:uid="{CAD7F33C-D171-4994-BEED-152BCEBA7EEA}" name="Gmina miejsca stacjonowania zespołu ratownictwa medycznego" dataDxfId="271"/>
    <tableColumn id="10" xr3:uid="{EA7D5E59-5029-4B18-9697-549511718DF3}" name="Adres miejsca stacjonowania zespołu ratownictwa medycznego" dataDxfId="270"/>
    <tableColumn id="11" xr3:uid="{8A14E5AA-1A7D-4464-8522-BC4B8456B7AE}" name="Nazwa dysponenta jednostki" dataDxfId="269"/>
    <tableColumn id="12" xr3:uid="{02AEEF3B-770B-41CF-9718-01124780292C}" name="Wyjazdy do stanów nagłego zagrożenia zdrowotnego (0-18 lat)" dataDxfId="268"/>
    <tableColumn id="13" xr3:uid="{584B285C-FBED-4D5B-8131-F2310EE55EA6}" name="Wyjazdy do stanów nagłego zagrożenia zdrowotnego (&gt; 18 lat)" dataDxfId="267"/>
    <tableColumn id="14" xr3:uid="{7E412D53-BC1E-4BDA-8D1F-95BAA8B6FB59}" name="Wyjazdy do stanów nagłego zagrożenia zdrowotnego - razem" dataDxfId="266"/>
    <tableColumn id="15" xr3:uid="{ED53C4ED-7512-4698-A1A7-5380F5F8F6CD}" name="Wyjazdy niezwiązane ze stanem nagłego zagrożenia zdrowotnego (0-18 lat)" dataDxfId="265"/>
    <tableColumn id="16" xr3:uid="{0B0A9DCF-9CE8-4174-B50D-40FD0999EF19}" name="Wyjazdy niezwiązane ze stanem nagłego zagrożenia zdrowotnego (&gt; 18 lat)" dataDxfId="264"/>
    <tableColumn id="17" xr3:uid="{3C14F53E-E93C-4B78-85A6-B7FDD6F35847}" name="Wyjazdy niezwiązane ze stanem nagłego zagrożenia zdrowotnego - razem" dataDxfId="263"/>
    <tableColumn id="18" xr3:uid="{504E15D4-652A-422B-BD21-99D07F553957}" name="Wyjazdy razem" dataDxfId="262"/>
    <tableColumn id="19" xr3:uid="{20910BAC-6347-45A8-9F00-6FFF029BF0F1}" name="Zgony przed podjęciem albo w trakcie wykonywania medycznych czynności ratunkowych (0-18 lat)" dataDxfId="261"/>
    <tableColumn id="20" xr3:uid="{39C6D832-4390-433A-8780-4E21305B8975}" name="Zgony przed podjęciem albo w trakcie wykonywania medycznych czynności ratunkowych (&gt;18)" dataDxfId="260"/>
    <tableColumn id="21" xr3:uid="{05944E81-C687-4485-8876-F3B6BCF68A5A}" name="Zgony przed podjęciem albo w trakcie wykonywania medycznych czynności ratunkowych - razem" dataDxfId="259"/>
    <tableColumn id="22" xr3:uid="{04FDA7F7-FCB6-4378-A99E-6F2407F9E045}" name="Liczba wyjazdów zespołów ratownictwa medycznego zakończonych przewiezieniem pacjenta do szpitala (0-18 lat)" dataDxfId="258"/>
    <tableColumn id="23" xr3:uid="{253D7061-9C60-485D-B774-0F3D30769C4E}" name="Liczba wyjazdów zespołów ratownictwa medycznego zakończonych przewiezieniem pacjenta do szpitala (&gt;18 lat)" dataDxfId="257"/>
    <tableColumn id="24" xr3:uid="{27CFEEF5-2DDB-4703-92B2-1888820F2AB5}" name="Liczba wyjazdów zespołów ratownictwa medycznego zakończonych przewiezieniem pacjenta do szpitala - razem" dataDxfId="256"/>
    <tableColumn id="25" xr3:uid="{E2EFB390-29B0-470B-B050-73F2B5418381}" name="Liczba wyjazdów zespołów ratownictwa medycznego realizowanych w kodzie pierwszym 6)" dataDxfId="255"/>
    <tableColumn id="26" xr3:uid="{A04A0652-E949-4722-A28B-56E6B6EFB036}" name="Liczba wyjazdów zespołów ratownictwa medycznego realizowanych w kodzie drugim 6)" dataDxfId="254"/>
  </tableColumns>
  <tableStyleInfo showFirstColumn="1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E4AB6C-40C5-4619-B760-69DAD96F5243}" name="szablon_wynik13" displayName="szablon_wynik13" ref="A2:S3" totalsRowShown="0" headerRowDxfId="117" dataDxfId="116">
  <autoFilter ref="A2:S3" xr:uid="{00000000-0009-0000-0100-000001000000}"/>
  <tableColumns count="19">
    <tableColumn id="1" xr3:uid="{4A2CFAC2-F742-44B1-B5EC-81575919333A}" name="Województwo zakładu leczniczego" dataDxfId="115"/>
    <tableColumn id="2" xr3:uid="{CD98623B-CE44-483B-9F95-073C572DA656}" name="Nazwa zakładu leczniczego" dataDxfId="114"/>
    <tableColumn id="3" xr3:uid="{A0124CD7-CF33-4E5B-97AD-CA76BB534056}" name="Numer REGON zakładu leczniczego" dataDxfId="113"/>
    <tableColumn id="4" xr3:uid="{0508D229-82F2-45B6-9E22-2A3D8CF2278B}" name="Adres zakładu leczniczego - powiat" dataDxfId="112"/>
    <tableColumn id="5" xr3:uid="{D945BAAE-F20A-41B6-99C7-5F83403C4289}" name="Adres zakładu leczniczego - gmina" dataDxfId="111"/>
    <tableColumn id="6" xr3:uid="{F9B29746-8D13-4666-9C3C-5B4C08E5BB34}" name="Adres zakładu leczniczego - miejscowość" dataDxfId="110"/>
    <tableColumn id="7" xr3:uid="{07EC5423-38AB-41E4-B0E7-B880D86BBBE9}" name="Adres zakładu leczniczego - kod pocztowy" dataDxfId="109"/>
    <tableColumn id="8" xr3:uid="{16643F43-B3D7-4F68-910E-554867A312D7}" name="Adres zakładu leczniczego - ulica" dataDxfId="108"/>
    <tableColumn id="9" xr3:uid="{4EFC8A83-8864-4052-AFF5-D8A30AD32AA6}" name="Adres zakładu leczniczego - budynek" dataDxfId="107"/>
    <tableColumn id="10" xr3:uid="{C433D776-98B0-4D1F-A166-A4C7EBF7280C}" name="Kod TERYT zakładu leczniczego" dataDxfId="106"/>
    <tableColumn id="11" xr3:uid="{F09049BA-192E-4703-8D3D-7CE2B8A7A1B4}" name="Nazwa podmiotu leczniczego" dataDxfId="105"/>
    <tableColumn id="12" xr3:uid="{8249DDFE-6122-49D4-8523-1F3965773A2D}" name="Adres siedziby podmiotu leczniczego" dataDxfId="104"/>
    <tableColumn id="13" xr3:uid="{40005E71-B000-44F7-9446-EB8FB71ECFBD}" name="Numer księgi rejestrowej podmiotu leczniczego" dataDxfId="103"/>
    <tableColumn id="14" xr3:uid="{E5C7136A-FF67-43C8-B95C-1EE849C9A447}" name="Numer REGON podmiotu leczniczego" dataDxfId="102"/>
    <tableColumn id="15" xr3:uid="{A5B50B0B-24C2-4ED1-B73D-12D1D72EA091}" name="Liczba pacjentów zakwalifikowanych jako pacjent urazowy dziecięcy przez kierownika zespołu ratownictwa medycznego" dataDxfId="101"/>
    <tableColumn id="16" xr3:uid="{9EE3533F-BCE7-4C29-BBB6-218729437243}" name="Liczba pacjentów zakwalifikowanych jako pacjent urazowy dziecięcy przez kierownika zespołu razowego" dataDxfId="100"/>
    <tableColumn id="17" xr3:uid="{4713567E-4C93-4F6A-B2FC-386B7BC851C9}" name="Średni czas pobytu pacjenta urazowego dziecięcego w centrum urazowym" dataDxfId="99"/>
    <tableColumn id="18" xr3:uid="{AD2774F9-41CE-44E2-9ED4-CD6F99E800CB}" name="Maksymalny czas pobytu pacjenta urazowego dziecięcego w centrum urazowym (dni)" dataDxfId="98"/>
    <tableColumn id="19" xr3:uid="{52B90688-8674-47E9-87A9-D065E368226B}" name="Liczba zgonów pacjentów urazowych dziecięcych" dataDxfId="97"/>
  </tableColumns>
  <tableStyleInfo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A2FF2E9-CE61-4DD6-8B8D-520EA4FAC835}" name="szablon_wynik14" displayName="szablon_wynik14" ref="A2:K17" totalsRowShown="0" headerRowDxfId="96" dataDxfId="94" headerRowBorderDxfId="95" tableBorderDxfId="93" totalsRowBorderDxfId="92">
  <autoFilter ref="A2:K17" xr:uid="{00000000-0009-0000-0100-000001000000}"/>
  <tableColumns count="11">
    <tableColumn id="1" xr3:uid="{00000000-0010-0000-0000-000001000000}" name="Województwo jednostki" dataDxfId="91"/>
    <tableColumn id="2" xr3:uid="{00000000-0010-0000-0000-000002000000}" name="Dysponent jednostki - nazwa" dataDxfId="90"/>
    <tableColumn id="3" xr3:uid="{00000000-0010-0000-0000-000003000000}" name="Dysponent jednostki - adres" dataDxfId="89"/>
    <tableColumn id="4" xr3:uid="{00000000-0010-0000-0000-000004000000}" name="Dysponent jednostki - numer księgi rejestrowej podmiotu wykonującego działalność leczniczą" dataDxfId="88"/>
    <tableColumn id="5" xr3:uid="{00000000-0010-0000-0000-000005000000}" name="Dysponent jednostki - kod TERYT lokalizacji jednostki z opisem" dataDxfId="87"/>
    <tableColumn id="6" xr3:uid="{00000000-0010-0000-0000-000006000000}" name="Rodzaj jednostki systemu" dataDxfId="86"/>
    <tableColumn id="7" xr3:uid="{00000000-0010-0000-0000-000007000000}" name="Liczba lekarzy ogółem" dataDxfId="85"/>
    <tableColumn id="8" xr3:uid="{00000000-0010-0000-0000-000008000000}" name="Liczba lekarzy systemu" dataDxfId="84"/>
    <tableColumn id="9" xr3:uid="{00000000-0010-0000-0000-000009000000}" name="Liczba pielęgniarek ogółem" dataDxfId="83"/>
    <tableColumn id="10" xr3:uid="{00000000-0010-0000-0000-00000A000000}" name="Liczba pielęgniarek systemu" dataDxfId="82"/>
    <tableColumn id="11" xr3:uid="{00000000-0010-0000-0000-00000B000000}" name="Liczba ratowników medycznych" dataDxfId="81"/>
  </tableColumns>
  <tableStyleInfo showFirstColumn="1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8521E02-1F88-49BD-8C33-E563ADAF2284}" name="szablon_wynik15" displayName="szablon_wynik15" ref="A2:G3" totalsRowShown="0" headerRowDxfId="80" dataDxfId="79">
  <autoFilter ref="A2:G3" xr:uid="{00000000-0009-0000-0100-000001000000}"/>
  <tableColumns count="7">
    <tableColumn id="1" xr3:uid="{00000000-0010-0000-0000-000001000000}" name="Kod dyspozytorni medycznej" dataDxfId="78"/>
    <tableColumn id="2" xr3:uid="{00000000-0010-0000-0000-000002000000}" name="Okres, w jakim funkcjonowała wskazana liczba stanowisk dyspozytorów medycznych w danej lokalizacji w ciągu roku (od dd-mm)" dataDxfId="77"/>
    <tableColumn id="3" xr3:uid="{00000000-0010-0000-0000-000003000000}" name="Okres, w jakim funkcjonowała wskazana liczba stanowisk dyspozytorów medycznych w danej lokalizacji w ciągu roku (do dd-mm)" dataDxfId="76"/>
    <tableColumn id="4" xr3:uid="{00000000-0010-0000-0000-000004000000}" name="Liczba stanowisk dyspozytorów medycznych w danej lokalizacji" dataDxfId="75"/>
    <tableColumn id="5" xr3:uid="{00000000-0010-0000-0000-000005000000}" name="Liczba dyspozytorów medycznych posiadających wykształcenie wymagane dla pielęgniarki systemu" dataDxfId="74"/>
    <tableColumn id="6" xr3:uid="{00000000-0010-0000-0000-000006000000}" name="Liczba dyspozytorów medycznych posiadających wykształcenie wymagane dla ratownika medycznego" dataDxfId="73"/>
    <tableColumn id="7" xr3:uid="{00000000-0010-0000-0000-000007000000}" name="Liczba dyspozytorów medycznych, o których mowa w art. 58 ust. 3 ustawy z dnia 8 września 2006 r. o Państwowym Ratownictwie Medycznym" dataDxfId="72"/>
  </tableColumns>
  <tableStyleInfo showFirstColumn="1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B60164-0AB6-4B99-87D8-04B70FCC5EED}" name="szablon_wynik16" displayName="szablon_wynik16" ref="A2:O16" totalsRowShown="0" headerRowDxfId="71" dataDxfId="70">
  <autoFilter ref="A2:O16" xr:uid="{00000000-0009-0000-0100-000001000000}"/>
  <tableColumns count="15">
    <tableColumn id="1" xr3:uid="{00000000-0010-0000-0000-000001000000}" name="Miesiąc" dataDxfId="69"/>
    <tableColumn id="2" xr3:uid="{00000000-0010-0000-0000-000002000000}" name="Liczba odebranych połączeń z numeru 112" dataDxfId="68"/>
    <tableColumn id="3" xr3:uid="{00000000-0010-0000-0000-000003000000}" name="Liczba odebranych połączeń z numeru 999" dataDxfId="67"/>
    <tableColumn id="4" xr3:uid="{00000000-0010-0000-0000-000004000000}" name="Suma odebranych połączeń z numerów 999 i 112" dataDxfId="66"/>
    <tableColumn id="5" xr3:uid="{00000000-0010-0000-0000-000005000000}" name="Liczba połączeń z numeru 112 rozłączonych przed podjęciem obsługi przez dyspozytora medycznego" dataDxfId="65"/>
    <tableColumn id="6" xr3:uid="{00000000-0010-0000-0000-000006000000}" name="Liczba połączeń z numeru 999 rozłączonych przed podjęciem obsługi przez dyspozytora medycznego" dataDxfId="64"/>
    <tableColumn id="7" xr3:uid="{00000000-0010-0000-0000-000007000000}" name="Suma połączeń z numerów 999 i 112 rozłączonych przed podjęciem obsługi przez dyspozytora medycznego" dataDxfId="63"/>
    <tableColumn id="8" xr3:uid="{00000000-0010-0000-0000-000008000000}" name="Mediana czasu oczekiwania zgłaszającego na połączenie z dyspozytorem medycznym [mm:ss] (uwzględnia wszystkie czasy oczekiwania w ramach zastępowalności) 2)" dataDxfId="62"/>
    <tableColumn id="9" xr3:uid="{00000000-0010-0000-0000-000009000000}" name="Mediana czasu trwania połączenia zgłaszającego z dyspozytorem medycznym [mm:ss] 2)" dataDxfId="61"/>
    <tableColumn id="10" xr3:uid="{00000000-0010-0000-0000-00000A000000}" name="Mediana czasu licząc od początku oczekiwania zgłaszającego na połączenie z dyspozytorem medycznym do zakończenia połączenia z dyspozytorem medycznym [mm:ss] 2)" dataDxfId="60"/>
    <tableColumn id="11" xr3:uid="{00000000-0010-0000-0000-00000B000000}" name="Mediana czasu oczekiwania na połączenie zgłaszającego z operatorem numerów alarmowych [mm:ss] 3)" dataDxfId="59"/>
    <tableColumn id="12" xr3:uid="{00000000-0010-0000-0000-00000C000000}" name="Mediana czasu trwania połączenia zgłaszającego z operatorem numerów alarmowych [mm:ss]3)" dataDxfId="58"/>
    <tableColumn id="13" xr3:uid="{00000000-0010-0000-0000-00000D000000}" name="Mediana czasu oczekiwania operatora numerów alarmowych na połączenie z dyspozytorem medycznym [mm:ss]3)" dataDxfId="57"/>
    <tableColumn id="14" xr3:uid="{00000000-0010-0000-0000-00000E000000}" name="Mediana czasu trwania połączenia operatora numerów alarmowych i zgłaszającego z dyspozytorem medycznym [mm:ss]3)" dataDxfId="56"/>
    <tableColumn id="15" xr3:uid="{00000000-0010-0000-0000-00000F000000}" name="Mediana czasu, licząc od początku oczekiwania zgłaszającego na połączenie z operatorem numerów alarmowych do zakończenia połączenia operatora numerów alarmowych i zgłaszającego z dyspozytorem medycznym [mm:ss]3)" dataDxfId="55"/>
  </tableColumns>
  <tableStyleInfo showFirstColumn="1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9004CDE-5795-4A1A-B560-0D7992B08431}" name="wpds_tabela_19_wersja_2025" displayName="wpds_tabela_19_wersja_2025" ref="A2:B3" totalsRowShown="0" headerRowDxfId="54" dataDxfId="52" headerRowBorderDxfId="53">
  <tableColumns count="2">
    <tableColumn id="1" xr3:uid="{00000000-0010-0000-0000-000001000000}" name="Miesiąc" dataDxfId="51"/>
    <tableColumn id="2" xr3:uid="{00000000-0010-0000-0000-000002000000}" name="Różnica liczby zgłoszeń przekazanych do obsługi do właściwych dyspozytorni medycznych (suma końcowa z tabeli nr 18) i liczby zgłoszeń przekazanych do obsługi z innych dyspozytorni medycznych (suma końcowa z tabeli nr 19)" dataDxfId="50"/>
  </tableColumns>
  <tableStyleInfo showFirstColumn="1" showLastColumn="1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E06ABD4-FD8B-4D9E-9744-3D8739B20119}" name="wpds_tabela_18_wersja_2025" displayName="wpds_tabela_18_wersja_2025" ref="A2:W15" totalsRowShown="0" headerRowDxfId="49" dataDxfId="48">
  <tableColumns count="23">
    <tableColumn id="1" xr3:uid="{00000000-0010-0000-0000-000001000000}" name="Miesiąc" dataDxfId="47"/>
    <tableColumn id="2" xr3:uid="{00000000-0010-0000-0000-000002000000}" name="Liczba zgłoszeń przekazanych _x000a_do obsługi do właściwej dyspozytorni medycznej _x000a_DM01-01 Wrocław" dataDxfId="46"/>
    <tableColumn id="3" xr3:uid="{00000000-0010-0000-0000-000003000000}" name="Liczba zgłoszeń przekazanych _x000a_do obsługi do właściwej dyspozytorni medycznej _x000a_DM01-02 Legnica" dataDxfId="45"/>
    <tableColumn id="4" xr3:uid="{00000000-0010-0000-0000-000004000000}" name="Liczba zgłoszeń przekazanych _x000a_do obsługi do właściwej dyspozytorni medycznej _x000a_DM02-01 Toruń" dataDxfId="44"/>
    <tableColumn id="5" xr3:uid="{00000000-0010-0000-0000-000005000000}" name="Liczba zgłoszeń przekazanych _x000a_do obsługi do właściwej dyspozytorni medycznej _x000a_DM03-01 Lublin" dataDxfId="43"/>
    <tableColumn id="6" xr3:uid="{00000000-0010-0000-0000-000006000000}" name="Liczba zgłoszeń przekazanych _x000a_do obsługi do właściwej dyspozytorni medycznej  DM04-01 Gorzów Wielkopolski" dataDxfId="42"/>
    <tableColumn id="7" xr3:uid="{00000000-0010-0000-0000-000007000000}" name="Liczba zgłoszeń przekazanych _x000a_do obsługi do właściwej dyspozytorni medycznej  DM05-01 _x000a_Łódź" dataDxfId="41"/>
    <tableColumn id="8" xr3:uid="{00000000-0010-0000-0000-000008000000}" name="Liczba zgłoszeń przekazanych _x000a_do obsługi do właściwej dyspozytorni medycznej _x000a_DM06-01 Kraków" dataDxfId="40"/>
    <tableColumn id="9" xr3:uid="{00000000-0010-0000-0000-000009000000}" name="Liczba zgłoszeń przekazanych _x000a_do obsługi do właściwej dyspozytorni medycznej _x000a_DM06-02 Tarnów" dataDxfId="39"/>
    <tableColumn id="10" xr3:uid="{00000000-0010-0000-0000-00000A000000}" name="Liczba zgłoszeń przekazanych _x000a_do obsługi do właściwej dyspozytorni medycznej _x000a_DM07-01 Warszawa" dataDxfId="38"/>
    <tableColumn id="11" xr3:uid="{00000000-0010-0000-0000-00000B000000}" name="Liczba zgłoszeń przekazanych _x000a_do obsługi do właściwej dyspozytorni medycznej _x000a_DM07-02 _x000a_Siedlce" dataDxfId="37"/>
    <tableColumn id="12" xr3:uid="{00000000-0010-0000-0000-00000C000000}" name="Liczba zgłoszeń przekazanych _x000a_do obsługi do właściwej dyspozytorni medycznej _x000a_DM07-03 Radom" dataDxfId="36"/>
    <tableColumn id="13" xr3:uid="{00000000-0010-0000-0000-00000D000000}" name="Liczba zgłoszeń przekazanych _x000a_do obsługi do właściwej dyspozytorni medycznej _x000a_DM08-01 _x000a_Opole" dataDxfId="35"/>
    <tableColumn id="24" xr3:uid="{11631ECC-339F-4951-9E1B-8BFFD4FBBC3D}" name="Liczba zgłoszeń przekazanych _x000a_do obsługi do właściwej dyspozytorni medycznej _x000a_DM09-01 Rzeszów" dataDxfId="34"/>
    <tableColumn id="25" xr3:uid="{F86C6AA7-E5CB-476A-BD30-24B843055686}" name="Liczba zgłoszeń przekazanych _x000a_do obsługi do właściwej dyspozytorni medycznej _x000a_DM10-01 Białystok" dataDxfId="33"/>
    <tableColumn id="26" xr3:uid="{6DFD4839-EDCD-4338-B598-2BA4393A78E2}" name="Liczba zgłoszeń przekazanych _x000a_do obsługi do właściwej dyspozytorni medycznej _x000a_DM11-01 Gdańsk" dataDxfId="32"/>
    <tableColumn id="27" xr3:uid="{A82A6786-1C11-431B-8CFE-D25D27790CA1}" name="Liczba zgłoszeń przekazanych _x000a_do obsługi do właściwej dyspozytorni medycznej _x000a_DM11-02 _x000a_Słupsk" dataDxfId="31"/>
    <tableColumn id="20" xr3:uid="{A5600E1F-6E11-4FE9-B9BC-3AC3A7A55CBF}" name="Liczba zgłoszeń przekazanych _x000a_do obsługi do właściwej dyspozytorni medycznej _x000a_DM12-01 Częstochowa" dataDxfId="30"/>
    <tableColumn id="21" xr3:uid="{35BC696F-A080-4CD8-A138-3EB4DC27006A}" name="Liczba zgłoszeń przekazanych _x000a_do obsługi do właściwej dyspozytorni medycznej _x000a_DM12-02 Gliwice" dataDxfId="29"/>
    <tableColumn id="22" xr3:uid="{EAF67125-4680-49F9-8C36-E1902FF7247C}" name="Liczba zgłoszeń przekazanych _x000a_do obsługi do właściwej dyspozytorni medycznej _x000a_DM12-05 Bielsko-Biała" dataDxfId="28"/>
    <tableColumn id="23" xr3:uid="{A5979920-1499-497F-99F4-A31D97A30D75}" name="Liczba zgłoszeń przekazanych _x000a_do obsługi do właściwej dyspozytorni medycznej _x000a_DM13-01_x000a_Kielce" dataDxfId="27"/>
    <tableColumn id="18" xr3:uid="{6BAF3169-AB1A-4D1E-9A9F-EC58C5AFCDA9}" name="Liczba zgłoszeń przekazanych _x000a_do obsługi do właściwej dyspozytorni medycznej _x000a_DM14-01 Olsztyn" dataDxfId="26"/>
    <tableColumn id="19" xr3:uid="{58C1253B-E19E-4DFA-8003-145D6EDBFCEB}" name="Liczba zgłoszeń przekazanych _x000a_do obsługi do właściwej dyspozytorni medycznej _x000a_DM15-01 Poznań" dataDxfId="25"/>
  </tableColumns>
  <tableStyleInfo showFirstColumn="1" showLastColumn="1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7E35B10-AABD-4946-AFF6-70E0812ED246}" name="wpds_tabela_19_wersja_202519" displayName="wpds_tabela_19_wersja_202519" ref="A2:W16" totalsRowShown="0" headerRowDxfId="24" dataDxfId="23">
  <tableColumns count="23">
    <tableColumn id="1" xr3:uid="{00000000-0010-0000-0000-000001000000}" name="Miesiąc" dataDxfId="22"/>
    <tableColumn id="2" xr3:uid="{00000000-0010-0000-0000-000002000000}" name="Liczba zgłoszeń przekazanych _x000a_do obsługi z innych dyspozytorni medycznych _x000a_DM01-01 Wrocław" dataDxfId="21"/>
    <tableColumn id="3" xr3:uid="{00000000-0010-0000-0000-000003000000}" name="Liczba zgłoszeń przekazanych _x000a_do obsługi z innych dyspozytorni medycznych _x000a_DM01-02 Legnica" dataDxfId="20"/>
    <tableColumn id="4" xr3:uid="{00000000-0010-0000-0000-000004000000}" name="Liczba zgłoszeń przekazanych _x000a_do obsługi z innych dyspozytorni medycznych _x000a_DM02-01 _x000a_Toruń" dataDxfId="19"/>
    <tableColumn id="5" xr3:uid="{00000000-0010-0000-0000-000005000000}" name="Liczba zgłoszeń przekazanych _x000a_do obsługi z innych dyspozytorni medycznych _x000a_DM03-01 _x000a_Lublin" dataDxfId="18"/>
    <tableColumn id="6" xr3:uid="{00000000-0010-0000-0000-000006000000}" name="Liczba zgłoszeń przekazanych _x000a_do obsługi z innych dyspozytorni medycznych _x000a_DM04-01 _x000a_Gorzów Wielkopolski" dataDxfId="17"/>
    <tableColumn id="18" xr3:uid="{2112344A-6946-4124-ADC6-9393AD6209B9}" name="Liczba zgłoszeń przekazanych _x000a_do obsługi z innych dyspozytorni medycznych _x000a_DM05-01 _x000a_Łódź" dataDxfId="16"/>
    <tableColumn id="19" xr3:uid="{5E31AAF9-AFF4-4438-A8D5-EE0289A0D014}" name="Liczba zgłoszeń przekazanych _x000a_do obsługi z innych dyspozytorni medycznych _x000a_DM06-01 Kraków" dataDxfId="15"/>
    <tableColumn id="20" xr3:uid="{1DE943D8-C477-4EF6-8792-361F9CED9C6A}" name="Liczba zgłoszeń przekazanych _x000a_do obsługi z innych dyspozytorni medycznych _x000a_DM06-02 Tarnów" dataDxfId="14"/>
    <tableColumn id="21" xr3:uid="{03711BB0-E08B-498A-B9DA-1E5213C44694}" name="Liczba zgłoszeń przekazanych _x000a_do obsługi z innych dyspozytorni medycznych _x000a_DM07-01 Warszawa" dataDxfId="13"/>
    <tableColumn id="14" xr3:uid="{58563C22-F2FE-4C8E-84E4-6E2D216C73BA}" name="Liczba zgłoszeń przekazanych _x000a_do obsługi z innych dyspozytorni medycznych _x000a_DM07-02 Siedlce" dataDxfId="12"/>
    <tableColumn id="15" xr3:uid="{7EEEA5B6-0920-4F43-ACAF-5E5421691027}" name="Liczba zgłoszeń przekazanych _x000a_do obsługi z innych dyspozytorni medycznych _x000a_DM07-03 Radom" dataDxfId="11"/>
    <tableColumn id="16" xr3:uid="{ABFB5F40-C18E-4A51-9CAB-FADC8E1BE917}" name="Liczba zgłoszeń przekazanych _x000a_do obsługi z innych dyspozytorni medycznych _x000a_DM08-01 Opole" dataDxfId="10"/>
    <tableColumn id="17" xr3:uid="{36E071B2-E55D-4618-A6CA-609990813478}" name="Liczba zgłoszeń przekazanych _x000a_do obsługi z innych dyspozytorni medycznych _x000a_DM09-01 Rzeszów" dataDxfId="9"/>
    <tableColumn id="7" xr3:uid="{00000000-0010-0000-0000-000007000000}" name="Liczba zgłoszeń przekazanych _x000a_do obsługi z innych dyspozytorni medycznych _x000a_DM10-01 Białystok" dataDxfId="8"/>
    <tableColumn id="8" xr3:uid="{00000000-0010-0000-0000-000008000000}" name="Liczba zgłoszeń przekazanych _x000a_do obsługi z innych dyspozytorni medycznych _x000a_DM11-01 Gdańsk" dataDxfId="7"/>
    <tableColumn id="22" xr3:uid="{643245CF-663B-43E6-A231-3FDEC981A442}" name="Liczba zgłoszeń przekazanych _x000a_do obsługi z innych dyspozytorni medycznych _x000a_DM11-02 Słupsk" dataDxfId="6"/>
    <tableColumn id="23" xr3:uid="{7A3A8CFA-105D-476D-9E85-92A4740F9636}" name="Liczba zgłoszeń przekazanych _x000a_do obsługi z innych dyspozytorni medycznych _x000a_DM12-01 Częstochowa" dataDxfId="5"/>
    <tableColumn id="24" xr3:uid="{86B10B17-9FF6-4378-86DB-FDA46E477DB5}" name="_x000a_Liczba zgłoszeń przekazanych _x000a_do obsługi z innych dyspozytorni medycznych DM12-02 Gliwice" dataDxfId="4"/>
    <tableColumn id="9" xr3:uid="{00000000-0010-0000-0000-000009000000}" name="Liczba zgłoszeń przekazanych _x000a_do obsługi z innych dyspozytorni medycznych _x000a_DM12-05 _x000a_Bielsko-Biała" dataDxfId="3"/>
    <tableColumn id="10" xr3:uid="{00000000-0010-0000-0000-00000A000000}" name="Liczba zgłoszeń przekazanych _x000a_do obsługi z innych dyspozytorni medycznych _x000a_DM13-01 Kielce" dataDxfId="2"/>
    <tableColumn id="25" xr3:uid="{14A44C18-459E-4EAE-B4F8-A95AC8E39EB3}" name="Liczba zgłoszeń przekazanych _x000a_do obsługi z innych dyspozytorni medycznych _x000a_DM14-01 Olsztyn" dataDxfId="1"/>
    <tableColumn id="26" xr3:uid="{C80F5D56-FCD2-4639-B516-DCE893873466}" name="Liczba zgłoszeń przekazanych _x000a_do obsługi z innych dyspozytorni medycznych _x000a_DM15-01 Poznań" dataDxfId="0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F0AD92-53FE-42C3-8B16-46AA830921BE}" name="szablon_wynik5" displayName="szablon_wynik5" ref="A2:S164" totalsRowShown="0" headerRowDxfId="253" dataDxfId="252">
  <autoFilter ref="A2:S164" xr:uid="{00000000-0009-0000-0100-000001000000}"/>
  <tableColumns count="19">
    <tableColumn id="1" xr3:uid="{7AAFE52F-7BF3-42A6-B27F-259DCA34B781}" name="Województwo" dataDxfId="251"/>
    <tableColumn id="2" xr3:uid="{E66351A9-8971-42F1-949E-365989A1F7C9}" name="Numer rejonu operacyjnego 1)" dataDxfId="250"/>
    <tableColumn id="3" xr3:uid="{ABCFA848-7570-458B-AD5A-48590AB5A769}" name="Kod zespołu ratownictwa medycznego 2)" dataDxfId="249"/>
    <tableColumn id="4" xr3:uid="{C3BA9169-17CF-4EE7-B740-4C3D75B854AB}" name="Nazwa zespołu ratownictwa medycznego 1)" dataDxfId="248"/>
    <tableColumn id="5" xr3:uid="{DACCD7D6-CEB4-42C3-A450-22080AB3BE24}" name="Rodzaj zespołu ratownictwa medycznego 3)" dataDxfId="247"/>
    <tableColumn id="6" xr3:uid="{567DD390-C7A0-443A-91CE-90CB80E95456}" name="Kod TERYT miejsca stacjonowania zespołu ratownictwa medycznego 4)" dataDxfId="246"/>
    <tableColumn id="7" xr3:uid="{2E901B43-0855-4CC0-B0C7-EC602B5112E3}" name="Powiat miejsca stacjonowania zespołu ratownictwa medycznego" dataDxfId="245"/>
    <tableColumn id="8" xr3:uid="{325C6EA4-13A0-436E-B40F-F671F7B812C0}" name="Gmina miejsca stacjonowania zespołu ratownictwa medycznego" dataDxfId="244"/>
    <tableColumn id="9" xr3:uid="{C2A5E415-4A50-4D3B-B47B-237B4C782E22}" name="Adres miejsca stacjonowania zespołu ratownictwa medycznego" dataDxfId="243"/>
    <tableColumn id="10" xr3:uid="{EC1678A4-2DC6-48AB-9713-59C98B3DAA2E}" name="Nazwa dysponenta jednostki" dataDxfId="242"/>
    <tableColumn id="11" xr3:uid="{D7A704E9-223E-4DD0-A325-7B75CE4FAD28}" name="Kryterium gęstości zaludnienia" dataDxfId="241"/>
    <tableColumn id="12" xr3:uid="{763BB3AC-A9ED-4776-802E-3BC557D6C440}" name="Mediana czasu dotarcia  na miejsce zdarzenia [gg:mm:dd]" dataDxfId="240"/>
    <tableColumn id="13" xr3:uid="{2C892AE2-9B77-4DAD-AD79-B9E1432768BD}" name="Maksymalny czas dotarcia na miejsce zdarzenia [gg:mm:dd]" dataDxfId="239"/>
    <tableColumn id="14" xr3:uid="{81F1B25F-089E-44A4-A12C-3366B483D3D7}" name="Ogólna liczba wyjazdów zespołu ratownictwa medycznego" dataDxfId="238"/>
    <tableColumn id="15" xr3:uid="{BEA83715-AA22-4038-BCD0-AD9F84CE21E9}" name="Liczba wyjazdów przekraczających maksymalny czas dotarcia na miejsce zdarzenia" dataDxfId="237"/>
    <tableColumn id="16" xr3:uid="{935201A9-160B-431B-ABF4-723029405B2C}" name="Średni czas interwencji zespołu ratownictwa medycznego od przyjęcia zgłoszenia o zdarzeniu do powrotu do gotowości operacyjnej [gg:mm:ss]" dataDxfId="236"/>
    <tableColumn id="17" xr3:uid="{7B68C7A9-5B39-490B-9B64-93729F5407D7}" name="Maksymalny czas interwencji zespołu ratownictwa medycznego od przyjęcia zgłoszenia o zdarzeniu do powrotu do gotowości operacyjnej [gg:mm:ss]" dataDxfId="235"/>
    <tableColumn id="18" xr3:uid="{5DC72AC0-B639-45B9-B144-CBF95112D97B}" name="Średni czas od przyjęcia wezwania przez dyspozytora medycznego do zadysponowania zespołu ratownictwa medycznego [mm:ss]" dataDxfId="234"/>
    <tableColumn id="19" xr3:uid="{51877F64-BB51-4D5E-AA92-DC22C5EF4804}" name="Średni czas od zadysponowania zespołu ratownictwa medycznego do wyjazdu do zdarzenia [mm:ss]" dataDxfId="233"/>
  </tableColumns>
  <tableStyleInfo showFirstColumn="1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629A2E-F1CB-4FB8-B57F-08DC9E9C1345}" name="szablon_wynik6" displayName="szablon_wynik6" ref="A2:L44" totalsRowShown="0" headerRowDxfId="232" dataDxfId="231">
  <autoFilter ref="A2:L44" xr:uid="{00000000-0009-0000-0100-000001000000}"/>
  <tableColumns count="12">
    <tableColumn id="1" xr3:uid="{E0FC5A39-81D1-4953-BB38-662CC798CFE6}" name="Województwo" dataDxfId="230"/>
    <tableColumn id="2" xr3:uid="{348AF907-54DF-4AB5-ACEA-C3122170961E}" name="Numer rejonu operacyjnego 1)" dataDxfId="229"/>
    <tableColumn id="3" xr3:uid="{3E923A51-E276-4EE7-847D-DBC48F9545B1}" name="Powiat" dataDxfId="228"/>
    <tableColumn id="4" xr3:uid="{24228D8C-F783-4F53-A22C-5ED48B2EAC5C}" name="Kryterium gęstości zaludnienia" dataDxfId="227"/>
    <tableColumn id="5" xr3:uid="{DA4AD9E9-497D-4DCA-85FA-B23EE1E8075E}" name="Mediana czasu dotarcia  na miejsce zdarzenia [gg:mm:dd]" dataDxfId="226"/>
    <tableColumn id="6" xr3:uid="{9C96F75B-6AE4-4288-A18C-D379C9E59F2C}" name="Maksymalny czas dotarcia na miejsce zdarzenia [gg:mm:dd]" dataDxfId="225"/>
    <tableColumn id="7" xr3:uid="{1515EA4B-4763-4413-ADCF-9F1B686339F4}" name="Ogólna liczba wyjazdów zespołów ratownictwa medycznego" dataDxfId="224"/>
    <tableColumn id="8" xr3:uid="{3264BE88-B194-4F18-9AB0-3E2CFA61BCA4}" name="Liczba wyjazdów przekraczających maksymalny czas dotarcia na miejsce zdarzenia" dataDxfId="223"/>
    <tableColumn id="9" xr3:uid="{AB064C46-DB64-4ECF-9D5F-08B46AD15D87}" name="Średni czas interwencji zespołu ratownictwa medycznego od przyjęcia zgłoszenia o zdarzeniu do powrotu do gotowości operacyjnej [gg:mm:ss]" dataDxfId="222"/>
    <tableColumn id="10" xr3:uid="{34068E39-D72D-46C4-8F60-296B1A6BBE46}" name="Maksymalny czas interwencji zespołu ratownictwa medycznego od przyjęcia zgłoszenia o zdarzeniu do powrotu do gotowości operacyjnej [gg:mm:ss]" dataDxfId="221"/>
    <tableColumn id="11" xr3:uid="{09FBD102-90A1-4A29-A518-3EECC023BD4D}" name="Średni czas od przyjęcia wezwania przez dyspozytora medycznego do zadysponowania zespołu ratownictwa medycznego [mm:ss]" dataDxfId="220"/>
    <tableColumn id="12" xr3:uid="{B885B129-1013-4533-8A65-EB160151CD9E}" name="Średni czas od zadysponowania zespołu ratownictwa medycznego do wyjazdu do zdarzenia [mm:ss]" dataDxfId="219"/>
  </tableColumns>
  <tableStyleInfo showFirstColumn="1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5EE72E-C21F-4B15-9821-692DF972B550}" name="szablon_wynik7" displayName="szablon_wynik7" ref="A2:K4" totalsRowShown="0" headerRowDxfId="218" dataDxfId="217">
  <autoFilter ref="A2:K4" xr:uid="{00000000-0009-0000-0100-000001000000}"/>
  <tableColumns count="11">
    <tableColumn id="1" xr3:uid="{A97C8D1A-907A-44BF-908F-B9C84A91C1C4}" name="Województwo" dataDxfId="216"/>
    <tableColumn id="2" xr3:uid="{89E909D9-5E0C-495E-B9C2-46D6457A721A}" name="Numer rejonu operacyjnego 1)" dataDxfId="215"/>
    <tableColumn id="3" xr3:uid="{C883221F-C83A-4229-A9C8-1BED7DC433FA}" name="Kryterium gęstości zaludnienia" dataDxfId="214"/>
    <tableColumn id="4" xr3:uid="{070D3DBE-D3A0-4404-92D0-17489EB20AA7}" name="Mediana czasu dotarcia na miejsce zdarzenia [gg:mm:ss]" dataDxfId="213"/>
    <tableColumn id="5" xr3:uid="{5C22E237-BE9F-47AD-9DE4-E3B270C864D4}" name="Maksymalny czas dotarcia na miejsce zdarzenia [gg:mm:ss]" dataDxfId="212"/>
    <tableColumn id="6" xr3:uid="{4B9F7A93-AAB8-4B2A-89FE-7F262B4E5BFE}" name="Ogólna liczba wyjazdów zespołów ratownictwa medycznego" dataDxfId="211"/>
    <tableColumn id="7" xr3:uid="{31034D0B-55D3-475E-8F81-EFBBD5C67F1A}" name="Liczba wyjazdów przekraczających maksymalny czas dotarcia na miejsce zdarzenia" dataDxfId="210"/>
    <tableColumn id="8" xr3:uid="{01243E33-678A-4391-B6E9-79CD92912BDF}" name="Średni czas interwencji zespołu ratownictwa medycznego od przyjęcia zgłoszenia o zdarzeniu do powrotu do gotowości operacyjnej [gg:mm:ss]" dataDxfId="209"/>
    <tableColumn id="9" xr3:uid="{EE88C30C-4D50-408C-BE05-19412339FD4F}" name="Maksymalny czas interwencji zespołu ratownictwa medycznego od przyjęcia zgłoszenia o zdarzeniu do powrotu do gotowości operacyjnej [gg:mm:ss]" dataDxfId="208"/>
    <tableColumn id="10" xr3:uid="{2C159EE2-BE60-4715-A9DB-BE840739C225}" name="Średni czas od przyjęcia wezwania przez dyspozytora medycznego do zadysponowania zespołu ratownictwa medycznego [mm:ss]" dataDxfId="207"/>
    <tableColumn id="11" xr3:uid="{A8E2C6E3-CC4C-40D8-A0B3-DB68097D2790}" name="Średni czas od zadysponowania zespołu ratownictwa medycznego do wyjazdu do zdarzenia [mm:ss]" dataDxfId="206"/>
  </tableColumns>
  <tableStyleInfo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B5836E-3BF8-499A-B5FA-6CF1102F7D2F}" name="szablon_wynik8" displayName="szablon_wynik8" ref="A2:J4" totalsRowShown="0" headerRowDxfId="205" dataDxfId="204">
  <autoFilter ref="A2:J4" xr:uid="{00000000-0009-0000-0100-000001000000}"/>
  <tableColumns count="10">
    <tableColumn id="1" xr3:uid="{6AF63962-292E-49AF-92FB-7C892A8F491D}" name="Województwo" dataDxfId="203"/>
    <tableColumn id="2" xr3:uid="{147A499E-FE14-4BDE-A45D-1B0CC1128F2F}" name="Kryterium gęstości zaludnienia" dataDxfId="202"/>
    <tableColumn id="3" xr3:uid="{31E43CEE-3FA2-42A8-A9BB-6DFE0A72987A}" name="Mediana czasu dotarcia na miejsce zdarzenia [gg:mm:ss]" dataDxfId="201"/>
    <tableColumn id="4" xr3:uid="{29BE8A03-564E-48AE-BFAA-EFAB8326D9CB}" name="Maksymalny czas dotarcia na miejsce zdarzenia [gg:mm:ss]" dataDxfId="200"/>
    <tableColumn id="5" xr3:uid="{D12441BD-FDE8-490D-B077-3F17B40894C0}" name="Ogólna liczba wyjazdów zespołów ratownictwa medycznego" dataDxfId="199"/>
    <tableColumn id="6" xr3:uid="{1DE9F250-206F-4933-B3A8-8E7A7425B71E}" name="Liczba wyjazdów przekraczających maksymalny czas dotarcia na miejsce zdarzenia" dataDxfId="198"/>
    <tableColumn id="7" xr3:uid="{EF9996DF-2721-46CD-A78C-862697760698}" name="Średni czas interwencji zespołu ratownictwa medycznego od przyjęcia zgłoszenia o zdarzeniu do powrotu do gotowości operacyjnej [gg:mm:ss]" dataDxfId="197"/>
    <tableColumn id="8" xr3:uid="{BBCB7975-C625-4BE7-8133-C6E293B3812A}" name="Maksymalny czas interwencji zespołu ratownictwa medycznego od przyjęcia zgłoszenia o zdarzeniu do powrotu do gotowości operacyjnej [gg:mm:ss]" dataDxfId="196"/>
    <tableColumn id="9" xr3:uid="{E7CB2C2F-5F7E-45D1-AED9-ECFA176B98A5}" name="Średni czas od przyjęcia wezwania przez dyspozytora medycznego do zadysponowania zespołu ratownictwa medycznego [mm:ss]" dataDxfId="195"/>
    <tableColumn id="10" xr3:uid="{23D251F7-D711-4582-83FA-5A03284A2976}" name="Średni czas od zadysponowania zespołu ratownictwa medycznego do wyjazdu do zdarzenia [mm:ss]" dataDxfId="194"/>
  </tableColumns>
  <tableStyleInfo showFirstColumn="1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0E2A05-4008-459D-80C7-86A2C68CA552}" name="szablon_wynik9" displayName="szablon_wynik9" ref="A2:C4" totalsRowShown="0" headerRowDxfId="193" dataDxfId="192">
  <autoFilter ref="A2:C4" xr:uid="{00000000-0009-0000-0100-000001000000}"/>
  <tableColumns count="3">
    <tableColumn id="1" xr3:uid="{5579C2AB-E745-45F1-BFE9-6FF411DE6875}" name="Województwo" dataDxfId="191"/>
    <tableColumn id="2" xr3:uid="{6EBAF138-C667-4863-B2F9-001311C1C3D5}" name="Nazwa, adres miejsca stacjonowania lotniczego zespołu ratownictwa medycznego" dataDxfId="190"/>
    <tableColumn id="4" xr3:uid="{3904F226-229A-479C-8FFA-BEF4E2288595}" name="Czas dyżuru" dataDxfId="189"/>
  </tableColumns>
  <tableStyleInfo showFirstColumn="1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8AF480-1F62-416B-AE8A-57F875903319}" name="szablon_wynik10" displayName="szablon_wynik10" ref="A2:W12" totalsRowShown="0" headerRowDxfId="188" dataDxfId="187">
  <autoFilter ref="A2:W12" xr:uid="{00000000-0009-0000-0100-000001000000}"/>
  <tableColumns count="23">
    <tableColumn id="1" xr3:uid="{F89F0D46-73CE-4156-B552-294F45175A48}" name="Województwo zakładu leczniczego" dataDxfId="186"/>
    <tableColumn id="2" xr3:uid="{28C58A0C-D40D-47C8-B34D-44E1E9A3757A}" name="Nazwa zakładu leczniczego" dataDxfId="185"/>
    <tableColumn id="3" xr3:uid="{EA52A114-0312-422B-8A24-1DEF298A22A3}" name="Numer REGON zakładu leczniczego" dataDxfId="184"/>
    <tableColumn id="4" xr3:uid="{3076749A-DA73-4353-A0A2-16AC80A8F14C}" name="Adres zakładu leczniczego - powiat" dataDxfId="183"/>
    <tableColumn id="5" xr3:uid="{E71253DC-2ECE-484E-9D49-096EFFF17396}" name="Adres zakładu leczniczego - gmina" dataDxfId="182"/>
    <tableColumn id="6" xr3:uid="{66DF3BB4-36D2-47A7-846A-BD9ACE12F9D4}" name="Adres zakładu leczniczego - miejscowość" dataDxfId="181"/>
    <tableColumn id="7" xr3:uid="{FF2F86B2-78B9-40BF-A998-E1C4C7643159}" name="Adres zakładu leczniczego - kod pocztowy" dataDxfId="180"/>
    <tableColumn id="8" xr3:uid="{D6127EAD-2B94-4454-AC2F-0A510D03891D}" name="Adres zakładu leczniczego - ulica" dataDxfId="179"/>
    <tableColumn id="9" xr3:uid="{BFF39EB6-4062-4549-9486-FA5D6063FCD9}" name="Adres zakładu leczniczego - budynek" dataDxfId="178"/>
    <tableColumn id="10" xr3:uid="{706E5398-0226-4D28-8A96-3CC90D18BF09}" name="Kod TERYT zakładu leczniczego 1)" dataDxfId="177"/>
    <tableColumn id="11" xr3:uid="{5753A7E0-D0D2-4A0A-AE89-EE1BF0397164}" name="Nazwa podmiotu leczniczego" dataDxfId="176"/>
    <tableColumn id="12" xr3:uid="{065E2BEE-9B2B-4010-BAAF-4DFA650972ED}" name="Adres siedziby podmiotu leczniczego" dataDxfId="175"/>
    <tableColumn id="13" xr3:uid="{DFFBC840-9ED4-4242-A8B5-678461D59A4B}" name="Numer księgi rejestrowej podmiotu leczniczego 2)" dataDxfId="174"/>
    <tableColumn id="14" xr3:uid="{E9D6D934-0D11-4DCC-9D45-17182BD63C59}" name="Numer REGON podmiotu leczniczego" dataDxfId="173"/>
    <tableColumn id="15" xr3:uid="{BAFDD80F-5086-4923-ADFE-C73AC474EF1A}" name="Liczba pacjentów w wieku 0–18 lat 3)" dataDxfId="172"/>
    <tableColumn id="16" xr3:uid="{544443BD-42CD-46D2-9E76-4AFC3B097D53}" name="Liczba pacjentów w wieku &gt;18 lat 3)" dataDxfId="171"/>
    <tableColumn id="17" xr3:uid="{BB17895E-2C1E-412A-8971-1ECA9E138BA7}" name="Liczba pacjentów - razem" dataDxfId="170"/>
    <tableColumn id="18" xr3:uid="{F8EE748C-9C02-46F0-91C5-5B2C1F93D4F6}" name="Liczba pacjentów przekazanych przez zespoły ratownictwa medycznego 0-18 lat" dataDxfId="169"/>
    <tableColumn id="19" xr3:uid="{103692FB-F374-4CB1-A991-F323DBEFFD21}" name="Liczba pacjentów przekazanych przez zespoły ratownictwa medycznego &gt;18 lat" dataDxfId="168"/>
    <tableColumn id="20" xr3:uid="{BB6B6473-BD07-4C0F-A9FB-4537CA722DA3}" name="Liczba pacjentów przekazanych przez zespoły ratownictwa medycznego - razem" dataDxfId="167"/>
    <tableColumn id="21" xr3:uid="{523DB433-DA1B-4BDD-B227-F61B552DFE1B}" name="Liczba zgonów w szpitalnym oddziale ratunkowym 0-18 lat" dataDxfId="166"/>
    <tableColumn id="22" xr3:uid="{A67ADC49-A265-471E-BF93-D6A8EDD84FB8}" name="Liczba zgonów w szpitalnym oddziale ratunkowym &gt;18 lat" dataDxfId="165"/>
    <tableColumn id="23" xr3:uid="{2C44931D-FFC7-4A73-9EDE-FA735766224E}" name="Liczba zgonów w szpitalnym oddziale ratunkowym - razem" dataDxfId="164">
      <calculatedColumnFormula>szablon_wynik10[[#This Row],[Liczba zgonów w szpitalnym oddziale ratunkowym 0-18 lat]]+szablon_wynik10[[#This Row],[Liczba zgonów w szpitalnym oddziale ratunkowym &gt;18 lat]]</calculatedColumnFormula>
    </tableColumn>
  </tableColumns>
  <tableStyleInfo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A97E89-5992-4B32-A43D-813E8DC1FFCA}" name="szablon_wynik11" displayName="szablon_wynik11" ref="A2:W24" totalsRowShown="0" headerRowDxfId="163" dataDxfId="162">
  <autoFilter ref="A2:W24" xr:uid="{00000000-0009-0000-0100-000001000000}"/>
  <sortState xmlns:xlrd2="http://schemas.microsoft.com/office/spreadsheetml/2017/richdata2" ref="A3:W24">
    <sortCondition ref="D2:D24"/>
  </sortState>
  <tableColumns count="23">
    <tableColumn id="1" xr3:uid="{65C788B7-D260-4ACA-BFA1-6EB5AA124088}" name="Województwo zakładu leczniczego" dataDxfId="161"/>
    <tableColumn id="2" xr3:uid="{1B6DFD32-685D-4E07-8C07-9117E4FD9C83}" name="Nazwa zakładu leczniczego" dataDxfId="160"/>
    <tableColumn id="3" xr3:uid="{B36950CD-DBB5-4C7E-928D-A811CF8532D5}" name="Numer REGON zakładu leczniczego" dataDxfId="159"/>
    <tableColumn id="4" xr3:uid="{89457388-2F82-48B6-8BAC-21D71B3BBB71}" name="Adres zakładu leczniczego - powiat" dataDxfId="158"/>
    <tableColumn id="5" xr3:uid="{225E7E8A-2F56-4FFD-A9F4-89F297FCCB05}" name="Adres zakładu leczniczego - gmina" dataDxfId="157"/>
    <tableColumn id="6" xr3:uid="{EBA0295F-8B42-4384-B9B5-D8B01C48BEFA}" name="Adres zakładu leczniczego - miejscowość" dataDxfId="156"/>
    <tableColumn id="7" xr3:uid="{8E066CF9-C82B-4CD7-B0F3-800E63C84CB8}" name="Adres zakładu leczniczego - kod pocztowy" dataDxfId="155"/>
    <tableColumn id="8" xr3:uid="{77C245D7-B7BE-43DF-8D80-CA7B49CD7916}" name="Adres zakładu leczniczego - ulica" dataDxfId="154"/>
    <tableColumn id="9" xr3:uid="{7B8C7CDF-81A2-4CF4-8309-F2D6E4C55076}" name="Adres zakładu leczniczego - budynek" dataDxfId="153"/>
    <tableColumn id="10" xr3:uid="{EFF4C30E-D248-464B-A2F5-A489EAED5B37}" name="Kod TERYT zakładu leczniczego" dataDxfId="152"/>
    <tableColumn id="11" xr3:uid="{A0715131-2A27-4ABC-94DF-DC7606AD2CE5}" name="Nazwa podmiotu leczniczego" dataDxfId="151"/>
    <tableColumn id="12" xr3:uid="{29BFCB48-2779-428C-B8E6-34528281C38D}" name="Adres siedziby podmiotu leczniczego" dataDxfId="150"/>
    <tableColumn id="13" xr3:uid="{4B35C042-4942-4806-B8A1-A73254094BDB}" name="Numer księgi rejestrowej podmiotu leczniczego" dataDxfId="149"/>
    <tableColumn id="14" xr3:uid="{2FF37D0B-C1D1-400E-87F1-9DE40127D278}" name="Numer REGON podmiotu leczniczego" dataDxfId="148"/>
    <tableColumn id="15" xr3:uid="{F3525FB1-CC6E-4C22-B2B2-7F3661C7EF72}" name="Liczba pacjentów 0-18 lat" dataDxfId="147"/>
    <tableColumn id="16" xr3:uid="{05CEEB1E-452E-4926-AC59-584721C51485}" name="Liczba pacjentów &gt;18 lat" dataDxfId="146"/>
    <tableColumn id="17" xr3:uid="{CEA465EA-4E36-4A01-AE3D-78BD086D4E39}" name="Liczba pacjentów - razem" dataDxfId="145"/>
    <tableColumn id="18" xr3:uid="{B6ECF847-123E-4D6D-A78A-6E90027BE956}" name="Liczba pacjentów przekazanych przez zespoły ratownictwa medycznego 0-18 lat" dataDxfId="144"/>
    <tableColumn id="19" xr3:uid="{40A88815-48E4-4AF5-82AE-5BC7AFFF5B00}" name="Liczba pacjentów przekazanych przez zespoły ratownictwa medycznego &gt;18 lat" dataDxfId="143"/>
    <tableColumn id="20" xr3:uid="{166DB32D-F8A3-45B1-B9EF-9E62A5D1DA74}" name="Liczba pacjentów przekazanych przez zespoły ratownictwa medycznego - razem" dataDxfId="142"/>
    <tableColumn id="21" xr3:uid="{2269FDEC-7991-4E7D-810C-7D6E9C45653B}" name="Liczba zgonów w izbie przyjęć 0-18 lat" dataDxfId="141"/>
    <tableColumn id="22" xr3:uid="{B5811E3C-D43E-41F5-9626-566531C39504}" name="Liczba zgonów w izbie przyjęć &gt;18 lat" dataDxfId="140"/>
    <tableColumn id="23" xr3:uid="{D6CC204D-6760-4A53-B023-3BA4BE73D1F3}" name="Liczba zgonów w izbie przyjęć - razem" dataDxfId="139">
      <calculatedColumnFormula>szablon_wynik11[[#This Row],[Liczba zgonów w izbie przyjęć 0-18 lat]]+szablon_wynik11[[#This Row],[Liczba zgonów w izbie przyjęć &gt;18 lat]]</calculatedColumnFormula>
    </tableColumn>
  </tableColumns>
  <tableStyleInfo showFirstColumn="1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C19AD8-3B23-4B94-8212-8E7AAD22104E}" name="szablon_wynik12" displayName="szablon_wynik12" ref="A2:S3" totalsRowShown="0" headerRowDxfId="138" dataDxfId="137">
  <autoFilter ref="A2:S3" xr:uid="{00000000-0009-0000-0100-000001000000}"/>
  <tableColumns count="19">
    <tableColumn id="1" xr3:uid="{00000000-0010-0000-0000-000001000000}" name="Województwo zakładu leczniczego" dataDxfId="136"/>
    <tableColumn id="2" xr3:uid="{00000000-0010-0000-0000-000002000000}" name="Nazwa zakładu leczniczego" dataDxfId="135"/>
    <tableColumn id="3" xr3:uid="{00000000-0010-0000-0000-000003000000}" name="Numer REGON zakładu leczniczego" dataDxfId="134"/>
    <tableColumn id="4" xr3:uid="{00000000-0010-0000-0000-000004000000}" name="Adres zakładu leczniczego - powiat" dataDxfId="133"/>
    <tableColumn id="5" xr3:uid="{00000000-0010-0000-0000-000005000000}" name="Adres zakładu leczniczego - gmina" dataDxfId="132"/>
    <tableColumn id="6" xr3:uid="{00000000-0010-0000-0000-000006000000}" name="Adres zakładu leczniczego - miejscowość" dataDxfId="131"/>
    <tableColumn id="7" xr3:uid="{00000000-0010-0000-0000-000007000000}" name="Adres zakładu leczniczego - kod pocztowy" dataDxfId="130"/>
    <tableColumn id="8" xr3:uid="{00000000-0010-0000-0000-000008000000}" name="Adres zakładu leczniczego - ulica" dataDxfId="129"/>
    <tableColumn id="9" xr3:uid="{00000000-0010-0000-0000-000009000000}" name="Adres zakładu leczniczego - budynek" dataDxfId="128"/>
    <tableColumn id="10" xr3:uid="{00000000-0010-0000-0000-00000A000000}" name="Kod TERYT zakładu leczniczego" dataDxfId="127"/>
    <tableColumn id="11" xr3:uid="{00000000-0010-0000-0000-00000B000000}" name="Nazwa podmiotu leczniczego" dataDxfId="126"/>
    <tableColumn id="12" xr3:uid="{00000000-0010-0000-0000-00000C000000}" name="Adres siedziby podmiotu leczniczego" dataDxfId="125"/>
    <tableColumn id="13" xr3:uid="{00000000-0010-0000-0000-00000D000000}" name="Numer księgi rejestrowej podmiotu leczniczego" dataDxfId="124"/>
    <tableColumn id="14" xr3:uid="{00000000-0010-0000-0000-00000E000000}" name="Numer REGON podmiotu leczniczego" dataDxfId="123"/>
    <tableColumn id="15" xr3:uid="{00000000-0010-0000-0000-00000F000000}" name="Liczba pacjentów zakwalifikowanych jako pacjent urazowy przez kierownika zespołu ratownictwa medycznego" dataDxfId="122"/>
    <tableColumn id="16" xr3:uid="{00000000-0010-0000-0000-000010000000}" name="Liczba pacjentów zakwalifikowanych jako pacjent urazowy przez kierownika zespołu razowego" dataDxfId="121"/>
    <tableColumn id="17" xr3:uid="{00000000-0010-0000-0000-000011000000}" name="Średni czas pobytu pacjenta urazowego w centrum urazowym" dataDxfId="120"/>
    <tableColumn id="18" xr3:uid="{00000000-0010-0000-0000-000012000000}" name="Maksymalny czas pobytu pacjenta urazowego w centrum urazowym (dni)" dataDxfId="119"/>
    <tableColumn id="19" xr3:uid="{00000000-0010-0000-0000-000013000000}" name="Liczba zgonów pacjentów urazowych" dataDxfId="118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259A-E8D0-40B5-9A8B-4D103234F385}">
  <sheetPr>
    <tabColor theme="0" tint="-0.14999847407452621"/>
    <pageSetUpPr fitToPage="1"/>
  </sheetPr>
  <dimension ref="A1:P108"/>
  <sheetViews>
    <sheetView tabSelected="1" zoomScale="73" zoomScaleNormal="73" workbookViewId="0">
      <selection activeCell="B3" sqref="B3"/>
    </sheetView>
  </sheetViews>
  <sheetFormatPr defaultColWidth="8.85546875" defaultRowHeight="12.75"/>
  <cols>
    <col min="1" max="1" width="22" style="86" customWidth="1"/>
    <col min="2" max="2" width="19.5703125" style="86" customWidth="1"/>
    <col min="3" max="3" width="67.7109375" style="86" customWidth="1"/>
    <col min="4" max="4" width="18" style="86" bestFit="1" customWidth="1"/>
    <col min="5" max="5" width="51.5703125" style="86" customWidth="1"/>
    <col min="6" max="7" width="26.28515625" style="88" customWidth="1"/>
    <col min="8" max="8" width="24" style="88" customWidth="1"/>
    <col min="9" max="9" width="28.140625" style="88" customWidth="1"/>
    <col min="10" max="16" width="26.28515625" style="88" customWidth="1"/>
    <col min="17" max="16384" width="8.85546875" style="86"/>
  </cols>
  <sheetData>
    <row r="1" spans="1:16" ht="34.5" customHeight="1">
      <c r="A1" s="118" t="s">
        <v>1583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s="88" customFormat="1" ht="85.5" customHeight="1">
      <c r="A2" s="87" t="s">
        <v>0</v>
      </c>
      <c r="B2" s="87" t="s">
        <v>1596</v>
      </c>
      <c r="C2" s="87" t="s">
        <v>1597</v>
      </c>
      <c r="D2" s="87" t="s">
        <v>1598</v>
      </c>
      <c r="E2" s="87" t="s">
        <v>1599</v>
      </c>
      <c r="F2" s="87" t="s">
        <v>1600</v>
      </c>
      <c r="G2" s="87" t="s">
        <v>1601</v>
      </c>
      <c r="H2" s="87" t="s">
        <v>1602</v>
      </c>
      <c r="I2" s="87" t="s">
        <v>1603</v>
      </c>
      <c r="J2" s="87" t="s">
        <v>1604</v>
      </c>
      <c r="K2" s="87" t="s">
        <v>1</v>
      </c>
      <c r="L2" s="87" t="s">
        <v>2</v>
      </c>
      <c r="M2" s="87" t="s">
        <v>3</v>
      </c>
      <c r="N2" s="87" t="s">
        <v>4</v>
      </c>
      <c r="O2" s="87" t="s">
        <v>5</v>
      </c>
      <c r="P2" s="87" t="s">
        <v>6</v>
      </c>
    </row>
    <row r="3" spans="1:16" s="99" customFormat="1" ht="346.5">
      <c r="A3" s="103" t="s">
        <v>7</v>
      </c>
      <c r="B3" s="103" t="s">
        <v>8</v>
      </c>
      <c r="C3" s="100" t="s">
        <v>1981</v>
      </c>
      <c r="D3" s="103" t="s">
        <v>1606</v>
      </c>
      <c r="E3" s="107" t="s">
        <v>1831</v>
      </c>
      <c r="F3" s="103" t="s">
        <v>25</v>
      </c>
      <c r="G3" s="112" t="s">
        <v>26</v>
      </c>
      <c r="H3" s="113" t="s">
        <v>11</v>
      </c>
      <c r="I3" s="103" t="s">
        <v>12</v>
      </c>
      <c r="J3" s="111" t="s">
        <v>1607</v>
      </c>
      <c r="K3" s="103" t="s">
        <v>14</v>
      </c>
      <c r="L3" s="103">
        <v>24</v>
      </c>
      <c r="M3" s="103" t="s">
        <v>1605</v>
      </c>
      <c r="N3" s="103" t="s">
        <v>16</v>
      </c>
      <c r="O3" s="103" t="s">
        <v>17</v>
      </c>
      <c r="P3" s="103" t="s">
        <v>18</v>
      </c>
    </row>
    <row r="4" spans="1:16" s="99" customFormat="1" ht="346.5">
      <c r="A4" s="103" t="s">
        <v>7</v>
      </c>
      <c r="B4" s="103" t="s">
        <v>8</v>
      </c>
      <c r="C4" s="100" t="s">
        <v>1981</v>
      </c>
      <c r="D4" s="103" t="s">
        <v>1606</v>
      </c>
      <c r="E4" s="107" t="s">
        <v>1831</v>
      </c>
      <c r="F4" s="103" t="s">
        <v>27</v>
      </c>
      <c r="G4" s="112" t="s">
        <v>28</v>
      </c>
      <c r="H4" s="114" t="s">
        <v>1616</v>
      </c>
      <c r="I4" s="103" t="s">
        <v>12</v>
      </c>
      <c r="J4" s="111" t="s">
        <v>1607</v>
      </c>
      <c r="K4" s="103" t="s">
        <v>14</v>
      </c>
      <c r="L4" s="103">
        <v>24</v>
      </c>
      <c r="M4" s="103" t="s">
        <v>1605</v>
      </c>
      <c r="N4" s="103" t="s">
        <v>16</v>
      </c>
      <c r="O4" s="103" t="s">
        <v>17</v>
      </c>
      <c r="P4" s="103" t="s">
        <v>18</v>
      </c>
    </row>
    <row r="5" spans="1:16" s="99" customFormat="1" ht="346.5">
      <c r="A5" s="103" t="s">
        <v>7</v>
      </c>
      <c r="B5" s="103" t="s">
        <v>8</v>
      </c>
      <c r="C5" s="100" t="s">
        <v>1981</v>
      </c>
      <c r="D5" s="103" t="s">
        <v>1582</v>
      </c>
      <c r="E5" s="107" t="s">
        <v>1831</v>
      </c>
      <c r="F5" s="103" t="s">
        <v>19</v>
      </c>
      <c r="G5" s="112" t="s">
        <v>20</v>
      </c>
      <c r="H5" s="114" t="s">
        <v>1616</v>
      </c>
      <c r="I5" s="103" t="s">
        <v>12</v>
      </c>
      <c r="J5" s="111" t="s">
        <v>1607</v>
      </c>
      <c r="K5" s="103" t="s">
        <v>14</v>
      </c>
      <c r="L5" s="103">
        <v>24</v>
      </c>
      <c r="M5" s="103" t="s">
        <v>1605</v>
      </c>
      <c r="N5" s="103" t="s">
        <v>16</v>
      </c>
      <c r="O5" s="103" t="s">
        <v>17</v>
      </c>
      <c r="P5" s="103" t="s">
        <v>18</v>
      </c>
    </row>
    <row r="6" spans="1:16" s="99" customFormat="1" ht="346.5">
      <c r="A6" s="103" t="s">
        <v>7</v>
      </c>
      <c r="B6" s="103" t="s">
        <v>8</v>
      </c>
      <c r="C6" s="100" t="s">
        <v>1981</v>
      </c>
      <c r="D6" s="103" t="s">
        <v>1582</v>
      </c>
      <c r="E6" s="107" t="s">
        <v>1831</v>
      </c>
      <c r="F6" s="103" t="s">
        <v>47</v>
      </c>
      <c r="G6" s="112" t="s">
        <v>48</v>
      </c>
      <c r="H6" s="114" t="s">
        <v>1616</v>
      </c>
      <c r="I6" s="103" t="s">
        <v>12</v>
      </c>
      <c r="J6" s="111" t="s">
        <v>1607</v>
      </c>
      <c r="K6" s="103" t="s">
        <v>14</v>
      </c>
      <c r="L6" s="103">
        <v>24</v>
      </c>
      <c r="M6" s="103" t="s">
        <v>1605</v>
      </c>
      <c r="N6" s="103" t="s">
        <v>16</v>
      </c>
      <c r="O6" s="103" t="s">
        <v>17</v>
      </c>
      <c r="P6" s="103" t="s">
        <v>18</v>
      </c>
    </row>
    <row r="7" spans="1:16" s="99" customFormat="1" ht="346.5">
      <c r="A7" s="103" t="s">
        <v>7</v>
      </c>
      <c r="B7" s="103" t="s">
        <v>8</v>
      </c>
      <c r="C7" s="100" t="s">
        <v>1981</v>
      </c>
      <c r="D7" s="103" t="s">
        <v>1582</v>
      </c>
      <c r="E7" s="107" t="s">
        <v>1831</v>
      </c>
      <c r="F7" s="103" t="s">
        <v>29</v>
      </c>
      <c r="G7" s="112" t="s">
        <v>30</v>
      </c>
      <c r="H7" s="114" t="s">
        <v>1616</v>
      </c>
      <c r="I7" s="103" t="s">
        <v>12</v>
      </c>
      <c r="J7" s="111" t="s">
        <v>1607</v>
      </c>
      <c r="K7" s="103" t="s">
        <v>14</v>
      </c>
      <c r="L7" s="103">
        <v>24</v>
      </c>
      <c r="M7" s="103" t="s">
        <v>1605</v>
      </c>
      <c r="N7" s="103" t="s">
        <v>16</v>
      </c>
      <c r="O7" s="103" t="s">
        <v>17</v>
      </c>
      <c r="P7" s="103" t="s">
        <v>18</v>
      </c>
    </row>
    <row r="8" spans="1:16" s="99" customFormat="1" ht="346.5">
      <c r="A8" s="103" t="s">
        <v>7</v>
      </c>
      <c r="B8" s="103" t="s">
        <v>8</v>
      </c>
      <c r="C8" s="100" t="s">
        <v>1981</v>
      </c>
      <c r="D8" s="103" t="s">
        <v>1582</v>
      </c>
      <c r="E8" s="107" t="s">
        <v>1831</v>
      </c>
      <c r="F8" s="103" t="s">
        <v>31</v>
      </c>
      <c r="G8" s="112" t="s">
        <v>32</v>
      </c>
      <c r="H8" s="114" t="s">
        <v>1616</v>
      </c>
      <c r="I8" s="103" t="s">
        <v>12</v>
      </c>
      <c r="J8" s="111" t="s">
        <v>1607</v>
      </c>
      <c r="K8" s="103" t="s">
        <v>14</v>
      </c>
      <c r="L8" s="103">
        <v>24</v>
      </c>
      <c r="M8" s="103" t="s">
        <v>1605</v>
      </c>
      <c r="N8" s="103" t="s">
        <v>16</v>
      </c>
      <c r="O8" s="103" t="s">
        <v>17</v>
      </c>
      <c r="P8" s="103" t="s">
        <v>18</v>
      </c>
    </row>
    <row r="9" spans="1:16" s="99" customFormat="1" ht="346.5">
      <c r="A9" s="103" t="s">
        <v>7</v>
      </c>
      <c r="B9" s="103" t="s">
        <v>8</v>
      </c>
      <c r="C9" s="100" t="s">
        <v>1981</v>
      </c>
      <c r="D9" s="103" t="s">
        <v>1582</v>
      </c>
      <c r="E9" s="107" t="s">
        <v>1831</v>
      </c>
      <c r="F9" s="103" t="s">
        <v>33</v>
      </c>
      <c r="G9" s="112" t="s">
        <v>34</v>
      </c>
      <c r="H9" s="114" t="s">
        <v>1616</v>
      </c>
      <c r="I9" s="103" t="s">
        <v>12</v>
      </c>
      <c r="J9" s="111" t="s">
        <v>1607</v>
      </c>
      <c r="K9" s="103" t="s">
        <v>14</v>
      </c>
      <c r="L9" s="103">
        <v>24</v>
      </c>
      <c r="M9" s="103" t="s">
        <v>1605</v>
      </c>
      <c r="N9" s="103" t="s">
        <v>16</v>
      </c>
      <c r="O9" s="103" t="s">
        <v>17</v>
      </c>
      <c r="P9" s="103" t="s">
        <v>18</v>
      </c>
    </row>
    <row r="10" spans="1:16" s="99" customFormat="1" ht="346.5">
      <c r="A10" s="103" t="s">
        <v>7</v>
      </c>
      <c r="B10" s="103" t="s">
        <v>8</v>
      </c>
      <c r="C10" s="100" t="s">
        <v>1981</v>
      </c>
      <c r="D10" s="103" t="s">
        <v>1582</v>
      </c>
      <c r="E10" s="107" t="s">
        <v>1831</v>
      </c>
      <c r="F10" s="103" t="s">
        <v>65</v>
      </c>
      <c r="G10" s="112" t="s">
        <v>66</v>
      </c>
      <c r="H10" s="114" t="s">
        <v>1616</v>
      </c>
      <c r="I10" s="103" t="s">
        <v>12</v>
      </c>
      <c r="J10" s="111" t="s">
        <v>1607</v>
      </c>
      <c r="K10" s="103" t="s">
        <v>14</v>
      </c>
      <c r="L10" s="103">
        <v>24</v>
      </c>
      <c r="M10" s="103" t="s">
        <v>1605</v>
      </c>
      <c r="N10" s="103" t="s">
        <v>16</v>
      </c>
      <c r="O10" s="103" t="s">
        <v>17</v>
      </c>
      <c r="P10" s="103" t="s">
        <v>18</v>
      </c>
    </row>
    <row r="11" spans="1:16" s="99" customFormat="1" ht="346.5">
      <c r="A11" s="103" t="s">
        <v>7</v>
      </c>
      <c r="B11" s="103" t="s">
        <v>8</v>
      </c>
      <c r="C11" s="100" t="s">
        <v>1981</v>
      </c>
      <c r="D11" s="103" t="s">
        <v>1582</v>
      </c>
      <c r="E11" s="107" t="s">
        <v>1831</v>
      </c>
      <c r="F11" s="103" t="s">
        <v>71</v>
      </c>
      <c r="G11" s="112" t="s">
        <v>72</v>
      </c>
      <c r="H11" s="114" t="s">
        <v>1616</v>
      </c>
      <c r="I11" s="103" t="s">
        <v>12</v>
      </c>
      <c r="J11" s="111" t="s">
        <v>1608</v>
      </c>
      <c r="K11" s="103" t="s">
        <v>14</v>
      </c>
      <c r="L11" s="103">
        <v>24</v>
      </c>
      <c r="M11" s="103" t="s">
        <v>1605</v>
      </c>
      <c r="N11" s="103" t="s">
        <v>16</v>
      </c>
      <c r="O11" s="103" t="s">
        <v>17</v>
      </c>
      <c r="P11" s="103" t="s">
        <v>18</v>
      </c>
    </row>
    <row r="12" spans="1:16" s="99" customFormat="1" ht="346.5">
      <c r="A12" s="103" t="s">
        <v>7</v>
      </c>
      <c r="B12" s="103" t="s">
        <v>8</v>
      </c>
      <c r="C12" s="100" t="s">
        <v>1981</v>
      </c>
      <c r="D12" s="103" t="s">
        <v>1582</v>
      </c>
      <c r="E12" s="107" t="s">
        <v>1831</v>
      </c>
      <c r="F12" s="103" t="s">
        <v>63</v>
      </c>
      <c r="G12" s="112" t="s">
        <v>64</v>
      </c>
      <c r="H12" s="114" t="s">
        <v>1616</v>
      </c>
      <c r="I12" s="103" t="s">
        <v>12</v>
      </c>
      <c r="J12" s="111" t="s">
        <v>1608</v>
      </c>
      <c r="K12" s="103" t="s">
        <v>14</v>
      </c>
      <c r="L12" s="103">
        <v>24</v>
      </c>
      <c r="M12" s="103" t="s">
        <v>1605</v>
      </c>
      <c r="N12" s="103" t="s">
        <v>16</v>
      </c>
      <c r="O12" s="103" t="s">
        <v>17</v>
      </c>
      <c r="P12" s="103" t="s">
        <v>18</v>
      </c>
    </row>
    <row r="13" spans="1:16" s="99" customFormat="1" ht="346.5">
      <c r="A13" s="103" t="s">
        <v>7</v>
      </c>
      <c r="B13" s="103" t="s">
        <v>8</v>
      </c>
      <c r="C13" s="100" t="s">
        <v>1981</v>
      </c>
      <c r="D13" s="103" t="s">
        <v>1582</v>
      </c>
      <c r="E13" s="107" t="s">
        <v>1831</v>
      </c>
      <c r="F13" s="103" t="s">
        <v>61</v>
      </c>
      <c r="G13" s="112" t="s">
        <v>62</v>
      </c>
      <c r="H13" s="114" t="s">
        <v>1616</v>
      </c>
      <c r="I13" s="103" t="s">
        <v>12</v>
      </c>
      <c r="J13" s="111" t="s">
        <v>1608</v>
      </c>
      <c r="K13" s="103" t="s">
        <v>14</v>
      </c>
      <c r="L13" s="103">
        <v>24</v>
      </c>
      <c r="M13" s="103" t="s">
        <v>1605</v>
      </c>
      <c r="N13" s="103" t="s">
        <v>16</v>
      </c>
      <c r="O13" s="103" t="s">
        <v>17</v>
      </c>
      <c r="P13" s="103" t="s">
        <v>18</v>
      </c>
    </row>
    <row r="14" spans="1:16" s="99" customFormat="1" ht="346.5">
      <c r="A14" s="103" t="s">
        <v>7</v>
      </c>
      <c r="B14" s="103" t="s">
        <v>8</v>
      </c>
      <c r="C14" s="100" t="s">
        <v>1981</v>
      </c>
      <c r="D14" s="103" t="s">
        <v>1582</v>
      </c>
      <c r="E14" s="108" t="s">
        <v>1832</v>
      </c>
      <c r="F14" s="103" t="s">
        <v>97</v>
      </c>
      <c r="G14" s="112" t="s">
        <v>98</v>
      </c>
      <c r="H14" s="114" t="s">
        <v>1616</v>
      </c>
      <c r="I14" s="103" t="s">
        <v>12</v>
      </c>
      <c r="J14" s="111" t="s">
        <v>1615</v>
      </c>
      <c r="K14" s="103" t="s">
        <v>14</v>
      </c>
      <c r="L14" s="103">
        <v>24</v>
      </c>
      <c r="M14" s="103" t="s">
        <v>1605</v>
      </c>
      <c r="N14" s="103" t="s">
        <v>16</v>
      </c>
      <c r="O14" s="103" t="s">
        <v>17</v>
      </c>
      <c r="P14" s="103" t="s">
        <v>18</v>
      </c>
    </row>
    <row r="15" spans="1:16" s="99" customFormat="1" ht="346.5">
      <c r="A15" s="103" t="s">
        <v>7</v>
      </c>
      <c r="B15" s="103" t="s">
        <v>8</v>
      </c>
      <c r="C15" s="100" t="s">
        <v>1981</v>
      </c>
      <c r="D15" s="103" t="s">
        <v>1582</v>
      </c>
      <c r="E15" s="108" t="s">
        <v>1832</v>
      </c>
      <c r="F15" s="103" t="s">
        <v>91</v>
      </c>
      <c r="G15" s="112" t="s">
        <v>92</v>
      </c>
      <c r="H15" s="114" t="s">
        <v>1616</v>
      </c>
      <c r="I15" s="103" t="s">
        <v>12</v>
      </c>
      <c r="J15" s="111" t="s">
        <v>1615</v>
      </c>
      <c r="K15" s="103" t="s">
        <v>14</v>
      </c>
      <c r="L15" s="103">
        <v>24</v>
      </c>
      <c r="M15" s="103" t="s">
        <v>1605</v>
      </c>
      <c r="N15" s="103" t="s">
        <v>16</v>
      </c>
      <c r="O15" s="103" t="s">
        <v>17</v>
      </c>
      <c r="P15" s="103" t="s">
        <v>18</v>
      </c>
    </row>
    <row r="16" spans="1:16" s="99" customFormat="1" ht="346.5">
      <c r="A16" s="103" t="s">
        <v>7</v>
      </c>
      <c r="B16" s="103" t="s">
        <v>8</v>
      </c>
      <c r="C16" s="100" t="s">
        <v>1981</v>
      </c>
      <c r="D16" s="103" t="s">
        <v>1582</v>
      </c>
      <c r="E16" s="108" t="s">
        <v>1832</v>
      </c>
      <c r="F16" s="103">
        <v>3262011213</v>
      </c>
      <c r="G16" s="112" t="s">
        <v>1609</v>
      </c>
      <c r="H16" s="114" t="s">
        <v>1616</v>
      </c>
      <c r="I16" s="103" t="s">
        <v>12</v>
      </c>
      <c r="J16" s="111" t="s">
        <v>1615</v>
      </c>
      <c r="K16" s="103" t="s">
        <v>14</v>
      </c>
      <c r="L16" s="103">
        <v>24</v>
      </c>
      <c r="M16" s="103" t="s">
        <v>1605</v>
      </c>
      <c r="N16" s="103" t="s">
        <v>16</v>
      </c>
      <c r="O16" s="103" t="s">
        <v>17</v>
      </c>
      <c r="P16" s="103" t="s">
        <v>18</v>
      </c>
    </row>
    <row r="17" spans="1:16" s="99" customFormat="1" ht="346.5">
      <c r="A17" s="103" t="s">
        <v>7</v>
      </c>
      <c r="B17" s="103" t="s">
        <v>8</v>
      </c>
      <c r="C17" s="100" t="s">
        <v>1981</v>
      </c>
      <c r="D17" s="103" t="s">
        <v>1582</v>
      </c>
      <c r="E17" s="108" t="s">
        <v>1832</v>
      </c>
      <c r="F17" s="103">
        <v>3262011214</v>
      </c>
      <c r="G17" s="112" t="s">
        <v>1610</v>
      </c>
      <c r="H17" s="114" t="s">
        <v>1616</v>
      </c>
      <c r="I17" s="103" t="s">
        <v>12</v>
      </c>
      <c r="J17" s="111" t="s">
        <v>1615</v>
      </c>
      <c r="K17" s="103" t="s">
        <v>14</v>
      </c>
      <c r="L17" s="103">
        <v>24</v>
      </c>
      <c r="M17" s="103" t="s">
        <v>1605</v>
      </c>
      <c r="N17" s="103" t="s">
        <v>16</v>
      </c>
      <c r="O17" s="103" t="s">
        <v>17</v>
      </c>
      <c r="P17" s="103" t="s">
        <v>18</v>
      </c>
    </row>
    <row r="18" spans="1:16" s="99" customFormat="1" ht="346.5">
      <c r="A18" s="103" t="s">
        <v>7</v>
      </c>
      <c r="B18" s="103" t="s">
        <v>8</v>
      </c>
      <c r="C18" s="100" t="s">
        <v>1981</v>
      </c>
      <c r="D18" s="103" t="s">
        <v>1582</v>
      </c>
      <c r="E18" s="108" t="s">
        <v>1833</v>
      </c>
      <c r="F18" s="103" t="s">
        <v>89</v>
      </c>
      <c r="G18" s="112" t="s">
        <v>90</v>
      </c>
      <c r="H18" s="114" t="s">
        <v>1616</v>
      </c>
      <c r="I18" s="103" t="s">
        <v>87</v>
      </c>
      <c r="J18" s="111" t="s">
        <v>88</v>
      </c>
      <c r="K18" s="103" t="s">
        <v>14</v>
      </c>
      <c r="L18" s="103">
        <v>24</v>
      </c>
      <c r="M18" s="103" t="s">
        <v>1605</v>
      </c>
      <c r="N18" s="103" t="s">
        <v>16</v>
      </c>
      <c r="O18" s="103" t="s">
        <v>17</v>
      </c>
      <c r="P18" s="103" t="s">
        <v>18</v>
      </c>
    </row>
    <row r="19" spans="1:16" s="99" customFormat="1" ht="346.5">
      <c r="A19" s="103" t="s">
        <v>7</v>
      </c>
      <c r="B19" s="103" t="s">
        <v>8</v>
      </c>
      <c r="C19" s="100" t="s">
        <v>1981</v>
      </c>
      <c r="D19" s="103" t="s">
        <v>1582</v>
      </c>
      <c r="E19" s="108" t="s">
        <v>1833</v>
      </c>
      <c r="F19" s="103" t="s">
        <v>85</v>
      </c>
      <c r="G19" s="112" t="s">
        <v>86</v>
      </c>
      <c r="H19" s="114" t="s">
        <v>1616</v>
      </c>
      <c r="I19" s="103" t="s">
        <v>87</v>
      </c>
      <c r="J19" s="111" t="s">
        <v>88</v>
      </c>
      <c r="K19" s="103" t="s">
        <v>14</v>
      </c>
      <c r="L19" s="103">
        <v>24</v>
      </c>
      <c r="M19" s="103" t="s">
        <v>1605</v>
      </c>
      <c r="N19" s="103" t="s">
        <v>16</v>
      </c>
      <c r="O19" s="103" t="s">
        <v>17</v>
      </c>
      <c r="P19" s="103" t="s">
        <v>18</v>
      </c>
    </row>
    <row r="20" spans="1:16" s="99" customFormat="1" ht="346.5">
      <c r="A20" s="103" t="s">
        <v>7</v>
      </c>
      <c r="B20" s="103" t="s">
        <v>8</v>
      </c>
      <c r="C20" s="100" t="s">
        <v>1981</v>
      </c>
      <c r="D20" s="103" t="s">
        <v>1582</v>
      </c>
      <c r="E20" s="108" t="s">
        <v>1834</v>
      </c>
      <c r="F20" s="103" t="s">
        <v>21</v>
      </c>
      <c r="G20" s="112" t="s">
        <v>22</v>
      </c>
      <c r="H20" s="113" t="s">
        <v>11</v>
      </c>
      <c r="I20" s="103" t="s">
        <v>23</v>
      </c>
      <c r="J20" s="111" t="s">
        <v>24</v>
      </c>
      <c r="K20" s="103" t="s">
        <v>14</v>
      </c>
      <c r="L20" s="103">
        <v>24</v>
      </c>
      <c r="M20" s="103" t="s">
        <v>1605</v>
      </c>
      <c r="N20" s="103" t="s">
        <v>16</v>
      </c>
      <c r="O20" s="103" t="s">
        <v>17</v>
      </c>
      <c r="P20" s="103" t="s">
        <v>18</v>
      </c>
    </row>
    <row r="21" spans="1:16" s="99" customFormat="1" ht="346.5">
      <c r="A21" s="103" t="s">
        <v>7</v>
      </c>
      <c r="B21" s="103" t="s">
        <v>8</v>
      </c>
      <c r="C21" s="100" t="s">
        <v>1981</v>
      </c>
      <c r="D21" s="103" t="s">
        <v>1582</v>
      </c>
      <c r="E21" s="108" t="s">
        <v>1834</v>
      </c>
      <c r="F21" s="103" t="s">
        <v>115</v>
      </c>
      <c r="G21" s="112" t="s">
        <v>116</v>
      </c>
      <c r="H21" s="114" t="s">
        <v>1616</v>
      </c>
      <c r="I21" s="103" t="s">
        <v>23</v>
      </c>
      <c r="J21" s="111" t="s">
        <v>24</v>
      </c>
      <c r="K21" s="103" t="s">
        <v>14</v>
      </c>
      <c r="L21" s="103">
        <v>24</v>
      </c>
      <c r="M21" s="103" t="s">
        <v>1605</v>
      </c>
      <c r="N21" s="103" t="s">
        <v>16</v>
      </c>
      <c r="O21" s="103" t="s">
        <v>17</v>
      </c>
      <c r="P21" s="103" t="s">
        <v>18</v>
      </c>
    </row>
    <row r="22" spans="1:16" s="99" customFormat="1" ht="346.5">
      <c r="A22" s="103" t="s">
        <v>7</v>
      </c>
      <c r="B22" s="103" t="s">
        <v>8</v>
      </c>
      <c r="C22" s="100" t="s">
        <v>1981</v>
      </c>
      <c r="D22" s="103" t="s">
        <v>1582</v>
      </c>
      <c r="E22" s="108" t="s">
        <v>1835</v>
      </c>
      <c r="F22" s="103" t="s">
        <v>117</v>
      </c>
      <c r="G22" s="112" t="s">
        <v>118</v>
      </c>
      <c r="H22" s="114" t="s">
        <v>1616</v>
      </c>
      <c r="I22" s="103" t="s">
        <v>101</v>
      </c>
      <c r="J22" s="111" t="s">
        <v>102</v>
      </c>
      <c r="K22" s="103" t="s">
        <v>14</v>
      </c>
      <c r="L22" s="103">
        <v>24</v>
      </c>
      <c r="M22" s="103" t="s">
        <v>1605</v>
      </c>
      <c r="N22" s="103" t="s">
        <v>16</v>
      </c>
      <c r="O22" s="103" t="s">
        <v>17</v>
      </c>
      <c r="P22" s="103" t="s">
        <v>18</v>
      </c>
    </row>
    <row r="23" spans="1:16" s="99" customFormat="1" ht="346.5">
      <c r="A23" s="103" t="s">
        <v>7</v>
      </c>
      <c r="B23" s="103" t="s">
        <v>8</v>
      </c>
      <c r="C23" s="100" t="s">
        <v>1981</v>
      </c>
      <c r="D23" s="103" t="s">
        <v>1582</v>
      </c>
      <c r="E23" s="108" t="s">
        <v>1835</v>
      </c>
      <c r="F23" s="103" t="s">
        <v>99</v>
      </c>
      <c r="G23" s="112" t="s">
        <v>100</v>
      </c>
      <c r="H23" s="114" t="s">
        <v>1616</v>
      </c>
      <c r="I23" s="103" t="s">
        <v>101</v>
      </c>
      <c r="J23" s="111" t="s">
        <v>102</v>
      </c>
      <c r="K23" s="103">
        <v>365</v>
      </c>
      <c r="L23" s="103">
        <v>24</v>
      </c>
      <c r="M23" s="103" t="s">
        <v>1605</v>
      </c>
      <c r="N23" s="103" t="s">
        <v>16</v>
      </c>
      <c r="O23" s="103" t="s">
        <v>17</v>
      </c>
      <c r="P23" s="103" t="s">
        <v>18</v>
      </c>
    </row>
    <row r="24" spans="1:16" s="99" customFormat="1" ht="346.5">
      <c r="A24" s="103" t="s">
        <v>7</v>
      </c>
      <c r="B24" s="103" t="s">
        <v>8</v>
      </c>
      <c r="C24" s="100" t="s">
        <v>1981</v>
      </c>
      <c r="D24" s="103" t="s">
        <v>1582</v>
      </c>
      <c r="E24" s="108" t="s">
        <v>1836</v>
      </c>
      <c r="F24" s="103" t="s">
        <v>107</v>
      </c>
      <c r="G24" s="112" t="s">
        <v>108</v>
      </c>
      <c r="H24" s="114" t="s">
        <v>1616</v>
      </c>
      <c r="I24" s="103" t="s">
        <v>109</v>
      </c>
      <c r="J24" s="111" t="s">
        <v>110</v>
      </c>
      <c r="K24" s="103" t="s">
        <v>14</v>
      </c>
      <c r="L24" s="103">
        <v>24</v>
      </c>
      <c r="M24" s="103" t="s">
        <v>1605</v>
      </c>
      <c r="N24" s="103" t="s">
        <v>16</v>
      </c>
      <c r="O24" s="103" t="s">
        <v>17</v>
      </c>
      <c r="P24" s="103" t="s">
        <v>18</v>
      </c>
    </row>
    <row r="25" spans="1:16" s="99" customFormat="1" ht="346.5">
      <c r="A25" s="103" t="s">
        <v>7</v>
      </c>
      <c r="B25" s="103" t="s">
        <v>8</v>
      </c>
      <c r="C25" s="100" t="s">
        <v>1981</v>
      </c>
      <c r="D25" s="103" t="s">
        <v>1582</v>
      </c>
      <c r="E25" s="108" t="s">
        <v>1837</v>
      </c>
      <c r="F25" s="103" t="s">
        <v>49</v>
      </c>
      <c r="G25" s="112" t="s">
        <v>50</v>
      </c>
      <c r="H25" s="113" t="s">
        <v>11</v>
      </c>
      <c r="I25" s="103" t="s">
        <v>51</v>
      </c>
      <c r="J25" s="111" t="s">
        <v>52</v>
      </c>
      <c r="K25" s="103" t="s">
        <v>14</v>
      </c>
      <c r="L25" s="103">
        <v>24</v>
      </c>
      <c r="M25" s="103" t="s">
        <v>1605</v>
      </c>
      <c r="N25" s="103" t="s">
        <v>16</v>
      </c>
      <c r="O25" s="103" t="s">
        <v>17</v>
      </c>
      <c r="P25" s="103" t="s">
        <v>18</v>
      </c>
    </row>
    <row r="26" spans="1:16" s="99" customFormat="1" ht="346.5">
      <c r="A26" s="103" t="s">
        <v>7</v>
      </c>
      <c r="B26" s="103" t="s">
        <v>8</v>
      </c>
      <c r="C26" s="100" t="s">
        <v>1981</v>
      </c>
      <c r="D26" s="103" t="s">
        <v>1582</v>
      </c>
      <c r="E26" s="108" t="s">
        <v>1837</v>
      </c>
      <c r="F26" s="103" t="s">
        <v>103</v>
      </c>
      <c r="G26" s="112" t="s">
        <v>104</v>
      </c>
      <c r="H26" s="114" t="s">
        <v>1616</v>
      </c>
      <c r="I26" s="103" t="s">
        <v>51</v>
      </c>
      <c r="J26" s="111" t="s">
        <v>52</v>
      </c>
      <c r="K26" s="103" t="s">
        <v>14</v>
      </c>
      <c r="L26" s="103">
        <v>24</v>
      </c>
      <c r="M26" s="103" t="s">
        <v>1605</v>
      </c>
      <c r="N26" s="103" t="s">
        <v>16</v>
      </c>
      <c r="O26" s="103" t="s">
        <v>17</v>
      </c>
      <c r="P26" s="103" t="s">
        <v>18</v>
      </c>
    </row>
    <row r="27" spans="1:16" s="99" customFormat="1" ht="346.5">
      <c r="A27" s="103" t="s">
        <v>7</v>
      </c>
      <c r="B27" s="103" t="s">
        <v>8</v>
      </c>
      <c r="C27" s="100" t="s">
        <v>1981</v>
      </c>
      <c r="D27" s="103" t="s">
        <v>1582</v>
      </c>
      <c r="E27" s="108" t="s">
        <v>1837</v>
      </c>
      <c r="F27" s="103" t="s">
        <v>105</v>
      </c>
      <c r="G27" s="112" t="s">
        <v>106</v>
      </c>
      <c r="H27" s="114" t="s">
        <v>1616</v>
      </c>
      <c r="I27" s="103" t="s">
        <v>51</v>
      </c>
      <c r="J27" s="111" t="s">
        <v>52</v>
      </c>
      <c r="K27" s="103" t="s">
        <v>14</v>
      </c>
      <c r="L27" s="103">
        <v>24</v>
      </c>
      <c r="M27" s="103" t="s">
        <v>1605</v>
      </c>
      <c r="N27" s="103" t="s">
        <v>16</v>
      </c>
      <c r="O27" s="103" t="s">
        <v>17</v>
      </c>
      <c r="P27" s="103" t="s">
        <v>18</v>
      </c>
    </row>
    <row r="28" spans="1:16" s="99" customFormat="1" ht="346.5">
      <c r="A28" s="103" t="s">
        <v>7</v>
      </c>
      <c r="B28" s="103" t="s">
        <v>8</v>
      </c>
      <c r="C28" s="100" t="s">
        <v>1981</v>
      </c>
      <c r="D28" s="103" t="s">
        <v>1582</v>
      </c>
      <c r="E28" s="108" t="s">
        <v>1838</v>
      </c>
      <c r="F28" s="103" t="s">
        <v>142</v>
      </c>
      <c r="G28" s="112" t="s">
        <v>143</v>
      </c>
      <c r="H28" s="114" t="s">
        <v>1616</v>
      </c>
      <c r="I28" s="103" t="s">
        <v>121</v>
      </c>
      <c r="J28" s="111" t="s">
        <v>122</v>
      </c>
      <c r="K28" s="103" t="s">
        <v>14</v>
      </c>
      <c r="L28" s="103">
        <v>24</v>
      </c>
      <c r="M28" s="103" t="s">
        <v>1605</v>
      </c>
      <c r="N28" s="103" t="s">
        <v>16</v>
      </c>
      <c r="O28" s="103" t="s">
        <v>17</v>
      </c>
      <c r="P28" s="103" t="s">
        <v>18</v>
      </c>
    </row>
    <row r="29" spans="1:16" s="99" customFormat="1" ht="346.5">
      <c r="A29" s="103" t="s">
        <v>7</v>
      </c>
      <c r="B29" s="103" t="s">
        <v>8</v>
      </c>
      <c r="C29" s="100" t="s">
        <v>1981</v>
      </c>
      <c r="D29" s="103" t="s">
        <v>1582</v>
      </c>
      <c r="E29" s="108" t="s">
        <v>1838</v>
      </c>
      <c r="F29" s="103" t="s">
        <v>144</v>
      </c>
      <c r="G29" s="112" t="s">
        <v>145</v>
      </c>
      <c r="H29" s="114" t="s">
        <v>1616</v>
      </c>
      <c r="I29" s="103" t="s">
        <v>121</v>
      </c>
      <c r="J29" s="111" t="s">
        <v>122</v>
      </c>
      <c r="K29" s="103" t="s">
        <v>14</v>
      </c>
      <c r="L29" s="103">
        <v>24</v>
      </c>
      <c r="M29" s="103" t="s">
        <v>1605</v>
      </c>
      <c r="N29" s="103" t="s">
        <v>16</v>
      </c>
      <c r="O29" s="103" t="s">
        <v>17</v>
      </c>
      <c r="P29" s="103" t="s">
        <v>18</v>
      </c>
    </row>
    <row r="30" spans="1:16" s="99" customFormat="1" ht="346.5">
      <c r="A30" s="103" t="s">
        <v>7</v>
      </c>
      <c r="B30" s="103" t="s">
        <v>8</v>
      </c>
      <c r="C30" s="100" t="s">
        <v>1981</v>
      </c>
      <c r="D30" s="103" t="s">
        <v>1582</v>
      </c>
      <c r="E30" s="108" t="s">
        <v>1838</v>
      </c>
      <c r="F30" s="103" t="s">
        <v>119</v>
      </c>
      <c r="G30" s="112" t="s">
        <v>120</v>
      </c>
      <c r="H30" s="114" t="s">
        <v>1616</v>
      </c>
      <c r="I30" s="103" t="s">
        <v>121</v>
      </c>
      <c r="J30" s="111" t="s">
        <v>122</v>
      </c>
      <c r="K30" s="115" t="s">
        <v>123</v>
      </c>
      <c r="L30" s="103">
        <v>24</v>
      </c>
      <c r="M30" s="103" t="s">
        <v>1605</v>
      </c>
      <c r="N30" s="103" t="s">
        <v>16</v>
      </c>
      <c r="O30" s="103" t="s">
        <v>124</v>
      </c>
      <c r="P30" s="103" t="s">
        <v>125</v>
      </c>
    </row>
    <row r="31" spans="1:16" s="99" customFormat="1" ht="346.5">
      <c r="A31" s="103" t="s">
        <v>7</v>
      </c>
      <c r="B31" s="103" t="s">
        <v>8</v>
      </c>
      <c r="C31" s="100" t="s">
        <v>1981</v>
      </c>
      <c r="D31" s="103" t="s">
        <v>1582</v>
      </c>
      <c r="E31" s="109" t="s">
        <v>1839</v>
      </c>
      <c r="F31" s="103" t="s">
        <v>43</v>
      </c>
      <c r="G31" s="112" t="s">
        <v>44</v>
      </c>
      <c r="H31" s="113" t="s">
        <v>11</v>
      </c>
      <c r="I31" s="103" t="s">
        <v>45</v>
      </c>
      <c r="J31" s="111" t="s">
        <v>46</v>
      </c>
      <c r="K31" s="103" t="s">
        <v>14</v>
      </c>
      <c r="L31" s="103">
        <v>24</v>
      </c>
      <c r="M31" s="103" t="s">
        <v>1605</v>
      </c>
      <c r="N31" s="103" t="s">
        <v>16</v>
      </c>
      <c r="O31" s="103" t="s">
        <v>17</v>
      </c>
      <c r="P31" s="103" t="s">
        <v>18</v>
      </c>
    </row>
    <row r="32" spans="1:16" s="99" customFormat="1" ht="346.5">
      <c r="A32" s="103" t="s">
        <v>7</v>
      </c>
      <c r="B32" s="103" t="s">
        <v>8</v>
      </c>
      <c r="C32" s="100" t="s">
        <v>1981</v>
      </c>
      <c r="D32" s="103" t="s">
        <v>1582</v>
      </c>
      <c r="E32" s="109" t="s">
        <v>1839</v>
      </c>
      <c r="F32" s="103" t="s">
        <v>140</v>
      </c>
      <c r="G32" s="112" t="s">
        <v>141</v>
      </c>
      <c r="H32" s="114" t="s">
        <v>1616</v>
      </c>
      <c r="I32" s="103" t="s">
        <v>45</v>
      </c>
      <c r="J32" s="111" t="s">
        <v>46</v>
      </c>
      <c r="K32" s="103" t="s">
        <v>14</v>
      </c>
      <c r="L32" s="103">
        <v>24</v>
      </c>
      <c r="M32" s="103" t="s">
        <v>1605</v>
      </c>
      <c r="N32" s="103" t="s">
        <v>16</v>
      </c>
      <c r="O32" s="103" t="s">
        <v>17</v>
      </c>
      <c r="P32" s="103" t="s">
        <v>18</v>
      </c>
    </row>
    <row r="33" spans="1:16" s="99" customFormat="1" ht="346.5">
      <c r="A33" s="103" t="s">
        <v>7</v>
      </c>
      <c r="B33" s="103" t="s">
        <v>8</v>
      </c>
      <c r="C33" s="100" t="s">
        <v>1981</v>
      </c>
      <c r="D33" s="103" t="s">
        <v>1582</v>
      </c>
      <c r="E33" s="108" t="s">
        <v>1840</v>
      </c>
      <c r="F33" s="103" t="s">
        <v>126</v>
      </c>
      <c r="G33" s="112" t="s">
        <v>127</v>
      </c>
      <c r="H33" s="114" t="s">
        <v>1616</v>
      </c>
      <c r="I33" s="103" t="s">
        <v>128</v>
      </c>
      <c r="J33" s="111" t="s">
        <v>129</v>
      </c>
      <c r="K33" s="115" t="s">
        <v>123</v>
      </c>
      <c r="L33" s="103">
        <v>24</v>
      </c>
      <c r="M33" s="103" t="s">
        <v>1605</v>
      </c>
      <c r="N33" s="103" t="s">
        <v>16</v>
      </c>
      <c r="O33" s="103" t="s">
        <v>124</v>
      </c>
      <c r="P33" s="103" t="s">
        <v>125</v>
      </c>
    </row>
    <row r="34" spans="1:16" s="99" customFormat="1" ht="346.5">
      <c r="A34" s="103" t="s">
        <v>7</v>
      </c>
      <c r="B34" s="103" t="s">
        <v>8</v>
      </c>
      <c r="C34" s="100" t="s">
        <v>1981</v>
      </c>
      <c r="D34" s="103" t="s">
        <v>1582</v>
      </c>
      <c r="E34" s="108" t="s">
        <v>1841</v>
      </c>
      <c r="F34" s="103" t="s">
        <v>138</v>
      </c>
      <c r="G34" s="112" t="s">
        <v>139</v>
      </c>
      <c r="H34" s="114" t="s">
        <v>1616</v>
      </c>
      <c r="I34" s="103" t="s">
        <v>132</v>
      </c>
      <c r="J34" s="111" t="s">
        <v>133</v>
      </c>
      <c r="K34" s="103" t="s">
        <v>14</v>
      </c>
      <c r="L34" s="103">
        <v>24</v>
      </c>
      <c r="M34" s="103" t="s">
        <v>1605</v>
      </c>
      <c r="N34" s="103" t="s">
        <v>16</v>
      </c>
      <c r="O34" s="103" t="s">
        <v>17</v>
      </c>
      <c r="P34" s="103" t="s">
        <v>18</v>
      </c>
    </row>
    <row r="35" spans="1:16" s="99" customFormat="1" ht="346.5">
      <c r="A35" s="103" t="s">
        <v>7</v>
      </c>
      <c r="B35" s="103" t="s">
        <v>8</v>
      </c>
      <c r="C35" s="100" t="s">
        <v>1981</v>
      </c>
      <c r="D35" s="103" t="s">
        <v>1582</v>
      </c>
      <c r="E35" s="108" t="s">
        <v>1841</v>
      </c>
      <c r="F35" s="103" t="s">
        <v>130</v>
      </c>
      <c r="G35" s="112" t="s">
        <v>131</v>
      </c>
      <c r="H35" s="114" t="s">
        <v>1616</v>
      </c>
      <c r="I35" s="103" t="s">
        <v>132</v>
      </c>
      <c r="J35" s="111" t="s">
        <v>133</v>
      </c>
      <c r="K35" s="103">
        <v>365</v>
      </c>
      <c r="L35" s="103">
        <v>24</v>
      </c>
      <c r="M35" s="103" t="s">
        <v>1605</v>
      </c>
      <c r="N35" s="103" t="s">
        <v>16</v>
      </c>
      <c r="O35" s="103" t="s">
        <v>17</v>
      </c>
      <c r="P35" s="103" t="s">
        <v>18</v>
      </c>
    </row>
    <row r="36" spans="1:16" s="99" customFormat="1" ht="346.5">
      <c r="A36" s="103" t="s">
        <v>7</v>
      </c>
      <c r="B36" s="103" t="s">
        <v>8</v>
      </c>
      <c r="C36" s="100" t="s">
        <v>1981</v>
      </c>
      <c r="D36" s="103" t="s">
        <v>1582</v>
      </c>
      <c r="E36" s="108" t="s">
        <v>1842</v>
      </c>
      <c r="F36" s="103" t="s">
        <v>134</v>
      </c>
      <c r="G36" s="112" t="s">
        <v>135</v>
      </c>
      <c r="H36" s="114" t="s">
        <v>1616</v>
      </c>
      <c r="I36" s="103" t="s">
        <v>136</v>
      </c>
      <c r="J36" s="111" t="s">
        <v>137</v>
      </c>
      <c r="K36" s="103" t="s">
        <v>14</v>
      </c>
      <c r="L36" s="103">
        <v>24</v>
      </c>
      <c r="M36" s="103" t="s">
        <v>1605</v>
      </c>
      <c r="N36" s="103" t="s">
        <v>16</v>
      </c>
      <c r="O36" s="103" t="s">
        <v>17</v>
      </c>
      <c r="P36" s="103" t="s">
        <v>18</v>
      </c>
    </row>
    <row r="37" spans="1:16" s="99" customFormat="1" ht="346.5">
      <c r="A37" s="103" t="s">
        <v>7</v>
      </c>
      <c r="B37" s="103" t="s">
        <v>8</v>
      </c>
      <c r="C37" s="100" t="s">
        <v>1981</v>
      </c>
      <c r="D37" s="103" t="s">
        <v>1582</v>
      </c>
      <c r="E37" s="108" t="s">
        <v>1842</v>
      </c>
      <c r="F37" s="103" t="s">
        <v>160</v>
      </c>
      <c r="G37" s="112" t="s">
        <v>161</v>
      </c>
      <c r="H37" s="114" t="s">
        <v>1616</v>
      </c>
      <c r="I37" s="103" t="s">
        <v>136</v>
      </c>
      <c r="J37" s="111" t="s">
        <v>137</v>
      </c>
      <c r="K37" s="103" t="s">
        <v>14</v>
      </c>
      <c r="L37" s="103">
        <v>24</v>
      </c>
      <c r="M37" s="103" t="s">
        <v>1605</v>
      </c>
      <c r="N37" s="103" t="s">
        <v>16</v>
      </c>
      <c r="O37" s="103" t="s">
        <v>17</v>
      </c>
      <c r="P37" s="103" t="s">
        <v>18</v>
      </c>
    </row>
    <row r="38" spans="1:16" s="99" customFormat="1" ht="346.5">
      <c r="A38" s="103" t="s">
        <v>7</v>
      </c>
      <c r="B38" s="103" t="s">
        <v>8</v>
      </c>
      <c r="C38" s="100" t="s">
        <v>1981</v>
      </c>
      <c r="D38" s="103" t="s">
        <v>1582</v>
      </c>
      <c r="E38" s="108" t="s">
        <v>1843</v>
      </c>
      <c r="F38" s="103" t="s">
        <v>162</v>
      </c>
      <c r="G38" s="112" t="s">
        <v>163</v>
      </c>
      <c r="H38" s="114" t="s">
        <v>1616</v>
      </c>
      <c r="I38" s="103" t="s">
        <v>164</v>
      </c>
      <c r="J38" s="111" t="s">
        <v>165</v>
      </c>
      <c r="K38" s="103" t="s">
        <v>14</v>
      </c>
      <c r="L38" s="103">
        <v>24</v>
      </c>
      <c r="M38" s="103" t="s">
        <v>1605</v>
      </c>
      <c r="N38" s="103" t="s">
        <v>16</v>
      </c>
      <c r="O38" s="103" t="s">
        <v>17</v>
      </c>
      <c r="P38" s="103" t="s">
        <v>18</v>
      </c>
    </row>
    <row r="39" spans="1:16" s="99" customFormat="1" ht="346.5">
      <c r="A39" s="103" t="s">
        <v>7</v>
      </c>
      <c r="B39" s="103" t="s">
        <v>8</v>
      </c>
      <c r="C39" s="100" t="s">
        <v>1981</v>
      </c>
      <c r="D39" s="103" t="s">
        <v>1582</v>
      </c>
      <c r="E39" s="108" t="s">
        <v>1844</v>
      </c>
      <c r="F39" s="103" t="s">
        <v>39</v>
      </c>
      <c r="G39" s="112" t="s">
        <v>40</v>
      </c>
      <c r="H39" s="113" t="s">
        <v>11</v>
      </c>
      <c r="I39" s="103" t="s">
        <v>41</v>
      </c>
      <c r="J39" s="111" t="s">
        <v>42</v>
      </c>
      <c r="K39" s="103" t="s">
        <v>14</v>
      </c>
      <c r="L39" s="103">
        <v>24</v>
      </c>
      <c r="M39" s="103" t="s">
        <v>1605</v>
      </c>
      <c r="N39" s="103" t="s">
        <v>16</v>
      </c>
      <c r="O39" s="103" t="s">
        <v>17</v>
      </c>
      <c r="P39" s="103" t="s">
        <v>18</v>
      </c>
    </row>
    <row r="40" spans="1:16" s="99" customFormat="1" ht="346.5">
      <c r="A40" s="103" t="s">
        <v>7</v>
      </c>
      <c r="B40" s="103" t="s">
        <v>8</v>
      </c>
      <c r="C40" s="100" t="s">
        <v>1981</v>
      </c>
      <c r="D40" s="103" t="s">
        <v>1582</v>
      </c>
      <c r="E40" s="108" t="s">
        <v>1844</v>
      </c>
      <c r="F40" s="103" t="s">
        <v>166</v>
      </c>
      <c r="G40" s="112" t="s">
        <v>167</v>
      </c>
      <c r="H40" s="114" t="s">
        <v>1616</v>
      </c>
      <c r="I40" s="103" t="s">
        <v>41</v>
      </c>
      <c r="J40" s="111" t="s">
        <v>42</v>
      </c>
      <c r="K40" s="103" t="s">
        <v>14</v>
      </c>
      <c r="L40" s="103">
        <v>24</v>
      </c>
      <c r="M40" s="103" t="s">
        <v>1605</v>
      </c>
      <c r="N40" s="103" t="s">
        <v>16</v>
      </c>
      <c r="O40" s="103" t="s">
        <v>17</v>
      </c>
      <c r="P40" s="103" t="s">
        <v>18</v>
      </c>
    </row>
    <row r="41" spans="1:16" s="99" customFormat="1" ht="346.5">
      <c r="A41" s="103" t="s">
        <v>7</v>
      </c>
      <c r="B41" s="103" t="s">
        <v>8</v>
      </c>
      <c r="C41" s="100" t="s">
        <v>1981</v>
      </c>
      <c r="D41" s="103" t="s">
        <v>1582</v>
      </c>
      <c r="E41" s="108" t="s">
        <v>1845</v>
      </c>
      <c r="F41" s="103" t="s">
        <v>146</v>
      </c>
      <c r="G41" s="112" t="s">
        <v>147</v>
      </c>
      <c r="H41" s="114" t="s">
        <v>1616</v>
      </c>
      <c r="I41" s="103" t="s">
        <v>148</v>
      </c>
      <c r="J41" s="111" t="s">
        <v>149</v>
      </c>
      <c r="K41" s="103" t="s">
        <v>14</v>
      </c>
      <c r="L41" s="103">
        <v>24</v>
      </c>
      <c r="M41" s="103" t="s">
        <v>1605</v>
      </c>
      <c r="N41" s="103" t="s">
        <v>16</v>
      </c>
      <c r="O41" s="103" t="s">
        <v>17</v>
      </c>
      <c r="P41" s="103" t="s">
        <v>18</v>
      </c>
    </row>
    <row r="42" spans="1:16" s="99" customFormat="1" ht="346.5">
      <c r="A42" s="103" t="s">
        <v>7</v>
      </c>
      <c r="B42" s="103" t="s">
        <v>8</v>
      </c>
      <c r="C42" s="100" t="s">
        <v>1981</v>
      </c>
      <c r="D42" s="103" t="s">
        <v>1582</v>
      </c>
      <c r="E42" s="108" t="s">
        <v>1846</v>
      </c>
      <c r="F42" s="103" t="s">
        <v>156</v>
      </c>
      <c r="G42" s="112" t="s">
        <v>157</v>
      </c>
      <c r="H42" s="114" t="s">
        <v>1616</v>
      </c>
      <c r="I42" s="103" t="s">
        <v>158</v>
      </c>
      <c r="J42" s="111" t="s">
        <v>159</v>
      </c>
      <c r="K42" s="103" t="s">
        <v>14</v>
      </c>
      <c r="L42" s="103">
        <v>24</v>
      </c>
      <c r="M42" s="103" t="s">
        <v>1605</v>
      </c>
      <c r="N42" s="103" t="s">
        <v>16</v>
      </c>
      <c r="O42" s="103" t="s">
        <v>17</v>
      </c>
      <c r="P42" s="103" t="s">
        <v>18</v>
      </c>
    </row>
    <row r="43" spans="1:16" s="99" customFormat="1" ht="346.5">
      <c r="A43" s="103" t="s">
        <v>7</v>
      </c>
      <c r="B43" s="103" t="s">
        <v>8</v>
      </c>
      <c r="C43" s="100" t="s">
        <v>1981</v>
      </c>
      <c r="D43" s="103" t="s">
        <v>1582</v>
      </c>
      <c r="E43" s="108" t="s">
        <v>1847</v>
      </c>
      <c r="F43" s="103" t="s">
        <v>150</v>
      </c>
      <c r="G43" s="112" t="s">
        <v>151</v>
      </c>
      <c r="H43" s="114" t="s">
        <v>1616</v>
      </c>
      <c r="I43" s="103" t="s">
        <v>152</v>
      </c>
      <c r="J43" s="111" t="s">
        <v>153</v>
      </c>
      <c r="K43" s="103" t="s">
        <v>14</v>
      </c>
      <c r="L43" s="103">
        <v>24</v>
      </c>
      <c r="M43" s="103" t="s">
        <v>1605</v>
      </c>
      <c r="N43" s="103" t="s">
        <v>16</v>
      </c>
      <c r="O43" s="103" t="s">
        <v>17</v>
      </c>
      <c r="P43" s="103" t="s">
        <v>18</v>
      </c>
    </row>
    <row r="44" spans="1:16" s="99" customFormat="1" ht="346.5">
      <c r="A44" s="103" t="s">
        <v>7</v>
      </c>
      <c r="B44" s="103" t="s">
        <v>8</v>
      </c>
      <c r="C44" s="100" t="s">
        <v>1981</v>
      </c>
      <c r="D44" s="103" t="s">
        <v>1582</v>
      </c>
      <c r="E44" s="108" t="s">
        <v>1847</v>
      </c>
      <c r="F44" s="103" t="s">
        <v>154</v>
      </c>
      <c r="G44" s="112" t="s">
        <v>155</v>
      </c>
      <c r="H44" s="114" t="s">
        <v>1616</v>
      </c>
      <c r="I44" s="103" t="s">
        <v>152</v>
      </c>
      <c r="J44" s="111" t="s">
        <v>153</v>
      </c>
      <c r="K44" s="103" t="s">
        <v>14</v>
      </c>
      <c r="L44" s="103">
        <v>24</v>
      </c>
      <c r="M44" s="103" t="s">
        <v>1605</v>
      </c>
      <c r="N44" s="103" t="s">
        <v>16</v>
      </c>
      <c r="O44" s="103" t="s">
        <v>17</v>
      </c>
      <c r="P44" s="103" t="s">
        <v>18</v>
      </c>
    </row>
    <row r="45" spans="1:16" s="99" customFormat="1" ht="346.5">
      <c r="A45" s="103" t="s">
        <v>7</v>
      </c>
      <c r="B45" s="103" t="s">
        <v>8</v>
      </c>
      <c r="C45" s="100" t="s">
        <v>1981</v>
      </c>
      <c r="D45" s="103" t="s">
        <v>1582</v>
      </c>
      <c r="E45" s="108" t="s">
        <v>1848</v>
      </c>
      <c r="F45" s="103" t="s">
        <v>182</v>
      </c>
      <c r="G45" s="112" t="s">
        <v>183</v>
      </c>
      <c r="H45" s="114" t="s">
        <v>1616</v>
      </c>
      <c r="I45" s="103" t="s">
        <v>184</v>
      </c>
      <c r="J45" s="111" t="s">
        <v>185</v>
      </c>
      <c r="K45" s="103" t="s">
        <v>14</v>
      </c>
      <c r="L45" s="103">
        <v>24</v>
      </c>
      <c r="M45" s="103" t="s">
        <v>1605</v>
      </c>
      <c r="N45" s="103" t="s">
        <v>16</v>
      </c>
      <c r="O45" s="103" t="s">
        <v>17</v>
      </c>
      <c r="P45" s="103" t="s">
        <v>18</v>
      </c>
    </row>
    <row r="46" spans="1:16" s="99" customFormat="1" ht="346.5">
      <c r="A46" s="103" t="s">
        <v>7</v>
      </c>
      <c r="B46" s="103" t="s">
        <v>8</v>
      </c>
      <c r="C46" s="100" t="s">
        <v>1981</v>
      </c>
      <c r="D46" s="103" t="s">
        <v>1582</v>
      </c>
      <c r="E46" s="108" t="s">
        <v>1849</v>
      </c>
      <c r="F46" s="103" t="s">
        <v>186</v>
      </c>
      <c r="G46" s="112" t="s">
        <v>187</v>
      </c>
      <c r="H46" s="114" t="s">
        <v>1616</v>
      </c>
      <c r="I46" s="103" t="s">
        <v>188</v>
      </c>
      <c r="J46" s="111" t="s">
        <v>189</v>
      </c>
      <c r="K46" s="103" t="s">
        <v>14</v>
      </c>
      <c r="L46" s="103">
        <v>24</v>
      </c>
      <c r="M46" s="103" t="s">
        <v>1605</v>
      </c>
      <c r="N46" s="103" t="s">
        <v>16</v>
      </c>
      <c r="O46" s="103" t="s">
        <v>17</v>
      </c>
      <c r="P46" s="103" t="s">
        <v>18</v>
      </c>
    </row>
    <row r="47" spans="1:16" s="99" customFormat="1" ht="346.5">
      <c r="A47" s="103" t="s">
        <v>7</v>
      </c>
      <c r="B47" s="103" t="s">
        <v>8</v>
      </c>
      <c r="C47" s="100" t="s">
        <v>1981</v>
      </c>
      <c r="D47" s="103" t="s">
        <v>1582</v>
      </c>
      <c r="E47" s="108" t="s">
        <v>1850</v>
      </c>
      <c r="F47" s="103" t="s">
        <v>168</v>
      </c>
      <c r="G47" s="112" t="s">
        <v>169</v>
      </c>
      <c r="H47" s="114" t="s">
        <v>1616</v>
      </c>
      <c r="I47" s="103" t="s">
        <v>37</v>
      </c>
      <c r="J47" s="111" t="s">
        <v>38</v>
      </c>
      <c r="K47" s="103" t="s">
        <v>14</v>
      </c>
      <c r="L47" s="103">
        <v>24</v>
      </c>
      <c r="M47" s="103" t="s">
        <v>1605</v>
      </c>
      <c r="N47" s="103" t="s">
        <v>16</v>
      </c>
      <c r="O47" s="103" t="s">
        <v>17</v>
      </c>
      <c r="P47" s="103" t="s">
        <v>18</v>
      </c>
    </row>
    <row r="48" spans="1:16" s="99" customFormat="1" ht="346.5">
      <c r="A48" s="103" t="s">
        <v>7</v>
      </c>
      <c r="B48" s="103" t="s">
        <v>8</v>
      </c>
      <c r="C48" s="100" t="s">
        <v>1981</v>
      </c>
      <c r="D48" s="103" t="s">
        <v>1582</v>
      </c>
      <c r="E48" s="108" t="s">
        <v>1850</v>
      </c>
      <c r="F48" s="103" t="s">
        <v>180</v>
      </c>
      <c r="G48" s="112" t="s">
        <v>181</v>
      </c>
      <c r="H48" s="114" t="s">
        <v>1616</v>
      </c>
      <c r="I48" s="103" t="s">
        <v>37</v>
      </c>
      <c r="J48" s="111" t="s">
        <v>38</v>
      </c>
      <c r="K48" s="103" t="s">
        <v>14</v>
      </c>
      <c r="L48" s="103">
        <v>24</v>
      </c>
      <c r="M48" s="103" t="s">
        <v>1605</v>
      </c>
      <c r="N48" s="103" t="s">
        <v>16</v>
      </c>
      <c r="O48" s="103" t="s">
        <v>17</v>
      </c>
      <c r="P48" s="103" t="s">
        <v>18</v>
      </c>
    </row>
    <row r="49" spans="1:16" s="99" customFormat="1" ht="346.5">
      <c r="A49" s="103" t="s">
        <v>7</v>
      </c>
      <c r="B49" s="103" t="s">
        <v>8</v>
      </c>
      <c r="C49" s="100" t="s">
        <v>1981</v>
      </c>
      <c r="D49" s="103" t="s">
        <v>1582</v>
      </c>
      <c r="E49" s="108" t="s">
        <v>1850</v>
      </c>
      <c r="F49" s="103" t="s">
        <v>170</v>
      </c>
      <c r="G49" s="112" t="s">
        <v>171</v>
      </c>
      <c r="H49" s="114" t="s">
        <v>1616</v>
      </c>
      <c r="I49" s="103" t="s">
        <v>37</v>
      </c>
      <c r="J49" s="111" t="s">
        <v>38</v>
      </c>
      <c r="K49" s="103" t="s">
        <v>14</v>
      </c>
      <c r="L49" s="103">
        <v>24</v>
      </c>
      <c r="M49" s="103" t="s">
        <v>1605</v>
      </c>
      <c r="N49" s="103" t="s">
        <v>16</v>
      </c>
      <c r="O49" s="103" t="s">
        <v>17</v>
      </c>
      <c r="P49" s="103" t="s">
        <v>18</v>
      </c>
    </row>
    <row r="50" spans="1:16" s="99" customFormat="1" ht="346.5">
      <c r="A50" s="103" t="s">
        <v>7</v>
      </c>
      <c r="B50" s="103" t="s">
        <v>8</v>
      </c>
      <c r="C50" s="100" t="s">
        <v>1981</v>
      </c>
      <c r="D50" s="103" t="s">
        <v>1582</v>
      </c>
      <c r="E50" s="108" t="s">
        <v>1850</v>
      </c>
      <c r="F50" s="103">
        <v>3214011601</v>
      </c>
      <c r="G50" s="112" t="s">
        <v>1611</v>
      </c>
      <c r="H50" s="116" t="s">
        <v>1617</v>
      </c>
      <c r="I50" s="103" t="s">
        <v>37</v>
      </c>
      <c r="J50" s="111" t="s">
        <v>38</v>
      </c>
      <c r="K50" s="103" t="s">
        <v>14</v>
      </c>
      <c r="L50" s="103">
        <v>24</v>
      </c>
      <c r="M50" s="103" t="s">
        <v>1605</v>
      </c>
      <c r="N50" s="103" t="s">
        <v>16</v>
      </c>
      <c r="O50" s="103" t="s">
        <v>17</v>
      </c>
      <c r="P50" s="103" t="s">
        <v>18</v>
      </c>
    </row>
    <row r="51" spans="1:16" s="99" customFormat="1" ht="346.5">
      <c r="A51" s="103" t="s">
        <v>7</v>
      </c>
      <c r="B51" s="103" t="s">
        <v>8</v>
      </c>
      <c r="C51" s="100" t="s">
        <v>1981</v>
      </c>
      <c r="D51" s="103" t="s">
        <v>1582</v>
      </c>
      <c r="E51" s="108" t="s">
        <v>1851</v>
      </c>
      <c r="F51" s="103" t="s">
        <v>178</v>
      </c>
      <c r="G51" s="112" t="s">
        <v>179</v>
      </c>
      <c r="H51" s="114" t="s">
        <v>1616</v>
      </c>
      <c r="I51" s="103" t="s">
        <v>174</v>
      </c>
      <c r="J51" s="111" t="s">
        <v>175</v>
      </c>
      <c r="K51" s="103" t="s">
        <v>14</v>
      </c>
      <c r="L51" s="103">
        <v>24</v>
      </c>
      <c r="M51" s="103" t="s">
        <v>1605</v>
      </c>
      <c r="N51" s="103" t="s">
        <v>16</v>
      </c>
      <c r="O51" s="103" t="s">
        <v>17</v>
      </c>
      <c r="P51" s="103" t="s">
        <v>18</v>
      </c>
    </row>
    <row r="52" spans="1:16" s="99" customFormat="1" ht="346.5">
      <c r="A52" s="103" t="s">
        <v>7</v>
      </c>
      <c r="B52" s="103" t="s">
        <v>8</v>
      </c>
      <c r="C52" s="100" t="s">
        <v>1981</v>
      </c>
      <c r="D52" s="103" t="s">
        <v>1582</v>
      </c>
      <c r="E52" s="108" t="s">
        <v>1851</v>
      </c>
      <c r="F52" s="103" t="s">
        <v>172</v>
      </c>
      <c r="G52" s="112" t="s">
        <v>173</v>
      </c>
      <c r="H52" s="114" t="s">
        <v>1616</v>
      </c>
      <c r="I52" s="103" t="s">
        <v>174</v>
      </c>
      <c r="J52" s="111" t="s">
        <v>175</v>
      </c>
      <c r="K52" s="103" t="s">
        <v>14</v>
      </c>
      <c r="L52" s="103">
        <v>24</v>
      </c>
      <c r="M52" s="103" t="s">
        <v>1605</v>
      </c>
      <c r="N52" s="103" t="s">
        <v>16</v>
      </c>
      <c r="O52" s="103" t="s">
        <v>17</v>
      </c>
      <c r="P52" s="103" t="s">
        <v>18</v>
      </c>
    </row>
    <row r="53" spans="1:16" s="99" customFormat="1" ht="346.5">
      <c r="A53" s="103" t="s">
        <v>7</v>
      </c>
      <c r="B53" s="103" t="s">
        <v>8</v>
      </c>
      <c r="C53" s="100" t="s">
        <v>1981</v>
      </c>
      <c r="D53" s="103" t="s">
        <v>1582</v>
      </c>
      <c r="E53" s="108" t="s">
        <v>1852</v>
      </c>
      <c r="F53" s="103" t="s">
        <v>67</v>
      </c>
      <c r="G53" s="112" t="s">
        <v>68</v>
      </c>
      <c r="H53" s="113" t="s">
        <v>11</v>
      </c>
      <c r="I53" s="103" t="s">
        <v>69</v>
      </c>
      <c r="J53" s="111" t="s">
        <v>70</v>
      </c>
      <c r="K53" s="103" t="s">
        <v>14</v>
      </c>
      <c r="L53" s="103">
        <v>24</v>
      </c>
      <c r="M53" s="103" t="s">
        <v>1605</v>
      </c>
      <c r="N53" s="103" t="s">
        <v>16</v>
      </c>
      <c r="O53" s="103" t="s">
        <v>17</v>
      </c>
      <c r="P53" s="103" t="s">
        <v>18</v>
      </c>
    </row>
    <row r="54" spans="1:16" s="99" customFormat="1" ht="346.5">
      <c r="A54" s="103" t="s">
        <v>7</v>
      </c>
      <c r="B54" s="103" t="s">
        <v>8</v>
      </c>
      <c r="C54" s="100" t="s">
        <v>1981</v>
      </c>
      <c r="D54" s="103" t="s">
        <v>1582</v>
      </c>
      <c r="E54" s="108" t="s">
        <v>1852</v>
      </c>
      <c r="F54" s="103" t="s">
        <v>176</v>
      </c>
      <c r="G54" s="112" t="s">
        <v>177</v>
      </c>
      <c r="H54" s="114" t="s">
        <v>1616</v>
      </c>
      <c r="I54" s="103" t="s">
        <v>69</v>
      </c>
      <c r="J54" s="111" t="s">
        <v>70</v>
      </c>
      <c r="K54" s="103" t="s">
        <v>14</v>
      </c>
      <c r="L54" s="103">
        <v>24</v>
      </c>
      <c r="M54" s="103" t="s">
        <v>1605</v>
      </c>
      <c r="N54" s="103" t="s">
        <v>16</v>
      </c>
      <c r="O54" s="103" t="s">
        <v>17</v>
      </c>
      <c r="P54" s="103" t="s">
        <v>18</v>
      </c>
    </row>
    <row r="55" spans="1:16" s="99" customFormat="1" ht="346.5">
      <c r="A55" s="103" t="s">
        <v>7</v>
      </c>
      <c r="B55" s="103" t="s">
        <v>8</v>
      </c>
      <c r="C55" s="100" t="s">
        <v>1981</v>
      </c>
      <c r="D55" s="103" t="s">
        <v>1582</v>
      </c>
      <c r="E55" s="108" t="s">
        <v>1853</v>
      </c>
      <c r="F55" s="103" t="s">
        <v>204</v>
      </c>
      <c r="G55" s="112" t="s">
        <v>205</v>
      </c>
      <c r="H55" s="114" t="s">
        <v>1616</v>
      </c>
      <c r="I55" s="103" t="s">
        <v>206</v>
      </c>
      <c r="J55" s="111" t="s">
        <v>207</v>
      </c>
      <c r="K55" s="103" t="s">
        <v>14</v>
      </c>
      <c r="L55" s="103">
        <v>24</v>
      </c>
      <c r="M55" s="103" t="s">
        <v>1605</v>
      </c>
      <c r="N55" s="103" t="s">
        <v>16</v>
      </c>
      <c r="O55" s="103" t="s">
        <v>17</v>
      </c>
      <c r="P55" s="103" t="s">
        <v>18</v>
      </c>
    </row>
    <row r="56" spans="1:16" s="99" customFormat="1" ht="346.5">
      <c r="A56" s="103" t="s">
        <v>7</v>
      </c>
      <c r="B56" s="103" t="s">
        <v>8</v>
      </c>
      <c r="C56" s="100" t="s">
        <v>1981</v>
      </c>
      <c r="D56" s="103" t="s">
        <v>1582</v>
      </c>
      <c r="E56" s="108" t="s">
        <v>1854</v>
      </c>
      <c r="F56" s="103" t="s">
        <v>53</v>
      </c>
      <c r="G56" s="112" t="s">
        <v>54</v>
      </c>
      <c r="H56" s="113" t="s">
        <v>11</v>
      </c>
      <c r="I56" s="103" t="s">
        <v>55</v>
      </c>
      <c r="J56" s="111" t="s">
        <v>56</v>
      </c>
      <c r="K56" s="103" t="s">
        <v>14</v>
      </c>
      <c r="L56" s="103">
        <v>24</v>
      </c>
      <c r="M56" s="103" t="s">
        <v>1605</v>
      </c>
      <c r="N56" s="103" t="s">
        <v>16</v>
      </c>
      <c r="O56" s="103" t="s">
        <v>17</v>
      </c>
      <c r="P56" s="103" t="s">
        <v>18</v>
      </c>
    </row>
    <row r="57" spans="1:16" s="99" customFormat="1" ht="346.5">
      <c r="A57" s="103" t="s">
        <v>7</v>
      </c>
      <c r="B57" s="103" t="s">
        <v>8</v>
      </c>
      <c r="C57" s="100" t="s">
        <v>1981</v>
      </c>
      <c r="D57" s="103" t="s">
        <v>1582</v>
      </c>
      <c r="E57" s="108" t="s">
        <v>1854</v>
      </c>
      <c r="F57" s="103" t="s">
        <v>208</v>
      </c>
      <c r="G57" s="112" t="s">
        <v>209</v>
      </c>
      <c r="H57" s="114" t="s">
        <v>1616</v>
      </c>
      <c r="I57" s="103" t="s">
        <v>55</v>
      </c>
      <c r="J57" s="111" t="s">
        <v>56</v>
      </c>
      <c r="K57" s="103" t="s">
        <v>14</v>
      </c>
      <c r="L57" s="103">
        <v>24</v>
      </c>
      <c r="M57" s="103" t="s">
        <v>1605</v>
      </c>
      <c r="N57" s="103" t="s">
        <v>16</v>
      </c>
      <c r="O57" s="103" t="s">
        <v>17</v>
      </c>
      <c r="P57" s="103" t="s">
        <v>18</v>
      </c>
    </row>
    <row r="58" spans="1:16" s="99" customFormat="1" ht="346.5">
      <c r="A58" s="103" t="s">
        <v>7</v>
      </c>
      <c r="B58" s="103" t="s">
        <v>8</v>
      </c>
      <c r="C58" s="100" t="s">
        <v>1981</v>
      </c>
      <c r="D58" s="103" t="s">
        <v>1582</v>
      </c>
      <c r="E58" s="108" t="s">
        <v>1855</v>
      </c>
      <c r="F58" s="103" t="s">
        <v>210</v>
      </c>
      <c r="G58" s="112" t="s">
        <v>211</v>
      </c>
      <c r="H58" s="114" t="s">
        <v>1616</v>
      </c>
      <c r="I58" s="103" t="s">
        <v>192</v>
      </c>
      <c r="J58" s="111" t="s">
        <v>212</v>
      </c>
      <c r="K58" s="103" t="s">
        <v>14</v>
      </c>
      <c r="L58" s="103">
        <v>24</v>
      </c>
      <c r="M58" s="103" t="s">
        <v>1605</v>
      </c>
      <c r="N58" s="103" t="s">
        <v>16</v>
      </c>
      <c r="O58" s="103" t="s">
        <v>17</v>
      </c>
      <c r="P58" s="103" t="s">
        <v>18</v>
      </c>
    </row>
    <row r="59" spans="1:16" s="99" customFormat="1" ht="346.5">
      <c r="A59" s="103" t="s">
        <v>7</v>
      </c>
      <c r="B59" s="103" t="s">
        <v>8</v>
      </c>
      <c r="C59" s="100" t="s">
        <v>1981</v>
      </c>
      <c r="D59" s="103" t="s">
        <v>1582</v>
      </c>
      <c r="E59" s="108" t="s">
        <v>1856</v>
      </c>
      <c r="F59" s="103" t="s">
        <v>190</v>
      </c>
      <c r="G59" s="112" t="s">
        <v>191</v>
      </c>
      <c r="H59" s="114" t="s">
        <v>1616</v>
      </c>
      <c r="I59" s="103" t="s">
        <v>192</v>
      </c>
      <c r="J59" s="111" t="s">
        <v>193</v>
      </c>
      <c r="K59" s="115" t="s">
        <v>123</v>
      </c>
      <c r="L59" s="103">
        <v>24</v>
      </c>
      <c r="M59" s="103" t="s">
        <v>1605</v>
      </c>
      <c r="N59" s="103" t="s">
        <v>16</v>
      </c>
      <c r="O59" s="103" t="s">
        <v>124</v>
      </c>
      <c r="P59" s="103" t="s">
        <v>125</v>
      </c>
    </row>
    <row r="60" spans="1:16" s="99" customFormat="1" ht="346.5">
      <c r="A60" s="103" t="s">
        <v>7</v>
      </c>
      <c r="B60" s="103" t="s">
        <v>8</v>
      </c>
      <c r="C60" s="100" t="s">
        <v>1981</v>
      </c>
      <c r="D60" s="103" t="s">
        <v>1582</v>
      </c>
      <c r="E60" s="108" t="s">
        <v>1857</v>
      </c>
      <c r="F60" s="103" t="s">
        <v>200</v>
      </c>
      <c r="G60" s="112" t="s">
        <v>201</v>
      </c>
      <c r="H60" s="114" t="s">
        <v>1616</v>
      </c>
      <c r="I60" s="103" t="s">
        <v>202</v>
      </c>
      <c r="J60" s="111" t="s">
        <v>203</v>
      </c>
      <c r="K60" s="103" t="s">
        <v>14</v>
      </c>
      <c r="L60" s="103">
        <v>24</v>
      </c>
      <c r="M60" s="103" t="s">
        <v>1605</v>
      </c>
      <c r="N60" s="103" t="s">
        <v>16</v>
      </c>
      <c r="O60" s="103" t="s">
        <v>17</v>
      </c>
      <c r="P60" s="103" t="s">
        <v>18</v>
      </c>
    </row>
    <row r="61" spans="1:16" s="99" customFormat="1" ht="346.5">
      <c r="A61" s="103" t="s">
        <v>7</v>
      </c>
      <c r="B61" s="103" t="s">
        <v>8</v>
      </c>
      <c r="C61" s="100" t="s">
        <v>1981</v>
      </c>
      <c r="D61" s="103" t="s">
        <v>1582</v>
      </c>
      <c r="E61" s="108" t="s">
        <v>1858</v>
      </c>
      <c r="F61" s="103" t="s">
        <v>194</v>
      </c>
      <c r="G61" s="112" t="s">
        <v>195</v>
      </c>
      <c r="H61" s="114" t="s">
        <v>1616</v>
      </c>
      <c r="I61" s="103" t="s">
        <v>196</v>
      </c>
      <c r="J61" s="111" t="s">
        <v>197</v>
      </c>
      <c r="K61" s="103" t="s">
        <v>14</v>
      </c>
      <c r="L61" s="103">
        <v>24</v>
      </c>
      <c r="M61" s="103" t="s">
        <v>1605</v>
      </c>
      <c r="N61" s="103" t="s">
        <v>16</v>
      </c>
      <c r="O61" s="103" t="s">
        <v>17</v>
      </c>
      <c r="P61" s="103" t="s">
        <v>18</v>
      </c>
    </row>
    <row r="62" spans="1:16" s="99" customFormat="1" ht="346.5">
      <c r="A62" s="103" t="s">
        <v>7</v>
      </c>
      <c r="B62" s="103" t="s">
        <v>8</v>
      </c>
      <c r="C62" s="100" t="s">
        <v>1981</v>
      </c>
      <c r="D62" s="103" t="s">
        <v>1582</v>
      </c>
      <c r="E62" s="108" t="s">
        <v>1859</v>
      </c>
      <c r="F62" s="103" t="s">
        <v>198</v>
      </c>
      <c r="G62" s="112" t="s">
        <v>199</v>
      </c>
      <c r="H62" s="114" t="s">
        <v>1616</v>
      </c>
      <c r="I62" s="103" t="s">
        <v>59</v>
      </c>
      <c r="J62" s="111" t="s">
        <v>60</v>
      </c>
      <c r="K62" s="103" t="s">
        <v>14</v>
      </c>
      <c r="L62" s="103">
        <v>24</v>
      </c>
      <c r="M62" s="103" t="s">
        <v>1605</v>
      </c>
      <c r="N62" s="103" t="s">
        <v>16</v>
      </c>
      <c r="O62" s="103" t="s">
        <v>17</v>
      </c>
      <c r="P62" s="103" t="s">
        <v>18</v>
      </c>
    </row>
    <row r="63" spans="1:16" s="99" customFormat="1" ht="346.5">
      <c r="A63" s="103" t="s">
        <v>7</v>
      </c>
      <c r="B63" s="103" t="s">
        <v>8</v>
      </c>
      <c r="C63" s="100" t="s">
        <v>1981</v>
      </c>
      <c r="D63" s="103" t="s">
        <v>1582</v>
      </c>
      <c r="E63" s="108" t="s">
        <v>1859</v>
      </c>
      <c r="F63" s="103" t="s">
        <v>229</v>
      </c>
      <c r="G63" s="112" t="s">
        <v>230</v>
      </c>
      <c r="H63" s="114" t="s">
        <v>1616</v>
      </c>
      <c r="I63" s="103" t="s">
        <v>59</v>
      </c>
      <c r="J63" s="111" t="s">
        <v>60</v>
      </c>
      <c r="K63" s="103" t="s">
        <v>14</v>
      </c>
      <c r="L63" s="103">
        <v>24</v>
      </c>
      <c r="M63" s="103" t="s">
        <v>1605</v>
      </c>
      <c r="N63" s="103" t="s">
        <v>16</v>
      </c>
      <c r="O63" s="103" t="s">
        <v>17</v>
      </c>
      <c r="P63" s="103" t="s">
        <v>18</v>
      </c>
    </row>
    <row r="64" spans="1:16" s="99" customFormat="1" ht="346.5">
      <c r="A64" s="103" t="s">
        <v>7</v>
      </c>
      <c r="B64" s="103" t="s">
        <v>8</v>
      </c>
      <c r="C64" s="100" t="s">
        <v>1981</v>
      </c>
      <c r="D64" s="103" t="s">
        <v>1582</v>
      </c>
      <c r="E64" s="108" t="s">
        <v>1859</v>
      </c>
      <c r="F64" s="103">
        <v>3208011601</v>
      </c>
      <c r="G64" s="112" t="s">
        <v>1612</v>
      </c>
      <c r="H64" s="116" t="s">
        <v>1617</v>
      </c>
      <c r="I64" s="103" t="s">
        <v>59</v>
      </c>
      <c r="J64" s="111" t="s">
        <v>60</v>
      </c>
      <c r="K64" s="103" t="s">
        <v>14</v>
      </c>
      <c r="L64" s="103">
        <v>24</v>
      </c>
      <c r="M64" s="103" t="s">
        <v>1605</v>
      </c>
      <c r="N64" s="103" t="s">
        <v>16</v>
      </c>
      <c r="O64" s="103" t="s">
        <v>17</v>
      </c>
      <c r="P64" s="103" t="s">
        <v>18</v>
      </c>
    </row>
    <row r="65" spans="1:16" s="99" customFormat="1" ht="346.5">
      <c r="A65" s="103" t="s">
        <v>7</v>
      </c>
      <c r="B65" s="103" t="s">
        <v>8</v>
      </c>
      <c r="C65" s="100" t="s">
        <v>1981</v>
      </c>
      <c r="D65" s="103" t="s">
        <v>1582</v>
      </c>
      <c r="E65" s="108" t="s">
        <v>1859</v>
      </c>
      <c r="F65" s="103">
        <v>3208011203</v>
      </c>
      <c r="G65" s="112" t="s">
        <v>1613</v>
      </c>
      <c r="H65" s="114" t="s">
        <v>1616</v>
      </c>
      <c r="I65" s="103" t="s">
        <v>59</v>
      </c>
      <c r="J65" s="111" t="s">
        <v>60</v>
      </c>
      <c r="K65" s="115" t="s">
        <v>123</v>
      </c>
      <c r="L65" s="103">
        <v>24</v>
      </c>
      <c r="M65" s="103" t="s">
        <v>1605</v>
      </c>
      <c r="N65" s="103" t="s">
        <v>16</v>
      </c>
      <c r="O65" s="103" t="s">
        <v>124</v>
      </c>
      <c r="P65" s="103" t="s">
        <v>125</v>
      </c>
    </row>
    <row r="66" spans="1:16" s="99" customFormat="1" ht="346.5">
      <c r="A66" s="103" t="s">
        <v>7</v>
      </c>
      <c r="B66" s="103" t="s">
        <v>8</v>
      </c>
      <c r="C66" s="100" t="s">
        <v>1981</v>
      </c>
      <c r="D66" s="103" t="s">
        <v>1582</v>
      </c>
      <c r="E66" s="108" t="s">
        <v>1860</v>
      </c>
      <c r="F66" s="103" t="s">
        <v>231</v>
      </c>
      <c r="G66" s="112" t="s">
        <v>232</v>
      </c>
      <c r="H66" s="114" t="s">
        <v>1616</v>
      </c>
      <c r="I66" s="103" t="s">
        <v>233</v>
      </c>
      <c r="J66" s="111" t="s">
        <v>234</v>
      </c>
      <c r="K66" s="115" t="s">
        <v>123</v>
      </c>
      <c r="L66" s="103">
        <v>24</v>
      </c>
      <c r="M66" s="103" t="s">
        <v>1605</v>
      </c>
      <c r="N66" s="103" t="s">
        <v>16</v>
      </c>
      <c r="O66" s="103" t="s">
        <v>124</v>
      </c>
      <c r="P66" s="103" t="s">
        <v>125</v>
      </c>
    </row>
    <row r="67" spans="1:16" s="99" customFormat="1" ht="346.5">
      <c r="A67" s="103" t="s">
        <v>7</v>
      </c>
      <c r="B67" s="103" t="s">
        <v>8</v>
      </c>
      <c r="C67" s="100" t="s">
        <v>1981</v>
      </c>
      <c r="D67" s="103" t="s">
        <v>1582</v>
      </c>
      <c r="E67" s="108" t="s">
        <v>1861</v>
      </c>
      <c r="F67" s="103" t="s">
        <v>93</v>
      </c>
      <c r="G67" s="112" t="s">
        <v>94</v>
      </c>
      <c r="H67" s="113" t="s">
        <v>11</v>
      </c>
      <c r="I67" s="103" t="s">
        <v>95</v>
      </c>
      <c r="J67" s="111" t="s">
        <v>96</v>
      </c>
      <c r="K67" s="103" t="s">
        <v>14</v>
      </c>
      <c r="L67" s="103">
        <v>24</v>
      </c>
      <c r="M67" s="103" t="s">
        <v>1605</v>
      </c>
      <c r="N67" s="103" t="s">
        <v>16</v>
      </c>
      <c r="O67" s="103" t="s">
        <v>17</v>
      </c>
      <c r="P67" s="103" t="s">
        <v>18</v>
      </c>
    </row>
    <row r="68" spans="1:16" s="99" customFormat="1" ht="346.5">
      <c r="A68" s="103" t="s">
        <v>7</v>
      </c>
      <c r="B68" s="103" t="s">
        <v>8</v>
      </c>
      <c r="C68" s="100" t="s">
        <v>1981</v>
      </c>
      <c r="D68" s="103" t="s">
        <v>1582</v>
      </c>
      <c r="E68" s="108" t="s">
        <v>1861</v>
      </c>
      <c r="F68" s="103" t="s">
        <v>213</v>
      </c>
      <c r="G68" s="112" t="s">
        <v>214</v>
      </c>
      <c r="H68" s="114" t="s">
        <v>1616</v>
      </c>
      <c r="I68" s="103" t="s">
        <v>95</v>
      </c>
      <c r="J68" s="111" t="s">
        <v>96</v>
      </c>
      <c r="K68" s="103" t="s">
        <v>14</v>
      </c>
      <c r="L68" s="103">
        <v>24</v>
      </c>
      <c r="M68" s="103" t="s">
        <v>1605</v>
      </c>
      <c r="N68" s="103" t="s">
        <v>16</v>
      </c>
      <c r="O68" s="103" t="s">
        <v>17</v>
      </c>
      <c r="P68" s="103" t="s">
        <v>18</v>
      </c>
    </row>
    <row r="69" spans="1:16" s="99" customFormat="1" ht="346.5">
      <c r="A69" s="103" t="s">
        <v>7</v>
      </c>
      <c r="B69" s="103" t="s">
        <v>8</v>
      </c>
      <c r="C69" s="100" t="s">
        <v>1981</v>
      </c>
      <c r="D69" s="103" t="s">
        <v>1582</v>
      </c>
      <c r="E69" s="108" t="s">
        <v>1861</v>
      </c>
      <c r="F69" s="103" t="s">
        <v>227</v>
      </c>
      <c r="G69" s="112" t="s">
        <v>228</v>
      </c>
      <c r="H69" s="114" t="s">
        <v>1616</v>
      </c>
      <c r="I69" s="103" t="s">
        <v>95</v>
      </c>
      <c r="J69" s="111" t="s">
        <v>96</v>
      </c>
      <c r="K69" s="103" t="s">
        <v>14</v>
      </c>
      <c r="L69" s="103">
        <v>24</v>
      </c>
      <c r="M69" s="103" t="s">
        <v>1605</v>
      </c>
      <c r="N69" s="103" t="s">
        <v>16</v>
      </c>
      <c r="O69" s="103" t="s">
        <v>17</v>
      </c>
      <c r="P69" s="103" t="s">
        <v>18</v>
      </c>
    </row>
    <row r="70" spans="1:16" s="99" customFormat="1" ht="346.5">
      <c r="A70" s="103" t="s">
        <v>7</v>
      </c>
      <c r="B70" s="103" t="s">
        <v>8</v>
      </c>
      <c r="C70" s="100" t="s">
        <v>1981</v>
      </c>
      <c r="D70" s="103" t="s">
        <v>1582</v>
      </c>
      <c r="E70" s="108" t="s">
        <v>1861</v>
      </c>
      <c r="F70" s="103" t="s">
        <v>215</v>
      </c>
      <c r="G70" s="112" t="s">
        <v>216</v>
      </c>
      <c r="H70" s="114" t="s">
        <v>1616</v>
      </c>
      <c r="I70" s="103" t="s">
        <v>95</v>
      </c>
      <c r="J70" s="111" t="s">
        <v>96</v>
      </c>
      <c r="K70" s="103" t="s">
        <v>14</v>
      </c>
      <c r="L70" s="103">
        <v>24</v>
      </c>
      <c r="M70" s="103" t="s">
        <v>1605</v>
      </c>
      <c r="N70" s="103" t="s">
        <v>16</v>
      </c>
      <c r="O70" s="103" t="s">
        <v>17</v>
      </c>
      <c r="P70" s="103" t="s">
        <v>18</v>
      </c>
    </row>
    <row r="71" spans="1:16" s="99" customFormat="1" ht="346.5">
      <c r="A71" s="103" t="s">
        <v>7</v>
      </c>
      <c r="B71" s="103" t="s">
        <v>8</v>
      </c>
      <c r="C71" s="100" t="s">
        <v>1981</v>
      </c>
      <c r="D71" s="103" t="s">
        <v>1582</v>
      </c>
      <c r="E71" s="108" t="s">
        <v>1861</v>
      </c>
      <c r="F71" s="103" t="s">
        <v>225</v>
      </c>
      <c r="G71" s="112" t="s">
        <v>226</v>
      </c>
      <c r="H71" s="114" t="s">
        <v>1616</v>
      </c>
      <c r="I71" s="103" t="s">
        <v>95</v>
      </c>
      <c r="J71" s="111" t="s">
        <v>96</v>
      </c>
      <c r="K71" s="103" t="s">
        <v>14</v>
      </c>
      <c r="L71" s="103">
        <v>24</v>
      </c>
      <c r="M71" s="103" t="s">
        <v>1605</v>
      </c>
      <c r="N71" s="103" t="s">
        <v>16</v>
      </c>
      <c r="O71" s="103" t="s">
        <v>17</v>
      </c>
      <c r="P71" s="103" t="s">
        <v>18</v>
      </c>
    </row>
    <row r="72" spans="1:16" s="99" customFormat="1" ht="346.5">
      <c r="A72" s="103" t="s">
        <v>7</v>
      </c>
      <c r="B72" s="103" t="s">
        <v>8</v>
      </c>
      <c r="C72" s="100" t="s">
        <v>1981</v>
      </c>
      <c r="D72" s="103" t="s">
        <v>1582</v>
      </c>
      <c r="E72" s="108" t="s">
        <v>1862</v>
      </c>
      <c r="F72" s="103" t="s">
        <v>217</v>
      </c>
      <c r="G72" s="112" t="s">
        <v>218</v>
      </c>
      <c r="H72" s="114" t="s">
        <v>1616</v>
      </c>
      <c r="I72" s="103">
        <v>3209055</v>
      </c>
      <c r="J72" s="111" t="s">
        <v>220</v>
      </c>
      <c r="K72" s="115">
        <v>69</v>
      </c>
      <c r="L72" s="103">
        <v>24</v>
      </c>
      <c r="M72" s="103" t="s">
        <v>1605</v>
      </c>
      <c r="N72" s="103" t="s">
        <v>16</v>
      </c>
      <c r="O72" s="103" t="s">
        <v>124</v>
      </c>
      <c r="P72" s="103" t="s">
        <v>125</v>
      </c>
    </row>
    <row r="73" spans="1:16" s="99" customFormat="1" ht="346.5">
      <c r="A73" s="103" t="s">
        <v>7</v>
      </c>
      <c r="B73" s="103" t="s">
        <v>8</v>
      </c>
      <c r="C73" s="100" t="s">
        <v>1981</v>
      </c>
      <c r="D73" s="103" t="s">
        <v>1582</v>
      </c>
      <c r="E73" s="108" t="s">
        <v>1879</v>
      </c>
      <c r="F73" s="103" t="s">
        <v>221</v>
      </c>
      <c r="G73" s="112" t="s">
        <v>222</v>
      </c>
      <c r="H73" s="114" t="s">
        <v>1616</v>
      </c>
      <c r="I73" s="103" t="s">
        <v>223</v>
      </c>
      <c r="J73" s="111" t="s">
        <v>224</v>
      </c>
      <c r="K73" s="103" t="s">
        <v>14</v>
      </c>
      <c r="L73" s="103">
        <v>24</v>
      </c>
      <c r="M73" s="103" t="s">
        <v>1605</v>
      </c>
      <c r="N73" s="103" t="s">
        <v>16</v>
      </c>
      <c r="O73" s="103" t="s">
        <v>17</v>
      </c>
      <c r="P73" s="103" t="s">
        <v>18</v>
      </c>
    </row>
    <row r="74" spans="1:16" s="99" customFormat="1" ht="346.5">
      <c r="A74" s="103" t="s">
        <v>7</v>
      </c>
      <c r="B74" s="103" t="s">
        <v>8</v>
      </c>
      <c r="C74" s="100" t="s">
        <v>1981</v>
      </c>
      <c r="D74" s="103" t="s">
        <v>1582</v>
      </c>
      <c r="E74" s="108" t="s">
        <v>1863</v>
      </c>
      <c r="F74" s="103" t="s">
        <v>249</v>
      </c>
      <c r="G74" s="112" t="s">
        <v>250</v>
      </c>
      <c r="H74" s="114" t="s">
        <v>1616</v>
      </c>
      <c r="I74" s="103" t="s">
        <v>251</v>
      </c>
      <c r="J74" s="111" t="s">
        <v>252</v>
      </c>
      <c r="K74" s="103" t="s">
        <v>14</v>
      </c>
      <c r="L74" s="103">
        <v>24</v>
      </c>
      <c r="M74" s="103" t="s">
        <v>1605</v>
      </c>
      <c r="N74" s="103" t="s">
        <v>16</v>
      </c>
      <c r="O74" s="103" t="s">
        <v>17</v>
      </c>
      <c r="P74" s="103" t="s">
        <v>18</v>
      </c>
    </row>
    <row r="75" spans="1:16" s="99" customFormat="1" ht="346.5">
      <c r="A75" s="103" t="s">
        <v>7</v>
      </c>
      <c r="B75" s="103" t="s">
        <v>8</v>
      </c>
      <c r="C75" s="100" t="s">
        <v>1981</v>
      </c>
      <c r="D75" s="103" t="s">
        <v>1582</v>
      </c>
      <c r="E75" s="108" t="s">
        <v>1864</v>
      </c>
      <c r="F75" s="103" t="s">
        <v>253</v>
      </c>
      <c r="G75" s="112" t="s">
        <v>254</v>
      </c>
      <c r="H75" s="114" t="s">
        <v>1616</v>
      </c>
      <c r="I75" s="103" t="s">
        <v>255</v>
      </c>
      <c r="J75" s="111" t="s">
        <v>256</v>
      </c>
      <c r="K75" s="103" t="s">
        <v>14</v>
      </c>
      <c r="L75" s="103">
        <v>24</v>
      </c>
      <c r="M75" s="103" t="s">
        <v>1605</v>
      </c>
      <c r="N75" s="103" t="s">
        <v>16</v>
      </c>
      <c r="O75" s="103" t="s">
        <v>17</v>
      </c>
      <c r="P75" s="103" t="s">
        <v>18</v>
      </c>
    </row>
    <row r="76" spans="1:16" s="99" customFormat="1" ht="346.5">
      <c r="A76" s="103" t="s">
        <v>7</v>
      </c>
      <c r="B76" s="103" t="s">
        <v>8</v>
      </c>
      <c r="C76" s="100" t="s">
        <v>1981</v>
      </c>
      <c r="D76" s="103" t="s">
        <v>1582</v>
      </c>
      <c r="E76" s="108" t="s">
        <v>1865</v>
      </c>
      <c r="F76" s="103" t="s">
        <v>257</v>
      </c>
      <c r="G76" s="112" t="s">
        <v>258</v>
      </c>
      <c r="H76" s="114" t="s">
        <v>1616</v>
      </c>
      <c r="I76" s="103" t="s">
        <v>259</v>
      </c>
      <c r="J76" s="111" t="s">
        <v>260</v>
      </c>
      <c r="K76" s="103" t="s">
        <v>14</v>
      </c>
      <c r="L76" s="103">
        <v>24</v>
      </c>
      <c r="M76" s="103" t="s">
        <v>1605</v>
      </c>
      <c r="N76" s="103" t="s">
        <v>16</v>
      </c>
      <c r="O76" s="103" t="s">
        <v>17</v>
      </c>
      <c r="P76" s="103" t="s">
        <v>18</v>
      </c>
    </row>
    <row r="77" spans="1:16" s="99" customFormat="1" ht="346.5">
      <c r="A77" s="103" t="s">
        <v>7</v>
      </c>
      <c r="B77" s="103" t="s">
        <v>8</v>
      </c>
      <c r="C77" s="100" t="s">
        <v>1981</v>
      </c>
      <c r="D77" s="103" t="s">
        <v>1582</v>
      </c>
      <c r="E77" s="108" t="s">
        <v>1866</v>
      </c>
      <c r="F77" s="103" t="s">
        <v>235</v>
      </c>
      <c r="G77" s="112" t="s">
        <v>236</v>
      </c>
      <c r="H77" s="114" t="s">
        <v>1616</v>
      </c>
      <c r="I77" s="103" t="s">
        <v>237</v>
      </c>
      <c r="J77" s="111" t="s">
        <v>238</v>
      </c>
      <c r="K77" s="103" t="s">
        <v>14</v>
      </c>
      <c r="L77" s="103">
        <v>24</v>
      </c>
      <c r="M77" s="103" t="s">
        <v>1605</v>
      </c>
      <c r="N77" s="103" t="s">
        <v>16</v>
      </c>
      <c r="O77" s="103" t="s">
        <v>17</v>
      </c>
      <c r="P77" s="103" t="s">
        <v>18</v>
      </c>
    </row>
    <row r="78" spans="1:16" s="99" customFormat="1" ht="346.5">
      <c r="A78" s="103" t="s">
        <v>7</v>
      </c>
      <c r="B78" s="103" t="s">
        <v>8</v>
      </c>
      <c r="C78" s="100" t="s">
        <v>1981</v>
      </c>
      <c r="D78" s="103" t="s">
        <v>1582</v>
      </c>
      <c r="E78" s="108" t="s">
        <v>1867</v>
      </c>
      <c r="F78" s="103" t="s">
        <v>73</v>
      </c>
      <c r="G78" s="112" t="s">
        <v>74</v>
      </c>
      <c r="H78" s="113" t="s">
        <v>11</v>
      </c>
      <c r="I78" s="103" t="s">
        <v>75</v>
      </c>
      <c r="J78" s="111" t="s">
        <v>76</v>
      </c>
      <c r="K78" s="103" t="s">
        <v>14</v>
      </c>
      <c r="L78" s="103">
        <v>24</v>
      </c>
      <c r="M78" s="103" t="s">
        <v>1605</v>
      </c>
      <c r="N78" s="103" t="s">
        <v>16</v>
      </c>
      <c r="O78" s="103" t="s">
        <v>17</v>
      </c>
      <c r="P78" s="103" t="s">
        <v>18</v>
      </c>
    </row>
    <row r="79" spans="1:16" s="99" customFormat="1" ht="346.5">
      <c r="A79" s="103" t="s">
        <v>7</v>
      </c>
      <c r="B79" s="103" t="s">
        <v>8</v>
      </c>
      <c r="C79" s="100" t="s">
        <v>1981</v>
      </c>
      <c r="D79" s="103" t="s">
        <v>1582</v>
      </c>
      <c r="E79" s="108" t="s">
        <v>1867</v>
      </c>
      <c r="F79" s="103" t="s">
        <v>247</v>
      </c>
      <c r="G79" s="112" t="s">
        <v>248</v>
      </c>
      <c r="H79" s="114" t="s">
        <v>1616</v>
      </c>
      <c r="I79" s="103" t="s">
        <v>75</v>
      </c>
      <c r="J79" s="111" t="s">
        <v>76</v>
      </c>
      <c r="K79" s="103" t="s">
        <v>14</v>
      </c>
      <c r="L79" s="103">
        <v>24</v>
      </c>
      <c r="M79" s="103" t="s">
        <v>1605</v>
      </c>
      <c r="N79" s="103" t="s">
        <v>16</v>
      </c>
      <c r="O79" s="103" t="s">
        <v>17</v>
      </c>
      <c r="P79" s="103" t="s">
        <v>18</v>
      </c>
    </row>
    <row r="80" spans="1:16" s="99" customFormat="1" ht="346.5">
      <c r="A80" s="103" t="s">
        <v>7</v>
      </c>
      <c r="B80" s="103" t="s">
        <v>8</v>
      </c>
      <c r="C80" s="100" t="s">
        <v>1981</v>
      </c>
      <c r="D80" s="103" t="s">
        <v>1582</v>
      </c>
      <c r="E80" s="108" t="s">
        <v>1868</v>
      </c>
      <c r="F80" s="103" t="s">
        <v>239</v>
      </c>
      <c r="G80" s="112" t="s">
        <v>240</v>
      </c>
      <c r="H80" s="114" t="s">
        <v>1616</v>
      </c>
      <c r="I80" s="103" t="s">
        <v>241</v>
      </c>
      <c r="J80" s="111" t="s">
        <v>242</v>
      </c>
      <c r="K80" s="103" t="s">
        <v>14</v>
      </c>
      <c r="L80" s="103">
        <v>24</v>
      </c>
      <c r="M80" s="103" t="s">
        <v>1605</v>
      </c>
      <c r="N80" s="103" t="s">
        <v>16</v>
      </c>
      <c r="O80" s="103" t="s">
        <v>17</v>
      </c>
      <c r="P80" s="103" t="s">
        <v>18</v>
      </c>
    </row>
    <row r="81" spans="1:16" s="99" customFormat="1" ht="346.5">
      <c r="A81" s="103" t="s">
        <v>7</v>
      </c>
      <c r="B81" s="103" t="s">
        <v>8</v>
      </c>
      <c r="C81" s="100" t="s">
        <v>1981</v>
      </c>
      <c r="D81" s="103" t="s">
        <v>1582</v>
      </c>
      <c r="E81" s="108" t="s">
        <v>1869</v>
      </c>
      <c r="F81" s="103" t="s">
        <v>243</v>
      </c>
      <c r="G81" s="112" t="s">
        <v>244</v>
      </c>
      <c r="H81" s="114" t="s">
        <v>1616</v>
      </c>
      <c r="I81" s="103" t="s">
        <v>245</v>
      </c>
      <c r="J81" s="111" t="s">
        <v>1498</v>
      </c>
      <c r="K81" s="103" t="s">
        <v>14</v>
      </c>
      <c r="L81" s="103">
        <v>24</v>
      </c>
      <c r="M81" s="103" t="s">
        <v>1605</v>
      </c>
      <c r="N81" s="103" t="s">
        <v>16</v>
      </c>
      <c r="O81" s="103" t="s">
        <v>17</v>
      </c>
      <c r="P81" s="103" t="s">
        <v>18</v>
      </c>
    </row>
    <row r="82" spans="1:16" s="99" customFormat="1" ht="346.5">
      <c r="A82" s="103" t="s">
        <v>7</v>
      </c>
      <c r="B82" s="103" t="s">
        <v>8</v>
      </c>
      <c r="C82" s="100" t="s">
        <v>1981</v>
      </c>
      <c r="D82" s="103" t="s">
        <v>1582</v>
      </c>
      <c r="E82" s="108" t="s">
        <v>1870</v>
      </c>
      <c r="F82" s="103" t="s">
        <v>281</v>
      </c>
      <c r="G82" s="112" t="s">
        <v>282</v>
      </c>
      <c r="H82" s="114" t="s">
        <v>1616</v>
      </c>
      <c r="I82" s="103" t="s">
        <v>79</v>
      </c>
      <c r="J82" s="111" t="s">
        <v>80</v>
      </c>
      <c r="K82" s="103">
        <v>365</v>
      </c>
      <c r="L82" s="103">
        <v>24</v>
      </c>
      <c r="M82" s="103" t="s">
        <v>1605</v>
      </c>
      <c r="N82" s="103" t="s">
        <v>16</v>
      </c>
      <c r="O82" s="103" t="s">
        <v>17</v>
      </c>
      <c r="P82" s="103" t="s">
        <v>18</v>
      </c>
    </row>
    <row r="83" spans="1:16" s="99" customFormat="1" ht="346.5">
      <c r="A83" s="103" t="s">
        <v>7</v>
      </c>
      <c r="B83" s="103" t="s">
        <v>8</v>
      </c>
      <c r="C83" s="100" t="s">
        <v>1981</v>
      </c>
      <c r="D83" s="103" t="s">
        <v>1582</v>
      </c>
      <c r="E83" s="108" t="s">
        <v>1870</v>
      </c>
      <c r="F83" s="103">
        <v>3201011601</v>
      </c>
      <c r="G83" s="112" t="s">
        <v>1614</v>
      </c>
      <c r="H83" s="116" t="s">
        <v>1617</v>
      </c>
      <c r="I83" s="103" t="s">
        <v>79</v>
      </c>
      <c r="J83" s="111" t="s">
        <v>80</v>
      </c>
      <c r="K83" s="103">
        <v>365</v>
      </c>
      <c r="L83" s="103">
        <v>24</v>
      </c>
      <c r="M83" s="103" t="s">
        <v>1605</v>
      </c>
      <c r="N83" s="103" t="s">
        <v>16</v>
      </c>
      <c r="O83" s="103" t="s">
        <v>17</v>
      </c>
      <c r="P83" s="103" t="s">
        <v>18</v>
      </c>
    </row>
    <row r="84" spans="1:16" s="99" customFormat="1" ht="346.5">
      <c r="A84" s="103" t="s">
        <v>7</v>
      </c>
      <c r="B84" s="103" t="s">
        <v>8</v>
      </c>
      <c r="C84" s="100" t="s">
        <v>1981</v>
      </c>
      <c r="D84" s="103" t="s">
        <v>1582</v>
      </c>
      <c r="E84" s="108" t="s">
        <v>1871</v>
      </c>
      <c r="F84" s="103" t="s">
        <v>81</v>
      </c>
      <c r="G84" s="112" t="s">
        <v>82</v>
      </c>
      <c r="H84" s="113" t="s">
        <v>11</v>
      </c>
      <c r="I84" s="103" t="s">
        <v>83</v>
      </c>
      <c r="J84" s="111" t="s">
        <v>84</v>
      </c>
      <c r="K84" s="103" t="s">
        <v>14</v>
      </c>
      <c r="L84" s="103">
        <v>24</v>
      </c>
      <c r="M84" s="103" t="s">
        <v>1605</v>
      </c>
      <c r="N84" s="103" t="s">
        <v>16</v>
      </c>
      <c r="O84" s="103" t="s">
        <v>17</v>
      </c>
      <c r="P84" s="103" t="s">
        <v>18</v>
      </c>
    </row>
    <row r="85" spans="1:16" s="99" customFormat="1" ht="346.5">
      <c r="A85" s="103" t="s">
        <v>7</v>
      </c>
      <c r="B85" s="103" t="s">
        <v>8</v>
      </c>
      <c r="C85" s="100" t="s">
        <v>1981</v>
      </c>
      <c r="D85" s="103" t="s">
        <v>1582</v>
      </c>
      <c r="E85" s="108" t="s">
        <v>1871</v>
      </c>
      <c r="F85" s="103" t="s">
        <v>283</v>
      </c>
      <c r="G85" s="112" t="s">
        <v>284</v>
      </c>
      <c r="H85" s="114" t="s">
        <v>1616</v>
      </c>
      <c r="I85" s="103" t="s">
        <v>83</v>
      </c>
      <c r="J85" s="111" t="s">
        <v>84</v>
      </c>
      <c r="K85" s="103" t="s">
        <v>14</v>
      </c>
      <c r="L85" s="103">
        <v>24</v>
      </c>
      <c r="M85" s="103" t="s">
        <v>1605</v>
      </c>
      <c r="N85" s="103" t="s">
        <v>16</v>
      </c>
      <c r="O85" s="103" t="s">
        <v>17</v>
      </c>
      <c r="P85" s="103" t="s">
        <v>18</v>
      </c>
    </row>
    <row r="86" spans="1:16" s="99" customFormat="1" ht="346.5">
      <c r="A86" s="103" t="s">
        <v>7</v>
      </c>
      <c r="B86" s="103" t="s">
        <v>8</v>
      </c>
      <c r="C86" s="100" t="s">
        <v>1981</v>
      </c>
      <c r="D86" s="103" t="s">
        <v>1582</v>
      </c>
      <c r="E86" s="108" t="s">
        <v>1872</v>
      </c>
      <c r="F86" s="103" t="s">
        <v>261</v>
      </c>
      <c r="G86" s="112" t="s">
        <v>262</v>
      </c>
      <c r="H86" s="114" t="s">
        <v>1616</v>
      </c>
      <c r="I86" s="103">
        <v>3215024</v>
      </c>
      <c r="J86" s="111" t="s">
        <v>264</v>
      </c>
      <c r="K86" s="103" t="s">
        <v>14</v>
      </c>
      <c r="L86" s="103">
        <v>24</v>
      </c>
      <c r="M86" s="103" t="s">
        <v>1605</v>
      </c>
      <c r="N86" s="103" t="s">
        <v>16</v>
      </c>
      <c r="O86" s="103" t="s">
        <v>17</v>
      </c>
      <c r="P86" s="103" t="s">
        <v>18</v>
      </c>
    </row>
    <row r="87" spans="1:16" s="99" customFormat="1" ht="346.5">
      <c r="A87" s="103" t="s">
        <v>7</v>
      </c>
      <c r="B87" s="103" t="s">
        <v>8</v>
      </c>
      <c r="C87" s="100" t="s">
        <v>1981</v>
      </c>
      <c r="D87" s="103" t="s">
        <v>1582</v>
      </c>
      <c r="E87" s="108" t="s">
        <v>1873</v>
      </c>
      <c r="F87" s="103" t="s">
        <v>289</v>
      </c>
      <c r="G87" s="112" t="s">
        <v>290</v>
      </c>
      <c r="H87" s="114" t="s">
        <v>1616</v>
      </c>
      <c r="I87" s="103">
        <v>3215044</v>
      </c>
      <c r="J87" s="111" t="s">
        <v>292</v>
      </c>
      <c r="K87" s="103" t="s">
        <v>14</v>
      </c>
      <c r="L87" s="103">
        <v>24</v>
      </c>
      <c r="M87" s="103" t="s">
        <v>1605</v>
      </c>
      <c r="N87" s="103" t="s">
        <v>16</v>
      </c>
      <c r="O87" s="103" t="s">
        <v>17</v>
      </c>
      <c r="P87" s="103" t="s">
        <v>18</v>
      </c>
    </row>
    <row r="88" spans="1:16" s="99" customFormat="1" ht="346.5">
      <c r="A88" s="103" t="s">
        <v>7</v>
      </c>
      <c r="B88" s="103" t="s">
        <v>8</v>
      </c>
      <c r="C88" s="100" t="s">
        <v>1981</v>
      </c>
      <c r="D88" s="103" t="s">
        <v>1582</v>
      </c>
      <c r="E88" s="108" t="s">
        <v>1874</v>
      </c>
      <c r="F88" s="103" t="s">
        <v>277</v>
      </c>
      <c r="G88" s="112" t="s">
        <v>278</v>
      </c>
      <c r="H88" s="114" t="s">
        <v>1616</v>
      </c>
      <c r="I88" s="103" t="s">
        <v>279</v>
      </c>
      <c r="J88" s="111" t="s">
        <v>280</v>
      </c>
      <c r="K88" s="103" t="s">
        <v>14</v>
      </c>
      <c r="L88" s="103">
        <v>24</v>
      </c>
      <c r="M88" s="103" t="s">
        <v>1605</v>
      </c>
      <c r="N88" s="103" t="s">
        <v>16</v>
      </c>
      <c r="O88" s="103" t="s">
        <v>17</v>
      </c>
      <c r="P88" s="103" t="s">
        <v>18</v>
      </c>
    </row>
    <row r="89" spans="1:16" s="99" customFormat="1" ht="346.5">
      <c r="A89" s="103" t="s">
        <v>7</v>
      </c>
      <c r="B89" s="103" t="s">
        <v>8</v>
      </c>
      <c r="C89" s="100" t="s">
        <v>1981</v>
      </c>
      <c r="D89" s="103" t="s">
        <v>1582</v>
      </c>
      <c r="E89" s="108" t="s">
        <v>1875</v>
      </c>
      <c r="F89" s="103" t="s">
        <v>265</v>
      </c>
      <c r="G89" s="112" t="s">
        <v>266</v>
      </c>
      <c r="H89" s="114" t="s">
        <v>1616</v>
      </c>
      <c r="I89" s="103" t="s">
        <v>267</v>
      </c>
      <c r="J89" s="111" t="s">
        <v>268</v>
      </c>
      <c r="K89" s="103" t="s">
        <v>14</v>
      </c>
      <c r="L89" s="103">
        <v>24</v>
      </c>
      <c r="M89" s="103" t="s">
        <v>1605</v>
      </c>
      <c r="N89" s="103" t="s">
        <v>16</v>
      </c>
      <c r="O89" s="103" t="s">
        <v>17</v>
      </c>
      <c r="P89" s="103" t="s">
        <v>18</v>
      </c>
    </row>
    <row r="90" spans="1:16" s="99" customFormat="1" ht="346.5">
      <c r="A90" s="103" t="s">
        <v>7</v>
      </c>
      <c r="B90" s="103" t="s">
        <v>8</v>
      </c>
      <c r="C90" s="100" t="s">
        <v>1981</v>
      </c>
      <c r="D90" s="103" t="s">
        <v>1582</v>
      </c>
      <c r="E90" s="108" t="s">
        <v>1876</v>
      </c>
      <c r="F90" s="103" t="s">
        <v>111</v>
      </c>
      <c r="G90" s="112" t="s">
        <v>112</v>
      </c>
      <c r="H90" s="113" t="s">
        <v>11</v>
      </c>
      <c r="I90" s="103" t="s">
        <v>113</v>
      </c>
      <c r="J90" s="111" t="s">
        <v>114</v>
      </c>
      <c r="K90" s="103" t="s">
        <v>14</v>
      </c>
      <c r="L90" s="103">
        <v>24</v>
      </c>
      <c r="M90" s="103" t="s">
        <v>1605</v>
      </c>
      <c r="N90" s="103" t="s">
        <v>16</v>
      </c>
      <c r="O90" s="103" t="s">
        <v>17</v>
      </c>
      <c r="P90" s="103" t="s">
        <v>18</v>
      </c>
    </row>
    <row r="91" spans="1:16" s="99" customFormat="1" ht="346.5">
      <c r="A91" s="103" t="s">
        <v>7</v>
      </c>
      <c r="B91" s="103" t="s">
        <v>8</v>
      </c>
      <c r="C91" s="100" t="s">
        <v>1981</v>
      </c>
      <c r="D91" s="103" t="s">
        <v>1582</v>
      </c>
      <c r="E91" s="108" t="s">
        <v>1876</v>
      </c>
      <c r="F91" s="103" t="s">
        <v>275</v>
      </c>
      <c r="G91" s="112" t="s">
        <v>276</v>
      </c>
      <c r="H91" s="114" t="s">
        <v>1616</v>
      </c>
      <c r="I91" s="103" t="s">
        <v>113</v>
      </c>
      <c r="J91" s="111" t="s">
        <v>114</v>
      </c>
      <c r="K91" s="103" t="s">
        <v>14</v>
      </c>
      <c r="L91" s="103">
        <v>24</v>
      </c>
      <c r="M91" s="103" t="s">
        <v>1605</v>
      </c>
      <c r="N91" s="103" t="s">
        <v>16</v>
      </c>
      <c r="O91" s="103" t="s">
        <v>17</v>
      </c>
      <c r="P91" s="103" t="s">
        <v>18</v>
      </c>
    </row>
    <row r="92" spans="1:16" s="99" customFormat="1" ht="346.5">
      <c r="A92" s="103" t="s">
        <v>7</v>
      </c>
      <c r="B92" s="103" t="s">
        <v>8</v>
      </c>
      <c r="C92" s="100" t="s">
        <v>1981</v>
      </c>
      <c r="D92" s="103" t="s">
        <v>1582</v>
      </c>
      <c r="E92" s="108" t="s">
        <v>1877</v>
      </c>
      <c r="F92" s="103" t="s">
        <v>269</v>
      </c>
      <c r="G92" s="112" t="s">
        <v>270</v>
      </c>
      <c r="H92" s="114" t="s">
        <v>1616</v>
      </c>
      <c r="I92" s="103" t="s">
        <v>271</v>
      </c>
      <c r="J92" s="111" t="s">
        <v>272</v>
      </c>
      <c r="K92" s="103" t="s">
        <v>14</v>
      </c>
      <c r="L92" s="103">
        <v>24</v>
      </c>
      <c r="M92" s="103" t="s">
        <v>1605</v>
      </c>
      <c r="N92" s="103" t="s">
        <v>16</v>
      </c>
      <c r="O92" s="103" t="s">
        <v>17</v>
      </c>
      <c r="P92" s="103" t="s">
        <v>18</v>
      </c>
    </row>
    <row r="93" spans="1:16" s="99" customFormat="1" ht="346.5">
      <c r="A93" s="103" t="s">
        <v>7</v>
      </c>
      <c r="B93" s="103" t="s">
        <v>8</v>
      </c>
      <c r="C93" s="100" t="s">
        <v>1981</v>
      </c>
      <c r="D93" s="103" t="s">
        <v>1582</v>
      </c>
      <c r="E93" s="108" t="s">
        <v>1877</v>
      </c>
      <c r="F93" s="103" t="s">
        <v>273</v>
      </c>
      <c r="G93" s="112" t="s">
        <v>274</v>
      </c>
      <c r="H93" s="114" t="s">
        <v>1616</v>
      </c>
      <c r="I93" s="103" t="s">
        <v>271</v>
      </c>
      <c r="J93" s="111" t="s">
        <v>272</v>
      </c>
      <c r="K93" s="115" t="s">
        <v>123</v>
      </c>
      <c r="L93" s="103">
        <v>24</v>
      </c>
      <c r="M93" s="103" t="s">
        <v>1605</v>
      </c>
      <c r="N93" s="103" t="s">
        <v>16</v>
      </c>
      <c r="O93" s="103" t="s">
        <v>124</v>
      </c>
      <c r="P93" s="103" t="s">
        <v>125</v>
      </c>
    </row>
    <row r="94" spans="1:16" s="99" customFormat="1" ht="346.5">
      <c r="A94" s="103" t="s">
        <v>7</v>
      </c>
      <c r="B94" s="103" t="s">
        <v>8</v>
      </c>
      <c r="C94" s="101" t="s">
        <v>1981</v>
      </c>
      <c r="D94" s="103" t="s">
        <v>1582</v>
      </c>
      <c r="E94" s="108" t="s">
        <v>1878</v>
      </c>
      <c r="F94" s="103" t="s">
        <v>285</v>
      </c>
      <c r="G94" s="112" t="s">
        <v>286</v>
      </c>
      <c r="H94" s="114" t="s">
        <v>1616</v>
      </c>
      <c r="I94" s="103" t="s">
        <v>287</v>
      </c>
      <c r="J94" s="111" t="s">
        <v>288</v>
      </c>
      <c r="K94" s="103" t="s">
        <v>14</v>
      </c>
      <c r="L94" s="103">
        <v>24</v>
      </c>
      <c r="M94" s="103" t="s">
        <v>1605</v>
      </c>
      <c r="N94" s="103" t="s">
        <v>16</v>
      </c>
      <c r="O94" s="103" t="s">
        <v>17</v>
      </c>
      <c r="P94" s="103" t="s">
        <v>18</v>
      </c>
    </row>
    <row r="95" spans="1:16">
      <c r="A95" s="89"/>
      <c r="B95" s="89"/>
      <c r="C95" s="89"/>
      <c r="D95" s="89"/>
      <c r="E95" s="89"/>
      <c r="F95" s="90"/>
      <c r="G95" s="90" t="s">
        <v>1616</v>
      </c>
      <c r="H95" s="90">
        <f>COUNTIFS(H3:H94,"P2")</f>
        <v>78</v>
      </c>
      <c r="I95" s="90"/>
      <c r="J95" s="90"/>
      <c r="K95" s="90"/>
      <c r="L95" s="90"/>
      <c r="M95" s="90"/>
      <c r="N95" s="90"/>
      <c r="O95" s="90"/>
      <c r="P95" s="90"/>
    </row>
    <row r="96" spans="1:16">
      <c r="A96" s="89"/>
      <c r="B96" s="89"/>
      <c r="C96" s="89"/>
      <c r="D96" s="89"/>
      <c r="E96" s="89"/>
      <c r="F96" s="90"/>
      <c r="G96" s="90" t="s">
        <v>1617</v>
      </c>
      <c r="H96" s="90">
        <f>COUNTIFS(H3:H94,"P3")</f>
        <v>3</v>
      </c>
      <c r="I96" s="90"/>
      <c r="J96" s="90"/>
      <c r="K96" s="90"/>
      <c r="L96" s="90"/>
      <c r="M96" s="90"/>
      <c r="N96" s="90"/>
      <c r="O96" s="90"/>
      <c r="P96" s="90"/>
    </row>
    <row r="97" spans="1:16">
      <c r="A97" s="91" t="s">
        <v>381</v>
      </c>
      <c r="B97" s="89"/>
      <c r="C97" s="89"/>
      <c r="D97" s="89"/>
      <c r="E97" s="89"/>
      <c r="F97" s="90"/>
      <c r="G97" s="90" t="s">
        <v>11</v>
      </c>
      <c r="H97" s="90">
        <f>COUNTIFS(H3:H94,"S")</f>
        <v>11</v>
      </c>
      <c r="I97" s="90"/>
      <c r="J97" s="90"/>
      <c r="K97" s="90"/>
      <c r="L97" s="90"/>
      <c r="M97" s="90"/>
      <c r="N97" s="90"/>
      <c r="O97" s="90"/>
      <c r="P97" s="90"/>
    </row>
    <row r="98" spans="1:16">
      <c r="A98" s="117" t="s">
        <v>1585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</row>
    <row r="99" spans="1:16">
      <c r="A99" s="117" t="s">
        <v>1586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</row>
    <row r="100" spans="1:16">
      <c r="A100" s="117" t="s">
        <v>1587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</row>
    <row r="101" spans="1:16">
      <c r="A101" s="117" t="s">
        <v>1590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</row>
    <row r="102" spans="1:16">
      <c r="A102" s="117" t="s">
        <v>1591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</row>
    <row r="103" spans="1:16">
      <c r="A103" s="117" t="s">
        <v>1592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</row>
    <row r="104" spans="1:16">
      <c r="A104" s="117" t="s">
        <v>1593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</row>
    <row r="105" spans="1:16">
      <c r="A105" s="119" t="s">
        <v>1594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</row>
    <row r="106" spans="1:16">
      <c r="A106" s="119" t="s">
        <v>1595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</row>
    <row r="107" spans="1:16">
      <c r="A107" s="92"/>
      <c r="B107" s="92"/>
      <c r="C107" s="92"/>
      <c r="D107" s="92"/>
      <c r="E107" s="92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</row>
    <row r="108" spans="1:16">
      <c r="A108" s="92"/>
      <c r="B108" s="92"/>
      <c r="C108" s="92"/>
      <c r="D108" s="92"/>
      <c r="E108" s="92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</row>
  </sheetData>
  <mergeCells count="10">
    <mergeCell ref="A102:P102"/>
    <mergeCell ref="A103:P103"/>
    <mergeCell ref="A104:P104"/>
    <mergeCell ref="A105:P105"/>
    <mergeCell ref="A106:P106"/>
    <mergeCell ref="A101:P101"/>
    <mergeCell ref="A1:P1"/>
    <mergeCell ref="A98:P98"/>
    <mergeCell ref="A99:P99"/>
    <mergeCell ref="A100:P100"/>
  </mergeCells>
  <pageMargins left="0.31496062992125984" right="0.31496062992125984" top="0.74803149606299213" bottom="0.55118110236220474" header="0.31496062992125984" footer="0.31496062992125984"/>
  <pageSetup paperSize="8" scale="43" fitToHeight="0" orientation="landscape" r:id="rId1"/>
  <ignoredErrors>
    <ignoredError sqref="K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B04F-8D2E-4784-A5F1-58DD86FF0A89}">
  <sheetPr>
    <pageSetUpPr fitToPage="1"/>
  </sheetPr>
  <dimension ref="A1:W18"/>
  <sheetViews>
    <sheetView workbookViewId="0">
      <pane ySplit="2" topLeftCell="A9" activePane="bottomLeft" state="frozen"/>
      <selection pane="bottomLeft" activeCell="Q13" sqref="Q13"/>
    </sheetView>
  </sheetViews>
  <sheetFormatPr defaultRowHeight="15"/>
  <cols>
    <col min="1" max="1" width="18.5703125" customWidth="1"/>
    <col min="2" max="2" width="30.7109375" customWidth="1"/>
    <col min="3" max="3" width="21.28515625" customWidth="1"/>
    <col min="4" max="4" width="16.140625" customWidth="1"/>
    <col min="5" max="5" width="17.28515625" customWidth="1"/>
    <col min="6" max="6" width="15.85546875" customWidth="1"/>
    <col min="7" max="7" width="15.140625" customWidth="1"/>
    <col min="8" max="8" width="19.85546875" customWidth="1"/>
    <col min="9" max="9" width="16.28515625" customWidth="1"/>
    <col min="10" max="10" width="17" customWidth="1"/>
    <col min="11" max="11" width="31.5703125" customWidth="1"/>
    <col min="12" max="12" width="27.7109375" customWidth="1"/>
    <col min="13" max="13" width="25" customWidth="1"/>
    <col min="14" max="14" width="20.28515625" customWidth="1"/>
    <col min="15" max="15" width="15.85546875" customWidth="1"/>
    <col min="16" max="16" width="17.28515625" customWidth="1"/>
    <col min="17" max="17" width="15" customWidth="1"/>
    <col min="18" max="18" width="23" customWidth="1"/>
    <col min="19" max="19" width="20.7109375" customWidth="1"/>
    <col min="20" max="20" width="25.140625" customWidth="1"/>
    <col min="21" max="21" width="18.5703125" customWidth="1"/>
    <col min="22" max="22" width="17.85546875" customWidth="1"/>
    <col min="23" max="23" width="20.140625" customWidth="1"/>
  </cols>
  <sheetData>
    <row r="1" spans="1:23" ht="45" customHeight="1">
      <c r="A1" s="130" t="s">
        <v>1884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3" s="3" customFormat="1" ht="84.75" customHeight="1">
      <c r="A2" s="24" t="s">
        <v>1382</v>
      </c>
      <c r="B2" s="24" t="s">
        <v>1383</v>
      </c>
      <c r="C2" s="24" t="s">
        <v>1384</v>
      </c>
      <c r="D2" s="24" t="s">
        <v>1385</v>
      </c>
      <c r="E2" s="24" t="s">
        <v>1386</v>
      </c>
      <c r="F2" s="24" t="s">
        <v>1387</v>
      </c>
      <c r="G2" s="24" t="s">
        <v>1388</v>
      </c>
      <c r="H2" s="24" t="s">
        <v>1389</v>
      </c>
      <c r="I2" s="24" t="s">
        <v>1390</v>
      </c>
      <c r="J2" s="24" t="s">
        <v>1644</v>
      </c>
      <c r="K2" s="24" t="s">
        <v>1392</v>
      </c>
      <c r="L2" s="24" t="s">
        <v>1393</v>
      </c>
      <c r="M2" s="24" t="s">
        <v>1645</v>
      </c>
      <c r="N2" s="24" t="s">
        <v>1395</v>
      </c>
      <c r="O2" s="24" t="s">
        <v>1646</v>
      </c>
      <c r="P2" s="24" t="s">
        <v>1647</v>
      </c>
      <c r="Q2" s="24" t="s">
        <v>1398</v>
      </c>
      <c r="R2" s="24" t="s">
        <v>1399</v>
      </c>
      <c r="S2" s="24" t="s">
        <v>1400</v>
      </c>
      <c r="T2" s="24" t="s">
        <v>1401</v>
      </c>
      <c r="U2" s="24" t="s">
        <v>1402</v>
      </c>
      <c r="V2" s="24" t="s">
        <v>1403</v>
      </c>
      <c r="W2" s="24" t="s">
        <v>1404</v>
      </c>
    </row>
    <row r="3" spans="1:23" ht="60" customHeight="1">
      <c r="A3" s="25" t="s">
        <v>7</v>
      </c>
      <c r="B3" s="25" t="s">
        <v>1742</v>
      </c>
      <c r="C3" s="30" t="s">
        <v>1662</v>
      </c>
      <c r="D3" s="25" t="s">
        <v>352</v>
      </c>
      <c r="E3" s="25" t="s">
        <v>175</v>
      </c>
      <c r="F3" s="25" t="s">
        <v>175</v>
      </c>
      <c r="G3" s="25" t="s">
        <v>1652</v>
      </c>
      <c r="H3" s="25" t="s">
        <v>1407</v>
      </c>
      <c r="I3" s="25" t="s">
        <v>1408</v>
      </c>
      <c r="J3" s="25" t="s">
        <v>1687</v>
      </c>
      <c r="K3" s="25" t="s">
        <v>1406</v>
      </c>
      <c r="L3" s="25" t="s">
        <v>1738</v>
      </c>
      <c r="M3" s="25" t="s">
        <v>1409</v>
      </c>
      <c r="N3" s="30" t="s">
        <v>1743</v>
      </c>
      <c r="O3" s="25">
        <v>470</v>
      </c>
      <c r="P3" s="25">
        <v>5424</v>
      </c>
      <c r="Q3" s="25">
        <v>5894</v>
      </c>
      <c r="R3" s="25">
        <v>99</v>
      </c>
      <c r="S3" s="25">
        <v>1608</v>
      </c>
      <c r="T3" s="25">
        <v>1707</v>
      </c>
      <c r="U3" s="25">
        <v>0</v>
      </c>
      <c r="V3" s="25">
        <v>21</v>
      </c>
      <c r="W3" s="25">
        <f>szablon_wynik10[[#This Row],[Liczba zgonów w szpitalnym oddziale ratunkowym 0-18 lat]]+szablon_wynik10[[#This Row],[Liczba zgonów w szpitalnym oddziale ratunkowym &gt;18 lat]]</f>
        <v>21</v>
      </c>
    </row>
    <row r="4" spans="1:23" ht="60" customHeight="1">
      <c r="A4" s="25" t="s">
        <v>7</v>
      </c>
      <c r="B4" s="25" t="s">
        <v>1410</v>
      </c>
      <c r="C4" s="30" t="s">
        <v>1744</v>
      </c>
      <c r="D4" s="25" t="s">
        <v>318</v>
      </c>
      <c r="E4" s="25" t="s">
        <v>224</v>
      </c>
      <c r="F4" s="25" t="s">
        <v>224</v>
      </c>
      <c r="G4" s="25" t="s">
        <v>1651</v>
      </c>
      <c r="H4" s="25" t="s">
        <v>1411</v>
      </c>
      <c r="I4" s="25" t="s">
        <v>1408</v>
      </c>
      <c r="J4" s="25" t="s">
        <v>1691</v>
      </c>
      <c r="K4" s="25" t="s">
        <v>1412</v>
      </c>
      <c r="L4" s="25" t="s">
        <v>1689</v>
      </c>
      <c r="M4" s="30" t="s">
        <v>1690</v>
      </c>
      <c r="N4" s="30" t="s">
        <v>1744</v>
      </c>
      <c r="O4" s="25">
        <v>1857</v>
      </c>
      <c r="P4" s="25">
        <v>11490</v>
      </c>
      <c r="Q4" s="25">
        <v>13347</v>
      </c>
      <c r="R4" s="25">
        <v>185</v>
      </c>
      <c r="S4" s="25">
        <v>3876</v>
      </c>
      <c r="T4" s="25">
        <v>4061</v>
      </c>
      <c r="U4" s="25">
        <v>1</v>
      </c>
      <c r="V4" s="25">
        <v>51</v>
      </c>
      <c r="W4" s="25">
        <f>szablon_wynik10[[#This Row],[Liczba zgonów w szpitalnym oddziale ratunkowym 0-18 lat]]+szablon_wynik10[[#This Row],[Liczba zgonów w szpitalnym oddziale ratunkowym &gt;18 lat]]</f>
        <v>52</v>
      </c>
    </row>
    <row r="5" spans="1:23" ht="60" customHeight="1">
      <c r="A5" s="25" t="s">
        <v>7</v>
      </c>
      <c r="B5" s="25" t="s">
        <v>1909</v>
      </c>
      <c r="C5" s="30" t="s">
        <v>1658</v>
      </c>
      <c r="D5" s="25" t="s">
        <v>312</v>
      </c>
      <c r="E5" s="25" t="s">
        <v>56</v>
      </c>
      <c r="F5" s="25" t="s">
        <v>56</v>
      </c>
      <c r="G5" s="25" t="s">
        <v>1650</v>
      </c>
      <c r="H5" s="25" t="s">
        <v>1414</v>
      </c>
      <c r="I5" s="25" t="s">
        <v>1415</v>
      </c>
      <c r="J5" s="25" t="s">
        <v>1734</v>
      </c>
      <c r="K5" s="25" t="s">
        <v>1413</v>
      </c>
      <c r="L5" s="25" t="s">
        <v>1692</v>
      </c>
      <c r="M5" s="25" t="s">
        <v>1416</v>
      </c>
      <c r="N5" s="30" t="s">
        <v>1658</v>
      </c>
      <c r="O5" s="25">
        <v>2772</v>
      </c>
      <c r="P5" s="25">
        <v>15349</v>
      </c>
      <c r="Q5" s="25">
        <v>18121</v>
      </c>
      <c r="R5" s="25">
        <v>127</v>
      </c>
      <c r="S5" s="25">
        <v>5079</v>
      </c>
      <c r="T5" s="25">
        <v>5206</v>
      </c>
      <c r="U5" s="25">
        <v>0</v>
      </c>
      <c r="V5" s="25">
        <v>19</v>
      </c>
      <c r="W5" s="25">
        <f>szablon_wynik10[[#This Row],[Liczba zgonów w szpitalnym oddziale ratunkowym 0-18 lat]]+szablon_wynik10[[#This Row],[Liczba zgonów w szpitalnym oddziale ratunkowym &gt;18 lat]]</f>
        <v>19</v>
      </c>
    </row>
    <row r="6" spans="1:23" ht="60" customHeight="1">
      <c r="A6" s="25" t="s">
        <v>7</v>
      </c>
      <c r="B6" s="25" t="s">
        <v>1417</v>
      </c>
      <c r="C6" s="30" t="s">
        <v>1661</v>
      </c>
      <c r="D6" s="25" t="s">
        <v>96</v>
      </c>
      <c r="E6" s="25" t="s">
        <v>96</v>
      </c>
      <c r="F6" s="25" t="s">
        <v>96</v>
      </c>
      <c r="G6" s="25" t="s">
        <v>1653</v>
      </c>
      <c r="H6" s="25" t="s">
        <v>1418</v>
      </c>
      <c r="I6" s="25" t="s">
        <v>15</v>
      </c>
      <c r="J6" s="25" t="s">
        <v>1735</v>
      </c>
      <c r="K6" s="25" t="s">
        <v>1417</v>
      </c>
      <c r="L6" s="25" t="s">
        <v>1739</v>
      </c>
      <c r="M6" s="25" t="s">
        <v>1419</v>
      </c>
      <c r="N6" s="30" t="s">
        <v>1661</v>
      </c>
      <c r="O6" s="25">
        <v>10189</v>
      </c>
      <c r="P6" s="25">
        <v>28984</v>
      </c>
      <c r="Q6" s="25">
        <v>39173</v>
      </c>
      <c r="R6" s="25">
        <f>32+1236</f>
        <v>1268</v>
      </c>
      <c r="S6" s="25">
        <v>10309</v>
      </c>
      <c r="T6" s="25">
        <f>10306+1266</f>
        <v>11572</v>
      </c>
      <c r="U6" s="25">
        <v>1</v>
      </c>
      <c r="V6" s="25">
        <v>152</v>
      </c>
      <c r="W6" s="25">
        <f>szablon_wynik10[[#This Row],[Liczba zgonów w szpitalnym oddziale ratunkowym 0-18 lat]]+szablon_wynik10[[#This Row],[Liczba zgonów w szpitalnym oddziale ratunkowym &gt;18 lat]]</f>
        <v>153</v>
      </c>
    </row>
    <row r="7" spans="1:23" ht="60" customHeight="1">
      <c r="A7" s="25" t="s">
        <v>7</v>
      </c>
      <c r="B7" s="25" t="s">
        <v>1827</v>
      </c>
      <c r="C7" s="30" t="s">
        <v>1660</v>
      </c>
      <c r="D7" s="25" t="s">
        <v>310</v>
      </c>
      <c r="E7" s="25" t="s">
        <v>1421</v>
      </c>
      <c r="F7" s="25" t="s">
        <v>1421</v>
      </c>
      <c r="G7" s="25" t="s">
        <v>1654</v>
      </c>
      <c r="H7" s="25" t="s">
        <v>1422</v>
      </c>
      <c r="I7" s="25" t="s">
        <v>1415</v>
      </c>
      <c r="J7" s="25" t="s">
        <v>1736</v>
      </c>
      <c r="K7" s="25" t="s">
        <v>1420</v>
      </c>
      <c r="L7" s="25" t="s">
        <v>1740</v>
      </c>
      <c r="M7" s="25" t="s">
        <v>1423</v>
      </c>
      <c r="N7" s="30" t="s">
        <v>1660</v>
      </c>
      <c r="O7" s="25">
        <v>2561</v>
      </c>
      <c r="P7" s="25">
        <v>12963</v>
      </c>
      <c r="Q7" s="25">
        <v>15524</v>
      </c>
      <c r="R7" s="25">
        <v>261</v>
      </c>
      <c r="S7" s="25">
        <v>5397</v>
      </c>
      <c r="T7" s="25">
        <v>5658</v>
      </c>
      <c r="U7" s="25">
        <v>0</v>
      </c>
      <c r="V7" s="25">
        <v>37</v>
      </c>
      <c r="W7" s="25">
        <f>szablon_wynik10[[#This Row],[Liczba zgonów w szpitalnym oddziale ratunkowym 0-18 lat]]+szablon_wynik10[[#This Row],[Liczba zgonów w szpitalnym oddziale ratunkowym &gt;18 lat]]</f>
        <v>37</v>
      </c>
    </row>
    <row r="8" spans="1:23" ht="60" customHeight="1">
      <c r="A8" s="25" t="s">
        <v>7</v>
      </c>
      <c r="B8" s="25" t="s">
        <v>1424</v>
      </c>
      <c r="C8" s="30" t="s">
        <v>1659</v>
      </c>
      <c r="D8" s="25" t="s">
        <v>13</v>
      </c>
      <c r="E8" s="25" t="s">
        <v>13</v>
      </c>
      <c r="F8" s="25" t="s">
        <v>13</v>
      </c>
      <c r="G8" s="25" t="s">
        <v>1657</v>
      </c>
      <c r="H8" s="25" t="s">
        <v>1425</v>
      </c>
      <c r="I8" s="25" t="s">
        <v>1408</v>
      </c>
      <c r="J8" s="25" t="s">
        <v>1737</v>
      </c>
      <c r="K8" s="25" t="s">
        <v>1426</v>
      </c>
      <c r="L8" s="25" t="s">
        <v>1679</v>
      </c>
      <c r="M8" s="25" t="s">
        <v>1427</v>
      </c>
      <c r="N8" s="30" t="s">
        <v>1659</v>
      </c>
      <c r="O8" s="25">
        <v>4110</v>
      </c>
      <c r="P8" s="25">
        <v>22791</v>
      </c>
      <c r="Q8" s="25">
        <v>26901</v>
      </c>
      <c r="R8" s="25">
        <v>210</v>
      </c>
      <c r="S8" s="25">
        <v>6325</v>
      </c>
      <c r="T8" s="25">
        <v>6535</v>
      </c>
      <c r="U8" s="25">
        <v>0</v>
      </c>
      <c r="V8" s="25">
        <v>57</v>
      </c>
      <c r="W8" s="25">
        <f>szablon_wynik10[[#This Row],[Liczba zgonów w szpitalnym oddziale ratunkowym 0-18 lat]]+szablon_wynik10[[#This Row],[Liczba zgonów w szpitalnym oddziale ratunkowym &gt;18 lat]]</f>
        <v>57</v>
      </c>
    </row>
    <row r="9" spans="1:23" ht="60" customHeight="1">
      <c r="A9" s="25" t="s">
        <v>7</v>
      </c>
      <c r="B9" s="25" t="s">
        <v>1428</v>
      </c>
      <c r="C9" s="30" t="s">
        <v>1828</v>
      </c>
      <c r="D9" s="25" t="s">
        <v>13</v>
      </c>
      <c r="E9" s="25" t="s">
        <v>13</v>
      </c>
      <c r="F9" s="25" t="s">
        <v>13</v>
      </c>
      <c r="G9" s="25" t="s">
        <v>1656</v>
      </c>
      <c r="H9" s="25" t="s">
        <v>1429</v>
      </c>
      <c r="I9" s="25" t="s">
        <v>1430</v>
      </c>
      <c r="J9" s="25" t="s">
        <v>1737</v>
      </c>
      <c r="K9" s="25" t="s">
        <v>1426</v>
      </c>
      <c r="L9" s="25" t="s">
        <v>1678</v>
      </c>
      <c r="M9" s="25" t="s">
        <v>1427</v>
      </c>
      <c r="N9" s="30" t="s">
        <v>1828</v>
      </c>
      <c r="O9" s="25">
        <v>0</v>
      </c>
      <c r="P9" s="25">
        <v>10299</v>
      </c>
      <c r="Q9" s="25">
        <v>10299</v>
      </c>
      <c r="R9" s="25">
        <v>8</v>
      </c>
      <c r="S9" s="25">
        <v>2613</v>
      </c>
      <c r="T9" s="25">
        <v>2621</v>
      </c>
      <c r="U9" s="25">
        <v>0</v>
      </c>
      <c r="V9" s="25">
        <v>14</v>
      </c>
      <c r="W9" s="25">
        <f>szablon_wynik10[[#This Row],[Liczba zgonów w szpitalnym oddziale ratunkowym 0-18 lat]]+szablon_wynik10[[#This Row],[Liczba zgonów w szpitalnym oddziale ratunkowym &gt;18 lat]]</f>
        <v>14</v>
      </c>
    </row>
    <row r="10" spans="1:23" ht="60" customHeight="1">
      <c r="A10" s="25" t="s">
        <v>7</v>
      </c>
      <c r="B10" s="25" t="s">
        <v>1910</v>
      </c>
      <c r="C10" s="30" t="s">
        <v>1665</v>
      </c>
      <c r="D10" s="25" t="s">
        <v>13</v>
      </c>
      <c r="E10" s="25" t="s">
        <v>13</v>
      </c>
      <c r="F10" s="25" t="s">
        <v>13</v>
      </c>
      <c r="G10" s="25" t="s">
        <v>1655</v>
      </c>
      <c r="H10" s="25" t="s">
        <v>1431</v>
      </c>
      <c r="I10" s="25" t="s">
        <v>1408</v>
      </c>
      <c r="J10" s="25" t="s">
        <v>1737</v>
      </c>
      <c r="K10" s="25" t="s">
        <v>1432</v>
      </c>
      <c r="L10" s="25" t="s">
        <v>1681</v>
      </c>
      <c r="M10" s="25" t="s">
        <v>1433</v>
      </c>
      <c r="N10" s="30" t="s">
        <v>1665</v>
      </c>
      <c r="O10" s="25">
        <v>24253</v>
      </c>
      <c r="P10" s="25">
        <v>12701</v>
      </c>
      <c r="Q10" s="25">
        <v>36954</v>
      </c>
      <c r="R10" s="25">
        <v>1986</v>
      </c>
      <c r="S10" s="25">
        <v>67</v>
      </c>
      <c r="T10" s="25">
        <v>2053</v>
      </c>
      <c r="U10" s="25">
        <v>0</v>
      </c>
      <c r="V10" s="25">
        <v>13</v>
      </c>
      <c r="W10" s="25">
        <f>szablon_wynik10[[#This Row],[Liczba zgonów w szpitalnym oddziale ratunkowym 0-18 lat]]+szablon_wynik10[[#This Row],[Liczba zgonów w szpitalnym oddziale ratunkowym &gt;18 lat]]</f>
        <v>13</v>
      </c>
    </row>
    <row r="11" spans="1:23" ht="60" customHeight="1">
      <c r="A11" s="25" t="s">
        <v>7</v>
      </c>
      <c r="B11" s="25" t="s">
        <v>1778</v>
      </c>
      <c r="C11" s="30" t="s">
        <v>1663</v>
      </c>
      <c r="D11" s="25" t="s">
        <v>13</v>
      </c>
      <c r="E11" s="25" t="s">
        <v>13</v>
      </c>
      <c r="F11" s="25" t="s">
        <v>13</v>
      </c>
      <c r="G11" s="25" t="s">
        <v>1648</v>
      </c>
      <c r="H11" s="25" t="s">
        <v>1435</v>
      </c>
      <c r="I11" s="25" t="s">
        <v>1436</v>
      </c>
      <c r="J11" s="25" t="s">
        <v>1737</v>
      </c>
      <c r="K11" s="25" t="s">
        <v>1434</v>
      </c>
      <c r="L11" s="25" t="s">
        <v>1741</v>
      </c>
      <c r="M11" s="25" t="s">
        <v>1437</v>
      </c>
      <c r="N11" s="30" t="s">
        <v>1663</v>
      </c>
      <c r="O11" s="25">
        <v>21124</v>
      </c>
      <c r="P11" s="25">
        <v>46298</v>
      </c>
      <c r="Q11" s="25">
        <v>67422</v>
      </c>
      <c r="R11" s="25">
        <v>1011</v>
      </c>
      <c r="S11" s="25">
        <v>5045</v>
      </c>
      <c r="T11" s="25">
        <v>6056</v>
      </c>
      <c r="U11" s="25">
        <v>0</v>
      </c>
      <c r="V11" s="25">
        <v>28</v>
      </c>
      <c r="W11" s="25">
        <f>szablon_wynik10[[#This Row],[Liczba zgonów w szpitalnym oddziale ratunkowym 0-18 lat]]+szablon_wynik10[[#This Row],[Liczba zgonów w szpitalnym oddziale ratunkowym &gt;18 lat]]</f>
        <v>28</v>
      </c>
    </row>
    <row r="12" spans="1:23" ht="60" customHeight="1">
      <c r="A12" s="25" t="s">
        <v>7</v>
      </c>
      <c r="B12" s="25" t="s">
        <v>1829</v>
      </c>
      <c r="C12" s="30" t="s">
        <v>1664</v>
      </c>
      <c r="D12" s="25" t="s">
        <v>1340</v>
      </c>
      <c r="E12" s="25" t="s">
        <v>84</v>
      </c>
      <c r="F12" s="25" t="s">
        <v>84</v>
      </c>
      <c r="G12" s="25" t="s">
        <v>1649</v>
      </c>
      <c r="H12" s="25" t="s">
        <v>1438</v>
      </c>
      <c r="I12" s="25" t="s">
        <v>1439</v>
      </c>
      <c r="J12" s="25" t="s">
        <v>1737</v>
      </c>
      <c r="K12" s="25" t="s">
        <v>298</v>
      </c>
      <c r="L12" s="25" t="s">
        <v>1697</v>
      </c>
      <c r="M12" s="25" t="s">
        <v>296</v>
      </c>
      <c r="N12" s="30" t="s">
        <v>1664</v>
      </c>
      <c r="O12" s="25">
        <v>3529</v>
      </c>
      <c r="P12" s="25">
        <v>20119</v>
      </c>
      <c r="Q12" s="25">
        <v>23648</v>
      </c>
      <c r="R12" s="25">
        <v>208</v>
      </c>
      <c r="S12" s="25">
        <v>3800</v>
      </c>
      <c r="T12" s="25">
        <v>4008</v>
      </c>
      <c r="U12" s="25">
        <v>0</v>
      </c>
      <c r="V12" s="25">
        <v>72</v>
      </c>
      <c r="W12" s="25">
        <f>szablon_wynik10[[#This Row],[Liczba zgonów w szpitalnym oddziale ratunkowym 0-18 lat]]+szablon_wynik10[[#This Row],[Liczba zgonów w szpitalnym oddziale ratunkowym &gt;18 lat]]</f>
        <v>72</v>
      </c>
    </row>
    <row r="13" spans="1:2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10.25" customHeight="1">
      <c r="A14" s="131" t="s">
        <v>1643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spans="1:2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</sheetData>
  <mergeCells count="2">
    <mergeCell ref="A1:W1"/>
    <mergeCell ref="A14:W14"/>
  </mergeCells>
  <pageMargins left="0.7" right="0.7" top="0.75" bottom="0.75" header="0.3" footer="0.3"/>
  <pageSetup paperSize="8" scale="41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A8BA-BBAC-40D4-876C-BA8C615D3976}">
  <sheetPr>
    <pageSetUpPr fitToPage="1"/>
  </sheetPr>
  <dimension ref="A1:W40"/>
  <sheetViews>
    <sheetView workbookViewId="0">
      <pane ySplit="2" topLeftCell="A17" activePane="bottomLeft" state="frozen"/>
      <selection pane="bottomLeft" activeCell="B19" sqref="B19"/>
    </sheetView>
  </sheetViews>
  <sheetFormatPr defaultRowHeight="15"/>
  <cols>
    <col min="1" max="1" width="24.7109375" customWidth="1"/>
    <col min="2" max="2" width="39.7109375" customWidth="1"/>
    <col min="3" max="3" width="17.85546875" customWidth="1"/>
    <col min="4" max="4" width="15.42578125" customWidth="1"/>
    <col min="5" max="5" width="14.140625" customWidth="1"/>
    <col min="6" max="6" width="19.42578125" customWidth="1"/>
    <col min="7" max="7" width="13.42578125" customWidth="1"/>
    <col min="8" max="8" width="18.7109375" customWidth="1"/>
    <col min="9" max="9" width="13.28515625" customWidth="1"/>
    <col min="10" max="10" width="18.140625" customWidth="1"/>
    <col min="11" max="11" width="49.42578125" customWidth="1"/>
    <col min="12" max="12" width="32.5703125" customWidth="1"/>
    <col min="13" max="13" width="27.42578125" customWidth="1"/>
    <col min="14" max="14" width="18.140625" customWidth="1"/>
    <col min="15" max="15" width="17.5703125" customWidth="1"/>
    <col min="16" max="16" width="15.28515625" customWidth="1"/>
    <col min="17" max="17" width="18.28515625" customWidth="1"/>
    <col min="18" max="18" width="19.140625" customWidth="1"/>
    <col min="19" max="19" width="20" customWidth="1"/>
    <col min="20" max="20" width="20.5703125" customWidth="1"/>
    <col min="21" max="21" width="14.140625" customWidth="1"/>
    <col min="22" max="22" width="14.42578125" customWidth="1"/>
    <col min="23" max="23" width="14.5703125" customWidth="1"/>
  </cols>
  <sheetData>
    <row r="1" spans="1:23" ht="48" customHeight="1">
      <c r="A1" s="130" t="s">
        <v>1885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3" s="3" customFormat="1" ht="102" customHeight="1">
      <c r="A2" s="31" t="s">
        <v>1382</v>
      </c>
      <c r="B2" s="31" t="s">
        <v>1383</v>
      </c>
      <c r="C2" s="31" t="s">
        <v>1384</v>
      </c>
      <c r="D2" s="31" t="s">
        <v>1385</v>
      </c>
      <c r="E2" s="31" t="s">
        <v>1386</v>
      </c>
      <c r="F2" s="31" t="s">
        <v>1387</v>
      </c>
      <c r="G2" s="31" t="s">
        <v>1388</v>
      </c>
      <c r="H2" s="31" t="s">
        <v>1389</v>
      </c>
      <c r="I2" s="31" t="s">
        <v>1390</v>
      </c>
      <c r="J2" s="31" t="s">
        <v>1391</v>
      </c>
      <c r="K2" s="31" t="s">
        <v>1392</v>
      </c>
      <c r="L2" s="31" t="s">
        <v>1393</v>
      </c>
      <c r="M2" s="31" t="s">
        <v>1394</v>
      </c>
      <c r="N2" s="31" t="s">
        <v>1395</v>
      </c>
      <c r="O2" s="31" t="s">
        <v>1396</v>
      </c>
      <c r="P2" s="31" t="s">
        <v>1397</v>
      </c>
      <c r="Q2" s="31" t="s">
        <v>1398</v>
      </c>
      <c r="R2" s="31" t="s">
        <v>1399</v>
      </c>
      <c r="S2" s="31" t="s">
        <v>1400</v>
      </c>
      <c r="T2" s="31" t="s">
        <v>1401</v>
      </c>
      <c r="U2" s="31" t="s">
        <v>1440</v>
      </c>
      <c r="V2" s="31" t="s">
        <v>1441</v>
      </c>
      <c r="W2" s="31" t="s">
        <v>1442</v>
      </c>
    </row>
    <row r="3" spans="1:23" ht="26.25">
      <c r="A3" s="25" t="s">
        <v>7</v>
      </c>
      <c r="B3" s="25" t="s">
        <v>1751</v>
      </c>
      <c r="C3" s="30" t="s">
        <v>1748</v>
      </c>
      <c r="D3" s="25" t="s">
        <v>330</v>
      </c>
      <c r="E3" s="25" t="s">
        <v>80</v>
      </c>
      <c r="F3" s="25" t="s">
        <v>80</v>
      </c>
      <c r="G3" s="25" t="s">
        <v>1747</v>
      </c>
      <c r="H3" s="25" t="s">
        <v>1443</v>
      </c>
      <c r="I3" s="25" t="s">
        <v>1444</v>
      </c>
      <c r="J3" s="25">
        <v>3201011</v>
      </c>
      <c r="K3" s="25" t="s">
        <v>1924</v>
      </c>
      <c r="L3" s="25" t="s">
        <v>1808</v>
      </c>
      <c r="M3" s="25" t="s">
        <v>1445</v>
      </c>
      <c r="N3" s="30" t="s">
        <v>1748</v>
      </c>
      <c r="O3" s="25">
        <v>323</v>
      </c>
      <c r="P3" s="25">
        <v>5102</v>
      </c>
      <c r="Q3" s="25">
        <v>5425</v>
      </c>
      <c r="R3" s="25">
        <v>94</v>
      </c>
      <c r="S3" s="25">
        <v>2293</v>
      </c>
      <c r="T3" s="25">
        <v>2387</v>
      </c>
      <c r="U3" s="25">
        <v>0</v>
      </c>
      <c r="V3" s="25">
        <v>5</v>
      </c>
      <c r="W3" s="25">
        <f>szablon_wynik11[[#This Row],[Liczba zgonów w izbie przyjęć 0-18 lat]]+szablon_wynik11[[#This Row],[Liczba zgonów w izbie przyjęć &gt;18 lat]]</f>
        <v>5</v>
      </c>
    </row>
    <row r="4" spans="1:23" ht="26.25">
      <c r="A4" s="25" t="s">
        <v>7</v>
      </c>
      <c r="B4" s="25" t="s">
        <v>1750</v>
      </c>
      <c r="C4" s="30" t="s">
        <v>1749</v>
      </c>
      <c r="D4" s="25" t="s">
        <v>366</v>
      </c>
      <c r="E4" s="25" t="s">
        <v>24</v>
      </c>
      <c r="F4" s="25" t="s">
        <v>24</v>
      </c>
      <c r="G4" s="25" t="s">
        <v>1755</v>
      </c>
      <c r="H4" s="25" t="s">
        <v>1448</v>
      </c>
      <c r="I4" s="25" t="s">
        <v>1449</v>
      </c>
      <c r="J4" s="25">
        <v>3204024</v>
      </c>
      <c r="K4" s="25" t="s">
        <v>1447</v>
      </c>
      <c r="L4" s="25" t="s">
        <v>1813</v>
      </c>
      <c r="M4" s="25" t="s">
        <v>1450</v>
      </c>
      <c r="N4" s="30" t="s">
        <v>1749</v>
      </c>
      <c r="O4" s="25">
        <v>1316</v>
      </c>
      <c r="P4" s="25">
        <v>6519</v>
      </c>
      <c r="Q4" s="25">
        <v>7835</v>
      </c>
      <c r="R4" s="25">
        <v>108</v>
      </c>
      <c r="S4" s="25">
        <v>2069</v>
      </c>
      <c r="T4" s="25">
        <v>2177</v>
      </c>
      <c r="U4" s="25">
        <v>0</v>
      </c>
      <c r="V4" s="25">
        <v>10</v>
      </c>
      <c r="W4" s="25">
        <f>szablon_wynik11[[#This Row],[Liczba zgonów w izbie przyjęć 0-18 lat]]+szablon_wynik11[[#This Row],[Liczba zgonów w izbie przyjęć &gt;18 lat]]</f>
        <v>10</v>
      </c>
    </row>
    <row r="5" spans="1:23" ht="26.25">
      <c r="A5" s="25" t="s">
        <v>7</v>
      </c>
      <c r="B5" s="25" t="s">
        <v>1752</v>
      </c>
      <c r="C5" s="30" t="s">
        <v>1753</v>
      </c>
      <c r="D5" s="25" t="s">
        <v>366</v>
      </c>
      <c r="E5" s="25" t="s">
        <v>102</v>
      </c>
      <c r="F5" s="25" t="s">
        <v>102</v>
      </c>
      <c r="G5" s="25" t="s">
        <v>1754</v>
      </c>
      <c r="H5" s="25" t="s">
        <v>1422</v>
      </c>
      <c r="I5" s="25" t="s">
        <v>15</v>
      </c>
      <c r="J5" s="25">
        <v>3204044</v>
      </c>
      <c r="K5" s="25" t="s">
        <v>1451</v>
      </c>
      <c r="L5" s="25" t="s">
        <v>1809</v>
      </c>
      <c r="M5" s="25" t="s">
        <v>1452</v>
      </c>
      <c r="N5" s="30" t="s">
        <v>1913</v>
      </c>
      <c r="O5" s="25">
        <v>1454</v>
      </c>
      <c r="P5" s="25">
        <v>4465</v>
      </c>
      <c r="Q5" s="25">
        <v>5919</v>
      </c>
      <c r="R5" s="25">
        <v>56</v>
      </c>
      <c r="S5" s="25">
        <v>941</v>
      </c>
      <c r="T5" s="25">
        <v>997</v>
      </c>
      <c r="U5" s="25">
        <v>0</v>
      </c>
      <c r="V5" s="25">
        <v>3</v>
      </c>
      <c r="W5" s="25">
        <f>szablon_wynik11[[#This Row],[Liczba zgonów w izbie przyjęć 0-18 lat]]+szablon_wynik11[[#This Row],[Liczba zgonów w izbie przyjęć &gt;18 lat]]</f>
        <v>3</v>
      </c>
    </row>
    <row r="6" spans="1:23" ht="26.25">
      <c r="A6" s="25" t="s">
        <v>7</v>
      </c>
      <c r="B6" s="25" t="s">
        <v>1756</v>
      </c>
      <c r="C6" s="30" t="s">
        <v>1757</v>
      </c>
      <c r="D6" s="25" t="s">
        <v>359</v>
      </c>
      <c r="E6" s="25" t="s">
        <v>133</v>
      </c>
      <c r="F6" s="25" t="s">
        <v>133</v>
      </c>
      <c r="G6" s="25" t="s">
        <v>1758</v>
      </c>
      <c r="H6" s="25" t="s">
        <v>1454</v>
      </c>
      <c r="I6" s="25" t="s">
        <v>1455</v>
      </c>
      <c r="J6" s="25">
        <v>3206044</v>
      </c>
      <c r="K6" s="25" t="s">
        <v>1453</v>
      </c>
      <c r="L6" s="25" t="s">
        <v>1814</v>
      </c>
      <c r="M6" s="25" t="s">
        <v>1456</v>
      </c>
      <c r="N6" s="30" t="s">
        <v>1920</v>
      </c>
      <c r="O6" s="25">
        <v>7</v>
      </c>
      <c r="P6" s="25">
        <v>5789</v>
      </c>
      <c r="Q6" s="25">
        <v>5796</v>
      </c>
      <c r="R6" s="25">
        <v>0</v>
      </c>
      <c r="S6" s="25">
        <v>1820</v>
      </c>
      <c r="T6" s="25">
        <v>1820</v>
      </c>
      <c r="U6" s="25">
        <v>0</v>
      </c>
      <c r="V6" s="25">
        <v>9</v>
      </c>
      <c r="W6" s="25">
        <f>szablon_wynik11[[#This Row],[Liczba zgonów w izbie przyjęć 0-18 lat]]+szablon_wynik11[[#This Row],[Liczba zgonów w izbie przyjęć &gt;18 lat]]</f>
        <v>9</v>
      </c>
    </row>
    <row r="7" spans="1:23" ht="26.25">
      <c r="A7" s="25" t="s">
        <v>7</v>
      </c>
      <c r="B7" s="25" t="s">
        <v>1458</v>
      </c>
      <c r="C7" s="30" t="s">
        <v>1759</v>
      </c>
      <c r="D7" s="25" t="s">
        <v>316</v>
      </c>
      <c r="E7" s="25" t="s">
        <v>46</v>
      </c>
      <c r="F7" s="25" t="s">
        <v>46</v>
      </c>
      <c r="G7" s="25" t="s">
        <v>1760</v>
      </c>
      <c r="H7" s="25" t="s">
        <v>1446</v>
      </c>
      <c r="I7" s="25" t="s">
        <v>1457</v>
      </c>
      <c r="J7" s="25">
        <v>3207034</v>
      </c>
      <c r="K7" s="25" t="s">
        <v>1459</v>
      </c>
      <c r="L7" s="25" t="s">
        <v>1815</v>
      </c>
      <c r="M7" s="25" t="s">
        <v>1460</v>
      </c>
      <c r="N7" s="30" t="s">
        <v>1919</v>
      </c>
      <c r="O7" s="25">
        <v>0</v>
      </c>
      <c r="P7" s="25">
        <v>1847</v>
      </c>
      <c r="Q7" s="25">
        <v>1847</v>
      </c>
      <c r="R7" s="25">
        <v>1</v>
      </c>
      <c r="S7" s="25">
        <v>1055</v>
      </c>
      <c r="T7" s="25">
        <v>1056</v>
      </c>
      <c r="U7" s="25">
        <v>0</v>
      </c>
      <c r="V7" s="25">
        <v>1</v>
      </c>
      <c r="W7" s="25">
        <f>szablon_wynik11[[#This Row],[Liczba zgonów w izbie przyjęć 0-18 lat]]+szablon_wynik11[[#This Row],[Liczba zgonów w izbie przyjęć &gt;18 lat]]</f>
        <v>1</v>
      </c>
    </row>
    <row r="8" spans="1:23" ht="26.25">
      <c r="A8" s="25" t="s">
        <v>7</v>
      </c>
      <c r="B8" s="25" t="s">
        <v>1761</v>
      </c>
      <c r="C8" s="30" t="s">
        <v>1762</v>
      </c>
      <c r="D8" s="25" t="s">
        <v>314</v>
      </c>
      <c r="E8" s="25" t="s">
        <v>60</v>
      </c>
      <c r="F8" s="25" t="s">
        <v>60</v>
      </c>
      <c r="G8" s="25" t="s">
        <v>1763</v>
      </c>
      <c r="H8" s="25" t="s">
        <v>1462</v>
      </c>
      <c r="I8" s="25" t="s">
        <v>1463</v>
      </c>
      <c r="J8" s="25">
        <v>3208011</v>
      </c>
      <c r="K8" s="25" t="s">
        <v>1461</v>
      </c>
      <c r="L8" s="25" t="s">
        <v>1816</v>
      </c>
      <c r="M8" s="25" t="s">
        <v>1464</v>
      </c>
      <c r="N8" s="30" t="s">
        <v>1762</v>
      </c>
      <c r="O8" s="25">
        <v>2883</v>
      </c>
      <c r="P8" s="25">
        <v>15636</v>
      </c>
      <c r="Q8" s="25">
        <v>18519</v>
      </c>
      <c r="R8" s="25">
        <v>260</v>
      </c>
      <c r="S8" s="25">
        <v>6860</v>
      </c>
      <c r="T8" s="25">
        <v>7120</v>
      </c>
      <c r="U8" s="25">
        <v>0</v>
      </c>
      <c r="V8" s="25">
        <v>27</v>
      </c>
      <c r="W8" s="25">
        <f>szablon_wynik11[[#This Row],[Liczba zgonów w izbie przyjęć 0-18 lat]]+szablon_wynik11[[#This Row],[Liczba zgonów w izbie przyjęć &gt;18 lat]]</f>
        <v>27</v>
      </c>
    </row>
    <row r="9" spans="1:23" ht="39">
      <c r="A9" s="25" t="s">
        <v>7</v>
      </c>
      <c r="B9" s="25" t="s">
        <v>1801</v>
      </c>
      <c r="C9" s="30" t="s">
        <v>1802</v>
      </c>
      <c r="D9" s="25" t="s">
        <v>96</v>
      </c>
      <c r="E9" s="25" t="s">
        <v>96</v>
      </c>
      <c r="F9" s="25" t="s">
        <v>96</v>
      </c>
      <c r="G9" s="25" t="s">
        <v>1803</v>
      </c>
      <c r="H9" s="25" t="s">
        <v>1465</v>
      </c>
      <c r="I9" s="25" t="s">
        <v>1466</v>
      </c>
      <c r="J9" s="25">
        <v>3261011</v>
      </c>
      <c r="K9" s="25" t="s">
        <v>1800</v>
      </c>
      <c r="L9" s="25" t="s">
        <v>1824</v>
      </c>
      <c r="M9" s="25" t="s">
        <v>1467</v>
      </c>
      <c r="N9" s="30" t="s">
        <v>1914</v>
      </c>
      <c r="O9" s="25">
        <v>0</v>
      </c>
      <c r="P9" s="25">
        <v>1063</v>
      </c>
      <c r="Q9" s="25">
        <v>1063</v>
      </c>
      <c r="R9" s="25">
        <v>0</v>
      </c>
      <c r="S9" s="25">
        <v>849</v>
      </c>
      <c r="T9" s="25">
        <v>849</v>
      </c>
      <c r="U9" s="25">
        <v>0</v>
      </c>
      <c r="V9" s="25">
        <v>0</v>
      </c>
      <c r="W9" s="25">
        <f>szablon_wynik11[[#This Row],[Liczba zgonów w izbie przyjęć 0-18 lat]]+szablon_wynik11[[#This Row],[Liczba zgonów w izbie przyjęć &gt;18 lat]]</f>
        <v>0</v>
      </c>
    </row>
    <row r="10" spans="1:23" ht="39">
      <c r="A10" s="25" t="s">
        <v>7</v>
      </c>
      <c r="B10" s="25" t="s">
        <v>1764</v>
      </c>
      <c r="C10" s="30" t="s">
        <v>1765</v>
      </c>
      <c r="D10" s="25" t="s">
        <v>96</v>
      </c>
      <c r="E10" s="25" t="s">
        <v>96</v>
      </c>
      <c r="F10" s="25" t="s">
        <v>96</v>
      </c>
      <c r="G10" s="25" t="s">
        <v>1766</v>
      </c>
      <c r="H10" s="25" t="s">
        <v>1446</v>
      </c>
      <c r="I10" s="25" t="s">
        <v>1449</v>
      </c>
      <c r="J10" s="25">
        <v>3261011</v>
      </c>
      <c r="K10" s="25" t="s">
        <v>1468</v>
      </c>
      <c r="L10" s="25" t="s">
        <v>1823</v>
      </c>
      <c r="M10" s="25" t="s">
        <v>1469</v>
      </c>
      <c r="N10" s="30" t="s">
        <v>1765</v>
      </c>
      <c r="O10" s="25">
        <v>0</v>
      </c>
      <c r="P10" s="25">
        <v>430</v>
      </c>
      <c r="Q10" s="25">
        <v>430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f>szablon_wynik11[[#This Row],[Liczba zgonów w izbie przyjęć 0-18 lat]]+szablon_wynik11[[#This Row],[Liczba zgonów w izbie przyjęć &gt;18 lat]]</f>
        <v>0</v>
      </c>
    </row>
    <row r="11" spans="1:23" ht="26.25">
      <c r="A11" s="25" t="s">
        <v>7</v>
      </c>
      <c r="B11" s="25" t="s">
        <v>1767</v>
      </c>
      <c r="C11" s="30" t="s">
        <v>1768</v>
      </c>
      <c r="D11" s="25" t="s">
        <v>356</v>
      </c>
      <c r="E11" s="25" t="s">
        <v>149</v>
      </c>
      <c r="F11" s="25" t="s">
        <v>149</v>
      </c>
      <c r="G11" s="25" t="s">
        <v>1769</v>
      </c>
      <c r="H11" s="25" t="s">
        <v>1446</v>
      </c>
      <c r="I11" s="25" t="s">
        <v>1457</v>
      </c>
      <c r="J11" s="25">
        <v>3210014</v>
      </c>
      <c r="K11" s="25" t="s">
        <v>1470</v>
      </c>
      <c r="L11" s="25" t="s">
        <v>1810</v>
      </c>
      <c r="M11" s="25" t="s">
        <v>1471</v>
      </c>
      <c r="N11" s="30" t="s">
        <v>1915</v>
      </c>
      <c r="O11" s="25">
        <v>25</v>
      </c>
      <c r="P11" s="25">
        <v>3118</v>
      </c>
      <c r="Q11" s="25">
        <v>3143</v>
      </c>
      <c r="R11" s="25">
        <v>3</v>
      </c>
      <c r="S11" s="25">
        <v>1284</v>
      </c>
      <c r="T11" s="25">
        <v>1287</v>
      </c>
      <c r="U11" s="25">
        <v>0</v>
      </c>
      <c r="V11" s="25">
        <v>3</v>
      </c>
      <c r="W11" s="25">
        <f>szablon_wynik11[[#This Row],[Liczba zgonów w izbie przyjęć 0-18 lat]]+szablon_wynik11[[#This Row],[Liczba zgonów w izbie przyjęć &gt;18 lat]]</f>
        <v>3</v>
      </c>
    </row>
    <row r="12" spans="1:23" ht="26.25">
      <c r="A12" s="25" t="s">
        <v>7</v>
      </c>
      <c r="B12" s="25" t="s">
        <v>1770</v>
      </c>
      <c r="C12" s="30" t="s">
        <v>1771</v>
      </c>
      <c r="D12" s="25" t="s">
        <v>356</v>
      </c>
      <c r="E12" s="25" t="s">
        <v>159</v>
      </c>
      <c r="F12" s="25" t="s">
        <v>159</v>
      </c>
      <c r="G12" s="25" t="s">
        <v>1772</v>
      </c>
      <c r="H12" s="25" t="s">
        <v>1472</v>
      </c>
      <c r="I12" s="25" t="s">
        <v>1473</v>
      </c>
      <c r="J12" s="25">
        <v>3210034</v>
      </c>
      <c r="K12" s="25" t="s">
        <v>1925</v>
      </c>
      <c r="L12" s="25" t="s">
        <v>1818</v>
      </c>
      <c r="M12" s="25" t="s">
        <v>1474</v>
      </c>
      <c r="N12" s="30" t="s">
        <v>1771</v>
      </c>
      <c r="O12" s="25">
        <v>364</v>
      </c>
      <c r="P12" s="25">
        <v>5646</v>
      </c>
      <c r="Q12" s="25">
        <v>6010</v>
      </c>
      <c r="R12" s="25">
        <v>163</v>
      </c>
      <c r="S12" s="25">
        <v>2024</v>
      </c>
      <c r="T12" s="25">
        <v>2187</v>
      </c>
      <c r="U12" s="25">
        <v>0</v>
      </c>
      <c r="V12" s="25">
        <v>4</v>
      </c>
      <c r="W12" s="25">
        <f>szablon_wynik11[[#This Row],[Liczba zgonów w izbie przyjęć 0-18 lat]]+szablon_wynik11[[#This Row],[Liczba zgonów w izbie przyjęć &gt;18 lat]]</f>
        <v>4</v>
      </c>
    </row>
    <row r="13" spans="1:23" ht="26.25">
      <c r="A13" s="25" t="s">
        <v>7</v>
      </c>
      <c r="B13" s="25" t="s">
        <v>1782</v>
      </c>
      <c r="C13" s="30" t="s">
        <v>1783</v>
      </c>
      <c r="D13" s="25" t="s">
        <v>370</v>
      </c>
      <c r="E13" s="25" t="s">
        <v>88</v>
      </c>
      <c r="F13" s="25" t="s">
        <v>88</v>
      </c>
      <c r="G13" s="25" t="s">
        <v>1784</v>
      </c>
      <c r="H13" s="25" t="s">
        <v>1475</v>
      </c>
      <c r="I13" s="25" t="s">
        <v>1449</v>
      </c>
      <c r="J13" s="25">
        <v>3211044</v>
      </c>
      <c r="K13" s="25" t="s">
        <v>1434</v>
      </c>
      <c r="L13" s="25" t="s">
        <v>1825</v>
      </c>
      <c r="M13" s="25" t="s">
        <v>1437</v>
      </c>
      <c r="N13" s="30" t="s">
        <v>1916</v>
      </c>
      <c r="O13" s="25">
        <v>324</v>
      </c>
      <c r="P13" s="25">
        <v>15272</v>
      </c>
      <c r="Q13" s="25">
        <v>15596</v>
      </c>
      <c r="R13" s="25">
        <v>3</v>
      </c>
      <c r="S13" s="25">
        <v>2188</v>
      </c>
      <c r="T13" s="25">
        <v>2191</v>
      </c>
      <c r="U13" s="32">
        <v>0</v>
      </c>
      <c r="V13" s="32">
        <v>0</v>
      </c>
      <c r="W13" s="25">
        <f>szablon_wynik11[[#This Row],[Liczba zgonów w izbie przyjęć 0-18 lat]]+szablon_wynik11[[#This Row],[Liczba zgonów w izbie przyjęć &gt;18 lat]]</f>
        <v>0</v>
      </c>
    </row>
    <row r="14" spans="1:23" ht="26.25">
      <c r="A14" s="25" t="s">
        <v>7</v>
      </c>
      <c r="B14" s="25" t="s">
        <v>1773</v>
      </c>
      <c r="C14" s="30" t="s">
        <v>1774</v>
      </c>
      <c r="D14" s="25" t="s">
        <v>320</v>
      </c>
      <c r="E14" s="25" t="s">
        <v>153</v>
      </c>
      <c r="F14" s="25" t="s">
        <v>153</v>
      </c>
      <c r="G14" s="25" t="s">
        <v>1775</v>
      </c>
      <c r="H14" s="25" t="s">
        <v>1477</v>
      </c>
      <c r="I14" s="25" t="s">
        <v>1449</v>
      </c>
      <c r="J14" s="25">
        <v>3212054</v>
      </c>
      <c r="K14" s="25" t="s">
        <v>1476</v>
      </c>
      <c r="L14" s="25" t="s">
        <v>1819</v>
      </c>
      <c r="M14" s="25" t="s">
        <v>1478</v>
      </c>
      <c r="N14" s="30" t="s">
        <v>1917</v>
      </c>
      <c r="O14" s="25">
        <v>0</v>
      </c>
      <c r="P14" s="25">
        <v>3469</v>
      </c>
      <c r="Q14" s="25">
        <v>3469</v>
      </c>
      <c r="R14" s="25">
        <v>2</v>
      </c>
      <c r="S14" s="25">
        <v>2055</v>
      </c>
      <c r="T14" s="25">
        <v>2057</v>
      </c>
      <c r="U14" s="25">
        <v>0</v>
      </c>
      <c r="V14" s="25">
        <v>4</v>
      </c>
      <c r="W14" s="25">
        <f>szablon_wynik11[[#This Row],[Liczba zgonów w izbie przyjęć 0-18 lat]]+szablon_wynik11[[#This Row],[Liczba zgonów w izbie przyjęć &gt;18 lat]]</f>
        <v>4</v>
      </c>
    </row>
    <row r="15" spans="1:23" ht="26.25">
      <c r="A15" s="25" t="s">
        <v>7</v>
      </c>
      <c r="B15" s="25" t="s">
        <v>1911</v>
      </c>
      <c r="C15" s="30" t="s">
        <v>1776</v>
      </c>
      <c r="D15" s="25" t="s">
        <v>306</v>
      </c>
      <c r="E15" s="25" t="s">
        <v>114</v>
      </c>
      <c r="F15" s="25" t="s">
        <v>114</v>
      </c>
      <c r="G15" s="25" t="s">
        <v>1777</v>
      </c>
      <c r="H15" s="25" t="s">
        <v>1479</v>
      </c>
      <c r="I15" s="25" t="s">
        <v>1466</v>
      </c>
      <c r="J15" s="25">
        <v>3213021</v>
      </c>
      <c r="K15" s="25" t="s">
        <v>1480</v>
      </c>
      <c r="L15" s="25" t="s">
        <v>1811</v>
      </c>
      <c r="M15" s="25" t="s">
        <v>1481</v>
      </c>
      <c r="N15" s="30" t="s">
        <v>1776</v>
      </c>
      <c r="O15" s="25">
        <v>149</v>
      </c>
      <c r="P15" s="25">
        <v>2609</v>
      </c>
      <c r="Q15" s="25">
        <v>2758</v>
      </c>
      <c r="R15" s="25">
        <v>1</v>
      </c>
      <c r="S15" s="25">
        <v>1927</v>
      </c>
      <c r="T15" s="25">
        <v>1928</v>
      </c>
      <c r="U15" s="25">
        <v>0</v>
      </c>
      <c r="V15" s="25">
        <v>1</v>
      </c>
      <c r="W15" s="25">
        <f>szablon_wynik11[[#This Row],[Liczba zgonów w izbie przyjęć 0-18 lat]]+szablon_wynik11[[#This Row],[Liczba zgonów w izbie przyjęć &gt;18 lat]]</f>
        <v>1</v>
      </c>
    </row>
    <row r="16" spans="1:23" ht="39">
      <c r="A16" s="25" t="s">
        <v>7</v>
      </c>
      <c r="B16" s="25" t="s">
        <v>1785</v>
      </c>
      <c r="C16" s="30" t="s">
        <v>1918</v>
      </c>
      <c r="D16" s="25" t="s">
        <v>13</v>
      </c>
      <c r="E16" s="25" t="s">
        <v>13</v>
      </c>
      <c r="F16" s="25" t="s">
        <v>13</v>
      </c>
      <c r="G16" s="25" t="s">
        <v>1786</v>
      </c>
      <c r="H16" s="25" t="s">
        <v>1482</v>
      </c>
      <c r="I16" s="25" t="s">
        <v>1483</v>
      </c>
      <c r="J16" s="25">
        <v>3262011</v>
      </c>
      <c r="K16" s="25" t="s">
        <v>1926</v>
      </c>
      <c r="L16" s="25" t="s">
        <v>1826</v>
      </c>
      <c r="M16" s="25" t="s">
        <v>1484</v>
      </c>
      <c r="N16" s="30" t="s">
        <v>1918</v>
      </c>
      <c r="O16" s="25">
        <v>4</v>
      </c>
      <c r="P16" s="25">
        <v>13550</v>
      </c>
      <c r="Q16" s="25">
        <v>13554</v>
      </c>
      <c r="R16" s="25">
        <v>1</v>
      </c>
      <c r="S16" s="25">
        <v>3014</v>
      </c>
      <c r="T16" s="25">
        <v>3015</v>
      </c>
      <c r="U16" s="25">
        <v>0</v>
      </c>
      <c r="V16" s="25">
        <v>4</v>
      </c>
      <c r="W16" s="25">
        <f>szablon_wynik11[[#This Row],[Liczba zgonów w izbie przyjęć 0-18 lat]]+szablon_wynik11[[#This Row],[Liczba zgonów w izbie przyjęć &gt;18 lat]]</f>
        <v>4</v>
      </c>
    </row>
    <row r="17" spans="1:23" ht="39">
      <c r="A17" s="25" t="s">
        <v>7</v>
      </c>
      <c r="B17" s="25" t="s">
        <v>1787</v>
      </c>
      <c r="C17" s="30" t="s">
        <v>1788</v>
      </c>
      <c r="D17" s="25" t="s">
        <v>13</v>
      </c>
      <c r="E17" s="25" t="s">
        <v>13</v>
      </c>
      <c r="F17" s="25" t="s">
        <v>13</v>
      </c>
      <c r="G17" s="25" t="s">
        <v>1789</v>
      </c>
      <c r="H17" s="25" t="s">
        <v>1485</v>
      </c>
      <c r="I17" s="25" t="s">
        <v>1486</v>
      </c>
      <c r="J17" s="25">
        <v>3262011</v>
      </c>
      <c r="K17" s="25" t="s">
        <v>1487</v>
      </c>
      <c r="L17" s="25" t="s">
        <v>1812</v>
      </c>
      <c r="M17" s="25" t="s">
        <v>1488</v>
      </c>
      <c r="N17" s="30" t="s">
        <v>1788</v>
      </c>
      <c r="O17" s="25">
        <v>384</v>
      </c>
      <c r="P17" s="25">
        <v>15886</v>
      </c>
      <c r="Q17" s="25">
        <v>16270</v>
      </c>
      <c r="R17" s="25">
        <v>0</v>
      </c>
      <c r="S17" s="25">
        <v>3835</v>
      </c>
      <c r="T17" s="25">
        <v>3835</v>
      </c>
      <c r="U17" s="25">
        <v>0</v>
      </c>
      <c r="V17" s="25">
        <v>6</v>
      </c>
      <c r="W17" s="25">
        <f>szablon_wynik11[[#This Row],[Liczba zgonów w izbie przyjęć 0-18 lat]]+szablon_wynik11[[#This Row],[Liczba zgonów w izbie przyjęć &gt;18 lat]]</f>
        <v>6</v>
      </c>
    </row>
    <row r="18" spans="1:23" ht="26.25">
      <c r="A18" s="25" t="s">
        <v>7</v>
      </c>
      <c r="B18" s="25" t="s">
        <v>1780</v>
      </c>
      <c r="C18" s="30" t="s">
        <v>1921</v>
      </c>
      <c r="D18" s="25" t="s">
        <v>13</v>
      </c>
      <c r="E18" s="25" t="s">
        <v>13</v>
      </c>
      <c r="F18" s="25" t="s">
        <v>13</v>
      </c>
      <c r="G18" s="25" t="s">
        <v>1781</v>
      </c>
      <c r="H18" s="25" t="s">
        <v>1489</v>
      </c>
      <c r="I18" s="25" t="s">
        <v>1490</v>
      </c>
      <c r="J18" s="25">
        <v>3262011</v>
      </c>
      <c r="K18" s="25" t="s">
        <v>1434</v>
      </c>
      <c r="L18" s="25" t="s">
        <v>1825</v>
      </c>
      <c r="M18" s="25" t="s">
        <v>1437</v>
      </c>
      <c r="N18" s="30" t="s">
        <v>1921</v>
      </c>
      <c r="O18" s="25">
        <v>63</v>
      </c>
      <c r="P18" s="25">
        <v>2661</v>
      </c>
      <c r="Q18" s="25">
        <v>2724</v>
      </c>
      <c r="R18" s="25">
        <v>0</v>
      </c>
      <c r="S18" s="25">
        <v>673</v>
      </c>
      <c r="T18" s="25">
        <v>673</v>
      </c>
      <c r="U18" s="25">
        <v>0</v>
      </c>
      <c r="V18" s="25">
        <v>9</v>
      </c>
      <c r="W18" s="25">
        <f>szablon_wynik11[[#This Row],[Liczba zgonów w izbie przyjęć 0-18 lat]]+szablon_wynik11[[#This Row],[Liczba zgonów w izbie przyjęć &gt;18 lat]]</f>
        <v>9</v>
      </c>
    </row>
    <row r="19" spans="1:23" ht="26.25">
      <c r="A19" s="25" t="s">
        <v>7</v>
      </c>
      <c r="B19" s="25" t="s">
        <v>1751</v>
      </c>
      <c r="C19" s="30" t="s">
        <v>1665</v>
      </c>
      <c r="D19" s="25" t="s">
        <v>13</v>
      </c>
      <c r="E19" s="25" t="s">
        <v>13</v>
      </c>
      <c r="F19" s="25" t="s">
        <v>13</v>
      </c>
      <c r="G19" s="25" t="s">
        <v>1790</v>
      </c>
      <c r="H19" s="25" t="s">
        <v>1431</v>
      </c>
      <c r="I19" s="25" t="s">
        <v>1408</v>
      </c>
      <c r="J19" s="25">
        <v>3262011</v>
      </c>
      <c r="K19" s="25" t="s">
        <v>1432</v>
      </c>
      <c r="L19" s="25" t="s">
        <v>1681</v>
      </c>
      <c r="M19" s="25" t="s">
        <v>1433</v>
      </c>
      <c r="N19" s="30" t="s">
        <v>1665</v>
      </c>
      <c r="O19" s="25">
        <v>2372</v>
      </c>
      <c r="P19" s="25">
        <v>4844</v>
      </c>
      <c r="Q19" s="25">
        <v>7216</v>
      </c>
      <c r="R19" s="25">
        <v>245</v>
      </c>
      <c r="S19" s="25">
        <v>3132</v>
      </c>
      <c r="T19" s="25">
        <v>3377</v>
      </c>
      <c r="U19" s="25">
        <v>0</v>
      </c>
      <c r="V19" s="25">
        <v>0</v>
      </c>
      <c r="W19" s="25">
        <f>szablon_wynik11[[#This Row],[Liczba zgonów w izbie przyjęć 0-18 lat]]+szablon_wynik11[[#This Row],[Liczba zgonów w izbie przyjęć &gt;18 lat]]</f>
        <v>0</v>
      </c>
    </row>
    <row r="20" spans="1:23" ht="26.25">
      <c r="A20" s="25" t="s">
        <v>7</v>
      </c>
      <c r="B20" s="25" t="s">
        <v>1912</v>
      </c>
      <c r="C20" s="30" t="s">
        <v>1922</v>
      </c>
      <c r="D20" s="25" t="s">
        <v>13</v>
      </c>
      <c r="E20" s="25" t="s">
        <v>13</v>
      </c>
      <c r="F20" s="25" t="s">
        <v>13</v>
      </c>
      <c r="G20" s="25" t="s">
        <v>1791</v>
      </c>
      <c r="H20" s="25" t="s">
        <v>1492</v>
      </c>
      <c r="I20" s="25" t="s">
        <v>1493</v>
      </c>
      <c r="J20" s="25">
        <v>3262011</v>
      </c>
      <c r="K20" s="25" t="s">
        <v>1491</v>
      </c>
      <c r="L20" s="25" t="s">
        <v>1817</v>
      </c>
      <c r="M20" s="25" t="s">
        <v>1494</v>
      </c>
      <c r="N20" s="30" t="s">
        <v>1922</v>
      </c>
      <c r="O20" s="25">
        <v>1498</v>
      </c>
      <c r="P20" s="25">
        <v>33322</v>
      </c>
      <c r="Q20" s="25">
        <v>34820</v>
      </c>
      <c r="R20" s="25">
        <v>24</v>
      </c>
      <c r="S20" s="25">
        <v>3844</v>
      </c>
      <c r="T20" s="25">
        <v>3868</v>
      </c>
      <c r="U20" s="25">
        <v>0</v>
      </c>
      <c r="V20" s="25">
        <v>5</v>
      </c>
      <c r="W20" s="25">
        <f>szablon_wynik11[[#This Row],[Liczba zgonów w izbie przyjęć 0-18 lat]]+szablon_wynik11[[#This Row],[Liczba zgonów w izbie przyjęć &gt;18 lat]]</f>
        <v>5</v>
      </c>
    </row>
    <row r="21" spans="1:23" ht="26.25">
      <c r="A21" s="25" t="s">
        <v>7</v>
      </c>
      <c r="B21" s="25" t="s">
        <v>1495</v>
      </c>
      <c r="C21" s="30" t="s">
        <v>1806</v>
      </c>
      <c r="D21" s="25" t="s">
        <v>1340</v>
      </c>
      <c r="E21" s="25" t="s">
        <v>84</v>
      </c>
      <c r="F21" s="25" t="s">
        <v>84</v>
      </c>
      <c r="G21" s="25" t="s">
        <v>1807</v>
      </c>
      <c r="H21" s="25" t="s">
        <v>1496</v>
      </c>
      <c r="I21" s="25" t="s">
        <v>15</v>
      </c>
      <c r="J21" s="25">
        <v>3215011</v>
      </c>
      <c r="K21" s="25" t="s">
        <v>1497</v>
      </c>
      <c r="L21" s="25" t="s">
        <v>1804</v>
      </c>
      <c r="M21" s="30" t="s">
        <v>1805</v>
      </c>
      <c r="N21" s="30" t="s">
        <v>1806</v>
      </c>
      <c r="O21" s="25">
        <v>0</v>
      </c>
      <c r="P21" s="25">
        <v>1309</v>
      </c>
      <c r="Q21" s="25">
        <v>1309</v>
      </c>
      <c r="R21" s="25">
        <v>0</v>
      </c>
      <c r="S21" s="25">
        <v>27</v>
      </c>
      <c r="T21" s="25">
        <v>27</v>
      </c>
      <c r="U21" s="25">
        <v>0</v>
      </c>
      <c r="V21" s="25">
        <v>0</v>
      </c>
      <c r="W21" s="25">
        <f>szablon_wynik11[[#This Row],[Liczba zgonów w izbie przyjęć 0-18 lat]]+szablon_wynik11[[#This Row],[Liczba zgonów w izbie przyjęć &gt;18 lat]]</f>
        <v>0</v>
      </c>
    </row>
    <row r="22" spans="1:23" ht="26.25">
      <c r="A22" s="25" t="s">
        <v>7</v>
      </c>
      <c r="B22" s="25" t="s">
        <v>1798</v>
      </c>
      <c r="C22" s="30" t="s">
        <v>1923</v>
      </c>
      <c r="D22" s="25" t="s">
        <v>332</v>
      </c>
      <c r="E22" s="25" t="s">
        <v>1498</v>
      </c>
      <c r="F22" s="25" t="s">
        <v>1498</v>
      </c>
      <c r="G22" s="25" t="s">
        <v>1799</v>
      </c>
      <c r="H22" s="25" t="s">
        <v>1446</v>
      </c>
      <c r="I22" s="25" t="s">
        <v>1455</v>
      </c>
      <c r="J22" s="25">
        <v>3216034</v>
      </c>
      <c r="K22" s="25" t="s">
        <v>1499</v>
      </c>
      <c r="L22" s="25" t="s">
        <v>1820</v>
      </c>
      <c r="M22" s="25" t="s">
        <v>1500</v>
      </c>
      <c r="N22" s="30" t="s">
        <v>1923</v>
      </c>
      <c r="O22" s="25">
        <v>15</v>
      </c>
      <c r="P22" s="25">
        <v>947</v>
      </c>
      <c r="Q22" s="25">
        <v>962</v>
      </c>
      <c r="R22" s="25">
        <v>74</v>
      </c>
      <c r="S22" s="25">
        <v>1476</v>
      </c>
      <c r="T22" s="25">
        <v>1550</v>
      </c>
      <c r="U22" s="25">
        <v>0</v>
      </c>
      <c r="V22" s="25">
        <v>2</v>
      </c>
      <c r="W22" s="25">
        <f>szablon_wynik11[[#This Row],[Liczba zgonów w izbie przyjęć 0-18 lat]]+szablon_wynik11[[#This Row],[Liczba zgonów w izbie przyjęć &gt;18 lat]]</f>
        <v>2</v>
      </c>
    </row>
    <row r="23" spans="1:23" ht="39">
      <c r="A23" s="25" t="s">
        <v>7</v>
      </c>
      <c r="B23" s="25" t="s">
        <v>1792</v>
      </c>
      <c r="C23" s="30" t="s">
        <v>1793</v>
      </c>
      <c r="D23" s="25" t="s">
        <v>52</v>
      </c>
      <c r="E23" s="25" t="s">
        <v>52</v>
      </c>
      <c r="F23" s="25" t="s">
        <v>52</v>
      </c>
      <c r="G23" s="25" t="s">
        <v>1794</v>
      </c>
      <c r="H23" s="25" t="s">
        <v>1502</v>
      </c>
      <c r="I23" s="25" t="s">
        <v>15</v>
      </c>
      <c r="J23" s="25">
        <v>3263011</v>
      </c>
      <c r="K23" s="25" t="s">
        <v>1501</v>
      </c>
      <c r="L23" s="25" t="s">
        <v>1821</v>
      </c>
      <c r="M23" s="25" t="s">
        <v>1503</v>
      </c>
      <c r="N23" s="30" t="s">
        <v>1793</v>
      </c>
      <c r="O23" s="25">
        <v>1514</v>
      </c>
      <c r="P23" s="25">
        <v>10740</v>
      </c>
      <c r="Q23" s="25">
        <v>12254</v>
      </c>
      <c r="R23" s="25">
        <v>171</v>
      </c>
      <c r="S23" s="25">
        <v>2907</v>
      </c>
      <c r="T23" s="25">
        <v>3078</v>
      </c>
      <c r="U23" s="25">
        <v>0</v>
      </c>
      <c r="V23" s="25">
        <v>7</v>
      </c>
      <c r="W23" s="25">
        <f>szablon_wynik11[[#This Row],[Liczba zgonów w izbie przyjęć 0-18 lat]]+szablon_wynik11[[#This Row],[Liczba zgonów w izbie przyjęć &gt;18 lat]]</f>
        <v>7</v>
      </c>
    </row>
    <row r="24" spans="1:23" ht="26.25">
      <c r="A24" s="25" t="s">
        <v>7</v>
      </c>
      <c r="B24" s="25" t="s">
        <v>1795</v>
      </c>
      <c r="C24" s="30" t="s">
        <v>1796</v>
      </c>
      <c r="D24" s="25" t="s">
        <v>324</v>
      </c>
      <c r="E24" s="25" t="s">
        <v>76</v>
      </c>
      <c r="F24" s="25" t="s">
        <v>76</v>
      </c>
      <c r="G24" s="25" t="s">
        <v>1797</v>
      </c>
      <c r="H24" s="25" t="s">
        <v>1505</v>
      </c>
      <c r="I24" s="25" t="s">
        <v>1486</v>
      </c>
      <c r="J24" s="25">
        <v>3217011</v>
      </c>
      <c r="K24" s="25" t="s">
        <v>1504</v>
      </c>
      <c r="L24" s="25" t="s">
        <v>1822</v>
      </c>
      <c r="M24" s="25" t="s">
        <v>1506</v>
      </c>
      <c r="N24" s="30" t="s">
        <v>1796</v>
      </c>
      <c r="O24" s="25">
        <v>3328</v>
      </c>
      <c r="P24" s="25">
        <v>17708</v>
      </c>
      <c r="Q24" s="25">
        <v>21036</v>
      </c>
      <c r="R24" s="25">
        <v>102</v>
      </c>
      <c r="S24" s="25">
        <f>2158+200</f>
        <v>2358</v>
      </c>
      <c r="T24" s="25">
        <f>2260+200</f>
        <v>2460</v>
      </c>
      <c r="U24" s="25">
        <v>0</v>
      </c>
      <c r="V24" s="25">
        <v>10</v>
      </c>
      <c r="W24" s="25">
        <f>szablon_wynik11[[#This Row],[Liczba zgonów w izbie przyjęć 0-18 lat]]+szablon_wynik11[[#This Row],[Liczba zgonów w izbie przyjęć &gt;18 lat]]</f>
        <v>10</v>
      </c>
    </row>
    <row r="25" spans="1:23" ht="26.25">
      <c r="A25" s="25" t="s">
        <v>1405</v>
      </c>
      <c r="B25" s="25" t="s">
        <v>1778</v>
      </c>
      <c r="C25" s="30" t="s">
        <v>1663</v>
      </c>
      <c r="D25" s="25" t="s">
        <v>13</v>
      </c>
      <c r="E25" s="25" t="s">
        <v>13</v>
      </c>
      <c r="F25" s="25" t="s">
        <v>13</v>
      </c>
      <c r="G25" s="25" t="s">
        <v>1672</v>
      </c>
      <c r="H25" s="25" t="s">
        <v>1666</v>
      </c>
      <c r="I25" s="25">
        <v>1</v>
      </c>
      <c r="J25" s="25">
        <v>3262011</v>
      </c>
      <c r="K25" s="25" t="s">
        <v>1434</v>
      </c>
      <c r="L25" s="25" t="s">
        <v>1825</v>
      </c>
      <c r="M25" s="25" t="s">
        <v>1437</v>
      </c>
      <c r="N25" s="30" t="s">
        <v>1746</v>
      </c>
      <c r="O25" s="25">
        <v>5496</v>
      </c>
      <c r="P25" s="25">
        <v>27807</v>
      </c>
      <c r="Q25" s="25">
        <v>33303</v>
      </c>
      <c r="R25" s="25">
        <v>0</v>
      </c>
      <c r="S25" s="25">
        <v>0</v>
      </c>
      <c r="T25" s="25">
        <v>0</v>
      </c>
      <c r="U25" s="32">
        <v>0</v>
      </c>
      <c r="V25" s="32">
        <v>0</v>
      </c>
      <c r="W25" s="25">
        <v>0</v>
      </c>
    </row>
    <row r="26" spans="1:2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12" t="s">
        <v>381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30" customHeight="1">
      <c r="A28" s="123" t="s">
        <v>1669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1"/>
      <c r="Q28" s="11"/>
      <c r="R28" s="11"/>
      <c r="S28" s="11"/>
      <c r="T28" s="11"/>
      <c r="U28" s="11"/>
      <c r="V28" s="11"/>
      <c r="W28" s="11"/>
    </row>
    <row r="29" spans="1:23" ht="30" customHeight="1">
      <c r="A29" s="123" t="s">
        <v>1895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1"/>
      <c r="Q29" s="11"/>
      <c r="R29" s="11"/>
      <c r="S29" s="11"/>
      <c r="T29" s="11"/>
      <c r="U29" s="11"/>
      <c r="V29" s="11"/>
      <c r="W29" s="11"/>
    </row>
    <row r="30" spans="1:23" ht="30" customHeight="1">
      <c r="A30" s="33" t="s">
        <v>1670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34"/>
      <c r="P30" s="11"/>
      <c r="Q30" s="11"/>
      <c r="R30" s="11"/>
      <c r="S30" s="11"/>
      <c r="T30" s="11"/>
      <c r="U30" s="11"/>
      <c r="V30" s="11"/>
      <c r="W30" s="11"/>
    </row>
    <row r="31" spans="1:2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</sheetData>
  <mergeCells count="3">
    <mergeCell ref="A28:O28"/>
    <mergeCell ref="A29:O29"/>
    <mergeCell ref="A1:W1"/>
  </mergeCells>
  <pageMargins left="0.7" right="0.7" top="0.75" bottom="0.75" header="0.3" footer="0.3"/>
  <pageSetup paperSize="8" scale="3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D19-BD7F-4094-B164-A254AE32A4D8}">
  <sheetPr>
    <pageSetUpPr fitToPage="1"/>
  </sheetPr>
  <dimension ref="A1:S5"/>
  <sheetViews>
    <sheetView workbookViewId="0">
      <pane ySplit="2" topLeftCell="A3" activePane="bottomLeft" state="frozen"/>
      <selection pane="bottomLeft" activeCell="L3" sqref="L3"/>
    </sheetView>
  </sheetViews>
  <sheetFormatPr defaultRowHeight="15"/>
  <cols>
    <col min="1" max="1" width="22.28515625" customWidth="1"/>
    <col min="2" max="2" width="19.5703125" customWidth="1"/>
    <col min="3" max="3" width="24" customWidth="1"/>
    <col min="4" max="4" width="17.85546875" customWidth="1"/>
    <col min="5" max="5" width="16.140625" customWidth="1"/>
    <col min="6" max="6" width="19.28515625" customWidth="1"/>
    <col min="7" max="7" width="18.140625" customWidth="1"/>
    <col min="8" max="8" width="20.7109375" customWidth="1"/>
    <col min="9" max="9" width="11.7109375" customWidth="1"/>
    <col min="10" max="10" width="18.5703125" customWidth="1"/>
    <col min="11" max="11" width="23.28515625" customWidth="1"/>
    <col min="12" max="12" width="18.28515625" customWidth="1"/>
    <col min="13" max="13" width="30.5703125" customWidth="1"/>
    <col min="14" max="14" width="23.42578125" customWidth="1"/>
    <col min="15" max="15" width="31.5703125" customWidth="1"/>
    <col min="16" max="16" width="17.42578125" customWidth="1"/>
    <col min="17" max="17" width="18.140625" customWidth="1"/>
    <col min="18" max="18" width="18.7109375" customWidth="1"/>
    <col min="19" max="19" width="17" customWidth="1"/>
  </cols>
  <sheetData>
    <row r="1" spans="1:19" ht="39.75" customHeight="1">
      <c r="A1" s="130" t="s">
        <v>1886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s="3" customFormat="1" ht="117" customHeight="1">
      <c r="A2" s="31" t="s">
        <v>1382</v>
      </c>
      <c r="B2" s="31" t="s">
        <v>1383</v>
      </c>
      <c r="C2" s="31" t="s">
        <v>1384</v>
      </c>
      <c r="D2" s="31" t="s">
        <v>1385</v>
      </c>
      <c r="E2" s="31" t="s">
        <v>1386</v>
      </c>
      <c r="F2" s="31" t="s">
        <v>1387</v>
      </c>
      <c r="G2" s="31" t="s">
        <v>1388</v>
      </c>
      <c r="H2" s="31" t="s">
        <v>1389</v>
      </c>
      <c r="I2" s="31" t="s">
        <v>1390</v>
      </c>
      <c r="J2" s="31" t="s">
        <v>1391</v>
      </c>
      <c r="K2" s="31" t="s">
        <v>1392</v>
      </c>
      <c r="L2" s="31" t="s">
        <v>1393</v>
      </c>
      <c r="M2" s="31" t="s">
        <v>1394</v>
      </c>
      <c r="N2" s="31" t="s">
        <v>1395</v>
      </c>
      <c r="O2" s="31" t="s">
        <v>1511</v>
      </c>
      <c r="P2" s="31" t="s">
        <v>1510</v>
      </c>
      <c r="Q2" s="31" t="s">
        <v>1509</v>
      </c>
      <c r="R2" s="31" t="s">
        <v>1508</v>
      </c>
      <c r="S2" s="31" t="s">
        <v>1507</v>
      </c>
    </row>
    <row r="3" spans="1:19" ht="78.75" customHeight="1">
      <c r="A3" s="25" t="s">
        <v>7</v>
      </c>
      <c r="B3" s="25" t="s">
        <v>1778</v>
      </c>
      <c r="C3" s="30" t="s">
        <v>1746</v>
      </c>
      <c r="D3" s="25" t="s">
        <v>13</v>
      </c>
      <c r="E3" s="25" t="s">
        <v>13</v>
      </c>
      <c r="F3" s="25" t="s">
        <v>13</v>
      </c>
      <c r="G3" s="25" t="s">
        <v>1667</v>
      </c>
      <c r="H3" s="25" t="s">
        <v>1435</v>
      </c>
      <c r="I3" s="25" t="s">
        <v>1436</v>
      </c>
      <c r="J3" s="25" t="s">
        <v>1779</v>
      </c>
      <c r="K3" s="25" t="s">
        <v>1434</v>
      </c>
      <c r="L3" s="25" t="s">
        <v>1668</v>
      </c>
      <c r="M3" s="25" t="s">
        <v>1437</v>
      </c>
      <c r="N3" s="30" t="s">
        <v>1746</v>
      </c>
      <c r="O3" s="25">
        <v>1</v>
      </c>
      <c r="P3" s="25">
        <v>390</v>
      </c>
      <c r="Q3" s="25">
        <v>4</v>
      </c>
      <c r="R3" s="25">
        <v>59</v>
      </c>
      <c r="S3" s="25">
        <v>8</v>
      </c>
    </row>
    <row r="4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90.75" customHeight="1">
      <c r="A5" s="131" t="s">
        <v>1671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</sheetData>
  <mergeCells count="2">
    <mergeCell ref="A5:S5"/>
    <mergeCell ref="A1:S1"/>
  </mergeCells>
  <pageMargins left="0.7" right="0.7" top="0.75" bottom="0.75" header="0.3" footer="0.3"/>
  <pageSetup paperSize="8" scale="4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0848-1061-4241-82BC-F0D44BD9D634}">
  <sheetPr>
    <pageSetUpPr fitToPage="1"/>
  </sheetPr>
  <dimension ref="A1:S5"/>
  <sheetViews>
    <sheetView workbookViewId="0">
      <pane ySplit="2" topLeftCell="A3" activePane="bottomLeft" state="frozen"/>
      <selection pane="bottomLeft" activeCell="S2" sqref="S2"/>
    </sheetView>
  </sheetViews>
  <sheetFormatPr defaultRowHeight="15"/>
  <cols>
    <col min="1" max="1" width="22.85546875" customWidth="1"/>
    <col min="2" max="2" width="23.42578125" customWidth="1"/>
    <col min="3" max="3" width="17.5703125" customWidth="1"/>
    <col min="4" max="4" width="13.42578125" customWidth="1"/>
    <col min="5" max="5" width="15" customWidth="1"/>
    <col min="6" max="6" width="16.28515625" customWidth="1"/>
    <col min="7" max="7" width="19.7109375" customWidth="1"/>
    <col min="8" max="8" width="16" customWidth="1"/>
    <col min="9" max="9" width="15.28515625" customWidth="1"/>
    <col min="10" max="10" width="12.28515625" customWidth="1"/>
    <col min="11" max="11" width="37.140625" customWidth="1"/>
    <col min="12" max="12" width="22.5703125" customWidth="1"/>
    <col min="13" max="13" width="17.42578125" bestFit="1" customWidth="1"/>
    <col min="14" max="14" width="19.140625" customWidth="1"/>
    <col min="15" max="15" width="26.140625" customWidth="1"/>
    <col min="16" max="16" width="24.7109375" customWidth="1"/>
    <col min="17" max="17" width="20.5703125" customWidth="1"/>
    <col min="18" max="18" width="21.28515625" customWidth="1"/>
    <col min="19" max="19" width="18.28515625" customWidth="1"/>
  </cols>
  <sheetData>
    <row r="1" spans="1:19" s="134" customFormat="1" ht="51.75" customHeight="1">
      <c r="A1" s="134" t="s">
        <v>1887</v>
      </c>
    </row>
    <row r="2" spans="1:19" s="35" customFormat="1" ht="109.5" customHeight="1">
      <c r="A2" s="31" t="s">
        <v>1382</v>
      </c>
      <c r="B2" s="31" t="s">
        <v>1383</v>
      </c>
      <c r="C2" s="31" t="s">
        <v>1384</v>
      </c>
      <c r="D2" s="31" t="s">
        <v>1385</v>
      </c>
      <c r="E2" s="31" t="s">
        <v>1386</v>
      </c>
      <c r="F2" s="31" t="s">
        <v>1387</v>
      </c>
      <c r="G2" s="31" t="s">
        <v>1388</v>
      </c>
      <c r="H2" s="31" t="s">
        <v>1389</v>
      </c>
      <c r="I2" s="31" t="s">
        <v>1390</v>
      </c>
      <c r="J2" s="31" t="s">
        <v>1391</v>
      </c>
      <c r="K2" s="31" t="s">
        <v>1392</v>
      </c>
      <c r="L2" s="31" t="s">
        <v>1393</v>
      </c>
      <c r="M2" s="31" t="s">
        <v>1394</v>
      </c>
      <c r="N2" s="31" t="s">
        <v>1395</v>
      </c>
      <c r="O2" s="31" t="s">
        <v>1512</v>
      </c>
      <c r="P2" s="31" t="s">
        <v>1513</v>
      </c>
      <c r="Q2" s="31" t="s">
        <v>1514</v>
      </c>
      <c r="R2" s="31" t="s">
        <v>1515</v>
      </c>
      <c r="S2" s="31" t="s">
        <v>1516</v>
      </c>
    </row>
    <row r="3" spans="1:19" s="11" customFormat="1" ht="45.75" customHeight="1">
      <c r="A3" s="25" t="s">
        <v>7</v>
      </c>
      <c r="B3" s="25" t="s">
        <v>1778</v>
      </c>
      <c r="C3" s="30" t="s">
        <v>1746</v>
      </c>
      <c r="D3" s="25" t="s">
        <v>13</v>
      </c>
      <c r="E3" s="25" t="s">
        <v>13</v>
      </c>
      <c r="F3" s="25" t="s">
        <v>13</v>
      </c>
      <c r="G3" s="25" t="s">
        <v>1672</v>
      </c>
      <c r="H3" s="25" t="s">
        <v>1435</v>
      </c>
      <c r="I3" s="25" t="s">
        <v>1436</v>
      </c>
      <c r="J3" s="25" t="s">
        <v>1779</v>
      </c>
      <c r="K3" s="25" t="s">
        <v>1434</v>
      </c>
      <c r="L3" s="25" t="s">
        <v>1668</v>
      </c>
      <c r="M3" s="25" t="s">
        <v>1437</v>
      </c>
      <c r="N3" s="25">
        <v>28889200040</v>
      </c>
      <c r="O3" s="25">
        <v>62</v>
      </c>
      <c r="P3" s="25">
        <v>29</v>
      </c>
      <c r="Q3" s="25">
        <v>6</v>
      </c>
      <c r="R3" s="25">
        <v>23</v>
      </c>
      <c r="S3" s="25">
        <v>1</v>
      </c>
    </row>
    <row r="4" spans="1:19" s="11" customFormat="1" ht="14.25"/>
    <row r="5" spans="1:19" s="11" customFormat="1" ht="66" customHeight="1">
      <c r="A5" s="131" t="s">
        <v>1673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</sheetData>
  <mergeCells count="2">
    <mergeCell ref="A1:XFD1"/>
    <mergeCell ref="A5:P5"/>
  </mergeCells>
  <pageMargins left="0.7" right="0.7" top="0.75" bottom="0.75" header="0.3" footer="0.3"/>
  <pageSetup paperSize="8" scale="5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3478-09B4-4A58-9A1B-141CC3E4D5A3}">
  <dimension ref="A1:K20"/>
  <sheetViews>
    <sheetView zoomScale="80" zoomScaleNormal="80" workbookViewId="0">
      <pane ySplit="2" topLeftCell="A16" activePane="bottomLeft" state="frozen"/>
      <selection pane="bottomLeft" activeCell="E6" sqref="E6"/>
    </sheetView>
  </sheetViews>
  <sheetFormatPr defaultRowHeight="15"/>
  <cols>
    <col min="1" max="1" width="21.85546875" customWidth="1"/>
    <col min="2" max="2" width="45.85546875" customWidth="1"/>
    <col min="3" max="3" width="37.85546875" customWidth="1"/>
    <col min="4" max="4" width="26.28515625" customWidth="1"/>
    <col min="5" max="5" width="23.28515625" customWidth="1"/>
    <col min="6" max="6" width="11.7109375" customWidth="1"/>
    <col min="7" max="7" width="12.28515625" customWidth="1"/>
    <col min="8" max="8" width="13.85546875" customWidth="1"/>
    <col min="9" max="9" width="17.42578125" customWidth="1"/>
    <col min="10" max="10" width="15.85546875" customWidth="1"/>
    <col min="11" max="11" width="13.7109375" customWidth="1"/>
  </cols>
  <sheetData>
    <row r="1" spans="1:11" s="135" customFormat="1" ht="43.5" customHeight="1">
      <c r="A1" s="135" t="s">
        <v>1888</v>
      </c>
    </row>
    <row r="2" spans="1:11" s="35" customFormat="1" ht="100.5" customHeight="1">
      <c r="A2" s="74" t="s">
        <v>1529</v>
      </c>
      <c r="B2" s="75" t="s">
        <v>1528</v>
      </c>
      <c r="C2" s="75" t="s">
        <v>1527</v>
      </c>
      <c r="D2" s="75" t="s">
        <v>1526</v>
      </c>
      <c r="E2" s="75" t="s">
        <v>1525</v>
      </c>
      <c r="F2" s="75" t="s">
        <v>1524</v>
      </c>
      <c r="G2" s="75" t="s">
        <v>1523</v>
      </c>
      <c r="H2" s="75" t="s">
        <v>1522</v>
      </c>
      <c r="I2" s="75" t="s">
        <v>1521</v>
      </c>
      <c r="J2" s="75" t="s">
        <v>1520</v>
      </c>
      <c r="K2" s="76" t="s">
        <v>1519</v>
      </c>
    </row>
    <row r="3" spans="1:11" s="11" customFormat="1" ht="57" customHeight="1">
      <c r="A3" s="77" t="s">
        <v>7</v>
      </c>
      <c r="B3" s="41" t="s">
        <v>1904</v>
      </c>
      <c r="C3" s="41" t="s">
        <v>1697</v>
      </c>
      <c r="D3" s="39" t="s">
        <v>296</v>
      </c>
      <c r="E3" s="39" t="s">
        <v>1518</v>
      </c>
      <c r="F3" s="39" t="s">
        <v>1675</v>
      </c>
      <c r="G3" s="39">
        <v>4</v>
      </c>
      <c r="H3" s="39">
        <v>4</v>
      </c>
      <c r="I3" s="39">
        <v>1</v>
      </c>
      <c r="J3" s="39">
        <v>1</v>
      </c>
      <c r="K3" s="78">
        <v>44</v>
      </c>
    </row>
    <row r="4" spans="1:11" s="11" customFormat="1" ht="57" customHeight="1">
      <c r="A4" s="77" t="s">
        <v>7</v>
      </c>
      <c r="B4" s="41" t="s">
        <v>308</v>
      </c>
      <c r="C4" s="41" t="s">
        <v>1973</v>
      </c>
      <c r="D4" s="73" t="s">
        <v>307</v>
      </c>
      <c r="E4" s="39" t="s">
        <v>445</v>
      </c>
      <c r="F4" s="39" t="s">
        <v>1675</v>
      </c>
      <c r="G4" s="39">
        <v>41</v>
      </c>
      <c r="H4" s="39">
        <v>41</v>
      </c>
      <c r="I4" s="39">
        <v>20</v>
      </c>
      <c r="J4" s="39">
        <v>20</v>
      </c>
      <c r="K4" s="78">
        <v>864</v>
      </c>
    </row>
    <row r="5" spans="1:11" s="11" customFormat="1" ht="57" customHeight="1">
      <c r="A5" s="77" t="s">
        <v>7</v>
      </c>
      <c r="B5" s="41" t="s">
        <v>1905</v>
      </c>
      <c r="C5" s="41" t="s">
        <v>1972</v>
      </c>
      <c r="D5" s="73" t="s">
        <v>303</v>
      </c>
      <c r="E5" s="39" t="s">
        <v>429</v>
      </c>
      <c r="F5" s="39" t="s">
        <v>1675</v>
      </c>
      <c r="G5" s="39">
        <v>0</v>
      </c>
      <c r="H5" s="39">
        <v>0</v>
      </c>
      <c r="I5" s="39">
        <v>1</v>
      </c>
      <c r="J5" s="39">
        <v>1</v>
      </c>
      <c r="K5" s="78">
        <v>17</v>
      </c>
    </row>
    <row r="6" spans="1:11" s="11" customFormat="1" ht="57" customHeight="1">
      <c r="A6" s="77" t="s">
        <v>7</v>
      </c>
      <c r="B6" s="41" t="s">
        <v>1906</v>
      </c>
      <c r="C6" s="41" t="s">
        <v>1971</v>
      </c>
      <c r="D6" s="73" t="s">
        <v>293</v>
      </c>
      <c r="E6" s="39" t="s">
        <v>1517</v>
      </c>
      <c r="F6" s="39" t="s">
        <v>1675</v>
      </c>
      <c r="G6" s="39">
        <v>0</v>
      </c>
      <c r="H6" s="39">
        <v>0</v>
      </c>
      <c r="I6" s="39">
        <v>3</v>
      </c>
      <c r="J6" s="39">
        <v>3</v>
      </c>
      <c r="K6" s="78">
        <v>5</v>
      </c>
    </row>
    <row r="7" spans="1:11" s="11" customFormat="1" ht="40.5" customHeight="1">
      <c r="A7" s="77" t="s">
        <v>7</v>
      </c>
      <c r="B7" s="37" t="s">
        <v>1699</v>
      </c>
      <c r="C7" s="37" t="s">
        <v>1700</v>
      </c>
      <c r="D7" s="38" t="s">
        <v>1701</v>
      </c>
      <c r="E7" s="37" t="s">
        <v>1702</v>
      </c>
      <c r="F7" s="39" t="s">
        <v>1703</v>
      </c>
      <c r="G7" s="39">
        <v>6</v>
      </c>
      <c r="H7" s="39">
        <v>6</v>
      </c>
      <c r="I7" s="39">
        <v>0</v>
      </c>
      <c r="J7" s="39">
        <v>0</v>
      </c>
      <c r="K7" s="78">
        <v>6</v>
      </c>
    </row>
    <row r="8" spans="1:11" s="11" customFormat="1" ht="38.25">
      <c r="A8" s="77" t="s">
        <v>7</v>
      </c>
      <c r="B8" s="37" t="s">
        <v>1434</v>
      </c>
      <c r="C8" s="37" t="s">
        <v>1676</v>
      </c>
      <c r="D8" s="37" t="s">
        <v>1437</v>
      </c>
      <c r="E8" s="39" t="s">
        <v>445</v>
      </c>
      <c r="F8" s="37" t="s">
        <v>1698</v>
      </c>
      <c r="G8" s="41">
        <v>37</v>
      </c>
      <c r="H8" s="41">
        <v>37</v>
      </c>
      <c r="I8" s="41">
        <v>29</v>
      </c>
      <c r="J8" s="41">
        <v>17</v>
      </c>
      <c r="K8" s="79">
        <v>43</v>
      </c>
    </row>
    <row r="9" spans="1:11" s="11" customFormat="1" ht="38.25">
      <c r="A9" s="77" t="s">
        <v>7</v>
      </c>
      <c r="B9" s="37" t="s">
        <v>1677</v>
      </c>
      <c r="C9" s="37" t="s">
        <v>1678</v>
      </c>
      <c r="D9" s="37" t="s">
        <v>1427</v>
      </c>
      <c r="E9" s="39" t="s">
        <v>445</v>
      </c>
      <c r="F9" s="37" t="s">
        <v>1698</v>
      </c>
      <c r="G9" s="41">
        <v>10</v>
      </c>
      <c r="H9" s="41">
        <v>4</v>
      </c>
      <c r="I9" s="41">
        <v>18</v>
      </c>
      <c r="J9" s="41">
        <v>3</v>
      </c>
      <c r="K9" s="79">
        <v>28</v>
      </c>
    </row>
    <row r="10" spans="1:11" s="11" customFormat="1" ht="38.25">
      <c r="A10" s="77" t="s">
        <v>7</v>
      </c>
      <c r="B10" s="37" t="s">
        <v>1677</v>
      </c>
      <c r="C10" s="37" t="s">
        <v>1679</v>
      </c>
      <c r="D10" s="37" t="s">
        <v>1427</v>
      </c>
      <c r="E10" s="39" t="s">
        <v>445</v>
      </c>
      <c r="F10" s="37" t="s">
        <v>1698</v>
      </c>
      <c r="G10" s="41">
        <v>6</v>
      </c>
      <c r="H10" s="41">
        <v>4</v>
      </c>
      <c r="I10" s="41">
        <v>21</v>
      </c>
      <c r="J10" s="41">
        <v>7</v>
      </c>
      <c r="K10" s="79">
        <v>19</v>
      </c>
    </row>
    <row r="11" spans="1:11" s="11" customFormat="1" ht="32.25" customHeight="1">
      <c r="A11" s="77" t="s">
        <v>7</v>
      </c>
      <c r="B11" s="42" t="s">
        <v>1680</v>
      </c>
      <c r="C11" s="20" t="s">
        <v>1681</v>
      </c>
      <c r="D11" s="43" t="s">
        <v>1433</v>
      </c>
      <c r="E11" s="39" t="s">
        <v>445</v>
      </c>
      <c r="F11" s="37" t="s">
        <v>1698</v>
      </c>
      <c r="G11" s="41">
        <v>19</v>
      </c>
      <c r="H11" s="41">
        <v>19</v>
      </c>
      <c r="I11" s="41">
        <v>36</v>
      </c>
      <c r="J11" s="41">
        <v>36</v>
      </c>
      <c r="K11" s="79">
        <v>12</v>
      </c>
    </row>
    <row r="12" spans="1:11" s="11" customFormat="1" ht="32.25" customHeight="1">
      <c r="A12" s="77" t="s">
        <v>7</v>
      </c>
      <c r="B12" s="37" t="s">
        <v>1682</v>
      </c>
      <c r="C12" s="37" t="s">
        <v>1683</v>
      </c>
      <c r="D12" s="37" t="s">
        <v>1419</v>
      </c>
      <c r="E12" s="37" t="s">
        <v>1684</v>
      </c>
      <c r="F12" s="37" t="s">
        <v>1698</v>
      </c>
      <c r="G12" s="41">
        <v>14</v>
      </c>
      <c r="H12" s="41">
        <v>10</v>
      </c>
      <c r="I12" s="41">
        <v>26</v>
      </c>
      <c r="J12" s="41">
        <v>11</v>
      </c>
      <c r="K12" s="79">
        <v>38</v>
      </c>
    </row>
    <row r="13" spans="1:11" s="11" customFormat="1" ht="32.25" customHeight="1">
      <c r="A13" s="77" t="s">
        <v>7</v>
      </c>
      <c r="B13" s="37" t="s">
        <v>1685</v>
      </c>
      <c r="C13" s="37" t="s">
        <v>1686</v>
      </c>
      <c r="D13" s="37" t="s">
        <v>1409</v>
      </c>
      <c r="E13" s="37" t="s">
        <v>1687</v>
      </c>
      <c r="F13" s="37" t="s">
        <v>1698</v>
      </c>
      <c r="G13" s="41">
        <v>7</v>
      </c>
      <c r="H13" s="41">
        <v>6</v>
      </c>
      <c r="I13" s="41">
        <v>8</v>
      </c>
      <c r="J13" s="41">
        <v>8</v>
      </c>
      <c r="K13" s="79">
        <v>9</v>
      </c>
    </row>
    <row r="14" spans="1:11" s="11" customFormat="1" ht="32.25" customHeight="1">
      <c r="A14" s="77" t="s">
        <v>7</v>
      </c>
      <c r="B14" s="42" t="s">
        <v>1688</v>
      </c>
      <c r="C14" s="20" t="s">
        <v>1689</v>
      </c>
      <c r="D14" s="43" t="s">
        <v>1690</v>
      </c>
      <c r="E14" s="42" t="s">
        <v>1691</v>
      </c>
      <c r="F14" s="37" t="s">
        <v>1698</v>
      </c>
      <c r="G14" s="41">
        <v>12</v>
      </c>
      <c r="H14" s="41">
        <v>8</v>
      </c>
      <c r="I14" s="41">
        <v>3</v>
      </c>
      <c r="J14" s="41">
        <v>1</v>
      </c>
      <c r="K14" s="79">
        <v>19</v>
      </c>
    </row>
    <row r="15" spans="1:11" s="11" customFormat="1" ht="32.25" customHeight="1">
      <c r="A15" s="77" t="s">
        <v>7</v>
      </c>
      <c r="B15" s="37" t="s">
        <v>1413</v>
      </c>
      <c r="C15" s="37" t="s">
        <v>1692</v>
      </c>
      <c r="D15" s="37" t="s">
        <v>1416</v>
      </c>
      <c r="E15" s="37" t="s">
        <v>1693</v>
      </c>
      <c r="F15" s="37" t="s">
        <v>1698</v>
      </c>
      <c r="G15" s="32">
        <v>17</v>
      </c>
      <c r="H15" s="32">
        <v>14</v>
      </c>
      <c r="I15" s="32">
        <v>10</v>
      </c>
      <c r="J15" s="32">
        <v>5</v>
      </c>
      <c r="K15" s="79">
        <v>14</v>
      </c>
    </row>
    <row r="16" spans="1:11" s="11" customFormat="1" ht="32.25" customHeight="1">
      <c r="A16" s="77" t="s">
        <v>7</v>
      </c>
      <c r="B16" s="37" t="s">
        <v>1420</v>
      </c>
      <c r="C16" s="37" t="s">
        <v>1694</v>
      </c>
      <c r="D16" s="37" t="s">
        <v>1423</v>
      </c>
      <c r="E16" s="37" t="s">
        <v>1695</v>
      </c>
      <c r="F16" s="37" t="s">
        <v>1698</v>
      </c>
      <c r="G16" s="41">
        <v>22</v>
      </c>
      <c r="H16" s="41">
        <v>12</v>
      </c>
      <c r="I16" s="41">
        <v>15</v>
      </c>
      <c r="J16" s="41">
        <v>6</v>
      </c>
      <c r="K16" s="79">
        <v>17</v>
      </c>
    </row>
    <row r="17" spans="1:11" s="11" customFormat="1" ht="32.25" customHeight="1">
      <c r="A17" s="80" t="s">
        <v>7</v>
      </c>
      <c r="B17" s="40" t="s">
        <v>1696</v>
      </c>
      <c r="C17" s="40" t="s">
        <v>1697</v>
      </c>
      <c r="D17" s="40" t="s">
        <v>296</v>
      </c>
      <c r="E17" s="54" t="s">
        <v>1518</v>
      </c>
      <c r="F17" s="40" t="s">
        <v>1698</v>
      </c>
      <c r="G17" s="66">
        <v>12</v>
      </c>
      <c r="H17" s="66">
        <v>10</v>
      </c>
      <c r="I17" s="66">
        <v>15</v>
      </c>
      <c r="J17" s="66">
        <v>5</v>
      </c>
      <c r="K17" s="81">
        <v>26</v>
      </c>
    </row>
    <row r="18" spans="1:11" s="11" customFormat="1" ht="14.25"/>
    <row r="19" spans="1:11" s="11" customFormat="1" ht="14.25"/>
    <row r="20" spans="1:11" s="11" customFormat="1" ht="106.5" customHeight="1">
      <c r="A20" s="131" t="s">
        <v>1674</v>
      </c>
      <c r="B20" s="131"/>
      <c r="C20" s="131"/>
      <c r="D20" s="131"/>
      <c r="E20" s="131"/>
      <c r="F20" s="131"/>
      <c r="G20" s="131"/>
      <c r="H20" s="131"/>
    </row>
  </sheetData>
  <mergeCells count="2">
    <mergeCell ref="A1:XFD1"/>
    <mergeCell ref="A20:H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AC75-DB9F-4BF5-B44D-F7D7023D542E}">
  <sheetPr>
    <tabColor theme="0" tint="-0.14999847407452621"/>
    <pageSetUpPr fitToPage="1"/>
  </sheetPr>
  <dimension ref="A1:G6"/>
  <sheetViews>
    <sheetView workbookViewId="0">
      <pane ySplit="2" topLeftCell="A3" activePane="bottomLeft" state="frozen"/>
      <selection pane="bottomLeft" activeCell="E11" sqref="E11"/>
    </sheetView>
  </sheetViews>
  <sheetFormatPr defaultRowHeight="15"/>
  <cols>
    <col min="1" max="1" width="18.85546875" customWidth="1"/>
    <col min="2" max="2" width="30" customWidth="1"/>
    <col min="3" max="3" width="36.140625" customWidth="1"/>
    <col min="4" max="4" width="22.5703125" customWidth="1"/>
    <col min="5" max="5" width="25" customWidth="1"/>
    <col min="6" max="6" width="27.140625" customWidth="1"/>
    <col min="7" max="7" width="31.28515625" customWidth="1"/>
  </cols>
  <sheetData>
    <row r="1" spans="1:7" ht="49.5" customHeight="1">
      <c r="A1" s="130" t="s">
        <v>1889</v>
      </c>
      <c r="B1" s="130"/>
      <c r="C1" s="130"/>
      <c r="D1" s="130"/>
      <c r="E1" s="130"/>
      <c r="F1" s="130"/>
      <c r="G1" s="130"/>
    </row>
    <row r="2" spans="1:7" s="3" customFormat="1" ht="82.5" customHeight="1">
      <c r="A2" s="31" t="s">
        <v>1538</v>
      </c>
      <c r="B2" s="31" t="s">
        <v>1537</v>
      </c>
      <c r="C2" s="31" t="s">
        <v>1536</v>
      </c>
      <c r="D2" s="31" t="s">
        <v>1535</v>
      </c>
      <c r="E2" s="31" t="s">
        <v>1534</v>
      </c>
      <c r="F2" s="31" t="s">
        <v>1533</v>
      </c>
      <c r="G2" s="31" t="s">
        <v>1532</v>
      </c>
    </row>
    <row r="3" spans="1:7" ht="30.75" customHeight="1">
      <c r="A3" s="25" t="s">
        <v>1582</v>
      </c>
      <c r="B3" s="25" t="s">
        <v>1531</v>
      </c>
      <c r="C3" s="25" t="s">
        <v>1530</v>
      </c>
      <c r="D3" s="25">
        <v>10</v>
      </c>
      <c r="E3" s="25">
        <v>13</v>
      </c>
      <c r="F3" s="25">
        <v>43</v>
      </c>
      <c r="G3" s="25">
        <v>4</v>
      </c>
    </row>
    <row r="4" spans="1:7">
      <c r="A4" s="11"/>
      <c r="B4" s="11"/>
      <c r="C4" s="11"/>
      <c r="D4" s="11"/>
      <c r="E4" s="11"/>
      <c r="F4" s="11"/>
      <c r="G4" s="11"/>
    </row>
    <row r="5" spans="1:7">
      <c r="A5" s="11"/>
      <c r="B5" s="11"/>
      <c r="C5" s="11"/>
      <c r="D5" s="11"/>
      <c r="E5" s="11"/>
      <c r="F5" s="11"/>
      <c r="G5" s="11"/>
    </row>
    <row r="6" spans="1:7" ht="135" customHeight="1">
      <c r="A6" s="131" t="s">
        <v>1640</v>
      </c>
      <c r="B6" s="131"/>
      <c r="C6" s="131"/>
      <c r="D6" s="131"/>
      <c r="E6" s="131"/>
      <c r="F6" s="131"/>
      <c r="G6" s="131"/>
    </row>
  </sheetData>
  <mergeCells count="2">
    <mergeCell ref="A1:G1"/>
    <mergeCell ref="A6:G6"/>
  </mergeCells>
  <pageMargins left="0.7" right="0.7" top="0.75" bottom="0.75" header="0.3" footer="0.3"/>
  <pageSetup paperSize="9" scale="68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54CB-95B7-4C20-B6BE-9A66C946204D}">
  <sheetPr>
    <pageSetUpPr fitToPage="1"/>
  </sheetPr>
  <dimension ref="A1:O18"/>
  <sheetViews>
    <sheetView workbookViewId="0">
      <pane ySplit="2" topLeftCell="A5" activePane="bottomLeft" state="frozen"/>
      <selection pane="bottomLeft" activeCell="C2" sqref="C2"/>
    </sheetView>
  </sheetViews>
  <sheetFormatPr defaultRowHeight="15"/>
  <cols>
    <col min="1" max="1" width="12.42578125" bestFit="1" customWidth="1"/>
    <col min="2" max="2" width="21.42578125" customWidth="1"/>
    <col min="3" max="3" width="19" customWidth="1"/>
    <col min="4" max="4" width="22.140625" customWidth="1"/>
    <col min="5" max="5" width="23.85546875" customWidth="1"/>
    <col min="6" max="6" width="25.28515625" customWidth="1"/>
    <col min="7" max="7" width="27.140625" customWidth="1"/>
    <col min="8" max="8" width="31.140625" customWidth="1"/>
    <col min="9" max="9" width="23" customWidth="1"/>
    <col min="10" max="10" width="32.5703125" customWidth="1"/>
    <col min="11" max="11" width="29.28515625" customWidth="1"/>
    <col min="12" max="12" width="30.5703125" customWidth="1"/>
    <col min="13" max="13" width="24" customWidth="1"/>
    <col min="14" max="14" width="22.85546875" customWidth="1"/>
    <col min="15" max="15" width="32.85546875" customWidth="1"/>
  </cols>
  <sheetData>
    <row r="1" spans="1:15" ht="40.5" customHeight="1">
      <c r="A1" s="136" t="s">
        <v>1890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" customFormat="1" ht="115.5" customHeight="1">
      <c r="A2" s="31" t="s">
        <v>1569</v>
      </c>
      <c r="B2" s="31" t="s">
        <v>1568</v>
      </c>
      <c r="C2" s="31" t="s">
        <v>1567</v>
      </c>
      <c r="D2" s="31" t="s">
        <v>1566</v>
      </c>
      <c r="E2" s="31" t="s">
        <v>1565</v>
      </c>
      <c r="F2" s="31" t="s">
        <v>1564</v>
      </c>
      <c r="G2" s="31" t="s">
        <v>1563</v>
      </c>
      <c r="H2" s="31" t="s">
        <v>1705</v>
      </c>
      <c r="I2" s="31" t="s">
        <v>1706</v>
      </c>
      <c r="J2" s="31" t="s">
        <v>1707</v>
      </c>
      <c r="K2" s="31" t="s">
        <v>1708</v>
      </c>
      <c r="L2" s="31" t="s">
        <v>1709</v>
      </c>
      <c r="M2" s="31" t="s">
        <v>1710</v>
      </c>
      <c r="N2" s="31" t="s">
        <v>1711</v>
      </c>
      <c r="O2" s="31" t="s">
        <v>1712</v>
      </c>
    </row>
    <row r="3" spans="1:15" ht="20.100000000000001" customHeight="1">
      <c r="A3" s="25" t="s">
        <v>1562</v>
      </c>
      <c r="B3" s="25">
        <v>14706</v>
      </c>
      <c r="C3" s="25">
        <v>8145</v>
      </c>
      <c r="D3" s="25">
        <v>22851</v>
      </c>
      <c r="E3" s="25">
        <v>94</v>
      </c>
      <c r="F3" s="25">
        <v>833</v>
      </c>
      <c r="G3" s="25">
        <v>927</v>
      </c>
      <c r="H3" s="25" t="s">
        <v>1552</v>
      </c>
      <c r="I3" s="25" t="s">
        <v>1055</v>
      </c>
      <c r="J3" s="25" t="s">
        <v>1072</v>
      </c>
      <c r="K3" s="44">
        <v>6.2500000000000003E-3</v>
      </c>
      <c r="L3" s="25" t="s">
        <v>719</v>
      </c>
      <c r="M3" s="25" t="s">
        <v>682</v>
      </c>
      <c r="N3" s="25" t="s">
        <v>1540</v>
      </c>
      <c r="O3" s="25" t="s">
        <v>919</v>
      </c>
    </row>
    <row r="4" spans="1:15" ht="20.100000000000001" customHeight="1">
      <c r="A4" s="25" t="s">
        <v>1561</v>
      </c>
      <c r="B4" s="25">
        <v>13567</v>
      </c>
      <c r="C4" s="25">
        <v>7232</v>
      </c>
      <c r="D4" s="25">
        <v>20799</v>
      </c>
      <c r="E4" s="25">
        <v>63</v>
      </c>
      <c r="F4" s="25">
        <v>780</v>
      </c>
      <c r="G4" s="25">
        <v>843</v>
      </c>
      <c r="H4" s="25" t="s">
        <v>1542</v>
      </c>
      <c r="I4" s="25" t="s">
        <v>1072</v>
      </c>
      <c r="J4" s="25" t="s">
        <v>891</v>
      </c>
      <c r="K4" s="44">
        <v>6.2500000000000003E-3</v>
      </c>
      <c r="L4" s="25" t="s">
        <v>719</v>
      </c>
      <c r="M4" s="25" t="s">
        <v>682</v>
      </c>
      <c r="N4" s="44">
        <v>6.2500000000000003E-3</v>
      </c>
      <c r="O4" s="25" t="s">
        <v>1276</v>
      </c>
    </row>
    <row r="5" spans="1:15" ht="20.100000000000001" customHeight="1">
      <c r="A5" s="25" t="s">
        <v>1560</v>
      </c>
      <c r="B5" s="25">
        <v>13918</v>
      </c>
      <c r="C5" s="25">
        <v>7699</v>
      </c>
      <c r="D5" s="25">
        <v>21617</v>
      </c>
      <c r="E5" s="25">
        <v>67</v>
      </c>
      <c r="F5" s="25">
        <v>900</v>
      </c>
      <c r="G5" s="25">
        <v>967</v>
      </c>
      <c r="H5" s="25" t="s">
        <v>1542</v>
      </c>
      <c r="I5" s="25" t="s">
        <v>1067</v>
      </c>
      <c r="J5" s="25" t="s">
        <v>1263</v>
      </c>
      <c r="K5" s="44">
        <v>6.2500000000000003E-3</v>
      </c>
      <c r="L5" s="25" t="s">
        <v>1263</v>
      </c>
      <c r="M5" s="25" t="s">
        <v>682</v>
      </c>
      <c r="N5" s="25" t="s">
        <v>1540</v>
      </c>
      <c r="O5" s="25" t="s">
        <v>659</v>
      </c>
    </row>
    <row r="6" spans="1:15" ht="20.100000000000001" customHeight="1">
      <c r="A6" s="25" t="s">
        <v>1559</v>
      </c>
      <c r="B6" s="25">
        <v>13395</v>
      </c>
      <c r="C6" s="25">
        <v>7493</v>
      </c>
      <c r="D6" s="25">
        <v>20888</v>
      </c>
      <c r="E6" s="25">
        <v>82</v>
      </c>
      <c r="F6" s="25">
        <v>846</v>
      </c>
      <c r="G6" s="25">
        <v>928</v>
      </c>
      <c r="H6" s="25" t="s">
        <v>1542</v>
      </c>
      <c r="I6" s="25" t="s">
        <v>1558</v>
      </c>
      <c r="J6" s="25" t="s">
        <v>1072</v>
      </c>
      <c r="K6" s="44">
        <v>6.2500000000000003E-3</v>
      </c>
      <c r="L6" s="25" t="s">
        <v>1072</v>
      </c>
      <c r="M6" s="25" t="s">
        <v>682</v>
      </c>
      <c r="N6" s="25" t="s">
        <v>1540</v>
      </c>
      <c r="O6" s="25" t="s">
        <v>1539</v>
      </c>
    </row>
    <row r="7" spans="1:15" ht="20.100000000000001" customHeight="1">
      <c r="A7" s="25" t="s">
        <v>1557</v>
      </c>
      <c r="B7" s="25">
        <v>15384</v>
      </c>
      <c r="C7" s="25">
        <v>8055</v>
      </c>
      <c r="D7" s="25">
        <v>23439</v>
      </c>
      <c r="E7" s="25">
        <v>114</v>
      </c>
      <c r="F7" s="25">
        <v>890</v>
      </c>
      <c r="G7" s="25">
        <v>1004</v>
      </c>
      <c r="H7" s="25" t="s">
        <v>1542</v>
      </c>
      <c r="I7" s="25" t="s">
        <v>538</v>
      </c>
      <c r="J7" s="25" t="s">
        <v>462</v>
      </c>
      <c r="K7" s="44">
        <v>6.9444444444444441E-3</v>
      </c>
      <c r="L7" s="25" t="s">
        <v>1072</v>
      </c>
      <c r="M7" s="25" t="s">
        <v>682</v>
      </c>
      <c r="N7" s="25" t="s">
        <v>1540</v>
      </c>
      <c r="O7" s="25" t="s">
        <v>700</v>
      </c>
    </row>
    <row r="8" spans="1:15" ht="20.100000000000001" customHeight="1">
      <c r="A8" s="25" t="s">
        <v>1556</v>
      </c>
      <c r="B8" s="25">
        <v>15807</v>
      </c>
      <c r="C8" s="25">
        <v>8489</v>
      </c>
      <c r="D8" s="25">
        <v>24296</v>
      </c>
      <c r="E8" s="25">
        <v>71</v>
      </c>
      <c r="F8" s="25">
        <v>863</v>
      </c>
      <c r="G8" s="25">
        <v>934</v>
      </c>
      <c r="H8" s="25" t="s">
        <v>1552</v>
      </c>
      <c r="I8" s="25" t="s">
        <v>750</v>
      </c>
      <c r="J8" s="25" t="s">
        <v>462</v>
      </c>
      <c r="K8" s="44">
        <v>6.9444444444444441E-3</v>
      </c>
      <c r="L8" s="25" t="s">
        <v>1072</v>
      </c>
      <c r="M8" s="25" t="s">
        <v>682</v>
      </c>
      <c r="N8" s="25" t="s">
        <v>1540</v>
      </c>
      <c r="O8" s="25" t="s">
        <v>1539</v>
      </c>
    </row>
    <row r="9" spans="1:15" ht="20.100000000000001" customHeight="1">
      <c r="A9" s="25" t="s">
        <v>1555</v>
      </c>
      <c r="B9" s="25">
        <v>17160</v>
      </c>
      <c r="C9" s="25">
        <v>9269</v>
      </c>
      <c r="D9" s="25">
        <v>26429</v>
      </c>
      <c r="E9" s="25">
        <v>116</v>
      </c>
      <c r="F9" s="25">
        <v>1019</v>
      </c>
      <c r="G9" s="25">
        <v>1135</v>
      </c>
      <c r="H9" s="25" t="s">
        <v>1552</v>
      </c>
      <c r="I9" s="25" t="s">
        <v>1049</v>
      </c>
      <c r="J9" s="25" t="s">
        <v>504</v>
      </c>
      <c r="K9" s="44">
        <v>6.9444444444444441E-3</v>
      </c>
      <c r="L9" s="25" t="s">
        <v>709</v>
      </c>
      <c r="M9" s="25" t="s">
        <v>1540</v>
      </c>
      <c r="N9" s="25" t="s">
        <v>1540</v>
      </c>
      <c r="O9" s="25" t="s">
        <v>1554</v>
      </c>
    </row>
    <row r="10" spans="1:15" ht="20.100000000000001" customHeight="1">
      <c r="A10" s="25" t="s">
        <v>1553</v>
      </c>
      <c r="B10" s="25">
        <v>17111</v>
      </c>
      <c r="C10" s="25">
        <v>9477</v>
      </c>
      <c r="D10" s="25">
        <v>26588</v>
      </c>
      <c r="E10" s="25">
        <v>53</v>
      </c>
      <c r="F10" s="25">
        <v>1028</v>
      </c>
      <c r="G10" s="25">
        <v>1081</v>
      </c>
      <c r="H10" s="25" t="s">
        <v>1552</v>
      </c>
      <c r="I10" s="25" t="s">
        <v>1551</v>
      </c>
      <c r="J10" s="25" t="s">
        <v>750</v>
      </c>
      <c r="K10" s="44">
        <v>6.9444444444444441E-3</v>
      </c>
      <c r="L10" s="25" t="s">
        <v>770</v>
      </c>
      <c r="M10" s="25" t="s">
        <v>682</v>
      </c>
      <c r="N10" s="25" t="s">
        <v>1540</v>
      </c>
      <c r="O10" s="25" t="s">
        <v>1550</v>
      </c>
    </row>
    <row r="11" spans="1:15" ht="20.100000000000001" customHeight="1">
      <c r="A11" s="25" t="s">
        <v>1549</v>
      </c>
      <c r="B11" s="25">
        <v>16097</v>
      </c>
      <c r="C11" s="25">
        <v>8619</v>
      </c>
      <c r="D11" s="25">
        <v>24716</v>
      </c>
      <c r="E11" s="25">
        <v>65</v>
      </c>
      <c r="F11" s="25">
        <v>760</v>
      </c>
      <c r="G11" s="25">
        <v>825</v>
      </c>
      <c r="H11" s="25" t="s">
        <v>1542</v>
      </c>
      <c r="I11" s="25" t="s">
        <v>1055</v>
      </c>
      <c r="J11" s="25" t="s">
        <v>474</v>
      </c>
      <c r="K11" s="44">
        <v>6.9444444444444441E-3</v>
      </c>
      <c r="L11" s="25" t="s">
        <v>1072</v>
      </c>
      <c r="M11" s="25" t="s">
        <v>682</v>
      </c>
      <c r="N11" s="25" t="s">
        <v>1540</v>
      </c>
      <c r="O11" s="25" t="s">
        <v>700</v>
      </c>
    </row>
    <row r="12" spans="1:15" ht="20.100000000000001" customHeight="1">
      <c r="A12" s="25" t="s">
        <v>1548</v>
      </c>
      <c r="B12" s="25">
        <v>14693</v>
      </c>
      <c r="C12" s="25">
        <v>7919</v>
      </c>
      <c r="D12" s="25">
        <v>22612</v>
      </c>
      <c r="E12" s="25">
        <v>70</v>
      </c>
      <c r="F12" s="25">
        <v>858</v>
      </c>
      <c r="G12" s="25">
        <v>928</v>
      </c>
      <c r="H12" s="25" t="s">
        <v>1542</v>
      </c>
      <c r="I12" s="25" t="s">
        <v>1263</v>
      </c>
      <c r="J12" s="25" t="s">
        <v>918</v>
      </c>
      <c r="K12" s="44">
        <v>6.2500000000000003E-3</v>
      </c>
      <c r="L12" s="25" t="s">
        <v>474</v>
      </c>
      <c r="M12" s="25" t="s">
        <v>682</v>
      </c>
      <c r="N12" s="25" t="s">
        <v>1540</v>
      </c>
      <c r="O12" s="25" t="s">
        <v>1539</v>
      </c>
    </row>
    <row r="13" spans="1:15" ht="20.100000000000001" customHeight="1">
      <c r="A13" s="25" t="s">
        <v>1547</v>
      </c>
      <c r="B13" s="25">
        <v>14001</v>
      </c>
      <c r="C13" s="25">
        <v>7494</v>
      </c>
      <c r="D13" s="25">
        <v>21495</v>
      </c>
      <c r="E13" s="25">
        <v>69</v>
      </c>
      <c r="F13" s="25">
        <v>661</v>
      </c>
      <c r="G13" s="25">
        <v>730</v>
      </c>
      <c r="H13" s="25" t="s">
        <v>1542</v>
      </c>
      <c r="I13" s="25" t="s">
        <v>891</v>
      </c>
      <c r="J13" s="25" t="s">
        <v>629</v>
      </c>
      <c r="K13" s="44">
        <v>6.2500000000000003E-3</v>
      </c>
      <c r="L13" s="25" t="s">
        <v>1072</v>
      </c>
      <c r="M13" s="25" t="s">
        <v>682</v>
      </c>
      <c r="N13" s="25" t="s">
        <v>1540</v>
      </c>
      <c r="O13" s="25" t="s">
        <v>1539</v>
      </c>
    </row>
    <row r="14" spans="1:15" ht="20.100000000000001" customHeight="1">
      <c r="A14" s="25" t="s">
        <v>1546</v>
      </c>
      <c r="B14" s="25">
        <v>16471</v>
      </c>
      <c r="C14" s="25">
        <v>8263</v>
      </c>
      <c r="D14" s="25">
        <v>24734</v>
      </c>
      <c r="E14" s="25">
        <v>71</v>
      </c>
      <c r="F14" s="25">
        <v>746</v>
      </c>
      <c r="G14" s="36">
        <v>817</v>
      </c>
      <c r="H14" s="36" t="s">
        <v>1542</v>
      </c>
      <c r="I14" s="36" t="s">
        <v>918</v>
      </c>
      <c r="J14" s="36" t="s">
        <v>1545</v>
      </c>
      <c r="K14" s="45">
        <v>6.2500000000000003E-3</v>
      </c>
      <c r="L14" s="36" t="s">
        <v>1155</v>
      </c>
      <c r="M14" s="36" t="s">
        <v>1540</v>
      </c>
      <c r="N14" s="36" t="s">
        <v>1540</v>
      </c>
      <c r="O14" s="36" t="s">
        <v>1539</v>
      </c>
    </row>
    <row r="15" spans="1:15" ht="20.100000000000001" customHeight="1">
      <c r="A15" s="25" t="s">
        <v>1544</v>
      </c>
      <c r="B15" s="25">
        <v>182310</v>
      </c>
      <c r="C15" s="25">
        <v>98154</v>
      </c>
      <c r="D15" s="25">
        <v>280464</v>
      </c>
      <c r="E15" s="25">
        <v>935</v>
      </c>
      <c r="F15" s="46">
        <v>10184</v>
      </c>
      <c r="G15" s="39">
        <v>11119</v>
      </c>
      <c r="H15" s="47"/>
      <c r="I15" s="47"/>
      <c r="J15" s="47"/>
      <c r="K15" s="47"/>
      <c r="L15" s="47"/>
      <c r="M15" s="47"/>
      <c r="N15" s="47"/>
      <c r="O15" s="47"/>
    </row>
    <row r="16" spans="1:15" ht="20.100000000000001" customHeight="1">
      <c r="A16" s="25" t="s">
        <v>1543</v>
      </c>
      <c r="B16" s="25">
        <v>15193</v>
      </c>
      <c r="C16" s="25">
        <v>8180</v>
      </c>
      <c r="D16" s="25">
        <v>23372</v>
      </c>
      <c r="E16" s="25">
        <v>78</v>
      </c>
      <c r="F16" s="25">
        <v>849</v>
      </c>
      <c r="G16" s="48">
        <v>927</v>
      </c>
      <c r="H16" s="48" t="s">
        <v>1542</v>
      </c>
      <c r="I16" s="48" t="s">
        <v>1541</v>
      </c>
      <c r="J16" s="48" t="s">
        <v>719</v>
      </c>
      <c r="K16" s="49">
        <v>6.2500000000000003E-3</v>
      </c>
      <c r="L16" s="48" t="s">
        <v>1072</v>
      </c>
      <c r="M16" s="48" t="s">
        <v>682</v>
      </c>
      <c r="N16" s="48" t="s">
        <v>1540</v>
      </c>
      <c r="O16" s="48" t="s">
        <v>1539</v>
      </c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66.75" customHeight="1">
      <c r="A18" s="131" t="s">
        <v>1704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</sheetData>
  <mergeCells count="2">
    <mergeCell ref="A1:O1"/>
    <mergeCell ref="A18:O18"/>
  </mergeCells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22E2-E17E-4342-B2C1-120A129BD1EE}">
  <sheetPr>
    <pageSetUpPr fitToPage="1"/>
  </sheetPr>
  <dimension ref="A1:C19"/>
  <sheetViews>
    <sheetView workbookViewId="0">
      <pane ySplit="2" topLeftCell="A3" activePane="bottomLeft" state="frozen"/>
      <selection pane="bottomLeft" activeCell="D2" sqref="D2"/>
    </sheetView>
  </sheetViews>
  <sheetFormatPr defaultRowHeight="15"/>
  <cols>
    <col min="1" max="1" width="31.42578125" bestFit="1" customWidth="1"/>
    <col min="2" max="2" width="73.85546875" customWidth="1"/>
    <col min="3" max="3" width="16.42578125" customWidth="1"/>
  </cols>
  <sheetData>
    <row r="1" spans="1:3" ht="52.5" customHeight="1">
      <c r="A1" s="137" t="s">
        <v>1891</v>
      </c>
      <c r="B1" s="137"/>
      <c r="C1" s="137"/>
    </row>
    <row r="2" spans="1:3" ht="76.5" customHeight="1">
      <c r="A2" s="50" t="s">
        <v>1569</v>
      </c>
      <c r="B2" s="10" t="s">
        <v>1713</v>
      </c>
    </row>
    <row r="3" spans="1:3" ht="35.25" customHeight="1">
      <c r="A3" s="51" t="s">
        <v>1581</v>
      </c>
      <c r="B3" s="48">
        <v>-1028</v>
      </c>
    </row>
    <row r="4" spans="1:3" ht="35.25" customHeight="1">
      <c r="A4" s="28" t="s">
        <v>1580</v>
      </c>
      <c r="B4" s="25">
        <v>-432</v>
      </c>
    </row>
    <row r="5" spans="1:3" ht="35.25" customHeight="1">
      <c r="A5" s="28" t="s">
        <v>1579</v>
      </c>
      <c r="B5" s="25">
        <v>-581</v>
      </c>
    </row>
    <row r="6" spans="1:3" ht="35.25" customHeight="1">
      <c r="A6" s="28" t="s">
        <v>1578</v>
      </c>
      <c r="B6" s="25">
        <v>-466</v>
      </c>
    </row>
    <row r="7" spans="1:3" ht="35.25" customHeight="1">
      <c r="A7" s="28" t="s">
        <v>1577</v>
      </c>
      <c r="B7" s="25">
        <v>-626</v>
      </c>
    </row>
    <row r="8" spans="1:3" ht="35.25" customHeight="1">
      <c r="A8" s="28" t="s">
        <v>1576</v>
      </c>
      <c r="B8" s="25">
        <v>-666</v>
      </c>
    </row>
    <row r="9" spans="1:3" ht="35.25" customHeight="1">
      <c r="A9" s="28" t="s">
        <v>1575</v>
      </c>
      <c r="B9" s="25">
        <v>-854</v>
      </c>
    </row>
    <row r="10" spans="1:3" ht="35.25" customHeight="1">
      <c r="A10" s="28" t="s">
        <v>1574</v>
      </c>
      <c r="B10" s="25">
        <v>-1056</v>
      </c>
    </row>
    <row r="11" spans="1:3" ht="35.25" customHeight="1">
      <c r="A11" s="28" t="s">
        <v>1573</v>
      </c>
      <c r="B11" s="25">
        <v>678</v>
      </c>
    </row>
    <row r="12" spans="1:3" ht="35.25" customHeight="1">
      <c r="A12" s="28" t="s">
        <v>1548</v>
      </c>
      <c r="B12" s="25">
        <v>463</v>
      </c>
    </row>
    <row r="13" spans="1:3" ht="35.25" customHeight="1">
      <c r="A13" s="28" t="s">
        <v>1572</v>
      </c>
      <c r="B13" s="25">
        <v>659</v>
      </c>
    </row>
    <row r="14" spans="1:3" ht="35.25" customHeight="1">
      <c r="A14" s="28" t="s">
        <v>1571</v>
      </c>
      <c r="B14" s="25">
        <v>825</v>
      </c>
    </row>
    <row r="15" spans="1:3" ht="35.25" customHeight="1">
      <c r="A15" s="28" t="s">
        <v>1570</v>
      </c>
      <c r="B15" s="25">
        <v>-3084</v>
      </c>
    </row>
    <row r="16" spans="1:3" ht="35.25" customHeight="1">
      <c r="A16" s="28" t="s">
        <v>1543</v>
      </c>
      <c r="B16" s="52">
        <v>-257</v>
      </c>
    </row>
    <row r="17" spans="1:2" ht="35.25" customHeight="1">
      <c r="A17" s="11"/>
      <c r="B17" s="11"/>
    </row>
    <row r="18" spans="1:2" ht="69" customHeight="1">
      <c r="A18" s="131" t="s">
        <v>1640</v>
      </c>
      <c r="B18" s="131"/>
    </row>
    <row r="19" spans="1:2" ht="44.25" customHeight="1">
      <c r="A19" s="11"/>
      <c r="B19" s="11"/>
    </row>
  </sheetData>
  <mergeCells count="2">
    <mergeCell ref="A18:B18"/>
    <mergeCell ref="A1:C1"/>
  </mergeCells>
  <pageMargins left="0.7" right="0.7" top="0.75" bottom="0.75" header="0.3" footer="0.3"/>
  <pageSetup paperSize="9" scale="71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2A1F-799E-4920-9E24-092141F1BE92}">
  <sheetPr>
    <pageSetUpPr fitToPage="1"/>
  </sheetPr>
  <dimension ref="A1:X18"/>
  <sheetViews>
    <sheetView zoomScale="120" zoomScaleNormal="120" workbookViewId="0">
      <pane ySplit="2" topLeftCell="A3" activePane="bottomLeft" state="frozen"/>
      <selection pane="bottomLeft" activeCell="B2" sqref="B2"/>
    </sheetView>
  </sheetViews>
  <sheetFormatPr defaultRowHeight="15"/>
  <cols>
    <col min="1" max="1" width="33.5703125" customWidth="1"/>
    <col min="2" max="2" width="13.5703125" bestFit="1" customWidth="1"/>
    <col min="3" max="3" width="14.7109375" customWidth="1"/>
    <col min="4" max="4" width="12.42578125" bestFit="1" customWidth="1"/>
    <col min="5" max="5" width="12.5703125" customWidth="1"/>
    <col min="6" max="6" width="13.42578125" customWidth="1"/>
    <col min="7" max="7" width="14.85546875" bestFit="1" customWidth="1"/>
    <col min="8" max="8" width="12.42578125" bestFit="1" customWidth="1"/>
    <col min="9" max="10" width="14.85546875" bestFit="1" customWidth="1"/>
    <col min="11" max="11" width="18.42578125" bestFit="1" customWidth="1"/>
    <col min="12" max="13" width="14.85546875" bestFit="1" customWidth="1"/>
    <col min="14" max="23" width="14.85546875" customWidth="1"/>
    <col min="24" max="24" width="10.28515625" customWidth="1"/>
  </cols>
  <sheetData>
    <row r="1" spans="1:24" ht="45" customHeight="1">
      <c r="A1" s="130" t="s">
        <v>1907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4" ht="127.5">
      <c r="A2" s="70" t="s">
        <v>1569</v>
      </c>
      <c r="B2" s="58" t="s">
        <v>1927</v>
      </c>
      <c r="C2" s="58" t="s">
        <v>1928</v>
      </c>
      <c r="D2" s="58" t="s">
        <v>1929</v>
      </c>
      <c r="E2" s="58" t="s">
        <v>1930</v>
      </c>
      <c r="F2" s="58" t="s">
        <v>1931</v>
      </c>
      <c r="G2" s="58" t="s">
        <v>1932</v>
      </c>
      <c r="H2" s="58" t="s">
        <v>1933</v>
      </c>
      <c r="I2" s="58" t="s">
        <v>1934</v>
      </c>
      <c r="J2" s="58" t="s">
        <v>1935</v>
      </c>
      <c r="K2" s="58" t="s">
        <v>1936</v>
      </c>
      <c r="L2" s="58" t="s">
        <v>1937</v>
      </c>
      <c r="M2" s="58" t="s">
        <v>1938</v>
      </c>
      <c r="N2" s="58" t="s">
        <v>1939</v>
      </c>
      <c r="O2" s="58" t="s">
        <v>1940</v>
      </c>
      <c r="P2" s="58" t="s">
        <v>1941</v>
      </c>
      <c r="Q2" s="58" t="s">
        <v>1942</v>
      </c>
      <c r="R2" s="58" t="s">
        <v>1943</v>
      </c>
      <c r="S2" s="58" t="s">
        <v>1944</v>
      </c>
      <c r="T2" s="58" t="s">
        <v>1945</v>
      </c>
      <c r="U2" s="58" t="s">
        <v>1946</v>
      </c>
      <c r="V2" s="58" t="s">
        <v>1947</v>
      </c>
      <c r="W2" s="65" t="s">
        <v>1948</v>
      </c>
      <c r="X2" s="66" t="s">
        <v>1570</v>
      </c>
    </row>
    <row r="3" spans="1:24" ht="38.25" customHeight="1">
      <c r="A3" s="13" t="s">
        <v>1714</v>
      </c>
      <c r="B3" s="53">
        <v>23</v>
      </c>
      <c r="C3" s="25">
        <v>1</v>
      </c>
      <c r="D3" s="25">
        <v>971</v>
      </c>
      <c r="E3" s="25">
        <v>0</v>
      </c>
      <c r="F3" s="25">
        <v>2</v>
      </c>
      <c r="G3" s="25">
        <v>12</v>
      </c>
      <c r="H3" s="25">
        <v>11</v>
      </c>
      <c r="I3" s="25">
        <v>2</v>
      </c>
      <c r="J3" s="25">
        <v>13</v>
      </c>
      <c r="K3" s="25">
        <v>3</v>
      </c>
      <c r="L3" s="25">
        <v>2</v>
      </c>
      <c r="M3" s="25">
        <v>1</v>
      </c>
      <c r="N3" s="25">
        <v>3</v>
      </c>
      <c r="O3" s="25">
        <v>0</v>
      </c>
      <c r="P3" s="25">
        <v>2</v>
      </c>
      <c r="Q3" s="25">
        <v>3</v>
      </c>
      <c r="R3" s="25">
        <v>4</v>
      </c>
      <c r="S3" s="25">
        <v>18</v>
      </c>
      <c r="T3" s="25">
        <v>0</v>
      </c>
      <c r="U3" s="25">
        <v>2</v>
      </c>
      <c r="V3" s="25">
        <v>1</v>
      </c>
      <c r="W3" s="46">
        <v>12</v>
      </c>
      <c r="X3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1086</v>
      </c>
    </row>
    <row r="4" spans="1:24" ht="20.100000000000001" customHeight="1">
      <c r="A4" s="13" t="s">
        <v>1715</v>
      </c>
      <c r="B4" s="53">
        <v>7</v>
      </c>
      <c r="C4" s="25">
        <v>4</v>
      </c>
      <c r="D4" s="25">
        <v>824</v>
      </c>
      <c r="E4" s="25">
        <v>1</v>
      </c>
      <c r="F4" s="25">
        <v>2</v>
      </c>
      <c r="G4" s="25">
        <v>3</v>
      </c>
      <c r="H4" s="25">
        <v>5</v>
      </c>
      <c r="I4" s="25">
        <v>0</v>
      </c>
      <c r="J4" s="25">
        <v>6</v>
      </c>
      <c r="K4" s="25">
        <v>0</v>
      </c>
      <c r="L4" s="25">
        <v>0</v>
      </c>
      <c r="M4" s="25">
        <v>0</v>
      </c>
      <c r="N4" s="25">
        <v>1</v>
      </c>
      <c r="O4" s="25">
        <v>1</v>
      </c>
      <c r="P4" s="25">
        <v>2</v>
      </c>
      <c r="Q4" s="25">
        <v>5</v>
      </c>
      <c r="R4" s="25">
        <v>5</v>
      </c>
      <c r="S4" s="25">
        <v>25</v>
      </c>
      <c r="T4" s="25">
        <v>1</v>
      </c>
      <c r="U4" s="25">
        <v>2</v>
      </c>
      <c r="V4" s="25">
        <v>1</v>
      </c>
      <c r="W4" s="46">
        <v>9</v>
      </c>
      <c r="X4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904</v>
      </c>
    </row>
    <row r="5" spans="1:24" ht="20.100000000000001" customHeight="1">
      <c r="A5" s="13" t="s">
        <v>1716</v>
      </c>
      <c r="B5" s="53">
        <v>4</v>
      </c>
      <c r="C5" s="25">
        <v>0</v>
      </c>
      <c r="D5" s="25">
        <v>709</v>
      </c>
      <c r="E5" s="25">
        <v>0</v>
      </c>
      <c r="F5" s="25">
        <v>2</v>
      </c>
      <c r="G5" s="25">
        <v>7</v>
      </c>
      <c r="H5" s="25">
        <v>6</v>
      </c>
      <c r="I5" s="25">
        <v>0</v>
      </c>
      <c r="J5" s="25">
        <v>7</v>
      </c>
      <c r="K5" s="25">
        <v>1</v>
      </c>
      <c r="L5" s="25">
        <v>2</v>
      </c>
      <c r="M5" s="25">
        <v>1</v>
      </c>
      <c r="N5" s="25">
        <v>0</v>
      </c>
      <c r="O5" s="25">
        <v>0</v>
      </c>
      <c r="P5" s="25">
        <v>0</v>
      </c>
      <c r="Q5" s="25">
        <v>5</v>
      </c>
      <c r="R5" s="25">
        <v>3</v>
      </c>
      <c r="S5" s="25">
        <v>18</v>
      </c>
      <c r="T5" s="25">
        <v>2</v>
      </c>
      <c r="U5" s="25">
        <v>0</v>
      </c>
      <c r="V5" s="25">
        <v>0</v>
      </c>
      <c r="W5" s="46">
        <v>6</v>
      </c>
      <c r="X5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773</v>
      </c>
    </row>
    <row r="6" spans="1:24" ht="20.100000000000001" customHeight="1">
      <c r="A6" s="13" t="s">
        <v>1717</v>
      </c>
      <c r="B6" s="53">
        <v>2</v>
      </c>
      <c r="C6" s="25">
        <v>3</v>
      </c>
      <c r="D6" s="25">
        <v>917</v>
      </c>
      <c r="E6" s="25">
        <v>1</v>
      </c>
      <c r="F6" s="25">
        <v>3</v>
      </c>
      <c r="G6" s="25">
        <v>2</v>
      </c>
      <c r="H6" s="25">
        <v>2</v>
      </c>
      <c r="I6" s="25">
        <v>0</v>
      </c>
      <c r="J6" s="25">
        <v>7</v>
      </c>
      <c r="K6" s="25">
        <v>2</v>
      </c>
      <c r="L6" s="25">
        <v>1</v>
      </c>
      <c r="M6" s="25">
        <v>1</v>
      </c>
      <c r="N6" s="25">
        <v>2</v>
      </c>
      <c r="O6" s="25">
        <v>0</v>
      </c>
      <c r="P6" s="25">
        <v>1</v>
      </c>
      <c r="Q6" s="25">
        <v>4</v>
      </c>
      <c r="R6" s="25">
        <v>1</v>
      </c>
      <c r="S6" s="25">
        <v>13</v>
      </c>
      <c r="T6" s="25">
        <v>3</v>
      </c>
      <c r="U6" s="25">
        <v>2</v>
      </c>
      <c r="V6" s="25">
        <v>2</v>
      </c>
      <c r="W6" s="46">
        <v>15</v>
      </c>
      <c r="X6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984</v>
      </c>
    </row>
    <row r="7" spans="1:24" ht="20.100000000000001" customHeight="1">
      <c r="A7" s="13" t="s">
        <v>1718</v>
      </c>
      <c r="B7" s="53">
        <v>3</v>
      </c>
      <c r="C7" s="25">
        <v>1</v>
      </c>
      <c r="D7" s="25">
        <v>1141</v>
      </c>
      <c r="E7" s="25">
        <v>0</v>
      </c>
      <c r="F7" s="25">
        <v>6</v>
      </c>
      <c r="G7" s="25">
        <v>6</v>
      </c>
      <c r="H7" s="25">
        <v>3</v>
      </c>
      <c r="I7" s="25">
        <v>2</v>
      </c>
      <c r="J7" s="25">
        <v>13</v>
      </c>
      <c r="K7" s="25">
        <v>3</v>
      </c>
      <c r="L7" s="25">
        <v>1</v>
      </c>
      <c r="M7" s="25">
        <v>2</v>
      </c>
      <c r="N7" s="25">
        <v>1</v>
      </c>
      <c r="O7" s="25">
        <v>0</v>
      </c>
      <c r="P7" s="25">
        <v>3</v>
      </c>
      <c r="Q7" s="25">
        <v>4</v>
      </c>
      <c r="R7" s="25">
        <v>2</v>
      </c>
      <c r="S7" s="25">
        <v>27</v>
      </c>
      <c r="T7" s="25">
        <v>0</v>
      </c>
      <c r="U7" s="25">
        <v>2</v>
      </c>
      <c r="V7" s="25">
        <v>1</v>
      </c>
      <c r="W7" s="46">
        <v>18</v>
      </c>
      <c r="X7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1239</v>
      </c>
    </row>
    <row r="8" spans="1:24" ht="20.100000000000001" customHeight="1">
      <c r="A8" s="13" t="s">
        <v>1719</v>
      </c>
      <c r="B8" s="53">
        <v>8</v>
      </c>
      <c r="C8" s="25">
        <v>2</v>
      </c>
      <c r="D8" s="25">
        <v>1224</v>
      </c>
      <c r="E8" s="25">
        <v>3</v>
      </c>
      <c r="F8" s="25">
        <v>5</v>
      </c>
      <c r="G8" s="25">
        <v>6</v>
      </c>
      <c r="H8" s="25">
        <v>8</v>
      </c>
      <c r="I8" s="25">
        <v>0</v>
      </c>
      <c r="J8" s="25">
        <v>11</v>
      </c>
      <c r="K8" s="25">
        <v>3</v>
      </c>
      <c r="L8" s="25">
        <v>4</v>
      </c>
      <c r="M8" s="25">
        <v>3</v>
      </c>
      <c r="N8" s="25">
        <v>1</v>
      </c>
      <c r="O8" s="25">
        <v>2</v>
      </c>
      <c r="P8" s="25">
        <v>2</v>
      </c>
      <c r="Q8" s="25">
        <v>4</v>
      </c>
      <c r="R8" s="25">
        <v>5</v>
      </c>
      <c r="S8" s="25">
        <v>23</v>
      </c>
      <c r="T8" s="25">
        <v>1</v>
      </c>
      <c r="U8" s="25">
        <v>0</v>
      </c>
      <c r="V8" s="25">
        <v>0</v>
      </c>
      <c r="W8" s="46">
        <v>14</v>
      </c>
      <c r="X8" s="62">
        <f>SUM(wpds_tabela_18_wersja_2025[[#This Row],[Liczba zgłoszeń przekazanych 
do obsługi do właściwej dyspozytorni medycznej 
DM01-01 Wrocław]:[Liczba zgłoszeń przekazanych 
do obsługi do właściwej dyspozytorni medycznej 
DM15-01 Poznań]])</f>
        <v>1329</v>
      </c>
    </row>
    <row r="9" spans="1:24" ht="20.100000000000001" customHeight="1">
      <c r="A9" s="13" t="s">
        <v>1720</v>
      </c>
      <c r="B9" s="53">
        <v>13</v>
      </c>
      <c r="C9" s="25">
        <v>3</v>
      </c>
      <c r="D9" s="25">
        <v>1546</v>
      </c>
      <c r="E9" s="25">
        <v>1</v>
      </c>
      <c r="F9" s="25">
        <v>6</v>
      </c>
      <c r="G9" s="25">
        <v>5</v>
      </c>
      <c r="H9" s="25">
        <v>5</v>
      </c>
      <c r="I9" s="25">
        <v>0</v>
      </c>
      <c r="J9" s="25">
        <v>6</v>
      </c>
      <c r="K9" s="25">
        <v>3</v>
      </c>
      <c r="L9" s="25">
        <v>3</v>
      </c>
      <c r="M9" s="25">
        <v>2</v>
      </c>
      <c r="N9" s="25">
        <v>1</v>
      </c>
      <c r="O9" s="25">
        <v>2</v>
      </c>
      <c r="P9" s="25">
        <v>1</v>
      </c>
      <c r="Q9" s="25">
        <v>7</v>
      </c>
      <c r="R9" s="25">
        <v>2</v>
      </c>
      <c r="S9" s="25">
        <v>17</v>
      </c>
      <c r="T9" s="25">
        <v>3</v>
      </c>
      <c r="U9" s="25">
        <v>3</v>
      </c>
      <c r="V9" s="25">
        <v>0</v>
      </c>
      <c r="W9" s="46">
        <v>14</v>
      </c>
      <c r="X9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1643</v>
      </c>
    </row>
    <row r="10" spans="1:24" ht="20.100000000000001" customHeight="1">
      <c r="A10" s="13" t="s">
        <v>1721</v>
      </c>
      <c r="B10" s="53">
        <v>14</v>
      </c>
      <c r="C10" s="25">
        <v>1</v>
      </c>
      <c r="D10" s="25">
        <v>1160</v>
      </c>
      <c r="E10" s="25">
        <v>4</v>
      </c>
      <c r="F10" s="25">
        <v>3</v>
      </c>
      <c r="G10" s="25">
        <v>15</v>
      </c>
      <c r="H10" s="25">
        <v>9</v>
      </c>
      <c r="I10" s="25">
        <v>4</v>
      </c>
      <c r="J10" s="25">
        <v>24</v>
      </c>
      <c r="K10" s="25">
        <v>11</v>
      </c>
      <c r="L10" s="25">
        <v>7</v>
      </c>
      <c r="M10" s="25">
        <v>2</v>
      </c>
      <c r="N10" s="25">
        <v>9</v>
      </c>
      <c r="O10" s="25">
        <v>0</v>
      </c>
      <c r="P10" s="25">
        <v>4</v>
      </c>
      <c r="Q10" s="25">
        <v>7</v>
      </c>
      <c r="R10" s="25">
        <v>6</v>
      </c>
      <c r="S10" s="25">
        <v>27</v>
      </c>
      <c r="T10" s="25">
        <v>3</v>
      </c>
      <c r="U10" s="25">
        <v>2</v>
      </c>
      <c r="V10" s="25">
        <v>1</v>
      </c>
      <c r="W10" s="46">
        <v>39</v>
      </c>
      <c r="X10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1352</v>
      </c>
    </row>
    <row r="11" spans="1:24" ht="20.100000000000001" customHeight="1">
      <c r="A11" s="13" t="s">
        <v>1722</v>
      </c>
      <c r="B11" s="53">
        <v>20</v>
      </c>
      <c r="C11" s="25">
        <v>0</v>
      </c>
      <c r="D11" s="25">
        <v>2301</v>
      </c>
      <c r="E11" s="25">
        <v>0</v>
      </c>
      <c r="F11" s="25">
        <v>7</v>
      </c>
      <c r="G11" s="25">
        <v>6</v>
      </c>
      <c r="H11" s="25">
        <v>17</v>
      </c>
      <c r="I11" s="25">
        <v>2</v>
      </c>
      <c r="J11" s="25">
        <v>21</v>
      </c>
      <c r="K11" s="25">
        <v>1</v>
      </c>
      <c r="L11" s="25">
        <v>5</v>
      </c>
      <c r="M11" s="25">
        <v>0</v>
      </c>
      <c r="N11" s="25">
        <v>1</v>
      </c>
      <c r="O11" s="25">
        <v>0</v>
      </c>
      <c r="P11" s="25">
        <v>6</v>
      </c>
      <c r="Q11" s="25">
        <v>2</v>
      </c>
      <c r="R11" s="25">
        <v>3</v>
      </c>
      <c r="S11" s="25">
        <v>31</v>
      </c>
      <c r="T11" s="25">
        <v>2</v>
      </c>
      <c r="U11" s="25">
        <v>2</v>
      </c>
      <c r="V11" s="25">
        <v>1</v>
      </c>
      <c r="W11" s="46">
        <v>19</v>
      </c>
      <c r="X11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2447</v>
      </c>
    </row>
    <row r="12" spans="1:24" ht="20.100000000000001" customHeight="1">
      <c r="A12" s="13" t="s">
        <v>1723</v>
      </c>
      <c r="B12" s="53">
        <v>14</v>
      </c>
      <c r="C12" s="25">
        <v>1</v>
      </c>
      <c r="D12" s="25">
        <v>1454</v>
      </c>
      <c r="E12" s="25">
        <v>0</v>
      </c>
      <c r="F12" s="25">
        <v>7</v>
      </c>
      <c r="G12" s="25">
        <v>7</v>
      </c>
      <c r="H12" s="25">
        <v>7</v>
      </c>
      <c r="I12" s="25">
        <v>5</v>
      </c>
      <c r="J12" s="25">
        <v>32</v>
      </c>
      <c r="K12" s="25">
        <v>5</v>
      </c>
      <c r="L12" s="25">
        <v>7</v>
      </c>
      <c r="M12" s="25">
        <v>1</v>
      </c>
      <c r="N12" s="25">
        <v>0</v>
      </c>
      <c r="O12" s="25">
        <v>3</v>
      </c>
      <c r="P12" s="25">
        <v>2</v>
      </c>
      <c r="Q12" s="25">
        <v>1</v>
      </c>
      <c r="R12" s="25">
        <v>5</v>
      </c>
      <c r="S12" s="25">
        <v>31</v>
      </c>
      <c r="T12" s="25">
        <v>5</v>
      </c>
      <c r="U12" s="25">
        <v>1</v>
      </c>
      <c r="V12" s="25">
        <v>3</v>
      </c>
      <c r="W12" s="46">
        <v>17</v>
      </c>
      <c r="X12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1608</v>
      </c>
    </row>
    <row r="13" spans="1:24" ht="20.100000000000001" customHeight="1">
      <c r="A13" s="13" t="s">
        <v>1724</v>
      </c>
      <c r="B13" s="53">
        <v>16</v>
      </c>
      <c r="C13" s="25">
        <v>1</v>
      </c>
      <c r="D13" s="25">
        <v>1912</v>
      </c>
      <c r="E13" s="25">
        <v>0</v>
      </c>
      <c r="F13" s="25">
        <v>2</v>
      </c>
      <c r="G13" s="25">
        <v>10</v>
      </c>
      <c r="H13" s="25">
        <v>6</v>
      </c>
      <c r="I13" s="25">
        <v>4</v>
      </c>
      <c r="J13" s="25">
        <v>29</v>
      </c>
      <c r="K13" s="25">
        <v>5</v>
      </c>
      <c r="L13" s="25">
        <v>4</v>
      </c>
      <c r="M13" s="25">
        <v>1</v>
      </c>
      <c r="N13" s="25">
        <v>0</v>
      </c>
      <c r="O13" s="25">
        <v>0</v>
      </c>
      <c r="P13" s="25">
        <v>2</v>
      </c>
      <c r="Q13" s="25">
        <v>6</v>
      </c>
      <c r="R13" s="25">
        <v>3</v>
      </c>
      <c r="S13" s="25">
        <v>14</v>
      </c>
      <c r="T13" s="25">
        <v>4</v>
      </c>
      <c r="U13" s="25">
        <v>3</v>
      </c>
      <c r="V13" s="25">
        <v>2</v>
      </c>
      <c r="W13" s="46">
        <v>12</v>
      </c>
      <c r="X13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2036</v>
      </c>
    </row>
    <row r="14" spans="1:24" ht="20.100000000000001" customHeight="1">
      <c r="A14" s="13" t="s">
        <v>1725</v>
      </c>
      <c r="B14" s="53">
        <v>34</v>
      </c>
      <c r="C14" s="25">
        <v>6</v>
      </c>
      <c r="D14" s="25">
        <v>2700</v>
      </c>
      <c r="E14" s="25">
        <v>1</v>
      </c>
      <c r="F14" s="25">
        <v>3</v>
      </c>
      <c r="G14" s="25">
        <v>20</v>
      </c>
      <c r="H14" s="25">
        <v>34</v>
      </c>
      <c r="I14" s="25">
        <v>8</v>
      </c>
      <c r="J14" s="25">
        <v>26</v>
      </c>
      <c r="K14" s="25">
        <v>8</v>
      </c>
      <c r="L14" s="25">
        <v>19</v>
      </c>
      <c r="M14" s="25">
        <v>0</v>
      </c>
      <c r="N14" s="25">
        <v>4</v>
      </c>
      <c r="O14" s="25">
        <v>2</v>
      </c>
      <c r="P14" s="25">
        <v>1</v>
      </c>
      <c r="Q14" s="25">
        <v>10</v>
      </c>
      <c r="R14" s="25">
        <v>4</v>
      </c>
      <c r="S14" s="25">
        <v>22</v>
      </c>
      <c r="T14" s="25">
        <v>10</v>
      </c>
      <c r="U14" s="25">
        <v>7</v>
      </c>
      <c r="V14" s="25">
        <v>2</v>
      </c>
      <c r="W14" s="46">
        <v>12</v>
      </c>
      <c r="X14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2933</v>
      </c>
    </row>
    <row r="15" spans="1:24" ht="20.100000000000001" customHeight="1">
      <c r="A15" s="54" t="s">
        <v>1570</v>
      </c>
      <c r="B15" s="55">
        <f>SUBTOTAL(109,B3:B14)</f>
        <v>158</v>
      </c>
      <c r="C15" s="55">
        <f t="shared" ref="C15:E15" si="0">SUBTOTAL(109,C3:C14)</f>
        <v>23</v>
      </c>
      <c r="D15" s="55">
        <f t="shared" si="0"/>
        <v>16859</v>
      </c>
      <c r="E15" s="55">
        <f t="shared" si="0"/>
        <v>11</v>
      </c>
      <c r="F15" s="55">
        <f t="shared" ref="F15" si="1">SUBTOTAL(109,F3:F14)</f>
        <v>48</v>
      </c>
      <c r="G15" s="55">
        <f t="shared" ref="G15:H15" si="2">SUBTOTAL(109,G3:G14)</f>
        <v>99</v>
      </c>
      <c r="H15" s="55">
        <f t="shared" si="2"/>
        <v>113</v>
      </c>
      <c r="I15" s="55">
        <f t="shared" ref="I15" si="3">SUBTOTAL(109,I3:I14)</f>
        <v>27</v>
      </c>
      <c r="J15" s="55">
        <f t="shared" ref="J15:K15" si="4">SUBTOTAL(109,J3:J14)</f>
        <v>195</v>
      </c>
      <c r="K15" s="55">
        <f t="shared" si="4"/>
        <v>45</v>
      </c>
      <c r="L15" s="55">
        <f t="shared" ref="L15" si="5">SUBTOTAL(109,L3:L14)</f>
        <v>55</v>
      </c>
      <c r="M15" s="55">
        <f t="shared" ref="M15" si="6">SUBTOTAL(109,M3:M14)</f>
        <v>14</v>
      </c>
      <c r="N15" s="55">
        <f t="shared" ref="N15" si="7">SUBTOTAL(109,N3:N14)</f>
        <v>23</v>
      </c>
      <c r="O15" s="55">
        <f t="shared" ref="O15" si="8">SUBTOTAL(109,O3:O14)</f>
        <v>10</v>
      </c>
      <c r="P15" s="55">
        <f t="shared" ref="P15" si="9">SUBTOTAL(109,P3:P14)</f>
        <v>26</v>
      </c>
      <c r="Q15" s="55">
        <f t="shared" ref="Q15" si="10">SUBTOTAL(109,Q3:Q14)</f>
        <v>58</v>
      </c>
      <c r="R15" s="55">
        <f t="shared" ref="R15" si="11">SUBTOTAL(109,R3:R14)</f>
        <v>43</v>
      </c>
      <c r="S15" s="55">
        <f t="shared" ref="S15" si="12">SUBTOTAL(109,S3:S14)</f>
        <v>266</v>
      </c>
      <c r="T15" s="55">
        <f t="shared" ref="T15" si="13">SUBTOTAL(109,T3:T14)</f>
        <v>34</v>
      </c>
      <c r="U15" s="55">
        <f t="shared" ref="U15" si="14">SUBTOTAL(109,U3:U14)</f>
        <v>26</v>
      </c>
      <c r="V15" s="55">
        <f t="shared" ref="V15" si="15">SUBTOTAL(109,V3:V14)</f>
        <v>14</v>
      </c>
      <c r="W15" s="63">
        <f t="shared" ref="W15" si="16">SUBTOTAL(109,W3:W14)</f>
        <v>187</v>
      </c>
      <c r="X15" s="69">
        <f>SUM(wpds_tabela_18_wersja_2025[[#This Row],[Liczba zgłoszeń przekazanych 
do obsługi do właściwej dyspozytorni medycznej 
DM01-01 Wrocław]:[Liczba zgłoszeń przekazanych 
do obsługi do właściwej dyspozytorni medycznej 
DM15-01 Poznań]])</f>
        <v>18334</v>
      </c>
    </row>
    <row r="16" spans="1:24" s="61" customFormat="1" ht="12.75">
      <c r="A16" s="59" t="s">
        <v>1543</v>
      </c>
      <c r="B16" s="60">
        <f>B15/12</f>
        <v>13.166666666666666</v>
      </c>
      <c r="C16" s="60">
        <f t="shared" ref="C16:M16" si="17">C15/12</f>
        <v>1.9166666666666667</v>
      </c>
      <c r="D16" s="60">
        <f t="shared" si="17"/>
        <v>1404.9166666666667</v>
      </c>
      <c r="E16" s="60">
        <f t="shared" si="17"/>
        <v>0.91666666666666663</v>
      </c>
      <c r="F16" s="60">
        <f t="shared" si="17"/>
        <v>4</v>
      </c>
      <c r="G16" s="60">
        <f t="shared" si="17"/>
        <v>8.25</v>
      </c>
      <c r="H16" s="60">
        <f t="shared" si="17"/>
        <v>9.4166666666666661</v>
      </c>
      <c r="I16" s="60">
        <f t="shared" si="17"/>
        <v>2.25</v>
      </c>
      <c r="J16" s="60">
        <f t="shared" si="17"/>
        <v>16.25</v>
      </c>
      <c r="K16" s="60">
        <f t="shared" si="17"/>
        <v>3.75</v>
      </c>
      <c r="L16" s="60">
        <f t="shared" si="17"/>
        <v>4.583333333333333</v>
      </c>
      <c r="M16" s="60">
        <f t="shared" si="17"/>
        <v>1.1666666666666667</v>
      </c>
      <c r="N16" s="60">
        <f t="shared" ref="N16" si="18">N15/12</f>
        <v>1.9166666666666667</v>
      </c>
      <c r="O16" s="60">
        <f t="shared" ref="O16" si="19">O15/12</f>
        <v>0.83333333333333337</v>
      </c>
      <c r="P16" s="60">
        <f t="shared" ref="P16" si="20">P15/12</f>
        <v>2.1666666666666665</v>
      </c>
      <c r="Q16" s="60">
        <f t="shared" ref="Q16" si="21">Q15/12</f>
        <v>4.833333333333333</v>
      </c>
      <c r="R16" s="60">
        <f t="shared" ref="R16" si="22">R15/12</f>
        <v>3.5833333333333335</v>
      </c>
      <c r="S16" s="60">
        <f t="shared" ref="S16" si="23">S15/12</f>
        <v>22.166666666666668</v>
      </c>
      <c r="T16" s="60">
        <f t="shared" ref="T16" si="24">T15/12</f>
        <v>2.8333333333333335</v>
      </c>
      <c r="U16" s="60">
        <f t="shared" ref="U16" si="25">U15/12</f>
        <v>2.1666666666666665</v>
      </c>
      <c r="V16" s="60">
        <f t="shared" ref="V16" si="26">V15/12</f>
        <v>1.1666666666666667</v>
      </c>
      <c r="W16" s="64">
        <f t="shared" ref="W16" si="27">W15/12</f>
        <v>15.583333333333334</v>
      </c>
      <c r="X16" s="68">
        <f>SUM(X3:X15)</f>
        <v>36668</v>
      </c>
    </row>
    <row r="17" spans="1:2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49.5" customHeight="1">
      <c r="A18" s="138" t="s">
        <v>1640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</sheetData>
  <mergeCells count="2">
    <mergeCell ref="A1:W1"/>
    <mergeCell ref="A18:W18"/>
  </mergeCells>
  <phoneticPr fontId="9" type="noConversion"/>
  <pageMargins left="0.7" right="0.7" top="0.75" bottom="0.75" header="0.3" footer="0.3"/>
  <pageSetup paperSize="8" scale="52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44AB-7916-4639-899E-EBDAC6C0575A}">
  <sheetPr>
    <pageSetUpPr fitToPage="1"/>
  </sheetPr>
  <dimension ref="A1:X18"/>
  <sheetViews>
    <sheetView zoomScale="130" zoomScaleNormal="130" workbookViewId="0">
      <pane ySplit="2" topLeftCell="A9" activePane="bottomLeft" state="frozen"/>
      <selection pane="bottomLeft" activeCell="C4" sqref="C4"/>
    </sheetView>
  </sheetViews>
  <sheetFormatPr defaultRowHeight="15"/>
  <cols>
    <col min="1" max="1" width="34.28515625" customWidth="1"/>
    <col min="2" max="2" width="13.5703125" bestFit="1" customWidth="1"/>
    <col min="3" max="3" width="14.140625" customWidth="1"/>
    <col min="4" max="4" width="14.42578125" customWidth="1"/>
    <col min="5" max="5" width="14.85546875" bestFit="1" customWidth="1"/>
    <col min="6" max="6" width="14.85546875" customWidth="1"/>
    <col min="7" max="7" width="12.85546875" customWidth="1"/>
    <col min="8" max="8" width="13.140625" customWidth="1"/>
    <col min="9" max="9" width="12.28515625" customWidth="1"/>
    <col min="10" max="10" width="12.5703125" customWidth="1"/>
    <col min="11" max="11" width="13.42578125" customWidth="1"/>
    <col min="12" max="12" width="12.5703125" customWidth="1"/>
    <col min="13" max="13" width="12.42578125" customWidth="1"/>
    <col min="14" max="14" width="13" customWidth="1"/>
    <col min="15" max="15" width="13.28515625" customWidth="1"/>
    <col min="16" max="16" width="12.42578125" bestFit="1" customWidth="1"/>
    <col min="17" max="19" width="12.42578125" customWidth="1"/>
    <col min="20" max="21" width="12.28515625" customWidth="1"/>
    <col min="22" max="22" width="12.7109375" customWidth="1"/>
    <col min="23" max="23" width="12.85546875" customWidth="1"/>
  </cols>
  <sheetData>
    <row r="1" spans="1:24" ht="43.5" customHeight="1">
      <c r="A1" s="139" t="s">
        <v>1908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4" ht="119.25" customHeight="1">
      <c r="A2" s="71" t="s">
        <v>1569</v>
      </c>
      <c r="B2" s="25" t="s">
        <v>1949</v>
      </c>
      <c r="C2" s="25" t="s">
        <v>1950</v>
      </c>
      <c r="D2" s="25" t="s">
        <v>1967</v>
      </c>
      <c r="E2" s="25" t="s">
        <v>1968</v>
      </c>
      <c r="F2" s="25" t="s">
        <v>1969</v>
      </c>
      <c r="G2" s="25" t="s">
        <v>1970</v>
      </c>
      <c r="H2" s="25" t="s">
        <v>1951</v>
      </c>
      <c r="I2" s="25" t="s">
        <v>1952</v>
      </c>
      <c r="J2" s="25" t="s">
        <v>1953</v>
      </c>
      <c r="K2" s="25" t="s">
        <v>1954</v>
      </c>
      <c r="L2" s="25" t="s">
        <v>1955</v>
      </c>
      <c r="M2" s="25" t="s">
        <v>1956</v>
      </c>
      <c r="N2" s="25" t="s">
        <v>1957</v>
      </c>
      <c r="O2" s="25" t="s">
        <v>1958</v>
      </c>
      <c r="P2" s="25" t="s">
        <v>1959</v>
      </c>
      <c r="Q2" s="25" t="s">
        <v>1960</v>
      </c>
      <c r="R2" s="25" t="s">
        <v>1961</v>
      </c>
      <c r="S2" s="25" t="s">
        <v>1962</v>
      </c>
      <c r="T2" s="25" t="s">
        <v>1963</v>
      </c>
      <c r="U2" s="25" t="s">
        <v>1964</v>
      </c>
      <c r="V2" s="25" t="s">
        <v>1965</v>
      </c>
      <c r="W2" s="46" t="s">
        <v>1966</v>
      </c>
      <c r="X2" s="58" t="s">
        <v>1570</v>
      </c>
    </row>
    <row r="3" spans="1:24" ht="20.100000000000001" customHeight="1">
      <c r="A3" s="13" t="s">
        <v>1714</v>
      </c>
      <c r="B3" s="25">
        <v>1</v>
      </c>
      <c r="C3" s="25">
        <v>19</v>
      </c>
      <c r="D3" s="25">
        <v>5</v>
      </c>
      <c r="E3" s="25">
        <v>20</v>
      </c>
      <c r="F3" s="25">
        <v>22</v>
      </c>
      <c r="G3" s="25">
        <v>3</v>
      </c>
      <c r="H3" s="25">
        <v>4</v>
      </c>
      <c r="I3" s="25">
        <v>29</v>
      </c>
      <c r="J3" s="25">
        <v>8</v>
      </c>
      <c r="K3" s="25">
        <v>27</v>
      </c>
      <c r="L3" s="25">
        <v>19</v>
      </c>
      <c r="M3" s="25">
        <v>17</v>
      </c>
      <c r="N3" s="25">
        <v>21</v>
      </c>
      <c r="O3" s="25">
        <v>16</v>
      </c>
      <c r="P3" s="25">
        <v>1794</v>
      </c>
      <c r="Q3" s="25">
        <v>37</v>
      </c>
      <c r="R3" s="25">
        <v>23</v>
      </c>
      <c r="S3" s="25">
        <v>1</v>
      </c>
      <c r="T3" s="25">
        <v>22</v>
      </c>
      <c r="U3" s="25">
        <v>9</v>
      </c>
      <c r="V3" s="25">
        <v>14</v>
      </c>
      <c r="W3" s="46">
        <v>3</v>
      </c>
      <c r="X3" s="62">
        <f>SUM(wpds_tabela_19_wersja_202519[[#This Row],[Liczba zgłoszeń przekazanych 
do obsługi z innych dyspozytorni medycznych 
DM01-01 Wrocław]:[Liczba zgłoszeń przekazanych 
do obsługi z innych dyspozytorni medycznych 
DM15-01 Poznań]])</f>
        <v>2114</v>
      </c>
    </row>
    <row r="4" spans="1:24" ht="20.100000000000001" customHeight="1">
      <c r="A4" s="13" t="s">
        <v>1715</v>
      </c>
      <c r="B4" s="25">
        <v>0</v>
      </c>
      <c r="C4" s="25">
        <v>8</v>
      </c>
      <c r="D4" s="25">
        <v>5</v>
      </c>
      <c r="E4" s="25">
        <v>8</v>
      </c>
      <c r="F4" s="25">
        <v>5</v>
      </c>
      <c r="G4" s="25">
        <v>1</v>
      </c>
      <c r="H4" s="25">
        <v>2</v>
      </c>
      <c r="I4" s="25">
        <v>7</v>
      </c>
      <c r="J4" s="25">
        <v>10</v>
      </c>
      <c r="K4" s="25">
        <v>10</v>
      </c>
      <c r="L4" s="25">
        <v>7</v>
      </c>
      <c r="M4" s="25">
        <v>16</v>
      </c>
      <c r="N4" s="25">
        <v>8</v>
      </c>
      <c r="O4" s="25">
        <v>8</v>
      </c>
      <c r="P4" s="25">
        <v>1192</v>
      </c>
      <c r="Q4" s="25">
        <v>14</v>
      </c>
      <c r="R4" s="25">
        <v>7</v>
      </c>
      <c r="S4" s="25">
        <v>0</v>
      </c>
      <c r="T4" s="25">
        <v>11</v>
      </c>
      <c r="U4" s="25">
        <v>5</v>
      </c>
      <c r="V4" s="25">
        <v>6</v>
      </c>
      <c r="W4" s="46">
        <v>6</v>
      </c>
      <c r="X4" s="62">
        <f>SUM(wpds_tabela_19_wersja_202519[[#This Row],[Liczba zgłoszeń przekazanych 
do obsługi z innych dyspozytorni medycznych 
DM01-01 Wrocław]:[Liczba zgłoszeń przekazanych 
do obsługi z innych dyspozytorni medycznych 
DM15-01 Poznań]])</f>
        <v>1336</v>
      </c>
    </row>
    <row r="5" spans="1:24" ht="20.100000000000001" customHeight="1">
      <c r="A5" s="13" t="s">
        <v>1716</v>
      </c>
      <c r="B5" s="25">
        <v>0</v>
      </c>
      <c r="C5" s="25">
        <v>6</v>
      </c>
      <c r="D5" s="25">
        <v>2</v>
      </c>
      <c r="E5" s="25">
        <v>8</v>
      </c>
      <c r="F5" s="25">
        <v>11</v>
      </c>
      <c r="G5" s="25">
        <v>1</v>
      </c>
      <c r="H5" s="25">
        <v>1</v>
      </c>
      <c r="I5" s="25">
        <v>7</v>
      </c>
      <c r="J5" s="25">
        <v>10</v>
      </c>
      <c r="K5" s="25">
        <v>9</v>
      </c>
      <c r="L5" s="25">
        <v>5</v>
      </c>
      <c r="M5" s="25">
        <v>4</v>
      </c>
      <c r="N5" s="25">
        <v>11</v>
      </c>
      <c r="O5" s="25">
        <v>11</v>
      </c>
      <c r="P5" s="25">
        <v>1216</v>
      </c>
      <c r="Q5" s="25">
        <v>11</v>
      </c>
      <c r="R5" s="25">
        <v>7</v>
      </c>
      <c r="S5" s="25">
        <v>2</v>
      </c>
      <c r="T5" s="25">
        <v>18</v>
      </c>
      <c r="U5" s="25">
        <v>5</v>
      </c>
      <c r="V5" s="25">
        <v>8</v>
      </c>
      <c r="W5" s="46">
        <v>1</v>
      </c>
      <c r="X5" s="62">
        <f>SUM(wpds_tabela_19_wersja_202519[[#This Row],[Liczba zgłoszeń przekazanych 
do obsługi z innych dyspozytorni medycznych 
DM01-01 Wrocław]:[Liczba zgłoszeń przekazanych 
do obsługi z innych dyspozytorni medycznych 
DM15-01 Poznań]])</f>
        <v>1354</v>
      </c>
    </row>
    <row r="6" spans="1:24" ht="20.100000000000001" customHeight="1">
      <c r="A6" s="13" t="s">
        <v>1717</v>
      </c>
      <c r="B6" s="25">
        <v>0</v>
      </c>
      <c r="C6" s="25">
        <v>13</v>
      </c>
      <c r="D6" s="25">
        <v>4</v>
      </c>
      <c r="E6" s="25">
        <v>12</v>
      </c>
      <c r="F6" s="25">
        <v>15</v>
      </c>
      <c r="G6" s="25">
        <v>3</v>
      </c>
      <c r="H6" s="25">
        <v>2</v>
      </c>
      <c r="I6" s="25">
        <v>15</v>
      </c>
      <c r="J6" s="25">
        <v>10</v>
      </c>
      <c r="K6" s="25">
        <v>6</v>
      </c>
      <c r="L6" s="25">
        <v>11</v>
      </c>
      <c r="M6" s="25">
        <v>7</v>
      </c>
      <c r="N6" s="25">
        <v>11</v>
      </c>
      <c r="O6" s="25">
        <v>4</v>
      </c>
      <c r="P6" s="25">
        <v>1270</v>
      </c>
      <c r="Q6" s="25">
        <v>18</v>
      </c>
      <c r="R6" s="25">
        <v>12</v>
      </c>
      <c r="S6" s="25">
        <v>2</v>
      </c>
      <c r="T6" s="25">
        <v>13</v>
      </c>
      <c r="U6" s="25">
        <v>5</v>
      </c>
      <c r="V6" s="25">
        <v>10</v>
      </c>
      <c r="W6" s="46">
        <v>7</v>
      </c>
      <c r="X6" s="62">
        <f>SUM(wpds_tabela_19_wersja_202519[[#This Row],[Liczba zgłoszeń przekazanych 
do obsługi z innych dyspozytorni medycznych 
DM01-01 Wrocław]:[Liczba zgłoszeń przekazanych 
do obsługi z innych dyspozytorni medycznych 
DM15-01 Poznań]])</f>
        <v>1450</v>
      </c>
    </row>
    <row r="7" spans="1:24" ht="20.100000000000001" customHeight="1">
      <c r="A7" s="13" t="s">
        <v>1718</v>
      </c>
      <c r="B7" s="25">
        <v>2</v>
      </c>
      <c r="C7" s="25">
        <v>33</v>
      </c>
      <c r="D7" s="25">
        <v>2</v>
      </c>
      <c r="E7" s="25">
        <v>17</v>
      </c>
      <c r="F7" s="25">
        <v>19</v>
      </c>
      <c r="G7" s="25">
        <v>2</v>
      </c>
      <c r="H7" s="25">
        <v>6</v>
      </c>
      <c r="I7" s="25">
        <v>20</v>
      </c>
      <c r="J7" s="25">
        <v>8</v>
      </c>
      <c r="K7" s="25">
        <v>8</v>
      </c>
      <c r="L7" s="25">
        <v>12</v>
      </c>
      <c r="M7" s="25">
        <v>22</v>
      </c>
      <c r="N7" s="25">
        <v>17</v>
      </c>
      <c r="O7" s="25">
        <v>15</v>
      </c>
      <c r="P7" s="25">
        <v>1579</v>
      </c>
      <c r="Q7" s="25">
        <v>28</v>
      </c>
      <c r="R7" s="25">
        <v>7</v>
      </c>
      <c r="S7" s="25">
        <v>1</v>
      </c>
      <c r="T7" s="25">
        <v>31</v>
      </c>
      <c r="U7" s="25">
        <v>12</v>
      </c>
      <c r="V7" s="25">
        <v>14</v>
      </c>
      <c r="W7" s="46">
        <v>10</v>
      </c>
      <c r="X7" s="62">
        <f>SUM(wpds_tabela_19_wersja_202519[[#This Row],[Liczba zgłoszeń przekazanych 
do obsługi z innych dyspozytorni medycznych 
DM01-01 Wrocław]:[Liczba zgłoszeń przekazanych 
do obsługi z innych dyspozytorni medycznych 
DM15-01 Poznań]])</f>
        <v>1865</v>
      </c>
    </row>
    <row r="8" spans="1:24" ht="20.100000000000001" customHeight="1">
      <c r="A8" s="13" t="s">
        <v>1719</v>
      </c>
      <c r="B8" s="25">
        <v>6</v>
      </c>
      <c r="C8" s="25">
        <v>36</v>
      </c>
      <c r="D8" s="25">
        <v>4</v>
      </c>
      <c r="E8" s="25">
        <v>22</v>
      </c>
      <c r="F8" s="25">
        <v>32</v>
      </c>
      <c r="G8" s="25">
        <v>5</v>
      </c>
      <c r="H8" s="25">
        <v>2</v>
      </c>
      <c r="I8" s="25">
        <v>47</v>
      </c>
      <c r="J8" s="25">
        <v>9</v>
      </c>
      <c r="K8" s="25">
        <v>14</v>
      </c>
      <c r="L8" s="25">
        <v>10</v>
      </c>
      <c r="M8" s="25">
        <v>26</v>
      </c>
      <c r="N8" s="25">
        <v>18</v>
      </c>
      <c r="O8" s="25">
        <v>43</v>
      </c>
      <c r="P8" s="25">
        <v>1592</v>
      </c>
      <c r="Q8" s="25">
        <v>36</v>
      </c>
      <c r="R8" s="25">
        <v>30</v>
      </c>
      <c r="S8" s="25">
        <v>0</v>
      </c>
      <c r="T8" s="25">
        <v>30</v>
      </c>
      <c r="U8" s="25">
        <v>10</v>
      </c>
      <c r="V8" s="25">
        <v>18</v>
      </c>
      <c r="W8" s="46">
        <v>5</v>
      </c>
      <c r="X8" s="62">
        <f>SUM(wpds_tabela_19_wersja_202519[[#This Row],[Liczba zgłoszeń przekazanych 
do obsługi z innych dyspozytorni medycznych 
DM01-01 Wrocław]:[Liczba zgłoszeń przekazanych 
do obsługi z innych dyspozytorni medycznych 
DM15-01 Poznań]])</f>
        <v>1995</v>
      </c>
    </row>
    <row r="9" spans="1:24" ht="20.100000000000001" customHeight="1">
      <c r="A9" s="13" t="s">
        <v>1720</v>
      </c>
      <c r="B9" s="25">
        <v>5</v>
      </c>
      <c r="C9" s="25">
        <v>45</v>
      </c>
      <c r="D9" s="25">
        <v>8</v>
      </c>
      <c r="E9" s="25">
        <v>41</v>
      </c>
      <c r="F9" s="25">
        <v>54</v>
      </c>
      <c r="G9" s="25">
        <v>8</v>
      </c>
      <c r="H9" s="25">
        <v>8</v>
      </c>
      <c r="I9" s="25">
        <v>30</v>
      </c>
      <c r="J9" s="25">
        <v>19</v>
      </c>
      <c r="K9" s="25">
        <v>22</v>
      </c>
      <c r="L9" s="25">
        <v>14</v>
      </c>
      <c r="M9" s="25">
        <v>49</v>
      </c>
      <c r="N9" s="25">
        <v>31</v>
      </c>
      <c r="O9" s="25">
        <v>30</v>
      </c>
      <c r="P9" s="25">
        <v>1958</v>
      </c>
      <c r="Q9" s="25">
        <v>45</v>
      </c>
      <c r="R9" s="25">
        <v>30</v>
      </c>
      <c r="S9" s="25">
        <v>0</v>
      </c>
      <c r="T9" s="25">
        <v>44</v>
      </c>
      <c r="U9" s="25">
        <v>23</v>
      </c>
      <c r="V9" s="25">
        <v>25</v>
      </c>
      <c r="W9" s="46">
        <v>8</v>
      </c>
      <c r="X9" s="62">
        <f>SUM(wpds_tabela_19_wersja_202519[[#This Row],[Liczba zgłoszeń przekazanych 
do obsługi z innych dyspozytorni medycznych 
DM01-01 Wrocław]:[Liczba zgłoszeń przekazanych 
do obsługi z innych dyspozytorni medycznych 
DM15-01 Poznań]])</f>
        <v>2497</v>
      </c>
    </row>
    <row r="10" spans="1:24" ht="20.100000000000001" customHeight="1">
      <c r="A10" s="13" t="s">
        <v>1721</v>
      </c>
      <c r="B10" s="25">
        <v>8</v>
      </c>
      <c r="C10" s="25">
        <v>61</v>
      </c>
      <c r="D10" s="25">
        <v>17</v>
      </c>
      <c r="E10" s="25">
        <v>45</v>
      </c>
      <c r="F10" s="25">
        <v>65</v>
      </c>
      <c r="G10" s="25">
        <v>9</v>
      </c>
      <c r="H10" s="25">
        <v>7</v>
      </c>
      <c r="I10" s="25">
        <v>41</v>
      </c>
      <c r="J10" s="25">
        <v>17</v>
      </c>
      <c r="K10" s="25">
        <v>20</v>
      </c>
      <c r="L10" s="25">
        <v>36</v>
      </c>
      <c r="M10" s="25">
        <v>50</v>
      </c>
      <c r="N10" s="25">
        <v>41</v>
      </c>
      <c r="O10" s="25">
        <v>43</v>
      </c>
      <c r="P10" s="25">
        <v>1723</v>
      </c>
      <c r="Q10" s="25">
        <v>53</v>
      </c>
      <c r="R10" s="25">
        <v>45</v>
      </c>
      <c r="S10" s="25">
        <v>0</v>
      </c>
      <c r="T10" s="25">
        <v>34</v>
      </c>
      <c r="U10" s="25">
        <v>24</v>
      </c>
      <c r="V10" s="25">
        <v>60</v>
      </c>
      <c r="W10" s="46">
        <v>9</v>
      </c>
      <c r="X10" s="62">
        <f>SUM(wpds_tabela_19_wersja_202519[[#This Row],[Liczba zgłoszeń przekazanych 
do obsługi z innych dyspozytorni medycznych 
DM01-01 Wrocław]:[Liczba zgłoszeń przekazanych 
do obsługi z innych dyspozytorni medycznych 
DM15-01 Poznań]])</f>
        <v>2408</v>
      </c>
    </row>
    <row r="11" spans="1:24" ht="20.100000000000001" customHeight="1">
      <c r="A11" s="13" t="s">
        <v>1722</v>
      </c>
      <c r="B11" s="25">
        <v>4</v>
      </c>
      <c r="C11" s="25">
        <v>26</v>
      </c>
      <c r="D11" s="25">
        <v>4</v>
      </c>
      <c r="E11" s="25">
        <v>34</v>
      </c>
      <c r="F11" s="25">
        <v>30</v>
      </c>
      <c r="G11" s="25">
        <v>5</v>
      </c>
      <c r="H11" s="25">
        <v>4</v>
      </c>
      <c r="I11" s="25">
        <v>31</v>
      </c>
      <c r="J11" s="25">
        <v>12</v>
      </c>
      <c r="K11" s="25">
        <v>33</v>
      </c>
      <c r="L11" s="25">
        <v>16</v>
      </c>
      <c r="M11" s="25">
        <v>28</v>
      </c>
      <c r="N11" s="25">
        <v>23</v>
      </c>
      <c r="O11" s="25">
        <v>26</v>
      </c>
      <c r="P11" s="25">
        <v>1350</v>
      </c>
      <c r="Q11" s="25">
        <v>34</v>
      </c>
      <c r="R11" s="25">
        <v>25</v>
      </c>
      <c r="S11" s="25">
        <v>2</v>
      </c>
      <c r="T11" s="25">
        <v>35</v>
      </c>
      <c r="U11" s="25">
        <v>15</v>
      </c>
      <c r="V11" s="25">
        <v>22</v>
      </c>
      <c r="W11" s="46">
        <v>10</v>
      </c>
      <c r="X11" s="62">
        <f>SUM(wpds_tabela_19_wersja_202519[[#This Row],[Liczba zgłoszeń przekazanych 
do obsługi z innych dyspozytorni medycznych 
DM01-01 Wrocław]:[Liczba zgłoszeń przekazanych 
do obsługi z innych dyspozytorni medycznych 
DM15-01 Poznań]])</f>
        <v>1769</v>
      </c>
    </row>
    <row r="12" spans="1:24" ht="20.100000000000001" customHeight="1">
      <c r="A12" s="13" t="s">
        <v>1723</v>
      </c>
      <c r="B12" s="25">
        <v>3</v>
      </c>
      <c r="C12" s="25">
        <v>12</v>
      </c>
      <c r="D12" s="25">
        <v>0</v>
      </c>
      <c r="E12" s="25">
        <v>10</v>
      </c>
      <c r="F12" s="25">
        <v>10</v>
      </c>
      <c r="G12" s="25">
        <v>4</v>
      </c>
      <c r="H12" s="25">
        <v>1</v>
      </c>
      <c r="I12" s="25">
        <v>9</v>
      </c>
      <c r="J12" s="25">
        <v>7</v>
      </c>
      <c r="K12" s="25">
        <v>8</v>
      </c>
      <c r="L12" s="25">
        <v>6</v>
      </c>
      <c r="M12" s="25">
        <v>9</v>
      </c>
      <c r="N12" s="25">
        <v>9</v>
      </c>
      <c r="O12" s="25">
        <v>9</v>
      </c>
      <c r="P12" s="25">
        <v>992</v>
      </c>
      <c r="Q12" s="25">
        <v>14</v>
      </c>
      <c r="R12" s="25">
        <v>11</v>
      </c>
      <c r="S12" s="25">
        <v>1</v>
      </c>
      <c r="T12" s="25">
        <v>12</v>
      </c>
      <c r="U12" s="25">
        <v>4</v>
      </c>
      <c r="V12" s="25">
        <v>9</v>
      </c>
      <c r="W12" s="46">
        <v>5</v>
      </c>
      <c r="X12" s="62">
        <f>SUM(wpds_tabela_19_wersja_202519[[#This Row],[Liczba zgłoszeń przekazanych 
do obsługi z innych dyspozytorni medycznych 
DM01-01 Wrocław]:[Liczba zgłoszeń przekazanych 
do obsługi z innych dyspozytorni medycznych 
DM15-01 Poznań]])</f>
        <v>1145</v>
      </c>
    </row>
    <row r="13" spans="1:24" ht="20.100000000000001" customHeight="1">
      <c r="A13" s="13" t="s">
        <v>1724</v>
      </c>
      <c r="B13" s="25">
        <v>2</v>
      </c>
      <c r="C13" s="25">
        <v>13</v>
      </c>
      <c r="D13" s="25">
        <v>4</v>
      </c>
      <c r="E13" s="25">
        <v>10</v>
      </c>
      <c r="F13" s="25">
        <v>13</v>
      </c>
      <c r="G13" s="25">
        <v>3</v>
      </c>
      <c r="H13" s="25">
        <v>0</v>
      </c>
      <c r="I13" s="25">
        <v>11</v>
      </c>
      <c r="J13" s="25">
        <v>6</v>
      </c>
      <c r="K13" s="25">
        <v>16</v>
      </c>
      <c r="L13" s="25">
        <v>7</v>
      </c>
      <c r="M13" s="25">
        <v>14</v>
      </c>
      <c r="N13" s="25">
        <v>13</v>
      </c>
      <c r="O13" s="25">
        <v>10</v>
      </c>
      <c r="P13" s="25">
        <v>1192</v>
      </c>
      <c r="Q13" s="25">
        <v>15</v>
      </c>
      <c r="R13" s="25">
        <v>10</v>
      </c>
      <c r="S13" s="25">
        <v>1</v>
      </c>
      <c r="T13" s="25">
        <v>13</v>
      </c>
      <c r="U13" s="25">
        <v>12</v>
      </c>
      <c r="V13" s="25">
        <v>7</v>
      </c>
      <c r="W13" s="46">
        <v>5</v>
      </c>
      <c r="X13" s="62">
        <f>SUM(wpds_tabela_19_wersja_202519[[#This Row],[Liczba zgłoszeń przekazanych 
do obsługi z innych dyspozytorni medycznych 
DM01-01 Wrocław]:[Liczba zgłoszeń przekazanych 
do obsługi z innych dyspozytorni medycznych 
DM15-01 Poznań]])</f>
        <v>1377</v>
      </c>
    </row>
    <row r="14" spans="1:24" ht="20.100000000000001" customHeight="1">
      <c r="A14" s="13" t="s">
        <v>1725</v>
      </c>
      <c r="B14" s="25">
        <v>4</v>
      </c>
      <c r="C14" s="25">
        <v>15</v>
      </c>
      <c r="D14" s="25">
        <v>2</v>
      </c>
      <c r="E14" s="25">
        <v>16</v>
      </c>
      <c r="F14" s="25">
        <v>20</v>
      </c>
      <c r="G14" s="25">
        <v>7</v>
      </c>
      <c r="H14" s="25">
        <v>5</v>
      </c>
      <c r="I14" s="25">
        <v>19</v>
      </c>
      <c r="J14" s="25">
        <v>8</v>
      </c>
      <c r="K14" s="25">
        <v>19</v>
      </c>
      <c r="L14" s="25">
        <v>19</v>
      </c>
      <c r="M14" s="25">
        <v>23</v>
      </c>
      <c r="N14" s="25">
        <v>20</v>
      </c>
      <c r="O14" s="25">
        <v>14</v>
      </c>
      <c r="P14" s="25">
        <v>1810</v>
      </c>
      <c r="Q14" s="25">
        <v>22</v>
      </c>
      <c r="R14" s="25">
        <v>31</v>
      </c>
      <c r="S14" s="25">
        <v>1</v>
      </c>
      <c r="T14" s="25">
        <v>15</v>
      </c>
      <c r="U14" s="25">
        <v>11</v>
      </c>
      <c r="V14" s="25">
        <v>13</v>
      </c>
      <c r="W14" s="46">
        <v>14</v>
      </c>
      <c r="X14" s="62">
        <f>SUM(wpds_tabela_19_wersja_202519[[#This Row],[Liczba zgłoszeń przekazanych 
do obsługi z innych dyspozytorni medycznych 
DM01-01 Wrocław]:[Liczba zgłoszeń przekazanych 
do obsługi z innych dyspozytorni medycznych 
DM15-01 Poznań]])</f>
        <v>2108</v>
      </c>
    </row>
    <row r="15" spans="1:24" ht="20.100000000000001" customHeight="1">
      <c r="A15" s="72" t="s">
        <v>1570</v>
      </c>
      <c r="B15" s="25">
        <f>SUBTOTAL(109,B3:B14)</f>
        <v>35</v>
      </c>
      <c r="C15" s="25">
        <f t="shared" ref="C15:W15" si="0">SUBTOTAL(109,C3:C14)</f>
        <v>287</v>
      </c>
      <c r="D15" s="25">
        <f t="shared" si="0"/>
        <v>57</v>
      </c>
      <c r="E15" s="25">
        <f t="shared" si="0"/>
        <v>243</v>
      </c>
      <c r="F15" s="25">
        <f t="shared" si="0"/>
        <v>296</v>
      </c>
      <c r="G15" s="25">
        <f t="shared" si="0"/>
        <v>51</v>
      </c>
      <c r="H15" s="25">
        <f t="shared" si="0"/>
        <v>42</v>
      </c>
      <c r="I15" s="25">
        <f t="shared" si="0"/>
        <v>266</v>
      </c>
      <c r="J15" s="25">
        <f t="shared" si="0"/>
        <v>124</v>
      </c>
      <c r="K15" s="25">
        <f t="shared" si="0"/>
        <v>192</v>
      </c>
      <c r="L15" s="25">
        <f t="shared" si="0"/>
        <v>162</v>
      </c>
      <c r="M15" s="25">
        <f t="shared" si="0"/>
        <v>265</v>
      </c>
      <c r="N15" s="25">
        <f t="shared" si="0"/>
        <v>223</v>
      </c>
      <c r="O15" s="25">
        <f t="shared" si="0"/>
        <v>229</v>
      </c>
      <c r="P15" s="25">
        <f t="shared" si="0"/>
        <v>17668</v>
      </c>
      <c r="Q15" s="25">
        <f t="shared" si="0"/>
        <v>327</v>
      </c>
      <c r="R15" s="25">
        <f t="shared" si="0"/>
        <v>238</v>
      </c>
      <c r="S15" s="25">
        <f t="shared" si="0"/>
        <v>11</v>
      </c>
      <c r="T15" s="25">
        <f t="shared" si="0"/>
        <v>278</v>
      </c>
      <c r="U15" s="25">
        <f t="shared" si="0"/>
        <v>135</v>
      </c>
      <c r="V15" s="25">
        <f t="shared" si="0"/>
        <v>206</v>
      </c>
      <c r="W15" s="46">
        <f t="shared" si="0"/>
        <v>83</v>
      </c>
      <c r="X15" s="62">
        <f>SUM(wpds_tabela_19_wersja_202519[[#This Row],[Liczba zgłoszeń przekazanych 
do obsługi z innych dyspozytorni medycznych 
DM01-01 Wrocław]:[Liczba zgłoszeń przekazanych 
do obsługi z innych dyspozytorni medycznych 
DM15-01 Poznań]])</f>
        <v>21418</v>
      </c>
    </row>
    <row r="16" spans="1:24" ht="20.100000000000001" customHeight="1">
      <c r="A16" s="72" t="s">
        <v>1543</v>
      </c>
      <c r="B16" s="56">
        <f>SUBTOTAL(101,B3:B14)</f>
        <v>2.9166666666666665</v>
      </c>
      <c r="C16" s="56">
        <f t="shared" ref="C16:W16" si="1">SUBTOTAL(101,C3:C14)</f>
        <v>23.916666666666668</v>
      </c>
      <c r="D16" s="56">
        <f t="shared" si="1"/>
        <v>4.75</v>
      </c>
      <c r="E16" s="56">
        <f t="shared" si="1"/>
        <v>20.25</v>
      </c>
      <c r="F16" s="56">
        <f t="shared" si="1"/>
        <v>24.666666666666668</v>
      </c>
      <c r="G16" s="56">
        <f t="shared" si="1"/>
        <v>4.25</v>
      </c>
      <c r="H16" s="56">
        <f t="shared" si="1"/>
        <v>3.5</v>
      </c>
      <c r="I16" s="56">
        <f t="shared" si="1"/>
        <v>22.166666666666668</v>
      </c>
      <c r="J16" s="56">
        <f t="shared" si="1"/>
        <v>10.333333333333334</v>
      </c>
      <c r="K16" s="56">
        <f t="shared" si="1"/>
        <v>16</v>
      </c>
      <c r="L16" s="56">
        <f t="shared" si="1"/>
        <v>13.5</v>
      </c>
      <c r="M16" s="56">
        <f t="shared" si="1"/>
        <v>22.083333333333332</v>
      </c>
      <c r="N16" s="56">
        <f t="shared" si="1"/>
        <v>18.583333333333332</v>
      </c>
      <c r="O16" s="56">
        <f t="shared" si="1"/>
        <v>19.083333333333332</v>
      </c>
      <c r="P16" s="56">
        <f t="shared" si="1"/>
        <v>1472.3333333333333</v>
      </c>
      <c r="Q16" s="56">
        <f t="shared" si="1"/>
        <v>27.25</v>
      </c>
      <c r="R16" s="56">
        <f t="shared" si="1"/>
        <v>19.833333333333332</v>
      </c>
      <c r="S16" s="56">
        <f t="shared" si="1"/>
        <v>0.91666666666666663</v>
      </c>
      <c r="T16" s="56">
        <f t="shared" si="1"/>
        <v>23.166666666666668</v>
      </c>
      <c r="U16" s="56">
        <f t="shared" si="1"/>
        <v>11.25</v>
      </c>
      <c r="V16" s="56">
        <f t="shared" si="1"/>
        <v>17.166666666666668</v>
      </c>
      <c r="W16" s="67">
        <f t="shared" si="1"/>
        <v>6.916666666666667</v>
      </c>
      <c r="X16" s="62">
        <f>SUM(X3:X15)</f>
        <v>42836</v>
      </c>
    </row>
    <row r="17" spans="1:2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61.5" customHeight="1">
      <c r="A18" s="131" t="s">
        <v>1726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</sheetData>
  <mergeCells count="2">
    <mergeCell ref="A1:W1"/>
    <mergeCell ref="A18:W18"/>
  </mergeCells>
  <phoneticPr fontId="9" type="noConversion"/>
  <pageMargins left="0.7" right="0.7" top="0.75" bottom="0.75" header="0.3" footer="0.3"/>
  <pageSetup paperSize="8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7B95-C9F4-47F4-8F78-A6AECCE5DF6B}">
  <sheetPr>
    <tabColor theme="0" tint="-0.14999847407452621"/>
    <pageSetUpPr fitToPage="1"/>
  </sheetPr>
  <dimension ref="A1:Q111"/>
  <sheetViews>
    <sheetView zoomScale="70" zoomScaleNormal="70" workbookViewId="0">
      <selection activeCell="F111" sqref="F111:H111"/>
    </sheetView>
  </sheetViews>
  <sheetFormatPr defaultRowHeight="18"/>
  <cols>
    <col min="1" max="1" width="21.140625" style="4" bestFit="1" customWidth="1"/>
    <col min="2" max="2" width="16" style="4" customWidth="1"/>
    <col min="3" max="3" width="67.7109375" style="98" customWidth="1"/>
    <col min="4" max="4" width="18.28515625" style="4" bestFit="1" customWidth="1"/>
    <col min="5" max="5" width="15.140625" style="4" bestFit="1" customWidth="1"/>
    <col min="6" max="7" width="15.7109375" style="4" bestFit="1" customWidth="1"/>
    <col min="8" max="8" width="21.140625" style="4" bestFit="1" customWidth="1"/>
    <col min="9" max="9" width="20.85546875" style="7" customWidth="1"/>
    <col min="10" max="10" width="22.85546875" style="7" customWidth="1"/>
    <col min="11" max="11" width="28.85546875" style="4" bestFit="1" customWidth="1"/>
    <col min="12" max="12" width="28.85546875" style="5" bestFit="1" customWidth="1"/>
    <col min="13" max="13" width="28" style="4" bestFit="1" customWidth="1"/>
    <col min="14" max="14" width="25.42578125" style="4" bestFit="1" customWidth="1"/>
    <col min="15" max="15" width="26.42578125" style="4" bestFit="1" customWidth="1"/>
    <col min="16" max="16" width="34.85546875" style="4" bestFit="1" customWidth="1"/>
    <col min="17" max="17" width="28.140625" style="4" bestFit="1" customWidth="1"/>
  </cols>
  <sheetData>
    <row r="1" spans="1:17" ht="34.5" customHeight="1">
      <c r="A1" s="120" t="s">
        <v>1830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84.75" customHeight="1">
      <c r="A2" s="9" t="s">
        <v>0</v>
      </c>
      <c r="B2" s="9" t="s">
        <v>1596</v>
      </c>
      <c r="C2" s="97" t="s">
        <v>1597</v>
      </c>
      <c r="D2" s="9" t="s">
        <v>1598</v>
      </c>
      <c r="E2" s="9" t="s">
        <v>1618</v>
      </c>
      <c r="F2" s="9" t="s">
        <v>1601</v>
      </c>
      <c r="G2" s="9" t="s">
        <v>1619</v>
      </c>
      <c r="H2" s="9" t="s">
        <v>1620</v>
      </c>
      <c r="I2" s="9" t="s">
        <v>378</v>
      </c>
      <c r="J2" s="9" t="s">
        <v>377</v>
      </c>
      <c r="K2" s="9" t="s">
        <v>376</v>
      </c>
      <c r="L2" s="9" t="s">
        <v>375</v>
      </c>
      <c r="M2" s="9" t="s">
        <v>374</v>
      </c>
      <c r="N2" s="9" t="s">
        <v>373</v>
      </c>
      <c r="O2" s="9" t="s">
        <v>372</v>
      </c>
      <c r="P2" s="9" t="s">
        <v>1621</v>
      </c>
      <c r="Q2" s="9" t="s">
        <v>1622</v>
      </c>
    </row>
    <row r="3" spans="1:17" s="96" customFormat="1" ht="338.25">
      <c r="A3" s="94" t="s">
        <v>7</v>
      </c>
      <c r="B3" s="94" t="s">
        <v>8</v>
      </c>
      <c r="C3" s="102" t="s">
        <v>1977</v>
      </c>
      <c r="D3" s="10" t="s">
        <v>1606</v>
      </c>
      <c r="E3" s="10" t="s">
        <v>25</v>
      </c>
      <c r="F3" s="10" t="s">
        <v>26</v>
      </c>
      <c r="G3" s="104" t="s">
        <v>11</v>
      </c>
      <c r="H3" s="10" t="s">
        <v>12</v>
      </c>
      <c r="I3" s="110" t="s">
        <v>13</v>
      </c>
      <c r="J3" s="110" t="s">
        <v>13</v>
      </c>
      <c r="K3" s="95"/>
      <c r="L3" s="95"/>
      <c r="M3" s="94"/>
      <c r="N3" s="94"/>
      <c r="O3" s="94"/>
      <c r="P3" s="94"/>
      <c r="Q3" s="94"/>
    </row>
    <row r="4" spans="1:17" s="96" customFormat="1" ht="338.25">
      <c r="A4" s="94" t="s">
        <v>7</v>
      </c>
      <c r="B4" s="94" t="s">
        <v>8</v>
      </c>
      <c r="C4" s="102" t="s">
        <v>1977</v>
      </c>
      <c r="D4" s="10" t="s">
        <v>1606</v>
      </c>
      <c r="E4" s="10" t="s">
        <v>27</v>
      </c>
      <c r="F4" s="10" t="s">
        <v>28</v>
      </c>
      <c r="G4" s="105" t="s">
        <v>1616</v>
      </c>
      <c r="H4" s="10" t="s">
        <v>12</v>
      </c>
      <c r="I4" s="110" t="s">
        <v>13</v>
      </c>
      <c r="J4" s="110" t="s">
        <v>13</v>
      </c>
      <c r="K4" s="95"/>
      <c r="L4" s="95"/>
      <c r="M4" s="94"/>
      <c r="N4" s="94"/>
      <c r="O4" s="94"/>
      <c r="P4" s="94"/>
      <c r="Q4" s="94"/>
    </row>
    <row r="5" spans="1:17" s="96" customFormat="1" ht="338.25">
      <c r="A5" s="94" t="s">
        <v>7</v>
      </c>
      <c r="B5" s="94" t="s">
        <v>8</v>
      </c>
      <c r="C5" s="102" t="s">
        <v>1977</v>
      </c>
      <c r="D5" s="10" t="s">
        <v>1582</v>
      </c>
      <c r="E5" s="10" t="s">
        <v>19</v>
      </c>
      <c r="F5" s="10" t="s">
        <v>20</v>
      </c>
      <c r="G5" s="105" t="s">
        <v>1616</v>
      </c>
      <c r="H5" s="10" t="s">
        <v>12</v>
      </c>
      <c r="I5" s="110" t="s">
        <v>13</v>
      </c>
      <c r="J5" s="110" t="s">
        <v>13</v>
      </c>
      <c r="K5" s="95"/>
      <c r="L5" s="95"/>
      <c r="M5" s="94"/>
      <c r="N5" s="94"/>
      <c r="O5" s="94"/>
      <c r="P5" s="94"/>
      <c r="Q5" s="94"/>
    </row>
    <row r="6" spans="1:17" s="96" customFormat="1" ht="338.25">
      <c r="A6" s="94" t="s">
        <v>7</v>
      </c>
      <c r="B6" s="94" t="s">
        <v>8</v>
      </c>
      <c r="C6" s="102" t="s">
        <v>1977</v>
      </c>
      <c r="D6" s="10" t="s">
        <v>1582</v>
      </c>
      <c r="E6" s="10" t="s">
        <v>47</v>
      </c>
      <c r="F6" s="10" t="s">
        <v>48</v>
      </c>
      <c r="G6" s="105" t="s">
        <v>1616</v>
      </c>
      <c r="H6" s="10" t="s">
        <v>12</v>
      </c>
      <c r="I6" s="110" t="s">
        <v>13</v>
      </c>
      <c r="J6" s="110" t="s">
        <v>13</v>
      </c>
      <c r="K6" s="95"/>
      <c r="L6" s="95"/>
      <c r="M6" s="94"/>
      <c r="N6" s="94"/>
      <c r="O6" s="94"/>
      <c r="P6" s="94"/>
      <c r="Q6" s="94"/>
    </row>
    <row r="7" spans="1:17" s="96" customFormat="1" ht="338.25">
      <c r="A7" s="94" t="s">
        <v>7</v>
      </c>
      <c r="B7" s="94" t="s">
        <v>8</v>
      </c>
      <c r="C7" s="102" t="s">
        <v>1977</v>
      </c>
      <c r="D7" s="10" t="s">
        <v>1582</v>
      </c>
      <c r="E7" s="10" t="s">
        <v>29</v>
      </c>
      <c r="F7" s="10" t="s">
        <v>30</v>
      </c>
      <c r="G7" s="105" t="s">
        <v>1616</v>
      </c>
      <c r="H7" s="10" t="s">
        <v>12</v>
      </c>
      <c r="I7" s="110" t="s">
        <v>13</v>
      </c>
      <c r="J7" s="110" t="s">
        <v>13</v>
      </c>
      <c r="K7" s="95"/>
      <c r="L7" s="95"/>
      <c r="M7" s="94"/>
      <c r="N7" s="94"/>
      <c r="O7" s="94"/>
      <c r="P7" s="94"/>
      <c r="Q7" s="94"/>
    </row>
    <row r="8" spans="1:17" s="96" customFormat="1" ht="338.25">
      <c r="A8" s="94" t="s">
        <v>7</v>
      </c>
      <c r="B8" s="94" t="s">
        <v>8</v>
      </c>
      <c r="C8" s="102" t="s">
        <v>1977</v>
      </c>
      <c r="D8" s="10" t="s">
        <v>1582</v>
      </c>
      <c r="E8" s="10" t="s">
        <v>31</v>
      </c>
      <c r="F8" s="10" t="s">
        <v>32</v>
      </c>
      <c r="G8" s="105" t="s">
        <v>1616</v>
      </c>
      <c r="H8" s="10" t="s">
        <v>12</v>
      </c>
      <c r="I8" s="110" t="s">
        <v>13</v>
      </c>
      <c r="J8" s="110" t="s">
        <v>13</v>
      </c>
      <c r="K8" s="95"/>
      <c r="L8" s="95"/>
      <c r="M8" s="94"/>
      <c r="N8" s="94"/>
      <c r="O8" s="94"/>
      <c r="P8" s="94"/>
      <c r="Q8" s="94"/>
    </row>
    <row r="9" spans="1:17" s="96" customFormat="1" ht="338.25">
      <c r="A9" s="94" t="s">
        <v>7</v>
      </c>
      <c r="B9" s="94" t="s">
        <v>8</v>
      </c>
      <c r="C9" s="102" t="s">
        <v>1977</v>
      </c>
      <c r="D9" s="10" t="s">
        <v>1582</v>
      </c>
      <c r="E9" s="10" t="s">
        <v>33</v>
      </c>
      <c r="F9" s="10" t="s">
        <v>34</v>
      </c>
      <c r="G9" s="105" t="s">
        <v>1616</v>
      </c>
      <c r="H9" s="10" t="s">
        <v>12</v>
      </c>
      <c r="I9" s="110" t="s">
        <v>13</v>
      </c>
      <c r="J9" s="110" t="s">
        <v>13</v>
      </c>
      <c r="K9" s="95"/>
      <c r="L9" s="95"/>
      <c r="M9" s="94"/>
      <c r="N9" s="94"/>
      <c r="O9" s="94"/>
      <c r="P9" s="94"/>
      <c r="Q9" s="94"/>
    </row>
    <row r="10" spans="1:17" s="96" customFormat="1" ht="338.25">
      <c r="A10" s="94" t="s">
        <v>7</v>
      </c>
      <c r="B10" s="94" t="s">
        <v>8</v>
      </c>
      <c r="C10" s="102" t="s">
        <v>1977</v>
      </c>
      <c r="D10" s="10" t="s">
        <v>1582</v>
      </c>
      <c r="E10" s="10" t="s">
        <v>65</v>
      </c>
      <c r="F10" s="10" t="s">
        <v>66</v>
      </c>
      <c r="G10" s="105" t="s">
        <v>1616</v>
      </c>
      <c r="H10" s="10" t="s">
        <v>12</v>
      </c>
      <c r="I10" s="110" t="s">
        <v>13</v>
      </c>
      <c r="J10" s="110" t="s">
        <v>13</v>
      </c>
      <c r="K10" s="95"/>
      <c r="L10" s="95"/>
      <c r="M10" s="94"/>
      <c r="N10" s="94"/>
      <c r="O10" s="94"/>
      <c r="P10" s="94"/>
      <c r="Q10" s="94"/>
    </row>
    <row r="11" spans="1:17" s="96" customFormat="1" ht="338.25">
      <c r="A11" s="94" t="s">
        <v>7</v>
      </c>
      <c r="B11" s="94" t="s">
        <v>8</v>
      </c>
      <c r="C11" s="102" t="s">
        <v>1977</v>
      </c>
      <c r="D11" s="10" t="s">
        <v>1582</v>
      </c>
      <c r="E11" s="10" t="s">
        <v>71</v>
      </c>
      <c r="F11" s="10" t="s">
        <v>72</v>
      </c>
      <c r="G11" s="105" t="s">
        <v>1616</v>
      </c>
      <c r="H11" s="10" t="s">
        <v>12</v>
      </c>
      <c r="I11" s="110" t="s">
        <v>13</v>
      </c>
      <c r="J11" s="110" t="s">
        <v>13</v>
      </c>
      <c r="K11" s="95"/>
      <c r="L11" s="95"/>
      <c r="M11" s="94"/>
      <c r="N11" s="94"/>
      <c r="O11" s="94"/>
      <c r="P11" s="94"/>
      <c r="Q11" s="94"/>
    </row>
    <row r="12" spans="1:17" s="96" customFormat="1" ht="338.25">
      <c r="A12" s="94" t="s">
        <v>7</v>
      </c>
      <c r="B12" s="94" t="s">
        <v>8</v>
      </c>
      <c r="C12" s="102" t="s">
        <v>1977</v>
      </c>
      <c r="D12" s="10" t="s">
        <v>1582</v>
      </c>
      <c r="E12" s="10" t="s">
        <v>63</v>
      </c>
      <c r="F12" s="10" t="s">
        <v>64</v>
      </c>
      <c r="G12" s="105" t="s">
        <v>1616</v>
      </c>
      <c r="H12" s="10" t="s">
        <v>12</v>
      </c>
      <c r="I12" s="110" t="s">
        <v>13</v>
      </c>
      <c r="J12" s="110" t="s">
        <v>13</v>
      </c>
      <c r="K12" s="95"/>
      <c r="L12" s="95"/>
      <c r="M12" s="94"/>
      <c r="N12" s="94"/>
      <c r="O12" s="94"/>
      <c r="P12" s="94"/>
      <c r="Q12" s="94"/>
    </row>
    <row r="13" spans="1:17" s="96" customFormat="1" ht="338.25">
      <c r="A13" s="94" t="s">
        <v>7</v>
      </c>
      <c r="B13" s="94" t="s">
        <v>8</v>
      </c>
      <c r="C13" s="102" t="s">
        <v>1977</v>
      </c>
      <c r="D13" s="10" t="s">
        <v>1582</v>
      </c>
      <c r="E13" s="10" t="s">
        <v>61</v>
      </c>
      <c r="F13" s="10" t="s">
        <v>62</v>
      </c>
      <c r="G13" s="105" t="s">
        <v>1616</v>
      </c>
      <c r="H13" s="10" t="s">
        <v>12</v>
      </c>
      <c r="I13" s="110" t="s">
        <v>13</v>
      </c>
      <c r="J13" s="110" t="s">
        <v>13</v>
      </c>
      <c r="K13" s="95"/>
      <c r="L13" s="95"/>
      <c r="M13" s="94"/>
      <c r="N13" s="94"/>
      <c r="O13" s="94"/>
      <c r="P13" s="94"/>
      <c r="Q13" s="94"/>
    </row>
    <row r="14" spans="1:17" s="96" customFormat="1" ht="338.25">
      <c r="A14" s="94" t="s">
        <v>7</v>
      </c>
      <c r="B14" s="94" t="s">
        <v>8</v>
      </c>
      <c r="C14" s="102" t="s">
        <v>1977</v>
      </c>
      <c r="D14" s="10" t="s">
        <v>1582</v>
      </c>
      <c r="E14" s="10" t="s">
        <v>97</v>
      </c>
      <c r="F14" s="10" t="s">
        <v>98</v>
      </c>
      <c r="G14" s="105" t="s">
        <v>1616</v>
      </c>
      <c r="H14" s="10" t="s">
        <v>12</v>
      </c>
      <c r="I14" s="110" t="s">
        <v>13</v>
      </c>
      <c r="J14" s="110" t="s">
        <v>13</v>
      </c>
      <c r="K14" s="95"/>
      <c r="L14" s="95"/>
      <c r="M14" s="94"/>
      <c r="N14" s="94"/>
      <c r="O14" s="94"/>
      <c r="P14" s="94"/>
      <c r="Q14" s="94"/>
    </row>
    <row r="15" spans="1:17" s="96" customFormat="1" ht="338.25">
      <c r="A15" s="94" t="s">
        <v>7</v>
      </c>
      <c r="B15" s="94" t="s">
        <v>8</v>
      </c>
      <c r="C15" s="102" t="s">
        <v>1977</v>
      </c>
      <c r="D15" s="10" t="s">
        <v>1582</v>
      </c>
      <c r="E15" s="10" t="s">
        <v>91</v>
      </c>
      <c r="F15" s="10" t="s">
        <v>92</v>
      </c>
      <c r="G15" s="105" t="s">
        <v>1616</v>
      </c>
      <c r="H15" s="10" t="s">
        <v>12</v>
      </c>
      <c r="I15" s="110" t="s">
        <v>13</v>
      </c>
      <c r="J15" s="110" t="s">
        <v>13</v>
      </c>
      <c r="K15" s="95"/>
      <c r="L15" s="95"/>
      <c r="M15" s="94"/>
      <c r="N15" s="94"/>
      <c r="O15" s="94"/>
      <c r="P15" s="94"/>
      <c r="Q15" s="94"/>
    </row>
    <row r="16" spans="1:17" s="96" customFormat="1" ht="338.25">
      <c r="A16" s="94" t="s">
        <v>7</v>
      </c>
      <c r="B16" s="94" t="s">
        <v>8</v>
      </c>
      <c r="C16" s="102" t="s">
        <v>1977</v>
      </c>
      <c r="D16" s="10" t="s">
        <v>1582</v>
      </c>
      <c r="E16" s="10">
        <v>3262011213</v>
      </c>
      <c r="F16" s="10" t="s">
        <v>1609</v>
      </c>
      <c r="G16" s="105" t="s">
        <v>1616</v>
      </c>
      <c r="H16" s="10" t="s">
        <v>12</v>
      </c>
      <c r="I16" s="110" t="s">
        <v>13</v>
      </c>
      <c r="J16" s="110" t="s">
        <v>13</v>
      </c>
      <c r="K16" s="95"/>
      <c r="L16" s="95"/>
      <c r="M16" s="94"/>
      <c r="N16" s="94"/>
      <c r="O16" s="94"/>
      <c r="P16" s="94"/>
      <c r="Q16" s="94"/>
    </row>
    <row r="17" spans="1:17" s="96" customFormat="1" ht="338.25">
      <c r="A17" s="94" t="s">
        <v>7</v>
      </c>
      <c r="B17" s="94" t="s">
        <v>8</v>
      </c>
      <c r="C17" s="102" t="s">
        <v>1977</v>
      </c>
      <c r="D17" s="10" t="s">
        <v>1582</v>
      </c>
      <c r="E17" s="10">
        <v>3262011214</v>
      </c>
      <c r="F17" s="10" t="s">
        <v>1610</v>
      </c>
      <c r="G17" s="105" t="s">
        <v>1616</v>
      </c>
      <c r="H17" s="10" t="s">
        <v>12</v>
      </c>
      <c r="I17" s="110" t="s">
        <v>13</v>
      </c>
      <c r="J17" s="110" t="s">
        <v>13</v>
      </c>
      <c r="K17" s="95"/>
      <c r="L17" s="95"/>
      <c r="M17" s="94"/>
      <c r="N17" s="94"/>
      <c r="O17" s="94"/>
      <c r="P17" s="94"/>
      <c r="Q17" s="94"/>
    </row>
    <row r="18" spans="1:17" s="96" customFormat="1" ht="338.25">
      <c r="A18" s="94" t="s">
        <v>7</v>
      </c>
      <c r="B18" s="94" t="s">
        <v>8</v>
      </c>
      <c r="C18" s="102" t="s">
        <v>1977</v>
      </c>
      <c r="D18" s="10" t="s">
        <v>1582</v>
      </c>
      <c r="E18" s="10" t="s">
        <v>89</v>
      </c>
      <c r="F18" s="10" t="s">
        <v>90</v>
      </c>
      <c r="G18" s="105" t="s">
        <v>1616</v>
      </c>
      <c r="H18" s="10" t="s">
        <v>87</v>
      </c>
      <c r="I18" s="110" t="s">
        <v>370</v>
      </c>
      <c r="J18" s="110" t="s">
        <v>88</v>
      </c>
      <c r="K18" s="95"/>
      <c r="L18" s="95"/>
      <c r="M18" s="94"/>
      <c r="N18" s="94"/>
      <c r="O18" s="94"/>
      <c r="P18" s="94"/>
      <c r="Q18" s="94"/>
    </row>
    <row r="19" spans="1:17" s="96" customFormat="1" ht="338.25">
      <c r="A19" s="94" t="s">
        <v>7</v>
      </c>
      <c r="B19" s="94" t="s">
        <v>8</v>
      </c>
      <c r="C19" s="102" t="s">
        <v>1977</v>
      </c>
      <c r="D19" s="10" t="s">
        <v>1582</v>
      </c>
      <c r="E19" s="10" t="s">
        <v>85</v>
      </c>
      <c r="F19" s="10" t="s">
        <v>86</v>
      </c>
      <c r="G19" s="105" t="s">
        <v>1616</v>
      </c>
      <c r="H19" s="10" t="s">
        <v>87</v>
      </c>
      <c r="I19" s="110" t="s">
        <v>370</v>
      </c>
      <c r="J19" s="110" t="s">
        <v>88</v>
      </c>
      <c r="K19" s="95"/>
      <c r="L19" s="95"/>
      <c r="M19" s="94"/>
      <c r="N19" s="94"/>
      <c r="O19" s="94"/>
      <c r="P19" s="94"/>
      <c r="Q19" s="94"/>
    </row>
    <row r="20" spans="1:17" s="96" customFormat="1" ht="338.25">
      <c r="A20" s="94" t="s">
        <v>7</v>
      </c>
      <c r="B20" s="94" t="s">
        <v>8</v>
      </c>
      <c r="C20" s="102" t="s">
        <v>1977</v>
      </c>
      <c r="D20" s="10" t="s">
        <v>1582</v>
      </c>
      <c r="E20" s="10" t="s">
        <v>21</v>
      </c>
      <c r="F20" s="10" t="s">
        <v>22</v>
      </c>
      <c r="G20" s="104" t="s">
        <v>11</v>
      </c>
      <c r="H20" s="10" t="s">
        <v>23</v>
      </c>
      <c r="I20" s="110" t="s">
        <v>366</v>
      </c>
      <c r="J20" s="110" t="s">
        <v>24</v>
      </c>
      <c r="K20" s="95"/>
      <c r="L20" s="95"/>
      <c r="M20" s="94"/>
      <c r="N20" s="94"/>
      <c r="O20" s="94"/>
      <c r="P20" s="94"/>
      <c r="Q20" s="94"/>
    </row>
    <row r="21" spans="1:17" s="96" customFormat="1" ht="338.25">
      <c r="A21" s="94" t="s">
        <v>7</v>
      </c>
      <c r="B21" s="94" t="s">
        <v>8</v>
      </c>
      <c r="C21" s="102" t="s">
        <v>1977</v>
      </c>
      <c r="D21" s="10" t="s">
        <v>1582</v>
      </c>
      <c r="E21" s="10" t="s">
        <v>115</v>
      </c>
      <c r="F21" s="10" t="s">
        <v>116</v>
      </c>
      <c r="G21" s="105" t="s">
        <v>1616</v>
      </c>
      <c r="H21" s="10" t="s">
        <v>23</v>
      </c>
      <c r="I21" s="110" t="s">
        <v>366</v>
      </c>
      <c r="J21" s="110" t="s">
        <v>24</v>
      </c>
      <c r="K21" s="95"/>
      <c r="L21" s="95"/>
      <c r="M21" s="94"/>
      <c r="N21" s="94"/>
      <c r="O21" s="94"/>
      <c r="P21" s="94"/>
      <c r="Q21" s="94"/>
    </row>
    <row r="22" spans="1:17" s="96" customFormat="1" ht="338.25">
      <c r="A22" s="94" t="s">
        <v>7</v>
      </c>
      <c r="B22" s="94" t="s">
        <v>8</v>
      </c>
      <c r="C22" s="102" t="s">
        <v>1977</v>
      </c>
      <c r="D22" s="10" t="s">
        <v>1582</v>
      </c>
      <c r="E22" s="10" t="s">
        <v>117</v>
      </c>
      <c r="F22" s="10" t="s">
        <v>118</v>
      </c>
      <c r="G22" s="105" t="s">
        <v>1616</v>
      </c>
      <c r="H22" s="10" t="s">
        <v>101</v>
      </c>
      <c r="I22" s="110" t="s">
        <v>366</v>
      </c>
      <c r="J22" s="110" t="s">
        <v>102</v>
      </c>
      <c r="K22" s="95"/>
      <c r="L22" s="95"/>
      <c r="M22" s="94"/>
      <c r="N22" s="94"/>
      <c r="O22" s="94"/>
      <c r="P22" s="94"/>
      <c r="Q22" s="94"/>
    </row>
    <row r="23" spans="1:17" s="96" customFormat="1" ht="338.25">
      <c r="A23" s="94" t="s">
        <v>7</v>
      </c>
      <c r="B23" s="94" t="s">
        <v>8</v>
      </c>
      <c r="C23" s="102" t="s">
        <v>1977</v>
      </c>
      <c r="D23" s="10" t="s">
        <v>1582</v>
      </c>
      <c r="E23" s="10" t="s">
        <v>99</v>
      </c>
      <c r="F23" s="10" t="s">
        <v>100</v>
      </c>
      <c r="G23" s="105" t="s">
        <v>1616</v>
      </c>
      <c r="H23" s="10" t="s">
        <v>101</v>
      </c>
      <c r="I23" s="110" t="s">
        <v>366</v>
      </c>
      <c r="J23" s="110" t="s">
        <v>102</v>
      </c>
      <c r="K23" s="95"/>
      <c r="L23" s="95"/>
      <c r="M23" s="94"/>
      <c r="N23" s="94"/>
      <c r="O23" s="94"/>
      <c r="P23" s="94"/>
      <c r="Q23" s="94"/>
    </row>
    <row r="24" spans="1:17" s="96" customFormat="1" ht="338.25">
      <c r="A24" s="94" t="s">
        <v>7</v>
      </c>
      <c r="B24" s="94" t="s">
        <v>8</v>
      </c>
      <c r="C24" s="102" t="s">
        <v>1977</v>
      </c>
      <c r="D24" s="10" t="s">
        <v>1582</v>
      </c>
      <c r="E24" s="10" t="s">
        <v>107</v>
      </c>
      <c r="F24" s="10" t="s">
        <v>108</v>
      </c>
      <c r="G24" s="105" t="s">
        <v>1616</v>
      </c>
      <c r="H24" s="10" t="s">
        <v>109</v>
      </c>
      <c r="I24" s="110" t="s">
        <v>366</v>
      </c>
      <c r="J24" s="110" t="s">
        <v>110</v>
      </c>
      <c r="K24" s="95"/>
      <c r="L24" s="95"/>
      <c r="M24" s="94"/>
      <c r="N24" s="94"/>
      <c r="O24" s="94"/>
      <c r="P24" s="94"/>
      <c r="Q24" s="94"/>
    </row>
    <row r="25" spans="1:17" s="96" customFormat="1" ht="338.25">
      <c r="A25" s="94" t="s">
        <v>7</v>
      </c>
      <c r="B25" s="94" t="s">
        <v>8</v>
      </c>
      <c r="C25" s="102" t="s">
        <v>1977</v>
      </c>
      <c r="D25" s="10" t="s">
        <v>1582</v>
      </c>
      <c r="E25" s="10" t="s">
        <v>49</v>
      </c>
      <c r="F25" s="10" t="s">
        <v>50</v>
      </c>
      <c r="G25" s="104" t="s">
        <v>11</v>
      </c>
      <c r="H25" s="10" t="s">
        <v>51</v>
      </c>
      <c r="I25" s="110" t="s">
        <v>52</v>
      </c>
      <c r="J25" s="110" t="s">
        <v>52</v>
      </c>
      <c r="K25" s="95"/>
      <c r="L25" s="95"/>
      <c r="M25" s="94"/>
      <c r="N25" s="94"/>
      <c r="O25" s="94"/>
      <c r="P25" s="94"/>
      <c r="Q25" s="94"/>
    </row>
    <row r="26" spans="1:17" s="96" customFormat="1" ht="338.25">
      <c r="A26" s="94" t="s">
        <v>7</v>
      </c>
      <c r="B26" s="94" t="s">
        <v>8</v>
      </c>
      <c r="C26" s="102" t="s">
        <v>1977</v>
      </c>
      <c r="D26" s="10" t="s">
        <v>1582</v>
      </c>
      <c r="E26" s="10" t="s">
        <v>103</v>
      </c>
      <c r="F26" s="10" t="s">
        <v>104</v>
      </c>
      <c r="G26" s="105" t="s">
        <v>1616</v>
      </c>
      <c r="H26" s="10" t="s">
        <v>51</v>
      </c>
      <c r="I26" s="110" t="s">
        <v>52</v>
      </c>
      <c r="J26" s="110" t="s">
        <v>52</v>
      </c>
      <c r="K26" s="95"/>
      <c r="L26" s="95"/>
      <c r="M26" s="94"/>
      <c r="N26" s="94"/>
      <c r="O26" s="94"/>
      <c r="P26" s="94"/>
      <c r="Q26" s="94"/>
    </row>
    <row r="27" spans="1:17" s="96" customFormat="1" ht="338.25">
      <c r="A27" s="94" t="s">
        <v>7</v>
      </c>
      <c r="B27" s="94" t="s">
        <v>8</v>
      </c>
      <c r="C27" s="102" t="s">
        <v>1977</v>
      </c>
      <c r="D27" s="10" t="s">
        <v>1582</v>
      </c>
      <c r="E27" s="10" t="s">
        <v>105</v>
      </c>
      <c r="F27" s="10" t="s">
        <v>106</v>
      </c>
      <c r="G27" s="105" t="s">
        <v>1616</v>
      </c>
      <c r="H27" s="10" t="s">
        <v>51</v>
      </c>
      <c r="I27" s="110" t="s">
        <v>52</v>
      </c>
      <c r="J27" s="110" t="s">
        <v>52</v>
      </c>
      <c r="K27" s="95"/>
      <c r="L27" s="95"/>
      <c r="M27" s="94"/>
      <c r="N27" s="94"/>
      <c r="O27" s="94"/>
      <c r="P27" s="94"/>
      <c r="Q27" s="94"/>
    </row>
    <row r="28" spans="1:17" s="96" customFormat="1" ht="338.25">
      <c r="A28" s="94" t="s">
        <v>7</v>
      </c>
      <c r="B28" s="94" t="s">
        <v>8</v>
      </c>
      <c r="C28" s="102" t="s">
        <v>1977</v>
      </c>
      <c r="D28" s="10" t="s">
        <v>1582</v>
      </c>
      <c r="E28" s="10" t="s">
        <v>142</v>
      </c>
      <c r="F28" s="10" t="s">
        <v>143</v>
      </c>
      <c r="G28" s="105" t="s">
        <v>1616</v>
      </c>
      <c r="H28" s="10" t="s">
        <v>121</v>
      </c>
      <c r="I28" s="110" t="s">
        <v>316</v>
      </c>
      <c r="J28" s="110" t="s">
        <v>122</v>
      </c>
      <c r="K28" s="95"/>
      <c r="L28" s="95"/>
      <c r="M28" s="94"/>
      <c r="N28" s="94"/>
      <c r="O28" s="94"/>
      <c r="P28" s="94"/>
      <c r="Q28" s="94"/>
    </row>
    <row r="29" spans="1:17" s="96" customFormat="1" ht="338.25">
      <c r="A29" s="94" t="s">
        <v>7</v>
      </c>
      <c r="B29" s="94" t="s">
        <v>8</v>
      </c>
      <c r="C29" s="102" t="s">
        <v>1977</v>
      </c>
      <c r="D29" s="10" t="s">
        <v>1582</v>
      </c>
      <c r="E29" s="10" t="s">
        <v>144</v>
      </c>
      <c r="F29" s="10" t="s">
        <v>145</v>
      </c>
      <c r="G29" s="105" t="s">
        <v>1616</v>
      </c>
      <c r="H29" s="10" t="s">
        <v>121</v>
      </c>
      <c r="I29" s="110" t="s">
        <v>316</v>
      </c>
      <c r="J29" s="110" t="s">
        <v>122</v>
      </c>
      <c r="K29" s="95"/>
      <c r="L29" s="95"/>
      <c r="M29" s="94"/>
      <c r="N29" s="94"/>
      <c r="O29" s="94"/>
      <c r="P29" s="94"/>
      <c r="Q29" s="94"/>
    </row>
    <row r="30" spans="1:17" s="96" customFormat="1" ht="338.25">
      <c r="A30" s="94" t="s">
        <v>7</v>
      </c>
      <c r="B30" s="94" t="s">
        <v>8</v>
      </c>
      <c r="C30" s="102" t="s">
        <v>1977</v>
      </c>
      <c r="D30" s="10" t="s">
        <v>1582</v>
      </c>
      <c r="E30" s="10" t="s">
        <v>119</v>
      </c>
      <c r="F30" s="10" t="s">
        <v>120</v>
      </c>
      <c r="G30" s="105" t="s">
        <v>1616</v>
      </c>
      <c r="H30" s="10" t="s">
        <v>121</v>
      </c>
      <c r="I30" s="110" t="s">
        <v>316</v>
      </c>
      <c r="J30" s="110" t="s">
        <v>122</v>
      </c>
      <c r="K30" s="95"/>
      <c r="L30" s="95"/>
      <c r="M30" s="94"/>
      <c r="N30" s="94"/>
      <c r="O30" s="94"/>
      <c r="P30" s="94"/>
      <c r="Q30" s="94"/>
    </row>
    <row r="31" spans="1:17" s="96" customFormat="1" ht="338.25">
      <c r="A31" s="94" t="s">
        <v>7</v>
      </c>
      <c r="B31" s="94" t="s">
        <v>8</v>
      </c>
      <c r="C31" s="102" t="s">
        <v>1977</v>
      </c>
      <c r="D31" s="10" t="s">
        <v>1582</v>
      </c>
      <c r="E31" s="10" t="s">
        <v>43</v>
      </c>
      <c r="F31" s="10" t="s">
        <v>44</v>
      </c>
      <c r="G31" s="104" t="s">
        <v>11</v>
      </c>
      <c r="H31" s="10" t="s">
        <v>45</v>
      </c>
      <c r="I31" s="110" t="s">
        <v>316</v>
      </c>
      <c r="J31" s="110" t="s">
        <v>46</v>
      </c>
      <c r="K31" s="95"/>
      <c r="L31" s="95"/>
      <c r="M31" s="94"/>
      <c r="N31" s="94"/>
      <c r="O31" s="94"/>
      <c r="P31" s="94"/>
      <c r="Q31" s="94"/>
    </row>
    <row r="32" spans="1:17" s="96" customFormat="1" ht="338.25">
      <c r="A32" s="94" t="s">
        <v>7</v>
      </c>
      <c r="B32" s="94" t="s">
        <v>8</v>
      </c>
      <c r="C32" s="102" t="s">
        <v>1977</v>
      </c>
      <c r="D32" s="10" t="s">
        <v>1582</v>
      </c>
      <c r="E32" s="10" t="s">
        <v>140</v>
      </c>
      <c r="F32" s="10" t="s">
        <v>141</v>
      </c>
      <c r="G32" s="105" t="s">
        <v>1616</v>
      </c>
      <c r="H32" s="10" t="s">
        <v>45</v>
      </c>
      <c r="I32" s="110" t="s">
        <v>316</v>
      </c>
      <c r="J32" s="110" t="s">
        <v>46</v>
      </c>
      <c r="K32" s="95"/>
      <c r="L32" s="95"/>
      <c r="M32" s="94"/>
      <c r="N32" s="94"/>
      <c r="O32" s="94"/>
      <c r="P32" s="94"/>
      <c r="Q32" s="94"/>
    </row>
    <row r="33" spans="1:17" s="96" customFormat="1" ht="338.25">
      <c r="A33" s="94" t="s">
        <v>7</v>
      </c>
      <c r="B33" s="94" t="s">
        <v>8</v>
      </c>
      <c r="C33" s="102" t="s">
        <v>1977</v>
      </c>
      <c r="D33" s="10" t="s">
        <v>1582</v>
      </c>
      <c r="E33" s="10" t="s">
        <v>126</v>
      </c>
      <c r="F33" s="10" t="s">
        <v>127</v>
      </c>
      <c r="G33" s="105" t="s">
        <v>1616</v>
      </c>
      <c r="H33" s="10" t="s">
        <v>128</v>
      </c>
      <c r="I33" s="110" t="s">
        <v>316</v>
      </c>
      <c r="J33" s="110" t="s">
        <v>129</v>
      </c>
      <c r="K33" s="95"/>
      <c r="L33" s="95"/>
      <c r="M33" s="94"/>
      <c r="N33" s="94"/>
      <c r="O33" s="94"/>
      <c r="P33" s="94"/>
      <c r="Q33" s="94"/>
    </row>
    <row r="34" spans="1:17" s="96" customFormat="1" ht="338.25">
      <c r="A34" s="94" t="s">
        <v>7</v>
      </c>
      <c r="B34" s="94" t="s">
        <v>8</v>
      </c>
      <c r="C34" s="102" t="s">
        <v>1977</v>
      </c>
      <c r="D34" s="10" t="s">
        <v>1582</v>
      </c>
      <c r="E34" s="10" t="s">
        <v>138</v>
      </c>
      <c r="F34" s="10" t="s">
        <v>139</v>
      </c>
      <c r="G34" s="105" t="s">
        <v>1616</v>
      </c>
      <c r="H34" s="10" t="s">
        <v>132</v>
      </c>
      <c r="I34" s="110" t="s">
        <v>359</v>
      </c>
      <c r="J34" s="110" t="s">
        <v>133</v>
      </c>
      <c r="K34" s="95"/>
      <c r="L34" s="95"/>
      <c r="M34" s="94"/>
      <c r="N34" s="94"/>
      <c r="O34" s="94"/>
      <c r="P34" s="94"/>
      <c r="Q34" s="94"/>
    </row>
    <row r="35" spans="1:17" s="96" customFormat="1" ht="338.25">
      <c r="A35" s="94" t="s">
        <v>7</v>
      </c>
      <c r="B35" s="94" t="s">
        <v>8</v>
      </c>
      <c r="C35" s="102" t="s">
        <v>1977</v>
      </c>
      <c r="D35" s="10" t="s">
        <v>1582</v>
      </c>
      <c r="E35" s="10" t="s">
        <v>130</v>
      </c>
      <c r="F35" s="10" t="s">
        <v>131</v>
      </c>
      <c r="G35" s="105" t="s">
        <v>1616</v>
      </c>
      <c r="H35" s="10" t="s">
        <v>132</v>
      </c>
      <c r="I35" s="110" t="s">
        <v>359</v>
      </c>
      <c r="J35" s="110" t="s">
        <v>133</v>
      </c>
      <c r="K35" s="95"/>
      <c r="L35" s="95"/>
      <c r="M35" s="94"/>
      <c r="N35" s="94"/>
      <c r="O35" s="94"/>
      <c r="P35" s="94"/>
      <c r="Q35" s="94"/>
    </row>
    <row r="36" spans="1:17" s="96" customFormat="1" ht="338.25">
      <c r="A36" s="94" t="s">
        <v>7</v>
      </c>
      <c r="B36" s="94" t="s">
        <v>8</v>
      </c>
      <c r="C36" s="102" t="s">
        <v>1977</v>
      </c>
      <c r="D36" s="10" t="s">
        <v>1582</v>
      </c>
      <c r="E36" s="10" t="s">
        <v>134</v>
      </c>
      <c r="F36" s="10" t="s">
        <v>135</v>
      </c>
      <c r="G36" s="105" t="s">
        <v>1616</v>
      </c>
      <c r="H36" s="10" t="s">
        <v>136</v>
      </c>
      <c r="I36" s="110" t="s">
        <v>359</v>
      </c>
      <c r="J36" s="110" t="s">
        <v>137</v>
      </c>
      <c r="K36" s="95"/>
      <c r="L36" s="95"/>
      <c r="M36" s="94"/>
      <c r="N36" s="94"/>
      <c r="O36" s="94"/>
      <c r="P36" s="94"/>
      <c r="Q36" s="94"/>
    </row>
    <row r="37" spans="1:17" s="96" customFormat="1" ht="338.25">
      <c r="A37" s="94" t="s">
        <v>7</v>
      </c>
      <c r="B37" s="94" t="s">
        <v>8</v>
      </c>
      <c r="C37" s="102" t="s">
        <v>1977</v>
      </c>
      <c r="D37" s="10" t="s">
        <v>1582</v>
      </c>
      <c r="E37" s="10" t="s">
        <v>160</v>
      </c>
      <c r="F37" s="10" t="s">
        <v>161</v>
      </c>
      <c r="G37" s="105" t="s">
        <v>1616</v>
      </c>
      <c r="H37" s="10" t="s">
        <v>136</v>
      </c>
      <c r="I37" s="110" t="s">
        <v>359</v>
      </c>
      <c r="J37" s="110" t="s">
        <v>137</v>
      </c>
      <c r="K37" s="95"/>
      <c r="L37" s="95"/>
      <c r="M37" s="94"/>
      <c r="N37" s="94"/>
      <c r="O37" s="94"/>
      <c r="P37" s="94"/>
      <c r="Q37" s="94"/>
    </row>
    <row r="38" spans="1:17" s="96" customFormat="1" ht="338.25">
      <c r="A38" s="94" t="s">
        <v>7</v>
      </c>
      <c r="B38" s="94" t="s">
        <v>8</v>
      </c>
      <c r="C38" s="102" t="s">
        <v>1977</v>
      </c>
      <c r="D38" s="10" t="s">
        <v>1582</v>
      </c>
      <c r="E38" s="10" t="s">
        <v>162</v>
      </c>
      <c r="F38" s="10" t="s">
        <v>163</v>
      </c>
      <c r="G38" s="105" t="s">
        <v>1616</v>
      </c>
      <c r="H38" s="10" t="s">
        <v>164</v>
      </c>
      <c r="I38" s="110" t="s">
        <v>359</v>
      </c>
      <c r="J38" s="110" t="s">
        <v>165</v>
      </c>
      <c r="K38" s="95"/>
      <c r="L38" s="95"/>
      <c r="M38" s="94"/>
      <c r="N38" s="94"/>
      <c r="O38" s="94"/>
      <c r="P38" s="94"/>
      <c r="Q38" s="94"/>
    </row>
    <row r="39" spans="1:17" s="96" customFormat="1" ht="338.25">
      <c r="A39" s="94" t="s">
        <v>7</v>
      </c>
      <c r="B39" s="94" t="s">
        <v>8</v>
      </c>
      <c r="C39" s="102" t="s">
        <v>1977</v>
      </c>
      <c r="D39" s="10" t="s">
        <v>1582</v>
      </c>
      <c r="E39" s="10" t="s">
        <v>39</v>
      </c>
      <c r="F39" s="10" t="s">
        <v>40</v>
      </c>
      <c r="G39" s="104" t="s">
        <v>11</v>
      </c>
      <c r="H39" s="10" t="s">
        <v>41</v>
      </c>
      <c r="I39" s="110" t="s">
        <v>356</v>
      </c>
      <c r="J39" s="110" t="s">
        <v>42</v>
      </c>
      <c r="K39" s="95"/>
      <c r="L39" s="95"/>
      <c r="M39" s="94"/>
      <c r="N39" s="94"/>
      <c r="O39" s="94"/>
      <c r="P39" s="94"/>
      <c r="Q39" s="94"/>
    </row>
    <row r="40" spans="1:17" s="96" customFormat="1" ht="338.25">
      <c r="A40" s="94" t="s">
        <v>7</v>
      </c>
      <c r="B40" s="94" t="s">
        <v>8</v>
      </c>
      <c r="C40" s="102" t="s">
        <v>1977</v>
      </c>
      <c r="D40" s="10" t="s">
        <v>1582</v>
      </c>
      <c r="E40" s="10" t="s">
        <v>166</v>
      </c>
      <c r="F40" s="10" t="s">
        <v>167</v>
      </c>
      <c r="G40" s="105" t="s">
        <v>1616</v>
      </c>
      <c r="H40" s="10" t="s">
        <v>41</v>
      </c>
      <c r="I40" s="110" t="s">
        <v>356</v>
      </c>
      <c r="J40" s="110" t="s">
        <v>42</v>
      </c>
      <c r="K40" s="95"/>
      <c r="L40" s="95"/>
      <c r="M40" s="94"/>
      <c r="N40" s="94"/>
      <c r="O40" s="94"/>
      <c r="P40" s="94"/>
      <c r="Q40" s="94"/>
    </row>
    <row r="41" spans="1:17" s="96" customFormat="1" ht="338.25">
      <c r="A41" s="94" t="s">
        <v>7</v>
      </c>
      <c r="B41" s="94" t="s">
        <v>8</v>
      </c>
      <c r="C41" s="102" t="s">
        <v>1977</v>
      </c>
      <c r="D41" s="10" t="s">
        <v>1582</v>
      </c>
      <c r="E41" s="10" t="s">
        <v>146</v>
      </c>
      <c r="F41" s="10" t="s">
        <v>147</v>
      </c>
      <c r="G41" s="105" t="s">
        <v>1616</v>
      </c>
      <c r="H41" s="10" t="s">
        <v>148</v>
      </c>
      <c r="I41" s="110" t="s">
        <v>356</v>
      </c>
      <c r="J41" s="110" t="s">
        <v>149</v>
      </c>
      <c r="K41" s="95"/>
      <c r="L41" s="95"/>
      <c r="M41" s="94"/>
      <c r="N41" s="94"/>
      <c r="O41" s="94"/>
      <c r="P41" s="94"/>
      <c r="Q41" s="94"/>
    </row>
    <row r="42" spans="1:17" s="96" customFormat="1" ht="338.25">
      <c r="A42" s="94" t="s">
        <v>7</v>
      </c>
      <c r="B42" s="94" t="s">
        <v>8</v>
      </c>
      <c r="C42" s="102" t="s">
        <v>1977</v>
      </c>
      <c r="D42" s="10" t="s">
        <v>1582</v>
      </c>
      <c r="E42" s="10" t="s">
        <v>156</v>
      </c>
      <c r="F42" s="10" t="s">
        <v>157</v>
      </c>
      <c r="G42" s="105" t="s">
        <v>1616</v>
      </c>
      <c r="H42" s="10" t="s">
        <v>158</v>
      </c>
      <c r="I42" s="110" t="s">
        <v>356</v>
      </c>
      <c r="J42" s="110" t="s">
        <v>159</v>
      </c>
      <c r="K42" s="95"/>
      <c r="L42" s="95"/>
      <c r="M42" s="94"/>
      <c r="N42" s="94"/>
      <c r="O42" s="94"/>
      <c r="P42" s="94"/>
      <c r="Q42" s="94"/>
    </row>
    <row r="43" spans="1:17" s="96" customFormat="1" ht="338.25">
      <c r="A43" s="94" t="s">
        <v>7</v>
      </c>
      <c r="B43" s="94" t="s">
        <v>8</v>
      </c>
      <c r="C43" s="102" t="s">
        <v>1977</v>
      </c>
      <c r="D43" s="10" t="s">
        <v>1582</v>
      </c>
      <c r="E43" s="10" t="s">
        <v>150</v>
      </c>
      <c r="F43" s="10" t="s">
        <v>151</v>
      </c>
      <c r="G43" s="105" t="s">
        <v>1616</v>
      </c>
      <c r="H43" s="10" t="s">
        <v>152</v>
      </c>
      <c r="I43" s="110" t="s">
        <v>320</v>
      </c>
      <c r="J43" s="110" t="s">
        <v>153</v>
      </c>
      <c r="K43" s="95"/>
      <c r="L43" s="95"/>
      <c r="M43" s="94"/>
      <c r="N43" s="94"/>
      <c r="O43" s="94"/>
      <c r="P43" s="94"/>
      <c r="Q43" s="94"/>
    </row>
    <row r="44" spans="1:17" s="96" customFormat="1" ht="338.25">
      <c r="A44" s="94" t="s">
        <v>7</v>
      </c>
      <c r="B44" s="94" t="s">
        <v>8</v>
      </c>
      <c r="C44" s="102" t="s">
        <v>1977</v>
      </c>
      <c r="D44" s="10" t="s">
        <v>1582</v>
      </c>
      <c r="E44" s="10" t="s">
        <v>154</v>
      </c>
      <c r="F44" s="10" t="s">
        <v>155</v>
      </c>
      <c r="G44" s="105" t="s">
        <v>1616</v>
      </c>
      <c r="H44" s="10" t="s">
        <v>152</v>
      </c>
      <c r="I44" s="110" t="s">
        <v>320</v>
      </c>
      <c r="J44" s="110" t="s">
        <v>153</v>
      </c>
      <c r="K44" s="95"/>
      <c r="L44" s="95"/>
      <c r="M44" s="94"/>
      <c r="N44" s="94"/>
      <c r="O44" s="94"/>
      <c r="P44" s="94"/>
      <c r="Q44" s="94"/>
    </row>
    <row r="45" spans="1:17" s="96" customFormat="1" ht="338.25">
      <c r="A45" s="94" t="s">
        <v>7</v>
      </c>
      <c r="B45" s="94" t="s">
        <v>8</v>
      </c>
      <c r="C45" s="102" t="s">
        <v>1977</v>
      </c>
      <c r="D45" s="10" t="s">
        <v>1582</v>
      </c>
      <c r="E45" s="10" t="s">
        <v>182</v>
      </c>
      <c r="F45" s="10" t="s">
        <v>183</v>
      </c>
      <c r="G45" s="105" t="s">
        <v>1616</v>
      </c>
      <c r="H45" s="10" t="s">
        <v>184</v>
      </c>
      <c r="I45" s="110" t="s">
        <v>310</v>
      </c>
      <c r="J45" s="110" t="s">
        <v>185</v>
      </c>
      <c r="K45" s="95"/>
      <c r="L45" s="95"/>
      <c r="M45" s="94"/>
      <c r="N45" s="94"/>
      <c r="O45" s="94"/>
      <c r="P45" s="94"/>
      <c r="Q45" s="94"/>
    </row>
    <row r="46" spans="1:17" s="96" customFormat="1" ht="338.25">
      <c r="A46" s="94" t="s">
        <v>7</v>
      </c>
      <c r="B46" s="94" t="s">
        <v>8</v>
      </c>
      <c r="C46" s="102" t="s">
        <v>1977</v>
      </c>
      <c r="D46" s="10" t="s">
        <v>1582</v>
      </c>
      <c r="E46" s="10" t="s">
        <v>186</v>
      </c>
      <c r="F46" s="10" t="s">
        <v>187</v>
      </c>
      <c r="G46" s="105" t="s">
        <v>1616</v>
      </c>
      <c r="H46" s="10" t="s">
        <v>188</v>
      </c>
      <c r="I46" s="110" t="s">
        <v>310</v>
      </c>
      <c r="J46" s="110" t="s">
        <v>189</v>
      </c>
      <c r="K46" s="95"/>
      <c r="L46" s="95"/>
      <c r="M46" s="94"/>
      <c r="N46" s="94"/>
      <c r="O46" s="94"/>
      <c r="P46" s="94"/>
      <c r="Q46" s="94"/>
    </row>
    <row r="47" spans="1:17" s="96" customFormat="1" ht="338.25">
      <c r="A47" s="94" t="s">
        <v>7</v>
      </c>
      <c r="B47" s="94" t="s">
        <v>8</v>
      </c>
      <c r="C47" s="102" t="s">
        <v>1977</v>
      </c>
      <c r="D47" s="10" t="s">
        <v>1582</v>
      </c>
      <c r="E47" s="10" t="s">
        <v>168</v>
      </c>
      <c r="F47" s="10" t="s">
        <v>169</v>
      </c>
      <c r="G47" s="105" t="s">
        <v>1616</v>
      </c>
      <c r="H47" s="10" t="s">
        <v>37</v>
      </c>
      <c r="I47" s="110" t="s">
        <v>310</v>
      </c>
      <c r="J47" s="110" t="s">
        <v>38</v>
      </c>
      <c r="K47" s="95"/>
      <c r="L47" s="95"/>
      <c r="M47" s="94"/>
      <c r="N47" s="94"/>
      <c r="O47" s="94"/>
      <c r="P47" s="94"/>
      <c r="Q47" s="94"/>
    </row>
    <row r="48" spans="1:17" s="96" customFormat="1" ht="338.25">
      <c r="A48" s="94" t="s">
        <v>7</v>
      </c>
      <c r="B48" s="94" t="s">
        <v>8</v>
      </c>
      <c r="C48" s="102" t="s">
        <v>1977</v>
      </c>
      <c r="D48" s="10" t="s">
        <v>1582</v>
      </c>
      <c r="E48" s="10" t="s">
        <v>180</v>
      </c>
      <c r="F48" s="10" t="s">
        <v>181</v>
      </c>
      <c r="G48" s="105" t="s">
        <v>1616</v>
      </c>
      <c r="H48" s="10" t="s">
        <v>37</v>
      </c>
      <c r="I48" s="110" t="s">
        <v>310</v>
      </c>
      <c r="J48" s="110" t="s">
        <v>38</v>
      </c>
      <c r="K48" s="95"/>
      <c r="L48" s="95"/>
      <c r="M48" s="94"/>
      <c r="N48" s="94"/>
      <c r="O48" s="94"/>
      <c r="P48" s="94"/>
      <c r="Q48" s="94"/>
    </row>
    <row r="49" spans="1:17" s="96" customFormat="1" ht="338.25">
      <c r="A49" s="94" t="s">
        <v>7</v>
      </c>
      <c r="B49" s="94" t="s">
        <v>8</v>
      </c>
      <c r="C49" s="102" t="s">
        <v>1977</v>
      </c>
      <c r="D49" s="10" t="s">
        <v>1582</v>
      </c>
      <c r="E49" s="10" t="s">
        <v>170</v>
      </c>
      <c r="F49" s="10" t="s">
        <v>171</v>
      </c>
      <c r="G49" s="105" t="s">
        <v>1616</v>
      </c>
      <c r="H49" s="10" t="s">
        <v>37</v>
      </c>
      <c r="I49" s="110" t="s">
        <v>310</v>
      </c>
      <c r="J49" s="110" t="s">
        <v>38</v>
      </c>
      <c r="K49" s="95"/>
      <c r="L49" s="95"/>
      <c r="M49" s="94"/>
      <c r="N49" s="94"/>
      <c r="O49" s="94"/>
      <c r="P49" s="94"/>
      <c r="Q49" s="94"/>
    </row>
    <row r="50" spans="1:17" s="96" customFormat="1" ht="338.25">
      <c r="A50" s="94" t="s">
        <v>7</v>
      </c>
      <c r="B50" s="94" t="s">
        <v>8</v>
      </c>
      <c r="C50" s="102" t="s">
        <v>1977</v>
      </c>
      <c r="D50" s="10" t="s">
        <v>1582</v>
      </c>
      <c r="E50" s="10">
        <v>3214011601</v>
      </c>
      <c r="F50" s="10" t="s">
        <v>1611</v>
      </c>
      <c r="G50" s="106" t="s">
        <v>1617</v>
      </c>
      <c r="H50" s="10" t="s">
        <v>37</v>
      </c>
      <c r="I50" s="110" t="s">
        <v>310</v>
      </c>
      <c r="J50" s="110" t="s">
        <v>38</v>
      </c>
      <c r="K50" s="95"/>
      <c r="L50" s="95"/>
      <c r="M50" s="94"/>
      <c r="N50" s="94"/>
      <c r="O50" s="94"/>
      <c r="P50" s="94"/>
      <c r="Q50" s="94"/>
    </row>
    <row r="51" spans="1:17" s="96" customFormat="1" ht="338.25">
      <c r="A51" s="94" t="s">
        <v>7</v>
      </c>
      <c r="B51" s="94" t="s">
        <v>8</v>
      </c>
      <c r="C51" s="102" t="s">
        <v>1977</v>
      </c>
      <c r="D51" s="10" t="s">
        <v>1582</v>
      </c>
      <c r="E51" s="10" t="s">
        <v>178</v>
      </c>
      <c r="F51" s="10" t="s">
        <v>179</v>
      </c>
      <c r="G51" s="105" t="s">
        <v>1616</v>
      </c>
      <c r="H51" s="10" t="s">
        <v>174</v>
      </c>
      <c r="I51" s="110" t="s">
        <v>352</v>
      </c>
      <c r="J51" s="110" t="s">
        <v>175</v>
      </c>
      <c r="K51" s="95"/>
      <c r="L51" s="95"/>
      <c r="M51" s="94"/>
      <c r="N51" s="94"/>
      <c r="O51" s="94"/>
      <c r="P51" s="94"/>
      <c r="Q51" s="94"/>
    </row>
    <row r="52" spans="1:17" s="96" customFormat="1" ht="338.25">
      <c r="A52" s="94" t="s">
        <v>7</v>
      </c>
      <c r="B52" s="94" t="s">
        <v>8</v>
      </c>
      <c r="C52" s="102" t="s">
        <v>1977</v>
      </c>
      <c r="D52" s="10" t="s">
        <v>1582</v>
      </c>
      <c r="E52" s="10" t="s">
        <v>172</v>
      </c>
      <c r="F52" s="10" t="s">
        <v>173</v>
      </c>
      <c r="G52" s="105" t="s">
        <v>1616</v>
      </c>
      <c r="H52" s="10" t="s">
        <v>174</v>
      </c>
      <c r="I52" s="110" t="s">
        <v>352</v>
      </c>
      <c r="J52" s="110" t="s">
        <v>175</v>
      </c>
      <c r="K52" s="95"/>
      <c r="L52" s="95"/>
      <c r="M52" s="94"/>
      <c r="N52" s="94"/>
      <c r="O52" s="94"/>
      <c r="P52" s="94"/>
      <c r="Q52" s="94"/>
    </row>
    <row r="53" spans="1:17" s="96" customFormat="1" ht="338.25">
      <c r="A53" s="94" t="s">
        <v>7</v>
      </c>
      <c r="B53" s="94" t="s">
        <v>8</v>
      </c>
      <c r="C53" s="102" t="s">
        <v>1977</v>
      </c>
      <c r="D53" s="10" t="s">
        <v>1582</v>
      </c>
      <c r="E53" s="10" t="s">
        <v>67</v>
      </c>
      <c r="F53" s="10" t="s">
        <v>68</v>
      </c>
      <c r="G53" s="104" t="s">
        <v>11</v>
      </c>
      <c r="H53" s="10" t="s">
        <v>69</v>
      </c>
      <c r="I53" s="110" t="s">
        <v>326</v>
      </c>
      <c r="J53" s="110" t="s">
        <v>70</v>
      </c>
      <c r="K53" s="95"/>
      <c r="L53" s="95"/>
      <c r="M53" s="94"/>
      <c r="N53" s="94"/>
      <c r="O53" s="94"/>
      <c r="P53" s="94"/>
      <c r="Q53" s="94"/>
    </row>
    <row r="54" spans="1:17" s="96" customFormat="1" ht="338.25">
      <c r="A54" s="94" t="s">
        <v>7</v>
      </c>
      <c r="B54" s="94" t="s">
        <v>8</v>
      </c>
      <c r="C54" s="102" t="s">
        <v>1977</v>
      </c>
      <c r="D54" s="10" t="s">
        <v>1582</v>
      </c>
      <c r="E54" s="10" t="s">
        <v>176</v>
      </c>
      <c r="F54" s="10" t="s">
        <v>177</v>
      </c>
      <c r="G54" s="105" t="s">
        <v>1616</v>
      </c>
      <c r="H54" s="10" t="s">
        <v>69</v>
      </c>
      <c r="I54" s="110" t="s">
        <v>326</v>
      </c>
      <c r="J54" s="110" t="s">
        <v>70</v>
      </c>
      <c r="K54" s="95"/>
      <c r="L54" s="95"/>
      <c r="M54" s="94"/>
      <c r="N54" s="94"/>
      <c r="O54" s="94"/>
      <c r="P54" s="94"/>
      <c r="Q54" s="94"/>
    </row>
    <row r="55" spans="1:17" s="96" customFormat="1" ht="338.25">
      <c r="A55" s="94" t="s">
        <v>7</v>
      </c>
      <c r="B55" s="94" t="s">
        <v>8</v>
      </c>
      <c r="C55" s="102" t="s">
        <v>1977</v>
      </c>
      <c r="D55" s="10" t="s">
        <v>1582</v>
      </c>
      <c r="E55" s="10" t="s">
        <v>204</v>
      </c>
      <c r="F55" s="10" t="s">
        <v>205</v>
      </c>
      <c r="G55" s="105" t="s">
        <v>1616</v>
      </c>
      <c r="H55" s="10" t="s">
        <v>206</v>
      </c>
      <c r="I55" s="110" t="s">
        <v>326</v>
      </c>
      <c r="J55" s="110" t="s">
        <v>207</v>
      </c>
      <c r="K55" s="95"/>
      <c r="L55" s="95"/>
      <c r="M55" s="94"/>
      <c r="N55" s="94"/>
      <c r="O55" s="94"/>
      <c r="P55" s="94"/>
      <c r="Q55" s="94"/>
    </row>
    <row r="56" spans="1:17" s="96" customFormat="1" ht="338.25">
      <c r="A56" s="94" t="s">
        <v>7</v>
      </c>
      <c r="B56" s="94" t="s">
        <v>8</v>
      </c>
      <c r="C56" s="102" t="s">
        <v>1977</v>
      </c>
      <c r="D56" s="10" t="s">
        <v>1582</v>
      </c>
      <c r="E56" s="10" t="s">
        <v>53</v>
      </c>
      <c r="F56" s="10" t="s">
        <v>54</v>
      </c>
      <c r="G56" s="104" t="s">
        <v>11</v>
      </c>
      <c r="H56" s="10" t="s">
        <v>55</v>
      </c>
      <c r="I56" s="110" t="s">
        <v>312</v>
      </c>
      <c r="J56" s="110" t="s">
        <v>56</v>
      </c>
      <c r="K56" s="95"/>
      <c r="L56" s="95"/>
      <c r="M56" s="94"/>
      <c r="N56" s="94"/>
      <c r="O56" s="94"/>
      <c r="P56" s="94"/>
      <c r="Q56" s="94"/>
    </row>
    <row r="57" spans="1:17" s="96" customFormat="1" ht="338.25">
      <c r="A57" s="94" t="s">
        <v>7</v>
      </c>
      <c r="B57" s="94" t="s">
        <v>8</v>
      </c>
      <c r="C57" s="102" t="s">
        <v>1977</v>
      </c>
      <c r="D57" s="10" t="s">
        <v>1582</v>
      </c>
      <c r="E57" s="10" t="s">
        <v>208</v>
      </c>
      <c r="F57" s="10" t="s">
        <v>209</v>
      </c>
      <c r="G57" s="105" t="s">
        <v>1616</v>
      </c>
      <c r="H57" s="10" t="s">
        <v>55</v>
      </c>
      <c r="I57" s="110" t="s">
        <v>312</v>
      </c>
      <c r="J57" s="110" t="s">
        <v>56</v>
      </c>
      <c r="K57" s="95"/>
      <c r="L57" s="95"/>
      <c r="M57" s="94"/>
      <c r="N57" s="94"/>
      <c r="O57" s="94"/>
      <c r="P57" s="94"/>
      <c r="Q57" s="94"/>
    </row>
    <row r="58" spans="1:17" s="96" customFormat="1" ht="338.25">
      <c r="A58" s="94" t="s">
        <v>7</v>
      </c>
      <c r="B58" s="94" t="s">
        <v>8</v>
      </c>
      <c r="C58" s="102" t="s">
        <v>1977</v>
      </c>
      <c r="D58" s="10" t="s">
        <v>1582</v>
      </c>
      <c r="E58" s="10" t="s">
        <v>210</v>
      </c>
      <c r="F58" s="10" t="s">
        <v>211</v>
      </c>
      <c r="G58" s="105" t="s">
        <v>1616</v>
      </c>
      <c r="H58" s="10" t="s">
        <v>192</v>
      </c>
      <c r="I58" s="110" t="s">
        <v>312</v>
      </c>
      <c r="J58" s="110" t="s">
        <v>346</v>
      </c>
      <c r="K58" s="95"/>
      <c r="L58" s="95"/>
      <c r="M58" s="94"/>
      <c r="N58" s="94"/>
      <c r="O58" s="94"/>
      <c r="P58" s="94"/>
      <c r="Q58" s="94"/>
    </row>
    <row r="59" spans="1:17" s="96" customFormat="1" ht="338.25">
      <c r="A59" s="94" t="s">
        <v>7</v>
      </c>
      <c r="B59" s="94" t="s">
        <v>8</v>
      </c>
      <c r="C59" s="102" t="s">
        <v>1977</v>
      </c>
      <c r="D59" s="10" t="s">
        <v>1582</v>
      </c>
      <c r="E59" s="10" t="s">
        <v>190</v>
      </c>
      <c r="F59" s="10" t="s">
        <v>191</v>
      </c>
      <c r="G59" s="105" t="s">
        <v>1616</v>
      </c>
      <c r="H59" s="10" t="s">
        <v>192</v>
      </c>
      <c r="I59" s="110" t="s">
        <v>312</v>
      </c>
      <c r="J59" s="110" t="s">
        <v>346</v>
      </c>
      <c r="K59" s="95"/>
      <c r="L59" s="95"/>
      <c r="M59" s="94"/>
      <c r="N59" s="94"/>
      <c r="O59" s="94"/>
      <c r="P59" s="94"/>
      <c r="Q59" s="94"/>
    </row>
    <row r="60" spans="1:17" s="96" customFormat="1" ht="338.25">
      <c r="A60" s="94" t="s">
        <v>7</v>
      </c>
      <c r="B60" s="94" t="s">
        <v>8</v>
      </c>
      <c r="C60" s="102" t="s">
        <v>1977</v>
      </c>
      <c r="D60" s="10" t="s">
        <v>1582</v>
      </c>
      <c r="E60" s="10" t="s">
        <v>200</v>
      </c>
      <c r="F60" s="10" t="s">
        <v>201</v>
      </c>
      <c r="G60" s="105" t="s">
        <v>1616</v>
      </c>
      <c r="H60" s="10" t="s">
        <v>202</v>
      </c>
      <c r="I60" s="110" t="s">
        <v>312</v>
      </c>
      <c r="J60" s="110" t="s">
        <v>203</v>
      </c>
      <c r="K60" s="95"/>
      <c r="L60" s="95"/>
      <c r="M60" s="94"/>
      <c r="N60" s="94"/>
      <c r="O60" s="94"/>
      <c r="P60" s="94"/>
      <c r="Q60" s="94"/>
    </row>
    <row r="61" spans="1:17" s="96" customFormat="1" ht="338.25">
      <c r="A61" s="94" t="s">
        <v>7</v>
      </c>
      <c r="B61" s="94" t="s">
        <v>8</v>
      </c>
      <c r="C61" s="102" t="s">
        <v>1977</v>
      </c>
      <c r="D61" s="10" t="s">
        <v>1582</v>
      </c>
      <c r="E61" s="10" t="s">
        <v>194</v>
      </c>
      <c r="F61" s="10" t="s">
        <v>195</v>
      </c>
      <c r="G61" s="105" t="s">
        <v>1616</v>
      </c>
      <c r="H61" s="10" t="s">
        <v>196</v>
      </c>
      <c r="I61" s="110" t="s">
        <v>314</v>
      </c>
      <c r="J61" s="110" t="s">
        <v>197</v>
      </c>
      <c r="K61" s="95"/>
      <c r="L61" s="95"/>
      <c r="M61" s="94"/>
      <c r="N61" s="94"/>
      <c r="O61" s="94"/>
      <c r="P61" s="94"/>
      <c r="Q61" s="94"/>
    </row>
    <row r="62" spans="1:17" s="96" customFormat="1" ht="338.25">
      <c r="A62" s="94" t="s">
        <v>7</v>
      </c>
      <c r="B62" s="94" t="s">
        <v>8</v>
      </c>
      <c r="C62" s="102" t="s">
        <v>1977</v>
      </c>
      <c r="D62" s="10" t="s">
        <v>1582</v>
      </c>
      <c r="E62" s="10" t="s">
        <v>198</v>
      </c>
      <c r="F62" s="10" t="s">
        <v>199</v>
      </c>
      <c r="G62" s="105" t="s">
        <v>1616</v>
      </c>
      <c r="H62" s="10" t="s">
        <v>59</v>
      </c>
      <c r="I62" s="110" t="s">
        <v>314</v>
      </c>
      <c r="J62" s="110" t="s">
        <v>60</v>
      </c>
      <c r="K62" s="95"/>
      <c r="L62" s="95"/>
      <c r="M62" s="94"/>
      <c r="N62" s="94"/>
      <c r="O62" s="94"/>
      <c r="P62" s="94"/>
      <c r="Q62" s="94"/>
    </row>
    <row r="63" spans="1:17" s="96" customFormat="1" ht="338.25">
      <c r="A63" s="94" t="s">
        <v>7</v>
      </c>
      <c r="B63" s="94" t="s">
        <v>8</v>
      </c>
      <c r="C63" s="102" t="s">
        <v>1977</v>
      </c>
      <c r="D63" s="10" t="s">
        <v>1582</v>
      </c>
      <c r="E63" s="10" t="s">
        <v>229</v>
      </c>
      <c r="F63" s="10" t="s">
        <v>230</v>
      </c>
      <c r="G63" s="105" t="s">
        <v>1616</v>
      </c>
      <c r="H63" s="10" t="s">
        <v>59</v>
      </c>
      <c r="I63" s="110" t="s">
        <v>314</v>
      </c>
      <c r="J63" s="110" t="s">
        <v>60</v>
      </c>
      <c r="K63" s="95"/>
      <c r="L63" s="95"/>
      <c r="M63" s="94"/>
      <c r="N63" s="94"/>
      <c r="O63" s="94"/>
      <c r="P63" s="94"/>
      <c r="Q63" s="94"/>
    </row>
    <row r="64" spans="1:17" s="96" customFormat="1" ht="338.25">
      <c r="A64" s="94" t="s">
        <v>7</v>
      </c>
      <c r="B64" s="94" t="s">
        <v>8</v>
      </c>
      <c r="C64" s="102" t="s">
        <v>1977</v>
      </c>
      <c r="D64" s="10" t="s">
        <v>1582</v>
      </c>
      <c r="E64" s="10">
        <v>3208011601</v>
      </c>
      <c r="F64" s="10" t="s">
        <v>1612</v>
      </c>
      <c r="G64" s="106" t="s">
        <v>1617</v>
      </c>
      <c r="H64" s="10" t="s">
        <v>59</v>
      </c>
      <c r="I64" s="110" t="s">
        <v>314</v>
      </c>
      <c r="J64" s="110" t="s">
        <v>60</v>
      </c>
      <c r="K64" s="95"/>
      <c r="L64" s="95"/>
      <c r="M64" s="94"/>
      <c r="N64" s="94"/>
      <c r="O64" s="94"/>
      <c r="P64" s="94"/>
      <c r="Q64" s="94"/>
    </row>
    <row r="65" spans="1:17" s="96" customFormat="1" ht="338.25">
      <c r="A65" s="94" t="s">
        <v>7</v>
      </c>
      <c r="B65" s="94" t="s">
        <v>8</v>
      </c>
      <c r="C65" s="102" t="s">
        <v>1977</v>
      </c>
      <c r="D65" s="10" t="s">
        <v>1582</v>
      </c>
      <c r="E65" s="10">
        <v>3208011203</v>
      </c>
      <c r="F65" s="10" t="s">
        <v>1613</v>
      </c>
      <c r="G65" s="105" t="s">
        <v>1616</v>
      </c>
      <c r="H65" s="10" t="s">
        <v>59</v>
      </c>
      <c r="I65" s="110" t="s">
        <v>314</v>
      </c>
      <c r="J65" s="110" t="s">
        <v>60</v>
      </c>
      <c r="K65" s="95"/>
      <c r="L65" s="95"/>
      <c r="M65" s="94"/>
      <c r="N65" s="94"/>
      <c r="O65" s="94"/>
      <c r="P65" s="94"/>
      <c r="Q65" s="94"/>
    </row>
    <row r="66" spans="1:17" s="96" customFormat="1" ht="338.25">
      <c r="A66" s="94" t="s">
        <v>7</v>
      </c>
      <c r="B66" s="94" t="s">
        <v>8</v>
      </c>
      <c r="C66" s="102" t="s">
        <v>1977</v>
      </c>
      <c r="D66" s="10" t="s">
        <v>1582</v>
      </c>
      <c r="E66" s="10" t="s">
        <v>231</v>
      </c>
      <c r="F66" s="10" t="s">
        <v>232</v>
      </c>
      <c r="G66" s="105" t="s">
        <v>1616</v>
      </c>
      <c r="H66" s="10" t="s">
        <v>233</v>
      </c>
      <c r="I66" s="110" t="s">
        <v>314</v>
      </c>
      <c r="J66" s="110" t="s">
        <v>234</v>
      </c>
      <c r="K66" s="95"/>
      <c r="L66" s="95"/>
      <c r="M66" s="94"/>
      <c r="N66" s="94"/>
      <c r="O66" s="94"/>
      <c r="P66" s="94"/>
      <c r="Q66" s="94"/>
    </row>
    <row r="67" spans="1:17" s="96" customFormat="1" ht="338.25">
      <c r="A67" s="94" t="s">
        <v>7</v>
      </c>
      <c r="B67" s="94" t="s">
        <v>8</v>
      </c>
      <c r="C67" s="102" t="s">
        <v>1977</v>
      </c>
      <c r="D67" s="10" t="s">
        <v>1582</v>
      </c>
      <c r="E67" s="10" t="s">
        <v>93</v>
      </c>
      <c r="F67" s="10" t="s">
        <v>94</v>
      </c>
      <c r="G67" s="104" t="s">
        <v>11</v>
      </c>
      <c r="H67" s="10" t="s">
        <v>95</v>
      </c>
      <c r="I67" s="110" t="s">
        <v>96</v>
      </c>
      <c r="J67" s="110" t="s">
        <v>96</v>
      </c>
      <c r="K67" s="95"/>
      <c r="L67" s="95"/>
      <c r="M67" s="94"/>
      <c r="N67" s="94"/>
      <c r="O67" s="94"/>
      <c r="P67" s="94"/>
      <c r="Q67" s="94"/>
    </row>
    <row r="68" spans="1:17" s="96" customFormat="1" ht="338.25">
      <c r="A68" s="94" t="s">
        <v>7</v>
      </c>
      <c r="B68" s="94" t="s">
        <v>8</v>
      </c>
      <c r="C68" s="102" t="s">
        <v>1977</v>
      </c>
      <c r="D68" s="10" t="s">
        <v>1582</v>
      </c>
      <c r="E68" s="10" t="s">
        <v>213</v>
      </c>
      <c r="F68" s="10" t="s">
        <v>214</v>
      </c>
      <c r="G68" s="105" t="s">
        <v>1616</v>
      </c>
      <c r="H68" s="10" t="s">
        <v>95</v>
      </c>
      <c r="I68" s="110" t="s">
        <v>96</v>
      </c>
      <c r="J68" s="110" t="s">
        <v>96</v>
      </c>
      <c r="K68" s="95"/>
      <c r="L68" s="95"/>
      <c r="M68" s="94"/>
      <c r="N68" s="94"/>
      <c r="O68" s="94"/>
      <c r="P68" s="94"/>
      <c r="Q68" s="94"/>
    </row>
    <row r="69" spans="1:17" s="96" customFormat="1" ht="338.25">
      <c r="A69" s="94" t="s">
        <v>7</v>
      </c>
      <c r="B69" s="94" t="s">
        <v>8</v>
      </c>
      <c r="C69" s="102" t="s">
        <v>1977</v>
      </c>
      <c r="D69" s="10" t="s">
        <v>1582</v>
      </c>
      <c r="E69" s="10" t="s">
        <v>227</v>
      </c>
      <c r="F69" s="10" t="s">
        <v>228</v>
      </c>
      <c r="G69" s="105" t="s">
        <v>1616</v>
      </c>
      <c r="H69" s="10" t="s">
        <v>95</v>
      </c>
      <c r="I69" s="110" t="s">
        <v>96</v>
      </c>
      <c r="J69" s="110" t="s">
        <v>96</v>
      </c>
      <c r="K69" s="95"/>
      <c r="L69" s="95"/>
      <c r="M69" s="94"/>
      <c r="N69" s="94"/>
      <c r="O69" s="94"/>
      <c r="P69" s="94"/>
      <c r="Q69" s="94"/>
    </row>
    <row r="70" spans="1:17" s="96" customFormat="1" ht="338.25">
      <c r="A70" s="94" t="s">
        <v>7</v>
      </c>
      <c r="B70" s="94" t="s">
        <v>8</v>
      </c>
      <c r="C70" s="102" t="s">
        <v>1977</v>
      </c>
      <c r="D70" s="10" t="s">
        <v>1582</v>
      </c>
      <c r="E70" s="10" t="s">
        <v>215</v>
      </c>
      <c r="F70" s="10" t="s">
        <v>216</v>
      </c>
      <c r="G70" s="105" t="s">
        <v>1616</v>
      </c>
      <c r="H70" s="10" t="s">
        <v>95</v>
      </c>
      <c r="I70" s="110" t="s">
        <v>96</v>
      </c>
      <c r="J70" s="110" t="s">
        <v>96</v>
      </c>
      <c r="K70" s="95"/>
      <c r="L70" s="95"/>
      <c r="M70" s="94"/>
      <c r="N70" s="94"/>
      <c r="O70" s="94"/>
      <c r="P70" s="94"/>
      <c r="Q70" s="94"/>
    </row>
    <row r="71" spans="1:17" s="96" customFormat="1" ht="338.25">
      <c r="A71" s="94" t="s">
        <v>7</v>
      </c>
      <c r="B71" s="94" t="s">
        <v>8</v>
      </c>
      <c r="C71" s="102" t="s">
        <v>1977</v>
      </c>
      <c r="D71" s="10" t="s">
        <v>1582</v>
      </c>
      <c r="E71" s="10" t="s">
        <v>225</v>
      </c>
      <c r="F71" s="10" t="s">
        <v>226</v>
      </c>
      <c r="G71" s="105" t="s">
        <v>1616</v>
      </c>
      <c r="H71" s="10" t="s">
        <v>95</v>
      </c>
      <c r="I71" s="110" t="s">
        <v>96</v>
      </c>
      <c r="J71" s="110" t="s">
        <v>96</v>
      </c>
      <c r="K71" s="95"/>
      <c r="L71" s="95"/>
      <c r="M71" s="94"/>
      <c r="N71" s="94"/>
      <c r="O71" s="94"/>
      <c r="P71" s="94"/>
      <c r="Q71" s="94"/>
    </row>
    <row r="72" spans="1:17" s="96" customFormat="1" ht="338.25">
      <c r="A72" s="94" t="s">
        <v>7</v>
      </c>
      <c r="B72" s="94" t="s">
        <v>8</v>
      </c>
      <c r="C72" s="102" t="s">
        <v>1977</v>
      </c>
      <c r="D72" s="10" t="s">
        <v>1582</v>
      </c>
      <c r="E72" s="10" t="s">
        <v>217</v>
      </c>
      <c r="F72" s="10" t="s">
        <v>218</v>
      </c>
      <c r="G72" s="105" t="s">
        <v>1616</v>
      </c>
      <c r="H72" s="10">
        <v>3209055</v>
      </c>
      <c r="I72" s="110" t="s">
        <v>340</v>
      </c>
      <c r="J72" s="110" t="s">
        <v>339</v>
      </c>
      <c r="K72" s="95"/>
      <c r="L72" s="95"/>
      <c r="M72" s="94"/>
      <c r="N72" s="94"/>
      <c r="O72" s="94"/>
      <c r="P72" s="94"/>
      <c r="Q72" s="94"/>
    </row>
    <row r="73" spans="1:17" s="96" customFormat="1" ht="338.25">
      <c r="A73" s="94" t="s">
        <v>7</v>
      </c>
      <c r="B73" s="94" t="s">
        <v>8</v>
      </c>
      <c r="C73" s="102" t="s">
        <v>1977</v>
      </c>
      <c r="D73" s="10" t="s">
        <v>1582</v>
      </c>
      <c r="E73" s="10" t="s">
        <v>221</v>
      </c>
      <c r="F73" s="10" t="s">
        <v>222</v>
      </c>
      <c r="G73" s="105" t="s">
        <v>1616</v>
      </c>
      <c r="H73" s="10" t="s">
        <v>223</v>
      </c>
      <c r="I73" s="110" t="s">
        <v>318</v>
      </c>
      <c r="J73" s="110" t="s">
        <v>224</v>
      </c>
      <c r="K73" s="95"/>
      <c r="L73" s="95"/>
      <c r="M73" s="94"/>
      <c r="N73" s="94"/>
      <c r="O73" s="94"/>
      <c r="P73" s="94"/>
      <c r="Q73" s="94"/>
    </row>
    <row r="74" spans="1:17" s="96" customFormat="1" ht="338.25">
      <c r="A74" s="94" t="s">
        <v>7</v>
      </c>
      <c r="B74" s="94" t="s">
        <v>8</v>
      </c>
      <c r="C74" s="102" t="s">
        <v>1977</v>
      </c>
      <c r="D74" s="10" t="s">
        <v>1582</v>
      </c>
      <c r="E74" s="10" t="s">
        <v>249</v>
      </c>
      <c r="F74" s="10" t="s">
        <v>250</v>
      </c>
      <c r="G74" s="105" t="s">
        <v>1616</v>
      </c>
      <c r="H74" s="10" t="s">
        <v>251</v>
      </c>
      <c r="I74" s="110" t="s">
        <v>318</v>
      </c>
      <c r="J74" s="110" t="s">
        <v>252</v>
      </c>
      <c r="K74" s="95"/>
      <c r="L74" s="95"/>
      <c r="M74" s="94"/>
      <c r="N74" s="94"/>
      <c r="O74" s="94"/>
      <c r="P74" s="94"/>
      <c r="Q74" s="94"/>
    </row>
    <row r="75" spans="1:17" s="96" customFormat="1" ht="338.25">
      <c r="A75" s="94" t="s">
        <v>7</v>
      </c>
      <c r="B75" s="94" t="s">
        <v>8</v>
      </c>
      <c r="C75" s="102" t="s">
        <v>1977</v>
      </c>
      <c r="D75" s="10" t="s">
        <v>1582</v>
      </c>
      <c r="E75" s="10" t="s">
        <v>253</v>
      </c>
      <c r="F75" s="10" t="s">
        <v>254</v>
      </c>
      <c r="G75" s="105" t="s">
        <v>1616</v>
      </c>
      <c r="H75" s="10" t="s">
        <v>255</v>
      </c>
      <c r="I75" s="110" t="s">
        <v>318</v>
      </c>
      <c r="J75" s="110" t="s">
        <v>256</v>
      </c>
      <c r="K75" s="95"/>
      <c r="L75" s="95"/>
      <c r="M75" s="94"/>
      <c r="N75" s="94"/>
      <c r="O75" s="94"/>
      <c r="P75" s="94"/>
      <c r="Q75" s="94"/>
    </row>
    <row r="76" spans="1:17" s="96" customFormat="1" ht="338.25">
      <c r="A76" s="94" t="s">
        <v>7</v>
      </c>
      <c r="B76" s="94" t="s">
        <v>8</v>
      </c>
      <c r="C76" s="102" t="s">
        <v>1977</v>
      </c>
      <c r="D76" s="10" t="s">
        <v>1582</v>
      </c>
      <c r="E76" s="10" t="s">
        <v>257</v>
      </c>
      <c r="F76" s="10" t="s">
        <v>258</v>
      </c>
      <c r="G76" s="105" t="s">
        <v>1616</v>
      </c>
      <c r="H76" s="10" t="s">
        <v>259</v>
      </c>
      <c r="I76" s="110" t="s">
        <v>318</v>
      </c>
      <c r="J76" s="110" t="s">
        <v>260</v>
      </c>
      <c r="K76" s="95"/>
      <c r="L76" s="95"/>
      <c r="M76" s="94"/>
      <c r="N76" s="94"/>
      <c r="O76" s="94"/>
      <c r="P76" s="94"/>
      <c r="Q76" s="94"/>
    </row>
    <row r="77" spans="1:17" s="96" customFormat="1" ht="338.25">
      <c r="A77" s="94" t="s">
        <v>7</v>
      </c>
      <c r="B77" s="94" t="s">
        <v>8</v>
      </c>
      <c r="C77" s="102" t="s">
        <v>1977</v>
      </c>
      <c r="D77" s="10" t="s">
        <v>1582</v>
      </c>
      <c r="E77" s="10" t="s">
        <v>235</v>
      </c>
      <c r="F77" s="10" t="s">
        <v>236</v>
      </c>
      <c r="G77" s="105" t="s">
        <v>1616</v>
      </c>
      <c r="H77" s="10" t="s">
        <v>237</v>
      </c>
      <c r="I77" s="110" t="s">
        <v>324</v>
      </c>
      <c r="J77" s="110" t="s">
        <v>238</v>
      </c>
      <c r="K77" s="95"/>
      <c r="L77" s="95"/>
      <c r="M77" s="94"/>
      <c r="N77" s="94"/>
      <c r="O77" s="94"/>
      <c r="P77" s="94"/>
      <c r="Q77" s="94"/>
    </row>
    <row r="78" spans="1:17" s="96" customFormat="1" ht="338.25">
      <c r="A78" s="94" t="s">
        <v>7</v>
      </c>
      <c r="B78" s="94" t="s">
        <v>8</v>
      </c>
      <c r="C78" s="102" t="s">
        <v>1977</v>
      </c>
      <c r="D78" s="10" t="s">
        <v>1582</v>
      </c>
      <c r="E78" s="10" t="s">
        <v>73</v>
      </c>
      <c r="F78" s="10" t="s">
        <v>74</v>
      </c>
      <c r="G78" s="104" t="s">
        <v>11</v>
      </c>
      <c r="H78" s="10" t="s">
        <v>75</v>
      </c>
      <c r="I78" s="110" t="s">
        <v>324</v>
      </c>
      <c r="J78" s="110" t="s">
        <v>76</v>
      </c>
      <c r="K78" s="95"/>
      <c r="L78" s="95"/>
      <c r="M78" s="94"/>
      <c r="N78" s="94"/>
      <c r="O78" s="94"/>
      <c r="P78" s="94"/>
      <c r="Q78" s="94"/>
    </row>
    <row r="79" spans="1:17" s="96" customFormat="1" ht="338.25">
      <c r="A79" s="94" t="s">
        <v>7</v>
      </c>
      <c r="B79" s="94" t="s">
        <v>8</v>
      </c>
      <c r="C79" s="102" t="s">
        <v>1977</v>
      </c>
      <c r="D79" s="10" t="s">
        <v>1582</v>
      </c>
      <c r="E79" s="10" t="s">
        <v>247</v>
      </c>
      <c r="F79" s="10" t="s">
        <v>248</v>
      </c>
      <c r="G79" s="105" t="s">
        <v>1616</v>
      </c>
      <c r="H79" s="10" t="s">
        <v>75</v>
      </c>
      <c r="I79" s="110" t="s">
        <v>324</v>
      </c>
      <c r="J79" s="110" t="s">
        <v>76</v>
      </c>
      <c r="K79" s="95"/>
      <c r="L79" s="95"/>
      <c r="M79" s="94"/>
      <c r="N79" s="94"/>
      <c r="O79" s="94"/>
      <c r="P79" s="94"/>
      <c r="Q79" s="94"/>
    </row>
    <row r="80" spans="1:17" s="96" customFormat="1" ht="338.25">
      <c r="A80" s="94" t="s">
        <v>7</v>
      </c>
      <c r="B80" s="94" t="s">
        <v>8</v>
      </c>
      <c r="C80" s="102" t="s">
        <v>1977</v>
      </c>
      <c r="D80" s="10" t="s">
        <v>1582</v>
      </c>
      <c r="E80" s="10" t="s">
        <v>239</v>
      </c>
      <c r="F80" s="10" t="s">
        <v>240</v>
      </c>
      <c r="G80" s="105" t="s">
        <v>1616</v>
      </c>
      <c r="H80" s="10" t="s">
        <v>241</v>
      </c>
      <c r="I80" s="110" t="s">
        <v>332</v>
      </c>
      <c r="J80" s="110" t="s">
        <v>242</v>
      </c>
      <c r="K80" s="95"/>
      <c r="L80" s="95"/>
      <c r="M80" s="94"/>
      <c r="N80" s="94"/>
      <c r="O80" s="94"/>
      <c r="P80" s="94"/>
      <c r="Q80" s="94"/>
    </row>
    <row r="81" spans="1:17" s="96" customFormat="1" ht="338.25">
      <c r="A81" s="94" t="s">
        <v>7</v>
      </c>
      <c r="B81" s="94" t="s">
        <v>8</v>
      </c>
      <c r="C81" s="102" t="s">
        <v>1977</v>
      </c>
      <c r="D81" s="10" t="s">
        <v>1582</v>
      </c>
      <c r="E81" s="10" t="s">
        <v>243</v>
      </c>
      <c r="F81" s="10" t="s">
        <v>244</v>
      </c>
      <c r="G81" s="105" t="s">
        <v>1616</v>
      </c>
      <c r="H81" s="10" t="s">
        <v>245</v>
      </c>
      <c r="I81" s="110" t="s">
        <v>332</v>
      </c>
      <c r="J81" s="110" t="s">
        <v>246</v>
      </c>
      <c r="K81" s="95"/>
      <c r="L81" s="95"/>
      <c r="M81" s="94"/>
      <c r="N81" s="94"/>
      <c r="O81" s="94"/>
      <c r="P81" s="94"/>
      <c r="Q81" s="94"/>
    </row>
    <row r="82" spans="1:17" s="96" customFormat="1" ht="338.25">
      <c r="A82" s="94" t="s">
        <v>7</v>
      </c>
      <c r="B82" s="94" t="s">
        <v>8</v>
      </c>
      <c r="C82" s="102" t="s">
        <v>1977</v>
      </c>
      <c r="D82" s="10" t="s">
        <v>1582</v>
      </c>
      <c r="E82" s="10" t="s">
        <v>281</v>
      </c>
      <c r="F82" s="10" t="s">
        <v>282</v>
      </c>
      <c r="G82" s="105" t="s">
        <v>1616</v>
      </c>
      <c r="H82" s="10" t="s">
        <v>79</v>
      </c>
      <c r="I82" s="110" t="s">
        <v>330</v>
      </c>
      <c r="J82" s="110" t="s">
        <v>80</v>
      </c>
      <c r="K82" s="95"/>
      <c r="L82" s="95"/>
      <c r="M82" s="94"/>
      <c r="N82" s="94"/>
      <c r="O82" s="94"/>
      <c r="P82" s="94"/>
      <c r="Q82" s="94"/>
    </row>
    <row r="83" spans="1:17" s="96" customFormat="1" ht="338.25">
      <c r="A83" s="94" t="s">
        <v>7</v>
      </c>
      <c r="B83" s="94" t="s">
        <v>8</v>
      </c>
      <c r="C83" s="102" t="s">
        <v>1977</v>
      </c>
      <c r="D83" s="10" t="s">
        <v>1582</v>
      </c>
      <c r="E83" s="10">
        <v>3201011601</v>
      </c>
      <c r="F83" s="10" t="s">
        <v>1614</v>
      </c>
      <c r="G83" s="106" t="s">
        <v>1617</v>
      </c>
      <c r="H83" s="10" t="s">
        <v>79</v>
      </c>
      <c r="I83" s="110" t="s">
        <v>330</v>
      </c>
      <c r="J83" s="110" t="s">
        <v>80</v>
      </c>
      <c r="K83" s="95"/>
      <c r="L83" s="95"/>
      <c r="M83" s="94"/>
      <c r="N83" s="94"/>
      <c r="O83" s="94"/>
      <c r="P83" s="94"/>
      <c r="Q83" s="94"/>
    </row>
    <row r="84" spans="1:17" s="96" customFormat="1" ht="338.25">
      <c r="A84" s="94" t="s">
        <v>7</v>
      </c>
      <c r="B84" s="94" t="s">
        <v>8</v>
      </c>
      <c r="C84" s="102" t="s">
        <v>1977</v>
      </c>
      <c r="D84" s="10" t="s">
        <v>1582</v>
      </c>
      <c r="E84" s="10" t="s">
        <v>81</v>
      </c>
      <c r="F84" s="10" t="s">
        <v>82</v>
      </c>
      <c r="G84" s="104" t="s">
        <v>11</v>
      </c>
      <c r="H84" s="10" t="s">
        <v>83</v>
      </c>
      <c r="I84" s="110" t="s">
        <v>1340</v>
      </c>
      <c r="J84" s="110" t="s">
        <v>84</v>
      </c>
      <c r="K84" s="95"/>
      <c r="L84" s="95"/>
      <c r="M84" s="94"/>
      <c r="N84" s="94"/>
      <c r="O84" s="94"/>
      <c r="P84" s="94"/>
      <c r="Q84" s="94"/>
    </row>
    <row r="85" spans="1:17" s="96" customFormat="1" ht="338.25">
      <c r="A85" s="94" t="s">
        <v>7</v>
      </c>
      <c r="B85" s="94" t="s">
        <v>8</v>
      </c>
      <c r="C85" s="102" t="s">
        <v>1977</v>
      </c>
      <c r="D85" s="10" t="s">
        <v>1582</v>
      </c>
      <c r="E85" s="10" t="s">
        <v>283</v>
      </c>
      <c r="F85" s="10" t="s">
        <v>284</v>
      </c>
      <c r="G85" s="105" t="s">
        <v>1616</v>
      </c>
      <c r="H85" s="10" t="s">
        <v>83</v>
      </c>
      <c r="I85" s="110" t="s">
        <v>1340</v>
      </c>
      <c r="J85" s="110" t="s">
        <v>84</v>
      </c>
      <c r="K85" s="95"/>
      <c r="L85" s="95"/>
      <c r="M85" s="94"/>
      <c r="N85" s="94"/>
      <c r="O85" s="94"/>
      <c r="P85" s="94"/>
      <c r="Q85" s="94"/>
    </row>
    <row r="86" spans="1:17" s="96" customFormat="1" ht="338.25">
      <c r="A86" s="94" t="s">
        <v>7</v>
      </c>
      <c r="B86" s="94" t="s">
        <v>8</v>
      </c>
      <c r="C86" s="102" t="s">
        <v>1977</v>
      </c>
      <c r="D86" s="10" t="s">
        <v>1582</v>
      </c>
      <c r="E86" s="10" t="s">
        <v>261</v>
      </c>
      <c r="F86" s="10" t="s">
        <v>262</v>
      </c>
      <c r="G86" s="105" t="s">
        <v>1616</v>
      </c>
      <c r="H86" s="10">
        <v>3215024</v>
      </c>
      <c r="I86" s="110" t="s">
        <v>1340</v>
      </c>
      <c r="J86" s="110" t="s">
        <v>264</v>
      </c>
      <c r="K86" s="95"/>
      <c r="L86" s="95"/>
      <c r="M86" s="94"/>
      <c r="N86" s="94"/>
      <c r="O86" s="94"/>
      <c r="P86" s="94"/>
      <c r="Q86" s="94"/>
    </row>
    <row r="87" spans="1:17" s="96" customFormat="1" ht="338.25">
      <c r="A87" s="94" t="s">
        <v>7</v>
      </c>
      <c r="B87" s="94" t="s">
        <v>8</v>
      </c>
      <c r="C87" s="102" t="s">
        <v>1977</v>
      </c>
      <c r="D87" s="10" t="s">
        <v>1582</v>
      </c>
      <c r="E87" s="10" t="s">
        <v>289</v>
      </c>
      <c r="F87" s="10" t="s">
        <v>290</v>
      </c>
      <c r="G87" s="105" t="s">
        <v>1616</v>
      </c>
      <c r="H87" s="10">
        <v>3215044</v>
      </c>
      <c r="I87" s="110" t="s">
        <v>1340</v>
      </c>
      <c r="J87" s="110" t="s">
        <v>292</v>
      </c>
      <c r="K87" s="95"/>
      <c r="L87" s="95"/>
      <c r="M87" s="94"/>
      <c r="N87" s="94"/>
      <c r="O87" s="94"/>
      <c r="P87" s="94"/>
      <c r="Q87" s="94"/>
    </row>
    <row r="88" spans="1:17" s="96" customFormat="1" ht="338.25">
      <c r="A88" s="94" t="s">
        <v>7</v>
      </c>
      <c r="B88" s="94" t="s">
        <v>8</v>
      </c>
      <c r="C88" s="102" t="s">
        <v>1977</v>
      </c>
      <c r="D88" s="10" t="s">
        <v>1582</v>
      </c>
      <c r="E88" s="10" t="s">
        <v>277</v>
      </c>
      <c r="F88" s="10" t="s">
        <v>278</v>
      </c>
      <c r="G88" s="105" t="s">
        <v>1616</v>
      </c>
      <c r="H88" s="10" t="s">
        <v>279</v>
      </c>
      <c r="I88" s="110" t="s">
        <v>340</v>
      </c>
      <c r="J88" s="110" t="s">
        <v>280</v>
      </c>
      <c r="K88" s="95"/>
      <c r="L88" s="95"/>
      <c r="M88" s="94"/>
      <c r="N88" s="94"/>
      <c r="O88" s="94"/>
      <c r="P88" s="94"/>
      <c r="Q88" s="94"/>
    </row>
    <row r="89" spans="1:17" s="96" customFormat="1" ht="338.25">
      <c r="A89" s="94" t="s">
        <v>7</v>
      </c>
      <c r="B89" s="94" t="s">
        <v>8</v>
      </c>
      <c r="C89" s="102" t="s">
        <v>1977</v>
      </c>
      <c r="D89" s="10" t="s">
        <v>1582</v>
      </c>
      <c r="E89" s="10" t="s">
        <v>265</v>
      </c>
      <c r="F89" s="10" t="s">
        <v>266</v>
      </c>
      <c r="G89" s="105" t="s">
        <v>1616</v>
      </c>
      <c r="H89" s="10" t="s">
        <v>267</v>
      </c>
      <c r="I89" s="110" t="s">
        <v>340</v>
      </c>
      <c r="J89" s="110" t="s">
        <v>268</v>
      </c>
      <c r="K89" s="95"/>
      <c r="L89" s="95"/>
      <c r="M89" s="94"/>
      <c r="N89" s="94"/>
      <c r="O89" s="94"/>
      <c r="P89" s="94"/>
      <c r="Q89" s="94"/>
    </row>
    <row r="90" spans="1:17" s="96" customFormat="1" ht="338.25">
      <c r="A90" s="94" t="s">
        <v>7</v>
      </c>
      <c r="B90" s="94" t="s">
        <v>8</v>
      </c>
      <c r="C90" s="102" t="s">
        <v>1977</v>
      </c>
      <c r="D90" s="10" t="s">
        <v>1582</v>
      </c>
      <c r="E90" s="10" t="s">
        <v>111</v>
      </c>
      <c r="F90" s="10" t="s">
        <v>112</v>
      </c>
      <c r="G90" s="104" t="s">
        <v>11</v>
      </c>
      <c r="H90" s="10" t="s">
        <v>113</v>
      </c>
      <c r="I90" s="110" t="s">
        <v>306</v>
      </c>
      <c r="J90" s="110" t="s">
        <v>114</v>
      </c>
      <c r="K90" s="95"/>
      <c r="L90" s="95"/>
      <c r="M90" s="94"/>
      <c r="N90" s="94"/>
      <c r="O90" s="94"/>
      <c r="P90" s="94"/>
      <c r="Q90" s="94"/>
    </row>
    <row r="91" spans="1:17" s="96" customFormat="1" ht="338.25">
      <c r="A91" s="94" t="s">
        <v>7</v>
      </c>
      <c r="B91" s="94" t="s">
        <v>8</v>
      </c>
      <c r="C91" s="102" t="s">
        <v>1977</v>
      </c>
      <c r="D91" s="10" t="s">
        <v>1582</v>
      </c>
      <c r="E91" s="10" t="s">
        <v>275</v>
      </c>
      <c r="F91" s="10" t="s">
        <v>276</v>
      </c>
      <c r="G91" s="105" t="s">
        <v>1616</v>
      </c>
      <c r="H91" s="10" t="s">
        <v>113</v>
      </c>
      <c r="I91" s="110" t="s">
        <v>306</v>
      </c>
      <c r="J91" s="110" t="s">
        <v>114</v>
      </c>
      <c r="K91" s="95"/>
      <c r="L91" s="95"/>
      <c r="M91" s="94"/>
      <c r="N91" s="94"/>
      <c r="O91" s="94"/>
      <c r="P91" s="94"/>
      <c r="Q91" s="94"/>
    </row>
    <row r="92" spans="1:17" s="96" customFormat="1" ht="338.25">
      <c r="A92" s="94" t="s">
        <v>7</v>
      </c>
      <c r="B92" s="94" t="s">
        <v>8</v>
      </c>
      <c r="C92" s="102" t="s">
        <v>1977</v>
      </c>
      <c r="D92" s="10" t="s">
        <v>1582</v>
      </c>
      <c r="E92" s="10" t="s">
        <v>269</v>
      </c>
      <c r="F92" s="10" t="s">
        <v>270</v>
      </c>
      <c r="G92" s="105" t="s">
        <v>1616</v>
      </c>
      <c r="H92" s="10" t="s">
        <v>271</v>
      </c>
      <c r="I92" s="110" t="s">
        <v>306</v>
      </c>
      <c r="J92" s="110" t="s">
        <v>272</v>
      </c>
      <c r="K92" s="95"/>
      <c r="L92" s="95"/>
      <c r="M92" s="94"/>
      <c r="N92" s="94"/>
      <c r="O92" s="94"/>
      <c r="P92" s="94"/>
      <c r="Q92" s="94"/>
    </row>
    <row r="93" spans="1:17" s="96" customFormat="1" ht="338.25">
      <c r="A93" s="94" t="s">
        <v>7</v>
      </c>
      <c r="B93" s="94" t="s">
        <v>8</v>
      </c>
      <c r="C93" s="102" t="s">
        <v>1977</v>
      </c>
      <c r="D93" s="10" t="s">
        <v>1582</v>
      </c>
      <c r="E93" s="10" t="s">
        <v>273</v>
      </c>
      <c r="F93" s="10" t="s">
        <v>274</v>
      </c>
      <c r="G93" s="105" t="s">
        <v>1616</v>
      </c>
      <c r="H93" s="10" t="s">
        <v>271</v>
      </c>
      <c r="I93" s="110" t="s">
        <v>306</v>
      </c>
      <c r="J93" s="110" t="s">
        <v>272</v>
      </c>
      <c r="K93" s="95"/>
      <c r="L93" s="95"/>
      <c r="M93" s="94"/>
      <c r="N93" s="94"/>
      <c r="O93" s="94"/>
      <c r="P93" s="94"/>
      <c r="Q93" s="94"/>
    </row>
    <row r="94" spans="1:17" s="96" customFormat="1" ht="338.25">
      <c r="A94" s="94" t="s">
        <v>7</v>
      </c>
      <c r="B94" s="94" t="s">
        <v>8</v>
      </c>
      <c r="C94" s="102" t="s">
        <v>1977</v>
      </c>
      <c r="D94" s="10" t="s">
        <v>1582</v>
      </c>
      <c r="E94" s="10" t="s">
        <v>285</v>
      </c>
      <c r="F94" s="10" t="s">
        <v>286</v>
      </c>
      <c r="G94" s="105" t="s">
        <v>1616</v>
      </c>
      <c r="H94" s="10" t="s">
        <v>287</v>
      </c>
      <c r="I94" s="110" t="s">
        <v>306</v>
      </c>
      <c r="J94" s="110" t="s">
        <v>305</v>
      </c>
      <c r="K94" s="95"/>
      <c r="L94" s="95"/>
      <c r="M94" s="94"/>
      <c r="N94" s="94"/>
      <c r="O94" s="94"/>
      <c r="P94" s="94"/>
      <c r="Q94" s="94"/>
    </row>
    <row r="95" spans="1:17" ht="15">
      <c r="A95" s="12"/>
      <c r="B95" s="11"/>
      <c r="C95" s="14"/>
      <c r="D95" s="11"/>
      <c r="E95" s="15"/>
      <c r="F95" s="15"/>
      <c r="G95" s="16"/>
      <c r="H95" s="15"/>
      <c r="I95" s="17"/>
      <c r="J95" s="17"/>
      <c r="K95" s="15"/>
      <c r="L95" s="18"/>
      <c r="M95" s="11"/>
      <c r="N95" s="11"/>
      <c r="O95" s="11"/>
      <c r="P95" s="11"/>
      <c r="Q95" s="11"/>
    </row>
    <row r="96" spans="1:17" ht="15">
      <c r="A96" s="12" t="s">
        <v>381</v>
      </c>
      <c r="B96" s="11"/>
      <c r="C96" s="14"/>
      <c r="D96" s="11"/>
      <c r="E96" s="15"/>
      <c r="F96" s="15"/>
      <c r="G96" s="16"/>
      <c r="H96" s="15"/>
      <c r="I96" s="17"/>
      <c r="J96" s="17"/>
      <c r="K96" s="15"/>
      <c r="L96" s="18"/>
      <c r="M96" s="11"/>
      <c r="N96" s="11"/>
      <c r="O96" s="11"/>
      <c r="P96" s="11"/>
      <c r="Q96" s="11"/>
    </row>
    <row r="97" spans="1:17" ht="18" customHeight="1">
      <c r="A97" s="121" t="s">
        <v>1585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</row>
    <row r="98" spans="1:17" ht="18" customHeight="1">
      <c r="A98" s="121" t="s">
        <v>1586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</row>
    <row r="99" spans="1:17" ht="25.5" customHeight="1">
      <c r="A99" s="121" t="s">
        <v>1587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</row>
    <row r="100" spans="1:17" ht="44.25" customHeight="1">
      <c r="A100" s="121" t="s">
        <v>1590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</row>
    <row r="101" spans="1:17" ht="18" customHeight="1">
      <c r="A101" s="123" t="s">
        <v>1591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</row>
    <row r="102" spans="1:17" ht="18" customHeight="1">
      <c r="A102" s="123" t="s">
        <v>1592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</row>
    <row r="103" spans="1:17" ht="18" customHeight="1">
      <c r="A103" s="122" t="s">
        <v>1593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</row>
    <row r="104" spans="1:17">
      <c r="A104" s="122" t="s">
        <v>1594</v>
      </c>
      <c r="B104" s="122"/>
      <c r="C104" s="122"/>
      <c r="D104" s="122"/>
      <c r="E104" s="122"/>
      <c r="F104" s="122"/>
      <c r="G104" s="122"/>
      <c r="H104" s="122"/>
      <c r="I104" s="122"/>
    </row>
    <row r="105" spans="1:17">
      <c r="A105" s="122" t="s">
        <v>1595</v>
      </c>
      <c r="B105" s="122"/>
      <c r="C105" s="122"/>
      <c r="D105" s="122"/>
      <c r="E105" s="122"/>
      <c r="F105" s="122"/>
      <c r="G105" s="122"/>
      <c r="H105" s="122"/>
      <c r="I105" s="122"/>
    </row>
    <row r="106" spans="1:17">
      <c r="F106" s="4" t="s">
        <v>1975</v>
      </c>
      <c r="G106" s="4" t="s">
        <v>1976</v>
      </c>
    </row>
    <row r="107" spans="1:17">
      <c r="A107" s="6"/>
      <c r="D107" s="4" t="s">
        <v>1675</v>
      </c>
      <c r="E107" s="4" t="s">
        <v>1616</v>
      </c>
      <c r="F107" s="4">
        <f>COUNTIF('Tabela 1 '!$H$3:$H$94,Tabela_2!E107)</f>
        <v>78</v>
      </c>
      <c r="G107" s="4">
        <f>COUNTIF($G$3:$G$94,E107)</f>
        <v>78</v>
      </c>
    </row>
    <row r="108" spans="1:17">
      <c r="E108" s="4" t="s">
        <v>1617</v>
      </c>
      <c r="F108" s="4">
        <f>COUNTIF('Tabela 1 '!$H$3:$H$94,Tabela_2!E108)</f>
        <v>3</v>
      </c>
      <c r="G108" s="4">
        <f t="shared" ref="G108:G110" si="0">COUNTIF($G$3:$G$94,E108)</f>
        <v>3</v>
      </c>
    </row>
    <row r="109" spans="1:17">
      <c r="E109" s="4" t="s">
        <v>1974</v>
      </c>
      <c r="F109" s="4">
        <f>COUNTIF('Tabela 1 '!$H$3:$H$94,Tabela_2!E109)</f>
        <v>0</v>
      </c>
      <c r="G109" s="4">
        <f t="shared" si="0"/>
        <v>0</v>
      </c>
    </row>
    <row r="110" spans="1:17">
      <c r="E110" s="4" t="s">
        <v>11</v>
      </c>
      <c r="F110" s="4">
        <f>COUNTIF('Tabela 1 '!$H$3:$H$94,Tabela_2!E110)</f>
        <v>11</v>
      </c>
      <c r="G110" s="4">
        <f t="shared" si="0"/>
        <v>11</v>
      </c>
    </row>
    <row r="111" spans="1:17">
      <c r="F111" s="4">
        <f>SUM(F107:F110)</f>
        <v>92</v>
      </c>
      <c r="G111" s="4">
        <f>SUM(G107:G110)</f>
        <v>92</v>
      </c>
    </row>
  </sheetData>
  <mergeCells count="10">
    <mergeCell ref="A105:I105"/>
    <mergeCell ref="A99:Q99"/>
    <mergeCell ref="A100:Q100"/>
    <mergeCell ref="A101:Q101"/>
    <mergeCell ref="A102:Q102"/>
    <mergeCell ref="A1:Q1"/>
    <mergeCell ref="A97:Q97"/>
    <mergeCell ref="A98:Q98"/>
    <mergeCell ref="A103:Q103"/>
    <mergeCell ref="A104:I104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9EC3-42EB-452B-852D-B439A3899C6F}">
  <sheetPr>
    <pageSetUpPr fitToPage="1"/>
  </sheetPr>
  <dimension ref="A1:N5"/>
  <sheetViews>
    <sheetView workbookViewId="0">
      <selection activeCell="F3" sqref="F3"/>
    </sheetView>
  </sheetViews>
  <sheetFormatPr defaultRowHeight="15"/>
  <cols>
    <col min="1" max="14" width="15" customWidth="1"/>
  </cols>
  <sheetData>
    <row r="1" spans="1:14" ht="44.25" customHeight="1">
      <c r="A1" s="140" t="s">
        <v>1980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38">
      <c r="A2" s="57" t="s">
        <v>0</v>
      </c>
      <c r="B2" s="57" t="s">
        <v>1896</v>
      </c>
      <c r="C2" s="57" t="s">
        <v>1897</v>
      </c>
      <c r="D2" s="57" t="s">
        <v>1898</v>
      </c>
      <c r="E2" s="57" t="s">
        <v>1899</v>
      </c>
      <c r="F2" s="57" t="s">
        <v>1900</v>
      </c>
      <c r="G2" s="57" t="s">
        <v>1901</v>
      </c>
      <c r="H2" s="57" t="s">
        <v>1902</v>
      </c>
      <c r="I2" s="57" t="s">
        <v>1727</v>
      </c>
      <c r="J2" s="57" t="s">
        <v>1728</v>
      </c>
      <c r="K2" s="57" t="s">
        <v>1903</v>
      </c>
      <c r="L2" s="57" t="s">
        <v>1729</v>
      </c>
      <c r="M2" s="57" t="s">
        <v>1730</v>
      </c>
      <c r="N2" s="57" t="s">
        <v>1731</v>
      </c>
    </row>
    <row r="3" spans="1:14" ht="57.75" customHeight="1">
      <c r="A3" s="41" t="s">
        <v>1733</v>
      </c>
      <c r="B3" s="41" t="s">
        <v>1733</v>
      </c>
      <c r="C3" s="41" t="s">
        <v>1733</v>
      </c>
      <c r="D3" s="41" t="s">
        <v>1733</v>
      </c>
      <c r="E3" s="41" t="s">
        <v>1733</v>
      </c>
      <c r="F3" s="41" t="s">
        <v>1733</v>
      </c>
      <c r="G3" s="41" t="s">
        <v>1733</v>
      </c>
      <c r="H3" s="41" t="s">
        <v>1733</v>
      </c>
      <c r="I3" s="41" t="s">
        <v>1733</v>
      </c>
      <c r="J3" s="41" t="s">
        <v>1733</v>
      </c>
      <c r="K3" s="41" t="s">
        <v>1733</v>
      </c>
      <c r="L3" s="41" t="s">
        <v>1733</v>
      </c>
      <c r="M3" s="41" t="s">
        <v>1733</v>
      </c>
      <c r="N3" s="41" t="s">
        <v>1733</v>
      </c>
    </row>
    <row r="4" spans="1:1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409.5" customHeight="1">
      <c r="A5" s="131" t="s">
        <v>1732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</sheetData>
  <mergeCells count="2">
    <mergeCell ref="A5:N5"/>
    <mergeCell ref="A1:N1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5C6C-15D0-4B31-9508-757B3213FD63}">
  <sheetPr>
    <tabColor theme="0" tint="-0.14999847407452621"/>
    <pageSetUpPr fitToPage="1"/>
  </sheetPr>
  <dimension ref="A1:G16"/>
  <sheetViews>
    <sheetView workbookViewId="0">
      <selection activeCell="B12" sqref="B12"/>
    </sheetView>
  </sheetViews>
  <sheetFormatPr defaultColWidth="9.140625" defaultRowHeight="15"/>
  <cols>
    <col min="1" max="7" width="28.140625" style="1" customWidth="1"/>
    <col min="8" max="16384" width="9.140625" style="1"/>
  </cols>
  <sheetData>
    <row r="1" spans="1:7" ht="42.75" customHeight="1">
      <c r="A1" s="125" t="s">
        <v>1978</v>
      </c>
      <c r="B1" s="125"/>
      <c r="C1" s="125"/>
      <c r="D1" s="125"/>
      <c r="E1" s="125"/>
      <c r="F1" s="125"/>
      <c r="G1" s="125"/>
    </row>
    <row r="2" spans="1:7" ht="91.5" customHeight="1">
      <c r="A2" s="126" t="s">
        <v>0</v>
      </c>
      <c r="B2" s="126" t="s">
        <v>1892</v>
      </c>
      <c r="C2" s="126" t="s">
        <v>1893</v>
      </c>
      <c r="D2" s="126" t="s">
        <v>379</v>
      </c>
      <c r="E2" s="126" t="s">
        <v>374</v>
      </c>
      <c r="F2" s="126" t="s">
        <v>1894</v>
      </c>
      <c r="G2" s="127" t="s">
        <v>380</v>
      </c>
    </row>
    <row r="3" spans="1:7">
      <c r="A3" s="126"/>
      <c r="B3" s="126"/>
      <c r="C3" s="126"/>
      <c r="D3" s="126"/>
      <c r="E3" s="126"/>
      <c r="F3" s="126"/>
      <c r="G3" s="128"/>
    </row>
    <row r="4" spans="1:7" ht="15.75" customHeight="1">
      <c r="A4" s="25"/>
      <c r="B4" s="82"/>
      <c r="C4" s="82"/>
      <c r="D4" s="82"/>
      <c r="E4" s="82"/>
      <c r="F4" s="83"/>
      <c r="G4" s="82"/>
    </row>
    <row r="5" spans="1:7" ht="15.75" customHeight="1">
      <c r="A5" s="25"/>
      <c r="B5" s="82"/>
      <c r="C5" s="82"/>
      <c r="D5" s="82"/>
      <c r="E5" s="82"/>
      <c r="F5" s="83"/>
      <c r="G5" s="82"/>
    </row>
    <row r="6" spans="1:7" ht="15.75" customHeight="1">
      <c r="A6" s="25"/>
      <c r="B6" s="82"/>
      <c r="C6" s="82"/>
      <c r="D6" s="82"/>
      <c r="E6" s="82"/>
      <c r="F6" s="83"/>
      <c r="G6" s="82"/>
    </row>
    <row r="7" spans="1:7" ht="15.75" customHeight="1">
      <c r="A7" s="25"/>
      <c r="B7" s="82"/>
      <c r="C7" s="82"/>
      <c r="D7" s="82"/>
      <c r="E7" s="82"/>
      <c r="F7" s="83"/>
      <c r="G7" s="82"/>
    </row>
    <row r="8" spans="1:7" ht="15.75" customHeight="1">
      <c r="A8" s="25"/>
      <c r="B8" s="82"/>
      <c r="C8" s="82"/>
      <c r="D8" s="82"/>
      <c r="E8" s="82"/>
      <c r="F8" s="83"/>
      <c r="G8" s="82"/>
    </row>
    <row r="9" spans="1:7" ht="15.75" customHeight="1">
      <c r="A9" s="25"/>
      <c r="B9" s="82"/>
      <c r="C9" s="82"/>
      <c r="D9" s="82"/>
      <c r="E9" s="82"/>
      <c r="F9" s="83"/>
      <c r="G9" s="84"/>
    </row>
    <row r="10" spans="1:7" ht="15.75" customHeight="1">
      <c r="A10" s="25"/>
      <c r="B10" s="82"/>
      <c r="C10" s="82"/>
      <c r="D10" s="82"/>
      <c r="E10" s="82"/>
      <c r="F10" s="85"/>
      <c r="G10" s="84"/>
    </row>
    <row r="11" spans="1:7" ht="37.5" customHeight="1">
      <c r="A11" s="21"/>
      <c r="B11" s="21"/>
      <c r="C11" s="21"/>
      <c r="D11" s="21"/>
      <c r="E11" s="21"/>
      <c r="F11" s="21"/>
      <c r="G11" s="21"/>
    </row>
    <row r="12" spans="1:7">
      <c r="A12" s="22" t="s">
        <v>381</v>
      </c>
      <c r="B12" s="23"/>
      <c r="C12" s="23"/>
      <c r="D12" s="23"/>
      <c r="E12" s="23"/>
      <c r="F12" s="23"/>
      <c r="G12" s="23"/>
    </row>
    <row r="13" spans="1:7" ht="53.25" customHeight="1">
      <c r="A13" s="124" t="s">
        <v>382</v>
      </c>
      <c r="B13" s="124"/>
      <c r="C13" s="124"/>
      <c r="D13" s="124"/>
      <c r="E13" s="124"/>
      <c r="F13" s="124"/>
      <c r="G13" s="124"/>
    </row>
    <row r="14" spans="1:7" ht="42" customHeight="1">
      <c r="A14" s="124" t="s">
        <v>383</v>
      </c>
      <c r="B14" s="124"/>
      <c r="C14" s="124"/>
      <c r="D14" s="124"/>
      <c r="E14" s="124"/>
      <c r="F14" s="124"/>
      <c r="G14" s="124"/>
    </row>
    <row r="15" spans="1:7" ht="42" customHeight="1">
      <c r="A15" s="124" t="s">
        <v>384</v>
      </c>
      <c r="B15" s="124"/>
      <c r="C15" s="124"/>
      <c r="D15" s="124"/>
      <c r="E15" s="124"/>
      <c r="F15" s="124"/>
      <c r="G15" s="124"/>
    </row>
    <row r="16" spans="1:7">
      <c r="A16" s="23"/>
      <c r="B16" s="23"/>
      <c r="C16" s="23"/>
      <c r="D16" s="23"/>
      <c r="E16" s="23"/>
      <c r="F16" s="23"/>
      <c r="G16" s="23"/>
    </row>
  </sheetData>
  <mergeCells count="11">
    <mergeCell ref="A13:G13"/>
    <mergeCell ref="A14:G14"/>
    <mergeCell ref="A15:G15"/>
    <mergeCell ref="A1:G1"/>
    <mergeCell ref="A2:A3"/>
    <mergeCell ref="B2:B3"/>
    <mergeCell ref="C2:C3"/>
    <mergeCell ref="D2:D3"/>
    <mergeCell ref="E2:E3"/>
    <mergeCell ref="F2:F3"/>
    <mergeCell ref="G2:G3"/>
  </mergeCells>
  <phoneticPr fontId="26" type="noConversion"/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082F-2F4F-4E9E-B7EE-012CBFC1E5C5}">
  <sheetPr>
    <pageSetUpPr fitToPage="1"/>
  </sheetPr>
  <dimension ref="A1:Z101"/>
  <sheetViews>
    <sheetView zoomScale="80" zoomScaleNormal="80" workbookViewId="0">
      <pane ySplit="2" topLeftCell="A3" activePane="bottomLeft" state="frozen"/>
      <selection pane="bottomLeft" activeCell="F8" sqref="F8"/>
    </sheetView>
  </sheetViews>
  <sheetFormatPr defaultRowHeight="15"/>
  <cols>
    <col min="1" max="1" width="18.7109375" bestFit="1" customWidth="1"/>
    <col min="2" max="2" width="17.28515625" customWidth="1"/>
    <col min="3" max="3" width="41.42578125" customWidth="1"/>
    <col min="4" max="4" width="14.140625" customWidth="1"/>
    <col min="5" max="5" width="13.42578125" customWidth="1"/>
    <col min="6" max="6" width="14.28515625" customWidth="1"/>
    <col min="7" max="7" width="16" customWidth="1"/>
    <col min="8" max="8" width="17.5703125" customWidth="1"/>
    <col min="9" max="9" width="19.42578125" customWidth="1"/>
    <col min="10" max="10" width="19" customWidth="1"/>
    <col min="11" max="11" width="32.85546875" customWidth="1"/>
    <col min="12" max="12" width="16.42578125" customWidth="1"/>
    <col min="13" max="13" width="16.85546875" customWidth="1"/>
    <col min="14" max="14" width="19.42578125" customWidth="1"/>
    <col min="15" max="15" width="24.85546875" customWidth="1"/>
    <col min="16" max="16" width="19.5703125" customWidth="1"/>
    <col min="17" max="17" width="19.85546875" customWidth="1"/>
    <col min="18" max="18" width="12.28515625" customWidth="1"/>
    <col min="19" max="19" width="19.42578125" customWidth="1"/>
    <col min="20" max="20" width="20.42578125" customWidth="1"/>
    <col min="21" max="21" width="23" customWidth="1"/>
    <col min="22" max="22" width="22.7109375" customWidth="1"/>
    <col min="23" max="23" width="22" customWidth="1"/>
    <col min="24" max="24" width="21.42578125" customWidth="1"/>
    <col min="25" max="25" width="22" customWidth="1"/>
    <col min="26" max="26" width="19.28515625" customWidth="1"/>
  </cols>
  <sheetData>
    <row r="1" spans="1:26" ht="44.25" customHeight="1">
      <c r="A1" s="130" t="s">
        <v>1880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s="3" customFormat="1" ht="116.25" customHeight="1">
      <c r="A2" s="24" t="s">
        <v>0</v>
      </c>
      <c r="B2" s="24" t="s">
        <v>1628</v>
      </c>
      <c r="C2" s="24" t="s">
        <v>1627</v>
      </c>
      <c r="D2" s="24" t="s">
        <v>1626</v>
      </c>
      <c r="E2" s="24" t="s">
        <v>1625</v>
      </c>
      <c r="F2" s="24" t="s">
        <v>1624</v>
      </c>
      <c r="G2" s="24" t="s">
        <v>1623</v>
      </c>
      <c r="H2" s="24" t="s">
        <v>378</v>
      </c>
      <c r="I2" s="24" t="s">
        <v>377</v>
      </c>
      <c r="J2" s="24" t="s">
        <v>376</v>
      </c>
      <c r="K2" s="24" t="s">
        <v>375</v>
      </c>
      <c r="L2" s="24" t="s">
        <v>385</v>
      </c>
      <c r="M2" s="24" t="s">
        <v>386</v>
      </c>
      <c r="N2" s="24" t="s">
        <v>387</v>
      </c>
      <c r="O2" s="24" t="s">
        <v>388</v>
      </c>
      <c r="P2" s="24" t="s">
        <v>389</v>
      </c>
      <c r="Q2" s="24" t="s">
        <v>390</v>
      </c>
      <c r="R2" s="24" t="s">
        <v>391</v>
      </c>
      <c r="S2" s="24" t="s">
        <v>392</v>
      </c>
      <c r="T2" s="24" t="s">
        <v>393</v>
      </c>
      <c r="U2" s="24" t="s">
        <v>394</v>
      </c>
      <c r="V2" s="24" t="s">
        <v>395</v>
      </c>
      <c r="W2" s="24" t="s">
        <v>396</v>
      </c>
      <c r="X2" s="24" t="s">
        <v>397</v>
      </c>
      <c r="Y2" s="24" t="s">
        <v>1630</v>
      </c>
      <c r="Z2" s="24" t="s">
        <v>1629</v>
      </c>
    </row>
    <row r="3" spans="1:26" ht="51.75" customHeight="1">
      <c r="A3" s="25" t="s">
        <v>7</v>
      </c>
      <c r="B3" s="25" t="s">
        <v>8</v>
      </c>
      <c r="C3" s="26" t="s">
        <v>425</v>
      </c>
      <c r="D3" s="25" t="s">
        <v>25</v>
      </c>
      <c r="E3" s="25" t="s">
        <v>26</v>
      </c>
      <c r="F3" s="25" t="s">
        <v>11</v>
      </c>
      <c r="G3" s="25" t="s">
        <v>12</v>
      </c>
      <c r="H3" s="25" t="s">
        <v>13</v>
      </c>
      <c r="I3" s="25" t="s">
        <v>13</v>
      </c>
      <c r="J3" s="25" t="s">
        <v>371</v>
      </c>
      <c r="K3" s="25" t="s">
        <v>308</v>
      </c>
      <c r="L3" s="25">
        <v>108</v>
      </c>
      <c r="M3" s="25">
        <v>1419</v>
      </c>
      <c r="N3" s="25">
        <v>1527</v>
      </c>
      <c r="O3" s="25">
        <v>88</v>
      </c>
      <c r="P3" s="25">
        <v>1373</v>
      </c>
      <c r="Q3" s="25">
        <v>1461</v>
      </c>
      <c r="R3" s="25">
        <v>2988</v>
      </c>
      <c r="S3" s="25">
        <v>4</v>
      </c>
      <c r="T3" s="25">
        <v>171</v>
      </c>
      <c r="U3" s="25">
        <v>175</v>
      </c>
      <c r="V3" s="25">
        <v>134</v>
      </c>
      <c r="W3" s="25">
        <v>1595</v>
      </c>
      <c r="X3" s="25">
        <v>1729</v>
      </c>
      <c r="Y3" s="25">
        <v>1037</v>
      </c>
      <c r="Z3" s="25">
        <v>1951</v>
      </c>
    </row>
    <row r="4" spans="1:26" ht="44.25" customHeight="1">
      <c r="A4" s="25" t="s">
        <v>7</v>
      </c>
      <c r="B4" s="25" t="s">
        <v>8</v>
      </c>
      <c r="C4" s="26" t="s">
        <v>425</v>
      </c>
      <c r="D4" s="25" t="s">
        <v>27</v>
      </c>
      <c r="E4" s="25" t="s">
        <v>28</v>
      </c>
      <c r="F4" s="25" t="s">
        <v>1616</v>
      </c>
      <c r="G4" s="25" t="s">
        <v>12</v>
      </c>
      <c r="H4" s="25" t="s">
        <v>13</v>
      </c>
      <c r="I4" s="25" t="s">
        <v>13</v>
      </c>
      <c r="J4" s="25" t="s">
        <v>371</v>
      </c>
      <c r="K4" s="25" t="s">
        <v>308</v>
      </c>
      <c r="L4" s="25">
        <v>43</v>
      </c>
      <c r="M4" s="25">
        <v>742</v>
      </c>
      <c r="N4" s="25">
        <v>785</v>
      </c>
      <c r="O4" s="25">
        <v>198</v>
      </c>
      <c r="P4" s="25">
        <v>2544</v>
      </c>
      <c r="Q4" s="25">
        <v>2742</v>
      </c>
      <c r="R4" s="25">
        <v>3527</v>
      </c>
      <c r="S4" s="25">
        <v>0</v>
      </c>
      <c r="T4" s="25">
        <v>29</v>
      </c>
      <c r="U4" s="25">
        <v>29</v>
      </c>
      <c r="V4" s="25">
        <v>133</v>
      </c>
      <c r="W4" s="25">
        <v>1819</v>
      </c>
      <c r="X4" s="25">
        <v>1952</v>
      </c>
      <c r="Y4" s="25">
        <v>591</v>
      </c>
      <c r="Z4" s="25">
        <v>2936</v>
      </c>
    </row>
    <row r="5" spans="1:26" ht="26.25">
      <c r="A5" s="25" t="s">
        <v>7</v>
      </c>
      <c r="B5" s="25" t="s">
        <v>8</v>
      </c>
      <c r="C5" s="26" t="s">
        <v>445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13</v>
      </c>
      <c r="J5" s="25" t="s">
        <v>321</v>
      </c>
      <c r="K5" s="25" t="s">
        <v>308</v>
      </c>
      <c r="L5" s="25">
        <v>88</v>
      </c>
      <c r="M5" s="25">
        <v>1200</v>
      </c>
      <c r="N5" s="25">
        <v>1288</v>
      </c>
      <c r="O5" s="25">
        <v>59</v>
      </c>
      <c r="P5" s="25">
        <v>1218</v>
      </c>
      <c r="Q5" s="25">
        <v>1277</v>
      </c>
      <c r="R5" s="25">
        <v>2565</v>
      </c>
      <c r="S5" s="25">
        <v>0</v>
      </c>
      <c r="T5" s="25">
        <v>95</v>
      </c>
      <c r="U5" s="25">
        <v>95</v>
      </c>
      <c r="V5" s="25">
        <v>103</v>
      </c>
      <c r="W5" s="25">
        <v>1188</v>
      </c>
      <c r="X5" s="25">
        <v>1291</v>
      </c>
      <c r="Y5" s="25">
        <v>698</v>
      </c>
      <c r="Z5" s="25">
        <v>1867</v>
      </c>
    </row>
    <row r="6" spans="1:26" ht="39">
      <c r="A6" s="25" t="s">
        <v>7</v>
      </c>
      <c r="B6" s="25" t="s">
        <v>8</v>
      </c>
      <c r="C6" s="26" t="s">
        <v>425</v>
      </c>
      <c r="D6" s="25" t="s">
        <v>19</v>
      </c>
      <c r="E6" s="25" t="s">
        <v>20</v>
      </c>
      <c r="F6" s="25" t="s">
        <v>1616</v>
      </c>
      <c r="G6" s="25" t="s">
        <v>12</v>
      </c>
      <c r="H6" s="25" t="s">
        <v>13</v>
      </c>
      <c r="I6" s="25" t="s">
        <v>13</v>
      </c>
      <c r="J6" s="25" t="s">
        <v>371</v>
      </c>
      <c r="K6" s="25" t="s">
        <v>308</v>
      </c>
      <c r="L6" s="25">
        <v>30</v>
      </c>
      <c r="M6" s="25">
        <v>458</v>
      </c>
      <c r="N6" s="25">
        <v>488</v>
      </c>
      <c r="O6" s="25">
        <v>200</v>
      </c>
      <c r="P6" s="25">
        <v>2828</v>
      </c>
      <c r="Q6" s="25">
        <v>3028</v>
      </c>
      <c r="R6" s="25">
        <v>3516</v>
      </c>
      <c r="S6" s="25">
        <v>0</v>
      </c>
      <c r="T6" s="25">
        <v>41</v>
      </c>
      <c r="U6" s="25">
        <v>41</v>
      </c>
      <c r="V6" s="25">
        <v>147</v>
      </c>
      <c r="W6" s="25">
        <v>1695</v>
      </c>
      <c r="X6" s="25">
        <v>1842</v>
      </c>
      <c r="Y6" s="25">
        <v>557</v>
      </c>
      <c r="Z6" s="25">
        <v>2959</v>
      </c>
    </row>
    <row r="7" spans="1:26" ht="90" customHeight="1">
      <c r="A7" s="25" t="s">
        <v>7</v>
      </c>
      <c r="B7" s="25" t="s">
        <v>8</v>
      </c>
      <c r="C7" s="26" t="s">
        <v>404</v>
      </c>
      <c r="D7" s="25" t="s">
        <v>21</v>
      </c>
      <c r="E7" s="25" t="s">
        <v>22</v>
      </c>
      <c r="F7" s="25" t="s">
        <v>11</v>
      </c>
      <c r="G7" s="25" t="s">
        <v>23</v>
      </c>
      <c r="H7" s="25" t="s">
        <v>366</v>
      </c>
      <c r="I7" s="25" t="s">
        <v>24</v>
      </c>
      <c r="J7" s="25" t="s">
        <v>368</v>
      </c>
      <c r="K7" s="25" t="s">
        <v>308</v>
      </c>
      <c r="L7" s="25">
        <v>92</v>
      </c>
      <c r="M7" s="25">
        <v>1300</v>
      </c>
      <c r="N7" s="25">
        <v>1392</v>
      </c>
      <c r="O7" s="25">
        <v>21</v>
      </c>
      <c r="P7" s="25">
        <v>417</v>
      </c>
      <c r="Q7" s="25">
        <v>438</v>
      </c>
      <c r="R7" s="25">
        <v>1830</v>
      </c>
      <c r="S7" s="25">
        <v>0</v>
      </c>
      <c r="T7" s="25">
        <v>56</v>
      </c>
      <c r="U7" s="25">
        <v>56</v>
      </c>
      <c r="V7" s="25">
        <v>79</v>
      </c>
      <c r="W7" s="25">
        <v>880</v>
      </c>
      <c r="X7" s="25">
        <v>959</v>
      </c>
      <c r="Y7" s="25">
        <v>474</v>
      </c>
      <c r="Z7" s="25">
        <v>1356</v>
      </c>
    </row>
    <row r="8" spans="1:26" ht="50.25" customHeight="1">
      <c r="A8" s="25" t="s">
        <v>7</v>
      </c>
      <c r="B8" s="25" t="s">
        <v>8</v>
      </c>
      <c r="C8" s="26" t="s">
        <v>425</v>
      </c>
      <c r="D8" s="25" t="s">
        <v>47</v>
      </c>
      <c r="E8" s="25" t="s">
        <v>48</v>
      </c>
      <c r="F8" s="25" t="s">
        <v>1616</v>
      </c>
      <c r="G8" s="25" t="s">
        <v>12</v>
      </c>
      <c r="H8" s="25" t="s">
        <v>13</v>
      </c>
      <c r="I8" s="25" t="s">
        <v>13</v>
      </c>
      <c r="J8" s="25" t="s">
        <v>371</v>
      </c>
      <c r="K8" s="25" t="s">
        <v>308</v>
      </c>
      <c r="L8" s="25">
        <v>41</v>
      </c>
      <c r="M8" s="25">
        <v>669</v>
      </c>
      <c r="N8" s="25">
        <v>710</v>
      </c>
      <c r="O8" s="25">
        <v>180</v>
      </c>
      <c r="P8" s="25">
        <v>2635</v>
      </c>
      <c r="Q8" s="25">
        <v>2815</v>
      </c>
      <c r="R8" s="25">
        <v>3525</v>
      </c>
      <c r="S8" s="25">
        <v>0</v>
      </c>
      <c r="T8" s="25">
        <v>35</v>
      </c>
      <c r="U8" s="25">
        <v>35</v>
      </c>
      <c r="V8" s="25">
        <v>161</v>
      </c>
      <c r="W8" s="25">
        <v>1979</v>
      </c>
      <c r="X8" s="25">
        <v>2140</v>
      </c>
      <c r="Y8" s="25">
        <v>530</v>
      </c>
      <c r="Z8" s="25">
        <v>2995</v>
      </c>
    </row>
    <row r="9" spans="1:26" ht="26.25">
      <c r="A9" s="25" t="s">
        <v>7</v>
      </c>
      <c r="B9" s="25" t="s">
        <v>8</v>
      </c>
      <c r="C9" s="26" t="s">
        <v>446</v>
      </c>
      <c r="D9" s="25" t="s">
        <v>49</v>
      </c>
      <c r="E9" s="25" t="s">
        <v>50</v>
      </c>
      <c r="F9" s="25" t="s">
        <v>11</v>
      </c>
      <c r="G9" s="25" t="s">
        <v>51</v>
      </c>
      <c r="H9" s="25" t="s">
        <v>52</v>
      </c>
      <c r="I9" s="25" t="s">
        <v>52</v>
      </c>
      <c r="J9" s="25" t="s">
        <v>327</v>
      </c>
      <c r="K9" s="25" t="s">
        <v>308</v>
      </c>
      <c r="L9" s="25">
        <v>35</v>
      </c>
      <c r="M9" s="25">
        <v>822</v>
      </c>
      <c r="N9" s="25">
        <v>857</v>
      </c>
      <c r="O9" s="25">
        <v>56</v>
      </c>
      <c r="P9" s="25">
        <v>1156</v>
      </c>
      <c r="Q9" s="25">
        <v>1212</v>
      </c>
      <c r="R9" s="25">
        <v>2069</v>
      </c>
      <c r="S9" s="25">
        <v>0</v>
      </c>
      <c r="T9" s="25">
        <v>47</v>
      </c>
      <c r="U9" s="25">
        <v>47</v>
      </c>
      <c r="V9" s="25">
        <v>41</v>
      </c>
      <c r="W9" s="25">
        <v>963</v>
      </c>
      <c r="X9" s="25">
        <v>1004</v>
      </c>
      <c r="Y9" s="25">
        <v>417</v>
      </c>
      <c r="Z9" s="25">
        <v>1652</v>
      </c>
    </row>
    <row r="10" spans="1:26" ht="39">
      <c r="A10" s="25" t="s">
        <v>7</v>
      </c>
      <c r="B10" s="25" t="s">
        <v>8</v>
      </c>
      <c r="C10" s="26" t="s">
        <v>425</v>
      </c>
      <c r="D10" s="25" t="s">
        <v>29</v>
      </c>
      <c r="E10" s="25" t="s">
        <v>30</v>
      </c>
      <c r="F10" s="25" t="s">
        <v>1616</v>
      </c>
      <c r="G10" s="25" t="s">
        <v>12</v>
      </c>
      <c r="H10" s="25" t="s">
        <v>13</v>
      </c>
      <c r="I10" s="25" t="s">
        <v>13</v>
      </c>
      <c r="J10" s="25" t="s">
        <v>371</v>
      </c>
      <c r="K10" s="25" t="s">
        <v>308</v>
      </c>
      <c r="L10" s="25">
        <v>76</v>
      </c>
      <c r="M10" s="25">
        <v>901</v>
      </c>
      <c r="N10" s="25">
        <v>977</v>
      </c>
      <c r="O10" s="25">
        <v>159</v>
      </c>
      <c r="P10" s="25">
        <v>2353</v>
      </c>
      <c r="Q10" s="25">
        <v>2512</v>
      </c>
      <c r="R10" s="25">
        <v>3489</v>
      </c>
      <c r="S10" s="25">
        <v>1</v>
      </c>
      <c r="T10" s="25">
        <v>36</v>
      </c>
      <c r="U10" s="25">
        <v>37</v>
      </c>
      <c r="V10" s="25">
        <v>162</v>
      </c>
      <c r="W10" s="25">
        <v>1834</v>
      </c>
      <c r="X10" s="25">
        <v>1996</v>
      </c>
      <c r="Y10" s="25">
        <v>520</v>
      </c>
      <c r="Z10" s="25">
        <v>2969</v>
      </c>
    </row>
    <row r="11" spans="1:26" ht="90">
      <c r="A11" s="25" t="s">
        <v>7</v>
      </c>
      <c r="B11" s="25" t="s">
        <v>8</v>
      </c>
      <c r="C11" s="26" t="s">
        <v>414</v>
      </c>
      <c r="D11" s="25" t="s">
        <v>43</v>
      </c>
      <c r="E11" s="25" t="s">
        <v>44</v>
      </c>
      <c r="F11" s="25" t="s">
        <v>11</v>
      </c>
      <c r="G11" s="25" t="s">
        <v>45</v>
      </c>
      <c r="H11" s="25" t="s">
        <v>316</v>
      </c>
      <c r="I11" s="25" t="s">
        <v>46</v>
      </c>
      <c r="J11" s="25" t="s">
        <v>363</v>
      </c>
      <c r="K11" s="25" t="s">
        <v>308</v>
      </c>
      <c r="L11" s="25">
        <v>14</v>
      </c>
      <c r="M11" s="25">
        <v>379</v>
      </c>
      <c r="N11" s="25">
        <v>393</v>
      </c>
      <c r="O11" s="25">
        <v>72</v>
      </c>
      <c r="P11" s="25">
        <v>736</v>
      </c>
      <c r="Q11" s="25">
        <v>808</v>
      </c>
      <c r="R11" s="25">
        <v>1201</v>
      </c>
      <c r="S11" s="25">
        <v>0</v>
      </c>
      <c r="T11" s="25">
        <v>29</v>
      </c>
      <c r="U11" s="25">
        <v>29</v>
      </c>
      <c r="V11" s="25">
        <v>46</v>
      </c>
      <c r="W11" s="25">
        <v>713</v>
      </c>
      <c r="X11" s="25">
        <v>759</v>
      </c>
      <c r="Y11" s="25">
        <v>293</v>
      </c>
      <c r="Z11" s="25">
        <v>908</v>
      </c>
    </row>
    <row r="12" spans="1:26" ht="39">
      <c r="A12" s="25" t="s">
        <v>7</v>
      </c>
      <c r="B12" s="25" t="s">
        <v>8</v>
      </c>
      <c r="C12" s="26" t="s">
        <v>425</v>
      </c>
      <c r="D12" s="25" t="s">
        <v>31</v>
      </c>
      <c r="E12" s="25" t="s">
        <v>32</v>
      </c>
      <c r="F12" s="25" t="s">
        <v>1616</v>
      </c>
      <c r="G12" s="25" t="s">
        <v>12</v>
      </c>
      <c r="H12" s="25" t="s">
        <v>13</v>
      </c>
      <c r="I12" s="25" t="s">
        <v>13</v>
      </c>
      <c r="J12" s="25" t="s">
        <v>371</v>
      </c>
      <c r="K12" s="25" t="s">
        <v>308</v>
      </c>
      <c r="L12" s="25">
        <v>60</v>
      </c>
      <c r="M12" s="25">
        <v>766</v>
      </c>
      <c r="N12" s="25">
        <v>826</v>
      </c>
      <c r="O12" s="25">
        <v>154</v>
      </c>
      <c r="P12" s="25">
        <v>2324</v>
      </c>
      <c r="Q12" s="25">
        <v>2478</v>
      </c>
      <c r="R12" s="25">
        <v>3304</v>
      </c>
      <c r="S12" s="25">
        <v>0</v>
      </c>
      <c r="T12" s="25">
        <v>39</v>
      </c>
      <c r="U12" s="25">
        <v>39</v>
      </c>
      <c r="V12" s="25">
        <v>157</v>
      </c>
      <c r="W12" s="25">
        <v>1828</v>
      </c>
      <c r="X12" s="25">
        <v>1985</v>
      </c>
      <c r="Y12" s="25">
        <v>472</v>
      </c>
      <c r="Z12" s="25">
        <v>2832</v>
      </c>
    </row>
    <row r="13" spans="1:26" ht="64.5">
      <c r="A13" s="25" t="s">
        <v>7</v>
      </c>
      <c r="B13" s="25" t="s">
        <v>8</v>
      </c>
      <c r="C13" s="26" t="s">
        <v>423</v>
      </c>
      <c r="D13" s="25" t="s">
        <v>39</v>
      </c>
      <c r="E13" s="25" t="s">
        <v>40</v>
      </c>
      <c r="F13" s="25" t="s">
        <v>11</v>
      </c>
      <c r="G13" s="25" t="s">
        <v>41</v>
      </c>
      <c r="H13" s="25" t="s">
        <v>356</v>
      </c>
      <c r="I13" s="25" t="s">
        <v>42</v>
      </c>
      <c r="J13" s="25" t="s">
        <v>357</v>
      </c>
      <c r="K13" s="25" t="s">
        <v>308</v>
      </c>
      <c r="L13" s="25">
        <v>41</v>
      </c>
      <c r="M13" s="25">
        <v>555</v>
      </c>
      <c r="N13" s="25">
        <v>596</v>
      </c>
      <c r="O13" s="25">
        <v>49</v>
      </c>
      <c r="P13" s="25">
        <v>835</v>
      </c>
      <c r="Q13" s="25">
        <v>884</v>
      </c>
      <c r="R13" s="25">
        <v>1480</v>
      </c>
      <c r="S13" s="25">
        <v>0</v>
      </c>
      <c r="T13" s="25">
        <v>43</v>
      </c>
      <c r="U13" s="25">
        <v>43</v>
      </c>
      <c r="V13" s="25">
        <v>41</v>
      </c>
      <c r="W13" s="25">
        <v>506</v>
      </c>
      <c r="X13" s="25">
        <v>547</v>
      </c>
      <c r="Y13" s="25">
        <v>442</v>
      </c>
      <c r="Z13" s="25">
        <v>1038</v>
      </c>
    </row>
    <row r="14" spans="1:26" ht="39">
      <c r="A14" s="25" t="s">
        <v>7</v>
      </c>
      <c r="B14" s="25" t="s">
        <v>8</v>
      </c>
      <c r="C14" s="26" t="s">
        <v>425</v>
      </c>
      <c r="D14" s="25" t="s">
        <v>33</v>
      </c>
      <c r="E14" s="25" t="s">
        <v>34</v>
      </c>
      <c r="F14" s="25" t="s">
        <v>1616</v>
      </c>
      <c r="G14" s="25" t="s">
        <v>12</v>
      </c>
      <c r="H14" s="25" t="s">
        <v>13</v>
      </c>
      <c r="I14" s="25" t="s">
        <v>13</v>
      </c>
      <c r="J14" s="25" t="s">
        <v>371</v>
      </c>
      <c r="K14" s="25" t="s">
        <v>308</v>
      </c>
      <c r="L14" s="25">
        <v>56</v>
      </c>
      <c r="M14" s="25">
        <v>931</v>
      </c>
      <c r="N14" s="25">
        <v>987</v>
      </c>
      <c r="O14" s="25">
        <v>168</v>
      </c>
      <c r="P14" s="25">
        <v>2431</v>
      </c>
      <c r="Q14" s="25">
        <v>2599</v>
      </c>
      <c r="R14" s="25">
        <v>3586</v>
      </c>
      <c r="S14" s="25">
        <v>0</v>
      </c>
      <c r="T14" s="25">
        <v>34</v>
      </c>
      <c r="U14" s="25">
        <v>34</v>
      </c>
      <c r="V14" s="25">
        <v>144</v>
      </c>
      <c r="W14" s="25">
        <v>2001</v>
      </c>
      <c r="X14" s="25">
        <v>2145</v>
      </c>
      <c r="Y14" s="25">
        <v>525</v>
      </c>
      <c r="Z14" s="25">
        <v>3061</v>
      </c>
    </row>
    <row r="15" spans="1:26" ht="77.25">
      <c r="A15" s="25" t="s">
        <v>7</v>
      </c>
      <c r="B15" s="25" t="s">
        <v>8</v>
      </c>
      <c r="C15" s="26" t="s">
        <v>433</v>
      </c>
      <c r="D15" s="25" t="s">
        <v>35</v>
      </c>
      <c r="E15" s="25" t="s">
        <v>36</v>
      </c>
      <c r="F15" s="25" t="s">
        <v>11</v>
      </c>
      <c r="G15" s="25" t="s">
        <v>37</v>
      </c>
      <c r="H15" s="25" t="s">
        <v>310</v>
      </c>
      <c r="I15" s="25" t="s">
        <v>38</v>
      </c>
      <c r="J15" s="25" t="s">
        <v>309</v>
      </c>
      <c r="K15" s="25" t="s">
        <v>308</v>
      </c>
      <c r="L15" s="25">
        <v>44</v>
      </c>
      <c r="M15" s="25">
        <v>470</v>
      </c>
      <c r="N15" s="25">
        <v>514</v>
      </c>
      <c r="O15" s="25">
        <v>82</v>
      </c>
      <c r="P15" s="25">
        <v>1451</v>
      </c>
      <c r="Q15" s="25">
        <v>1533</v>
      </c>
      <c r="R15" s="25">
        <v>2047</v>
      </c>
      <c r="S15" s="25">
        <v>0</v>
      </c>
      <c r="T15" s="25">
        <v>93</v>
      </c>
      <c r="U15" s="25">
        <v>93</v>
      </c>
      <c r="V15" s="25">
        <v>88</v>
      </c>
      <c r="W15" s="25">
        <v>1106</v>
      </c>
      <c r="X15" s="25">
        <v>1194</v>
      </c>
      <c r="Y15" s="25">
        <v>565</v>
      </c>
      <c r="Z15" s="25">
        <v>1482</v>
      </c>
    </row>
    <row r="16" spans="1:26" ht="39">
      <c r="A16" s="25" t="s">
        <v>7</v>
      </c>
      <c r="B16" s="25" t="s">
        <v>8</v>
      </c>
      <c r="C16" s="26" t="s">
        <v>425</v>
      </c>
      <c r="D16" s="25" t="s">
        <v>65</v>
      </c>
      <c r="E16" s="25" t="s">
        <v>66</v>
      </c>
      <c r="F16" s="25" t="s">
        <v>1616</v>
      </c>
      <c r="G16" s="25" t="s">
        <v>12</v>
      </c>
      <c r="H16" s="25" t="s">
        <v>13</v>
      </c>
      <c r="I16" s="25" t="s">
        <v>13</v>
      </c>
      <c r="J16" s="25" t="s">
        <v>371</v>
      </c>
      <c r="K16" s="25" t="s">
        <v>308</v>
      </c>
      <c r="L16" s="25">
        <v>43</v>
      </c>
      <c r="M16" s="25">
        <v>709</v>
      </c>
      <c r="N16" s="25">
        <v>752</v>
      </c>
      <c r="O16" s="25">
        <v>167</v>
      </c>
      <c r="P16" s="25">
        <v>2543</v>
      </c>
      <c r="Q16" s="25">
        <v>2710</v>
      </c>
      <c r="R16" s="25">
        <v>3462</v>
      </c>
      <c r="S16" s="25">
        <v>0</v>
      </c>
      <c r="T16" s="25">
        <v>33</v>
      </c>
      <c r="U16" s="25">
        <v>33</v>
      </c>
      <c r="V16" s="25">
        <v>140</v>
      </c>
      <c r="W16" s="25">
        <v>1941</v>
      </c>
      <c r="X16" s="25">
        <v>2081</v>
      </c>
      <c r="Y16" s="25">
        <v>527</v>
      </c>
      <c r="Z16" s="25">
        <v>2935</v>
      </c>
    </row>
    <row r="17" spans="1:26" ht="51.75">
      <c r="A17" s="25" t="s">
        <v>7</v>
      </c>
      <c r="B17" s="25" t="s">
        <v>8</v>
      </c>
      <c r="C17" s="26" t="s">
        <v>444</v>
      </c>
      <c r="D17" s="25" t="s">
        <v>67</v>
      </c>
      <c r="E17" s="25" t="s">
        <v>68</v>
      </c>
      <c r="F17" s="25" t="s">
        <v>11</v>
      </c>
      <c r="G17" s="25" t="s">
        <v>69</v>
      </c>
      <c r="H17" s="25" t="s">
        <v>326</v>
      </c>
      <c r="I17" s="25" t="s">
        <v>70</v>
      </c>
      <c r="J17" s="25" t="s">
        <v>350</v>
      </c>
      <c r="K17" s="25" t="s">
        <v>308</v>
      </c>
      <c r="L17" s="25">
        <v>49</v>
      </c>
      <c r="M17" s="25">
        <v>912</v>
      </c>
      <c r="N17" s="25">
        <v>961</v>
      </c>
      <c r="O17" s="25">
        <v>27</v>
      </c>
      <c r="P17" s="25">
        <v>398</v>
      </c>
      <c r="Q17" s="25">
        <v>425</v>
      </c>
      <c r="R17" s="25">
        <v>1386</v>
      </c>
      <c r="S17" s="25">
        <v>0</v>
      </c>
      <c r="T17" s="25">
        <v>32</v>
      </c>
      <c r="U17" s="25">
        <v>32</v>
      </c>
      <c r="V17" s="25">
        <v>37</v>
      </c>
      <c r="W17" s="25">
        <v>514</v>
      </c>
      <c r="X17" s="25">
        <v>551</v>
      </c>
      <c r="Y17" s="25">
        <v>391</v>
      </c>
      <c r="Z17" s="25">
        <v>995</v>
      </c>
    </row>
    <row r="18" spans="1:26" ht="39">
      <c r="A18" s="25" t="s">
        <v>7</v>
      </c>
      <c r="B18" s="25" t="s">
        <v>8</v>
      </c>
      <c r="C18" s="26" t="s">
        <v>425</v>
      </c>
      <c r="D18" s="25" t="s">
        <v>71</v>
      </c>
      <c r="E18" s="25" t="s">
        <v>72</v>
      </c>
      <c r="F18" s="25" t="s">
        <v>1616</v>
      </c>
      <c r="G18" s="25" t="s">
        <v>12</v>
      </c>
      <c r="H18" s="25" t="s">
        <v>13</v>
      </c>
      <c r="I18" s="25" t="s">
        <v>13</v>
      </c>
      <c r="J18" s="25" t="s">
        <v>322</v>
      </c>
      <c r="K18" s="25" t="s">
        <v>308</v>
      </c>
      <c r="L18" s="25">
        <v>98</v>
      </c>
      <c r="M18" s="25">
        <v>1260</v>
      </c>
      <c r="N18" s="25">
        <v>1358</v>
      </c>
      <c r="O18" s="25">
        <v>136</v>
      </c>
      <c r="P18" s="25">
        <v>1918</v>
      </c>
      <c r="Q18" s="25">
        <v>2054</v>
      </c>
      <c r="R18" s="25">
        <v>3412</v>
      </c>
      <c r="S18" s="25">
        <v>1</v>
      </c>
      <c r="T18" s="25">
        <v>38</v>
      </c>
      <c r="U18" s="25">
        <v>39</v>
      </c>
      <c r="V18" s="25">
        <v>176</v>
      </c>
      <c r="W18" s="25">
        <v>2144</v>
      </c>
      <c r="X18" s="25">
        <v>2320</v>
      </c>
      <c r="Y18" s="25">
        <v>534</v>
      </c>
      <c r="Z18" s="25">
        <v>2878</v>
      </c>
    </row>
    <row r="19" spans="1:26" ht="51.75">
      <c r="A19" s="25" t="s">
        <v>7</v>
      </c>
      <c r="B19" s="25" t="s">
        <v>8</v>
      </c>
      <c r="C19" s="26" t="s">
        <v>406</v>
      </c>
      <c r="D19" s="25" t="s">
        <v>53</v>
      </c>
      <c r="E19" s="25" t="s">
        <v>54</v>
      </c>
      <c r="F19" s="25" t="s">
        <v>11</v>
      </c>
      <c r="G19" s="25" t="s">
        <v>55</v>
      </c>
      <c r="H19" s="25" t="s">
        <v>312</v>
      </c>
      <c r="I19" s="25" t="s">
        <v>56</v>
      </c>
      <c r="J19" s="25" t="s">
        <v>349</v>
      </c>
      <c r="K19" s="25" t="s">
        <v>308</v>
      </c>
      <c r="L19" s="25">
        <v>38</v>
      </c>
      <c r="M19" s="25">
        <v>913</v>
      </c>
      <c r="N19" s="25">
        <v>951</v>
      </c>
      <c r="O19" s="25">
        <v>41</v>
      </c>
      <c r="P19" s="25">
        <v>532</v>
      </c>
      <c r="Q19" s="25">
        <v>573</v>
      </c>
      <c r="R19" s="25">
        <v>1524</v>
      </c>
      <c r="S19" s="25">
        <v>2</v>
      </c>
      <c r="T19" s="25">
        <v>45</v>
      </c>
      <c r="U19" s="25">
        <v>47</v>
      </c>
      <c r="V19" s="25">
        <v>54</v>
      </c>
      <c r="W19" s="25">
        <v>920</v>
      </c>
      <c r="X19" s="25">
        <v>974</v>
      </c>
      <c r="Y19" s="25">
        <v>383</v>
      </c>
      <c r="Z19" s="25">
        <v>1141</v>
      </c>
    </row>
    <row r="20" spans="1:26" ht="39">
      <c r="A20" s="25" t="s">
        <v>7</v>
      </c>
      <c r="B20" s="25" t="s">
        <v>8</v>
      </c>
      <c r="C20" s="26" t="s">
        <v>425</v>
      </c>
      <c r="D20" s="25" t="s">
        <v>63</v>
      </c>
      <c r="E20" s="25" t="s">
        <v>64</v>
      </c>
      <c r="F20" s="25" t="s">
        <v>1616</v>
      </c>
      <c r="G20" s="25" t="s">
        <v>12</v>
      </c>
      <c r="H20" s="25" t="s">
        <v>13</v>
      </c>
      <c r="I20" s="25" t="s">
        <v>13</v>
      </c>
      <c r="J20" s="25" t="s">
        <v>322</v>
      </c>
      <c r="K20" s="25" t="s">
        <v>308</v>
      </c>
      <c r="L20" s="25">
        <v>24</v>
      </c>
      <c r="M20" s="25">
        <v>475</v>
      </c>
      <c r="N20" s="25">
        <v>499</v>
      </c>
      <c r="O20" s="25">
        <v>206</v>
      </c>
      <c r="P20" s="25">
        <v>2859</v>
      </c>
      <c r="Q20" s="25">
        <v>3065</v>
      </c>
      <c r="R20" s="25">
        <v>3564</v>
      </c>
      <c r="S20" s="25">
        <v>0</v>
      </c>
      <c r="T20" s="25">
        <v>43</v>
      </c>
      <c r="U20" s="25">
        <v>43</v>
      </c>
      <c r="V20" s="25">
        <v>163</v>
      </c>
      <c r="W20" s="25">
        <v>2131</v>
      </c>
      <c r="X20" s="25">
        <v>2294</v>
      </c>
      <c r="Y20" s="25">
        <v>551</v>
      </c>
      <c r="Z20" s="25">
        <v>3013</v>
      </c>
    </row>
    <row r="21" spans="1:26" ht="77.25">
      <c r="A21" s="25" t="s">
        <v>7</v>
      </c>
      <c r="B21" s="25" t="s">
        <v>8</v>
      </c>
      <c r="C21" s="26" t="s">
        <v>416</v>
      </c>
      <c r="D21" s="25" t="s">
        <v>57</v>
      </c>
      <c r="E21" s="25" t="s">
        <v>58</v>
      </c>
      <c r="F21" s="25" t="s">
        <v>11</v>
      </c>
      <c r="G21" s="25" t="s">
        <v>59</v>
      </c>
      <c r="H21" s="25" t="s">
        <v>314</v>
      </c>
      <c r="I21" s="25" t="s">
        <v>60</v>
      </c>
      <c r="J21" s="25" t="s">
        <v>313</v>
      </c>
      <c r="K21" s="25" t="s">
        <v>308</v>
      </c>
      <c r="L21" s="25">
        <v>84</v>
      </c>
      <c r="M21" s="25">
        <v>1622</v>
      </c>
      <c r="N21" s="25">
        <v>1706</v>
      </c>
      <c r="O21" s="25">
        <v>83</v>
      </c>
      <c r="P21" s="25">
        <v>1312</v>
      </c>
      <c r="Q21" s="25">
        <v>1395</v>
      </c>
      <c r="R21" s="25">
        <v>3101</v>
      </c>
      <c r="S21" s="25">
        <v>1</v>
      </c>
      <c r="T21" s="25">
        <v>54</v>
      </c>
      <c r="U21" s="25">
        <v>55</v>
      </c>
      <c r="V21" s="25">
        <v>100</v>
      </c>
      <c r="W21" s="25">
        <v>1848</v>
      </c>
      <c r="X21" s="25">
        <v>1948</v>
      </c>
      <c r="Y21" s="25">
        <v>613</v>
      </c>
      <c r="Z21" s="25">
        <v>2488</v>
      </c>
    </row>
    <row r="22" spans="1:26" ht="39">
      <c r="A22" s="25" t="s">
        <v>7</v>
      </c>
      <c r="B22" s="25" t="s">
        <v>8</v>
      </c>
      <c r="C22" s="26" t="s">
        <v>425</v>
      </c>
      <c r="D22" s="25" t="s">
        <v>61</v>
      </c>
      <c r="E22" s="25" t="s">
        <v>62</v>
      </c>
      <c r="F22" s="25" t="s">
        <v>1616</v>
      </c>
      <c r="G22" s="25" t="s">
        <v>12</v>
      </c>
      <c r="H22" s="25" t="s">
        <v>13</v>
      </c>
      <c r="I22" s="25" t="s">
        <v>13</v>
      </c>
      <c r="J22" s="25" t="s">
        <v>322</v>
      </c>
      <c r="K22" s="25" t="s">
        <v>308</v>
      </c>
      <c r="L22" s="25">
        <v>58</v>
      </c>
      <c r="M22" s="25">
        <v>850</v>
      </c>
      <c r="N22" s="25">
        <v>908</v>
      </c>
      <c r="O22" s="25">
        <v>186</v>
      </c>
      <c r="P22" s="25">
        <v>2634</v>
      </c>
      <c r="Q22" s="25">
        <v>2820</v>
      </c>
      <c r="R22" s="25">
        <v>3728</v>
      </c>
      <c r="S22" s="25">
        <v>0</v>
      </c>
      <c r="T22" s="25">
        <v>56</v>
      </c>
      <c r="U22" s="25">
        <v>56</v>
      </c>
      <c r="V22" s="25">
        <v>171</v>
      </c>
      <c r="W22" s="25">
        <v>2119</v>
      </c>
      <c r="X22" s="25">
        <v>2290</v>
      </c>
      <c r="Y22" s="25">
        <v>608</v>
      </c>
      <c r="Z22" s="25">
        <v>3120</v>
      </c>
    </row>
    <row r="23" spans="1:26" ht="90">
      <c r="A23" s="25" t="s">
        <v>7</v>
      </c>
      <c r="B23" s="25" t="s">
        <v>8</v>
      </c>
      <c r="C23" s="26" t="s">
        <v>419</v>
      </c>
      <c r="D23" s="25" t="s">
        <v>93</v>
      </c>
      <c r="E23" s="25" t="s">
        <v>94</v>
      </c>
      <c r="F23" s="25" t="s">
        <v>11</v>
      </c>
      <c r="G23" s="25" t="s">
        <v>95</v>
      </c>
      <c r="H23" s="25" t="s">
        <v>96</v>
      </c>
      <c r="I23" s="25" t="s">
        <v>96</v>
      </c>
      <c r="J23" s="25" t="s">
        <v>341</v>
      </c>
      <c r="K23" s="25" t="s">
        <v>308</v>
      </c>
      <c r="L23" s="25">
        <v>51</v>
      </c>
      <c r="M23" s="25">
        <v>927</v>
      </c>
      <c r="N23" s="25">
        <v>978</v>
      </c>
      <c r="O23" s="25">
        <v>130</v>
      </c>
      <c r="P23" s="25">
        <v>1704</v>
      </c>
      <c r="Q23" s="25">
        <v>1834</v>
      </c>
      <c r="R23" s="25">
        <v>2812</v>
      </c>
      <c r="S23" s="25">
        <v>0</v>
      </c>
      <c r="T23" s="25">
        <v>91</v>
      </c>
      <c r="U23" s="25">
        <v>91</v>
      </c>
      <c r="V23" s="25">
        <v>139</v>
      </c>
      <c r="W23" s="25">
        <v>1770</v>
      </c>
      <c r="X23" s="25">
        <v>1909</v>
      </c>
      <c r="Y23" s="25">
        <v>734</v>
      </c>
      <c r="Z23" s="25">
        <v>2078</v>
      </c>
    </row>
    <row r="24" spans="1:26" ht="26.25">
      <c r="A24" s="25" t="s">
        <v>7</v>
      </c>
      <c r="B24" s="25" t="s">
        <v>8</v>
      </c>
      <c r="C24" s="26" t="s">
        <v>445</v>
      </c>
      <c r="D24" s="25" t="s">
        <v>97</v>
      </c>
      <c r="E24" s="25" t="s">
        <v>98</v>
      </c>
      <c r="F24" s="25" t="s">
        <v>1616</v>
      </c>
      <c r="G24" s="25" t="s">
        <v>12</v>
      </c>
      <c r="H24" s="25" t="s">
        <v>13</v>
      </c>
      <c r="I24" s="25" t="s">
        <v>13</v>
      </c>
      <c r="J24" s="25" t="s">
        <v>321</v>
      </c>
      <c r="K24" s="25" t="s">
        <v>308</v>
      </c>
      <c r="L24" s="25">
        <v>71</v>
      </c>
      <c r="M24" s="25">
        <v>1022</v>
      </c>
      <c r="N24" s="25">
        <v>1093</v>
      </c>
      <c r="O24" s="25">
        <v>132</v>
      </c>
      <c r="P24" s="25">
        <v>1892</v>
      </c>
      <c r="Q24" s="25">
        <v>2024</v>
      </c>
      <c r="R24" s="25">
        <v>3117</v>
      </c>
      <c r="S24" s="25">
        <v>0</v>
      </c>
      <c r="T24" s="25">
        <v>23</v>
      </c>
      <c r="U24" s="25">
        <v>23</v>
      </c>
      <c r="V24" s="25">
        <v>150</v>
      </c>
      <c r="W24" s="25">
        <v>1826</v>
      </c>
      <c r="X24" s="25">
        <v>1976</v>
      </c>
      <c r="Y24" s="25">
        <v>444</v>
      </c>
      <c r="Z24" s="25">
        <v>2673</v>
      </c>
    </row>
    <row r="25" spans="1:26" ht="51.75">
      <c r="A25" s="25" t="s">
        <v>7</v>
      </c>
      <c r="B25" s="25" t="s">
        <v>8</v>
      </c>
      <c r="C25" s="26" t="s">
        <v>441</v>
      </c>
      <c r="D25" s="25" t="s">
        <v>73</v>
      </c>
      <c r="E25" s="25" t="s">
        <v>74</v>
      </c>
      <c r="F25" s="25" t="s">
        <v>11</v>
      </c>
      <c r="G25" s="25" t="s">
        <v>75</v>
      </c>
      <c r="H25" s="25" t="s">
        <v>324</v>
      </c>
      <c r="I25" s="25" t="s">
        <v>76</v>
      </c>
      <c r="J25" s="25" t="s">
        <v>334</v>
      </c>
      <c r="K25" s="25" t="s">
        <v>308</v>
      </c>
      <c r="L25" s="25">
        <v>40</v>
      </c>
      <c r="M25" s="25">
        <v>814</v>
      </c>
      <c r="N25" s="25">
        <v>854</v>
      </c>
      <c r="O25" s="25">
        <v>29</v>
      </c>
      <c r="P25" s="25">
        <v>625</v>
      </c>
      <c r="Q25" s="25">
        <v>654</v>
      </c>
      <c r="R25" s="25">
        <v>1508</v>
      </c>
      <c r="S25" s="25">
        <v>0</v>
      </c>
      <c r="T25" s="25">
        <v>44</v>
      </c>
      <c r="U25" s="25">
        <v>44</v>
      </c>
      <c r="V25" s="25">
        <v>36</v>
      </c>
      <c r="W25" s="25">
        <v>757</v>
      </c>
      <c r="X25" s="25">
        <v>793</v>
      </c>
      <c r="Y25" s="25">
        <v>402</v>
      </c>
      <c r="Z25" s="25">
        <v>1106</v>
      </c>
    </row>
    <row r="26" spans="1:26" ht="26.25">
      <c r="A26" s="25" t="s">
        <v>7</v>
      </c>
      <c r="B26" s="25" t="s">
        <v>8</v>
      </c>
      <c r="C26" s="26" t="s">
        <v>445</v>
      </c>
      <c r="D26" s="25" t="s">
        <v>91</v>
      </c>
      <c r="E26" s="25" t="s">
        <v>92</v>
      </c>
      <c r="F26" s="25" t="s">
        <v>1616</v>
      </c>
      <c r="G26" s="25" t="s">
        <v>12</v>
      </c>
      <c r="H26" s="25" t="s">
        <v>13</v>
      </c>
      <c r="I26" s="25" t="s">
        <v>13</v>
      </c>
      <c r="J26" s="25" t="s">
        <v>321</v>
      </c>
      <c r="K26" s="25" t="s">
        <v>308</v>
      </c>
      <c r="L26" s="25">
        <v>77</v>
      </c>
      <c r="M26" s="25">
        <v>1106</v>
      </c>
      <c r="N26" s="25">
        <v>1183</v>
      </c>
      <c r="O26" s="25">
        <v>95</v>
      </c>
      <c r="P26" s="25">
        <v>1801</v>
      </c>
      <c r="Q26" s="25">
        <v>1896</v>
      </c>
      <c r="R26" s="25">
        <v>3079</v>
      </c>
      <c r="S26" s="25">
        <v>0</v>
      </c>
      <c r="T26" s="25">
        <v>26</v>
      </c>
      <c r="U26" s="25">
        <v>26</v>
      </c>
      <c r="V26" s="25">
        <v>143</v>
      </c>
      <c r="W26" s="25">
        <v>1812</v>
      </c>
      <c r="X26" s="25">
        <v>1955</v>
      </c>
      <c r="Y26" s="25">
        <v>443</v>
      </c>
      <c r="Z26" s="25">
        <v>2636</v>
      </c>
    </row>
    <row r="27" spans="1:26" ht="64.5">
      <c r="A27" s="25" t="s">
        <v>7</v>
      </c>
      <c r="B27" s="25" t="s">
        <v>8</v>
      </c>
      <c r="C27" s="26" t="s">
        <v>398</v>
      </c>
      <c r="D27" s="25" t="s">
        <v>77</v>
      </c>
      <c r="E27" s="25" t="s">
        <v>78</v>
      </c>
      <c r="F27" s="25" t="s">
        <v>11</v>
      </c>
      <c r="G27" s="25" t="s">
        <v>79</v>
      </c>
      <c r="H27" s="25" t="s">
        <v>330</v>
      </c>
      <c r="I27" s="25" t="s">
        <v>80</v>
      </c>
      <c r="J27" s="25" t="s">
        <v>329</v>
      </c>
      <c r="K27" s="25" t="s">
        <v>308</v>
      </c>
      <c r="L27" s="25">
        <v>69</v>
      </c>
      <c r="M27" s="25">
        <v>922</v>
      </c>
      <c r="N27" s="25">
        <v>991</v>
      </c>
      <c r="O27" s="25">
        <v>66</v>
      </c>
      <c r="P27" s="25">
        <v>1162</v>
      </c>
      <c r="Q27" s="25">
        <v>1228</v>
      </c>
      <c r="R27" s="25">
        <v>2219</v>
      </c>
      <c r="S27" s="25">
        <v>1</v>
      </c>
      <c r="T27" s="25">
        <v>40</v>
      </c>
      <c r="U27" s="25">
        <v>41</v>
      </c>
      <c r="V27" s="25">
        <v>86</v>
      </c>
      <c r="W27" s="25">
        <v>1173</v>
      </c>
      <c r="X27" s="25">
        <v>1259</v>
      </c>
      <c r="Y27" s="25">
        <v>439</v>
      </c>
      <c r="Z27" s="25">
        <v>1780</v>
      </c>
    </row>
    <row r="28" spans="1:26" ht="51.75">
      <c r="A28" s="25" t="s">
        <v>7</v>
      </c>
      <c r="B28" s="25" t="s">
        <v>8</v>
      </c>
      <c r="C28" s="26" t="s">
        <v>426</v>
      </c>
      <c r="D28" s="25" t="s">
        <v>89</v>
      </c>
      <c r="E28" s="25" t="s">
        <v>90</v>
      </c>
      <c r="F28" s="25" t="s">
        <v>1616</v>
      </c>
      <c r="G28" s="25" t="s">
        <v>87</v>
      </c>
      <c r="H28" s="25" t="s">
        <v>370</v>
      </c>
      <c r="I28" s="25" t="s">
        <v>88</v>
      </c>
      <c r="J28" s="25" t="s">
        <v>369</v>
      </c>
      <c r="K28" s="25" t="s">
        <v>308</v>
      </c>
      <c r="L28" s="25">
        <v>31</v>
      </c>
      <c r="M28" s="25">
        <v>396</v>
      </c>
      <c r="N28" s="25">
        <v>427</v>
      </c>
      <c r="O28" s="25">
        <v>126</v>
      </c>
      <c r="P28" s="25">
        <v>1679</v>
      </c>
      <c r="Q28" s="25">
        <v>1805</v>
      </c>
      <c r="R28" s="25">
        <v>2232</v>
      </c>
      <c r="S28" s="25">
        <v>0</v>
      </c>
      <c r="T28" s="25">
        <v>30</v>
      </c>
      <c r="U28" s="25">
        <v>30</v>
      </c>
      <c r="V28" s="25">
        <v>118</v>
      </c>
      <c r="W28" s="25">
        <v>1342</v>
      </c>
      <c r="X28" s="25">
        <v>1460</v>
      </c>
      <c r="Y28" s="25">
        <v>399</v>
      </c>
      <c r="Z28" s="25">
        <v>1833</v>
      </c>
    </row>
    <row r="29" spans="1:26" ht="64.5">
      <c r="A29" s="25" t="s">
        <v>7</v>
      </c>
      <c r="B29" s="25" t="s">
        <v>8</v>
      </c>
      <c r="C29" s="26" t="s">
        <v>437</v>
      </c>
      <c r="D29" s="25" t="s">
        <v>81</v>
      </c>
      <c r="E29" s="25" t="s">
        <v>82</v>
      </c>
      <c r="F29" s="25" t="s">
        <v>11</v>
      </c>
      <c r="G29" s="25" t="s">
        <v>83</v>
      </c>
      <c r="H29" s="25" t="s">
        <v>300</v>
      </c>
      <c r="I29" s="25" t="s">
        <v>84</v>
      </c>
      <c r="J29" s="25" t="s">
        <v>297</v>
      </c>
      <c r="K29" s="25" t="s">
        <v>1904</v>
      </c>
      <c r="L29" s="25">
        <v>30</v>
      </c>
      <c r="M29" s="25">
        <v>545</v>
      </c>
      <c r="N29" s="25">
        <v>575</v>
      </c>
      <c r="O29" s="25">
        <v>90</v>
      </c>
      <c r="P29" s="25">
        <v>1357</v>
      </c>
      <c r="Q29" s="25">
        <v>1447</v>
      </c>
      <c r="R29" s="25">
        <v>2022</v>
      </c>
      <c r="S29" s="25">
        <v>0</v>
      </c>
      <c r="T29" s="25">
        <v>36</v>
      </c>
      <c r="U29" s="25">
        <v>36</v>
      </c>
      <c r="V29" s="25">
        <v>85</v>
      </c>
      <c r="W29" s="25">
        <v>1096</v>
      </c>
      <c r="X29" s="25">
        <v>1181</v>
      </c>
      <c r="Y29" s="25">
        <v>472</v>
      </c>
      <c r="Z29" s="25">
        <v>1550</v>
      </c>
    </row>
    <row r="30" spans="1:26" ht="51.75">
      <c r="A30" s="25" t="s">
        <v>7</v>
      </c>
      <c r="B30" s="25" t="s">
        <v>8</v>
      </c>
      <c r="C30" s="26" t="s">
        <v>426</v>
      </c>
      <c r="D30" s="25" t="s">
        <v>85</v>
      </c>
      <c r="E30" s="25" t="s">
        <v>86</v>
      </c>
      <c r="F30" s="25" t="s">
        <v>1616</v>
      </c>
      <c r="G30" s="25" t="s">
        <v>87</v>
      </c>
      <c r="H30" s="25" t="s">
        <v>370</v>
      </c>
      <c r="I30" s="25" t="s">
        <v>88</v>
      </c>
      <c r="J30" s="25" t="s">
        <v>369</v>
      </c>
      <c r="K30" s="25" t="s">
        <v>308</v>
      </c>
      <c r="L30" s="25">
        <v>46</v>
      </c>
      <c r="M30" s="25">
        <v>567</v>
      </c>
      <c r="N30" s="25">
        <v>613</v>
      </c>
      <c r="O30" s="25">
        <v>125</v>
      </c>
      <c r="P30" s="25">
        <v>1433</v>
      </c>
      <c r="Q30" s="25">
        <v>1558</v>
      </c>
      <c r="R30" s="25">
        <v>2171</v>
      </c>
      <c r="S30" s="25">
        <v>0</v>
      </c>
      <c r="T30" s="25">
        <v>46</v>
      </c>
      <c r="U30" s="25">
        <v>46</v>
      </c>
      <c r="V30" s="25">
        <v>121</v>
      </c>
      <c r="W30" s="25">
        <v>1338</v>
      </c>
      <c r="X30" s="25">
        <v>1459</v>
      </c>
      <c r="Y30" s="25">
        <v>414</v>
      </c>
      <c r="Z30" s="25">
        <v>1757</v>
      </c>
    </row>
    <row r="31" spans="1:26" ht="39">
      <c r="A31" s="25" t="s">
        <v>7</v>
      </c>
      <c r="B31" s="25" t="s">
        <v>8</v>
      </c>
      <c r="C31" s="26" t="s">
        <v>430</v>
      </c>
      <c r="D31" s="25" t="s">
        <v>111</v>
      </c>
      <c r="E31" s="25" t="s">
        <v>112</v>
      </c>
      <c r="F31" s="25" t="s">
        <v>11</v>
      </c>
      <c r="G31" s="25" t="s">
        <v>113</v>
      </c>
      <c r="H31" s="25" t="s">
        <v>306</v>
      </c>
      <c r="I31" s="25" t="s">
        <v>114</v>
      </c>
      <c r="J31" s="25" t="s">
        <v>335</v>
      </c>
      <c r="K31" s="25" t="s">
        <v>308</v>
      </c>
      <c r="L31" s="25">
        <v>44</v>
      </c>
      <c r="M31" s="25">
        <v>670</v>
      </c>
      <c r="N31" s="25">
        <v>714</v>
      </c>
      <c r="O31" s="25">
        <v>47</v>
      </c>
      <c r="P31" s="25">
        <v>521</v>
      </c>
      <c r="Q31" s="25">
        <v>568</v>
      </c>
      <c r="R31" s="25">
        <v>1282</v>
      </c>
      <c r="S31" s="25">
        <v>0</v>
      </c>
      <c r="T31" s="25">
        <v>40</v>
      </c>
      <c r="U31" s="25">
        <v>40</v>
      </c>
      <c r="V31" s="25">
        <v>39</v>
      </c>
      <c r="W31" s="25">
        <v>625</v>
      </c>
      <c r="X31" s="25">
        <v>664</v>
      </c>
      <c r="Y31" s="25">
        <v>381</v>
      </c>
      <c r="Z31" s="25">
        <v>901</v>
      </c>
    </row>
    <row r="32" spans="1:26" ht="77.25">
      <c r="A32" s="25" t="s">
        <v>7</v>
      </c>
      <c r="B32" s="25" t="s">
        <v>8</v>
      </c>
      <c r="C32" s="26" t="s">
        <v>404</v>
      </c>
      <c r="D32" s="25" t="s">
        <v>115</v>
      </c>
      <c r="E32" s="25" t="s">
        <v>116</v>
      </c>
      <c r="F32" s="25" t="s">
        <v>1616</v>
      </c>
      <c r="G32" s="25" t="s">
        <v>23</v>
      </c>
      <c r="H32" s="25" t="s">
        <v>366</v>
      </c>
      <c r="I32" s="25" t="s">
        <v>24</v>
      </c>
      <c r="J32" s="25" t="s">
        <v>368</v>
      </c>
      <c r="K32" s="25" t="s">
        <v>308</v>
      </c>
      <c r="L32" s="25">
        <v>53</v>
      </c>
      <c r="M32" s="25">
        <v>797</v>
      </c>
      <c r="N32" s="25">
        <v>850</v>
      </c>
      <c r="O32" s="25">
        <v>76</v>
      </c>
      <c r="P32" s="25">
        <v>1065</v>
      </c>
      <c r="Q32" s="25">
        <v>1141</v>
      </c>
      <c r="R32" s="25">
        <v>1991</v>
      </c>
      <c r="S32" s="25">
        <v>0</v>
      </c>
      <c r="T32" s="25">
        <v>12</v>
      </c>
      <c r="U32" s="25">
        <v>12</v>
      </c>
      <c r="V32" s="25">
        <v>88</v>
      </c>
      <c r="W32" s="25">
        <v>1066</v>
      </c>
      <c r="X32" s="25">
        <v>1154</v>
      </c>
      <c r="Y32" s="25">
        <v>288</v>
      </c>
      <c r="Z32" s="25">
        <v>1703</v>
      </c>
    </row>
    <row r="33" spans="1:26" ht="51.75">
      <c r="A33" s="25" t="s">
        <v>7</v>
      </c>
      <c r="B33" s="25" t="s">
        <v>8</v>
      </c>
      <c r="C33" s="26" t="s">
        <v>442</v>
      </c>
      <c r="D33" s="25" t="s">
        <v>117</v>
      </c>
      <c r="E33" s="25" t="s">
        <v>118</v>
      </c>
      <c r="F33" s="25" t="s">
        <v>1616</v>
      </c>
      <c r="G33" s="25" t="s">
        <v>101</v>
      </c>
      <c r="H33" s="25" t="s">
        <v>366</v>
      </c>
      <c r="I33" s="25" t="s">
        <v>102</v>
      </c>
      <c r="J33" s="25" t="s">
        <v>367</v>
      </c>
      <c r="K33" s="25" t="s">
        <v>308</v>
      </c>
      <c r="L33" s="25">
        <v>32</v>
      </c>
      <c r="M33" s="25">
        <v>465</v>
      </c>
      <c r="N33" s="25">
        <v>497</v>
      </c>
      <c r="O33" s="25">
        <v>63</v>
      </c>
      <c r="P33" s="25">
        <v>801</v>
      </c>
      <c r="Q33" s="25">
        <v>864</v>
      </c>
      <c r="R33" s="25">
        <v>1361</v>
      </c>
      <c r="S33" s="25">
        <v>0</v>
      </c>
      <c r="T33" s="25">
        <v>25</v>
      </c>
      <c r="U33" s="25">
        <v>25</v>
      </c>
      <c r="V33" s="25">
        <v>58</v>
      </c>
      <c r="W33" s="25">
        <v>582</v>
      </c>
      <c r="X33" s="25">
        <v>640</v>
      </c>
      <c r="Y33" s="25">
        <v>249</v>
      </c>
      <c r="Z33" s="25">
        <v>1112</v>
      </c>
    </row>
    <row r="34" spans="1:26" ht="51.75">
      <c r="A34" s="25" t="s">
        <v>7</v>
      </c>
      <c r="B34" s="25" t="s">
        <v>8</v>
      </c>
      <c r="C34" s="26" t="s">
        <v>442</v>
      </c>
      <c r="D34" s="25" t="s">
        <v>99</v>
      </c>
      <c r="E34" s="25" t="s">
        <v>100</v>
      </c>
      <c r="F34" s="25" t="s">
        <v>1616</v>
      </c>
      <c r="G34" s="25" t="s">
        <v>101</v>
      </c>
      <c r="H34" s="25" t="s">
        <v>366</v>
      </c>
      <c r="I34" s="25" t="s">
        <v>102</v>
      </c>
      <c r="J34" s="25" t="s">
        <v>367</v>
      </c>
      <c r="K34" s="25" t="s">
        <v>308</v>
      </c>
      <c r="L34" s="25">
        <v>31</v>
      </c>
      <c r="M34" s="25">
        <v>547</v>
      </c>
      <c r="N34" s="25">
        <v>578</v>
      </c>
      <c r="O34" s="25">
        <v>30</v>
      </c>
      <c r="P34" s="25">
        <v>810</v>
      </c>
      <c r="Q34" s="25">
        <v>840</v>
      </c>
      <c r="R34" s="25">
        <v>1418</v>
      </c>
      <c r="S34" s="25">
        <v>0</v>
      </c>
      <c r="T34" s="25">
        <v>31</v>
      </c>
      <c r="U34" s="25">
        <v>31</v>
      </c>
      <c r="V34" s="25">
        <v>37</v>
      </c>
      <c r="W34" s="25">
        <v>637</v>
      </c>
      <c r="X34" s="25">
        <v>674</v>
      </c>
      <c r="Y34" s="25">
        <v>278</v>
      </c>
      <c r="Z34" s="25">
        <v>1140</v>
      </c>
    </row>
    <row r="35" spans="1:26" ht="39">
      <c r="A35" s="25" t="s">
        <v>7</v>
      </c>
      <c r="B35" s="25" t="s">
        <v>8</v>
      </c>
      <c r="C35" s="26" t="s">
        <v>405</v>
      </c>
      <c r="D35" s="25" t="s">
        <v>107</v>
      </c>
      <c r="E35" s="25" t="s">
        <v>108</v>
      </c>
      <c r="F35" s="25" t="s">
        <v>1616</v>
      </c>
      <c r="G35" s="25" t="s">
        <v>109</v>
      </c>
      <c r="H35" s="25" t="s">
        <v>366</v>
      </c>
      <c r="I35" s="25" t="s">
        <v>110</v>
      </c>
      <c r="J35" s="25" t="s">
        <v>365</v>
      </c>
      <c r="K35" s="25" t="s">
        <v>308</v>
      </c>
      <c r="L35" s="25">
        <v>25</v>
      </c>
      <c r="M35" s="25">
        <v>324</v>
      </c>
      <c r="N35" s="25">
        <v>349</v>
      </c>
      <c r="O35" s="25">
        <v>82</v>
      </c>
      <c r="P35" s="25">
        <v>873</v>
      </c>
      <c r="Q35" s="25">
        <v>955</v>
      </c>
      <c r="R35" s="25">
        <v>1304</v>
      </c>
      <c r="S35" s="25">
        <v>0</v>
      </c>
      <c r="T35" s="25">
        <v>24</v>
      </c>
      <c r="U35" s="25">
        <v>24</v>
      </c>
      <c r="V35" s="25">
        <v>47</v>
      </c>
      <c r="W35" s="25">
        <v>441</v>
      </c>
      <c r="X35" s="25">
        <v>488</v>
      </c>
      <c r="Y35" s="25">
        <v>248</v>
      </c>
      <c r="Z35" s="25">
        <v>1056</v>
      </c>
    </row>
    <row r="36" spans="1:26" ht="26.25">
      <c r="A36" s="25" t="s">
        <v>7</v>
      </c>
      <c r="B36" s="25" t="s">
        <v>8</v>
      </c>
      <c r="C36" s="26" t="s">
        <v>446</v>
      </c>
      <c r="D36" s="25" t="s">
        <v>103</v>
      </c>
      <c r="E36" s="25" t="s">
        <v>104</v>
      </c>
      <c r="F36" s="25" t="s">
        <v>1616</v>
      </c>
      <c r="G36" s="25" t="s">
        <v>51</v>
      </c>
      <c r="H36" s="25" t="s">
        <v>52</v>
      </c>
      <c r="I36" s="25" t="s">
        <v>52</v>
      </c>
      <c r="J36" s="25" t="s">
        <v>327</v>
      </c>
      <c r="K36" s="25" t="s">
        <v>308</v>
      </c>
      <c r="L36" s="25">
        <v>53</v>
      </c>
      <c r="M36" s="25">
        <v>533</v>
      </c>
      <c r="N36" s="25">
        <v>586</v>
      </c>
      <c r="O36" s="25">
        <v>99</v>
      </c>
      <c r="P36" s="25">
        <v>1496</v>
      </c>
      <c r="Q36" s="25">
        <v>1595</v>
      </c>
      <c r="R36" s="25">
        <v>2181</v>
      </c>
      <c r="S36" s="25">
        <v>0</v>
      </c>
      <c r="T36" s="25">
        <v>21</v>
      </c>
      <c r="U36" s="25">
        <v>21</v>
      </c>
      <c r="V36" s="25">
        <v>90</v>
      </c>
      <c r="W36" s="25">
        <v>968</v>
      </c>
      <c r="X36" s="25">
        <v>1058</v>
      </c>
      <c r="Y36" s="25">
        <v>332</v>
      </c>
      <c r="Z36" s="25">
        <v>1849</v>
      </c>
    </row>
    <row r="37" spans="1:26" ht="26.25">
      <c r="A37" s="25" t="s">
        <v>7</v>
      </c>
      <c r="B37" s="25" t="s">
        <v>8</v>
      </c>
      <c r="C37" s="26" t="s">
        <v>446</v>
      </c>
      <c r="D37" s="25" t="s">
        <v>105</v>
      </c>
      <c r="E37" s="25" t="s">
        <v>106</v>
      </c>
      <c r="F37" s="25" t="s">
        <v>1616</v>
      </c>
      <c r="G37" s="25" t="s">
        <v>51</v>
      </c>
      <c r="H37" s="25" t="s">
        <v>52</v>
      </c>
      <c r="I37" s="25" t="s">
        <v>52</v>
      </c>
      <c r="J37" s="25" t="s">
        <v>327</v>
      </c>
      <c r="K37" s="25" t="s">
        <v>308</v>
      </c>
      <c r="L37" s="25">
        <v>9</v>
      </c>
      <c r="M37" s="25">
        <v>168</v>
      </c>
      <c r="N37" s="25">
        <v>177</v>
      </c>
      <c r="O37" s="25">
        <v>26</v>
      </c>
      <c r="P37" s="25">
        <v>454</v>
      </c>
      <c r="Q37" s="25">
        <v>480</v>
      </c>
      <c r="R37" s="25">
        <v>657</v>
      </c>
      <c r="S37" s="25">
        <v>0</v>
      </c>
      <c r="T37" s="25">
        <v>2</v>
      </c>
      <c r="U37" s="25">
        <v>2</v>
      </c>
      <c r="V37" s="25">
        <v>21</v>
      </c>
      <c r="W37" s="25">
        <v>322</v>
      </c>
      <c r="X37" s="25">
        <v>343</v>
      </c>
      <c r="Y37" s="25">
        <v>97</v>
      </c>
      <c r="Z37" s="25">
        <v>560</v>
      </c>
    </row>
    <row r="38" spans="1:26" ht="39">
      <c r="A38" s="25" t="s">
        <v>7</v>
      </c>
      <c r="B38" s="25" t="s">
        <v>8</v>
      </c>
      <c r="C38" s="26" t="s">
        <v>415</v>
      </c>
      <c r="D38" s="25" t="s">
        <v>142</v>
      </c>
      <c r="E38" s="25" t="s">
        <v>143</v>
      </c>
      <c r="F38" s="25" t="s">
        <v>1616</v>
      </c>
      <c r="G38" s="25" t="s">
        <v>121</v>
      </c>
      <c r="H38" s="25" t="s">
        <v>316</v>
      </c>
      <c r="I38" s="25" t="s">
        <v>122</v>
      </c>
      <c r="J38" s="25" t="s">
        <v>364</v>
      </c>
      <c r="K38" s="25" t="s">
        <v>308</v>
      </c>
      <c r="L38" s="25">
        <v>53</v>
      </c>
      <c r="M38" s="25">
        <v>575</v>
      </c>
      <c r="N38" s="25">
        <v>628</v>
      </c>
      <c r="O38" s="25">
        <v>86</v>
      </c>
      <c r="P38" s="25">
        <v>868</v>
      </c>
      <c r="Q38" s="25">
        <v>954</v>
      </c>
      <c r="R38" s="25">
        <v>1582</v>
      </c>
      <c r="S38" s="25">
        <v>0</v>
      </c>
      <c r="T38" s="25">
        <v>17</v>
      </c>
      <c r="U38" s="25">
        <v>17</v>
      </c>
      <c r="V38" s="25">
        <v>71</v>
      </c>
      <c r="W38" s="25">
        <v>578</v>
      </c>
      <c r="X38" s="25">
        <v>649</v>
      </c>
      <c r="Y38" s="25">
        <v>281</v>
      </c>
      <c r="Z38" s="25">
        <v>1301</v>
      </c>
    </row>
    <row r="39" spans="1:26" ht="39">
      <c r="A39" s="25" t="s">
        <v>7</v>
      </c>
      <c r="B39" s="25" t="s">
        <v>8</v>
      </c>
      <c r="C39" s="26" t="s">
        <v>415</v>
      </c>
      <c r="D39" s="25" t="s">
        <v>144</v>
      </c>
      <c r="E39" s="25" t="s">
        <v>145</v>
      </c>
      <c r="F39" s="25" t="s">
        <v>1616</v>
      </c>
      <c r="G39" s="25" t="s">
        <v>121</v>
      </c>
      <c r="H39" s="25" t="s">
        <v>316</v>
      </c>
      <c r="I39" s="25" t="s">
        <v>122</v>
      </c>
      <c r="J39" s="25" t="s">
        <v>364</v>
      </c>
      <c r="K39" s="25" t="s">
        <v>308</v>
      </c>
      <c r="L39" s="25">
        <v>48</v>
      </c>
      <c r="M39" s="25">
        <v>461</v>
      </c>
      <c r="N39" s="25">
        <v>509</v>
      </c>
      <c r="O39" s="25">
        <v>79</v>
      </c>
      <c r="P39" s="25">
        <v>953</v>
      </c>
      <c r="Q39" s="25">
        <v>1032</v>
      </c>
      <c r="R39" s="25">
        <v>1541</v>
      </c>
      <c r="S39" s="25">
        <v>0</v>
      </c>
      <c r="T39" s="25">
        <v>18</v>
      </c>
      <c r="U39" s="25">
        <v>18</v>
      </c>
      <c r="V39" s="25">
        <v>61</v>
      </c>
      <c r="W39" s="25">
        <v>551</v>
      </c>
      <c r="X39" s="25">
        <v>612</v>
      </c>
      <c r="Y39" s="25">
        <v>274</v>
      </c>
      <c r="Z39" s="25">
        <v>1267</v>
      </c>
    </row>
    <row r="40" spans="1:26" ht="39">
      <c r="A40" s="25" t="s">
        <v>7</v>
      </c>
      <c r="B40" s="25" t="s">
        <v>8</v>
      </c>
      <c r="C40" s="26" t="s">
        <v>415</v>
      </c>
      <c r="D40" s="25" t="s">
        <v>119</v>
      </c>
      <c r="E40" s="25" t="s">
        <v>120</v>
      </c>
      <c r="F40" s="25" t="s">
        <v>1616</v>
      </c>
      <c r="G40" s="25" t="s">
        <v>121</v>
      </c>
      <c r="H40" s="25" t="s">
        <v>316</v>
      </c>
      <c r="I40" s="25" t="s">
        <v>122</v>
      </c>
      <c r="J40" s="25" t="s">
        <v>364</v>
      </c>
      <c r="K40" s="25" t="s">
        <v>308</v>
      </c>
      <c r="L40" s="25">
        <v>14</v>
      </c>
      <c r="M40" s="25">
        <v>93</v>
      </c>
      <c r="N40" s="25">
        <v>107</v>
      </c>
      <c r="O40" s="25">
        <v>17</v>
      </c>
      <c r="P40" s="25">
        <v>173</v>
      </c>
      <c r="Q40" s="25">
        <v>190</v>
      </c>
      <c r="R40" s="25">
        <v>297</v>
      </c>
      <c r="S40" s="25">
        <v>0</v>
      </c>
      <c r="T40" s="25">
        <v>3</v>
      </c>
      <c r="U40" s="25">
        <v>3</v>
      </c>
      <c r="V40" s="25">
        <v>15</v>
      </c>
      <c r="W40" s="25">
        <v>109</v>
      </c>
      <c r="X40" s="25">
        <v>124</v>
      </c>
      <c r="Y40" s="25">
        <v>54</v>
      </c>
      <c r="Z40" s="25">
        <v>243</v>
      </c>
    </row>
    <row r="41" spans="1:26" ht="90">
      <c r="A41" s="25" t="s">
        <v>7</v>
      </c>
      <c r="B41" s="25" t="s">
        <v>8</v>
      </c>
      <c r="C41" s="26" t="s">
        <v>414</v>
      </c>
      <c r="D41" s="25" t="s">
        <v>140</v>
      </c>
      <c r="E41" s="25" t="s">
        <v>141</v>
      </c>
      <c r="F41" s="25" t="s">
        <v>1616</v>
      </c>
      <c r="G41" s="25" t="s">
        <v>45</v>
      </c>
      <c r="H41" s="25" t="s">
        <v>316</v>
      </c>
      <c r="I41" s="25" t="s">
        <v>46</v>
      </c>
      <c r="J41" s="25" t="s">
        <v>363</v>
      </c>
      <c r="K41" s="25" t="s">
        <v>308</v>
      </c>
      <c r="L41" s="25">
        <v>44</v>
      </c>
      <c r="M41" s="25">
        <v>646</v>
      </c>
      <c r="N41" s="25">
        <v>690</v>
      </c>
      <c r="O41" s="25">
        <v>45</v>
      </c>
      <c r="P41" s="25">
        <v>611</v>
      </c>
      <c r="Q41" s="25">
        <v>656</v>
      </c>
      <c r="R41" s="25">
        <v>1346</v>
      </c>
      <c r="S41" s="25">
        <v>1</v>
      </c>
      <c r="T41" s="25">
        <v>8</v>
      </c>
      <c r="U41" s="25">
        <v>9</v>
      </c>
      <c r="V41" s="25">
        <v>63</v>
      </c>
      <c r="W41" s="25">
        <v>797</v>
      </c>
      <c r="X41" s="25">
        <v>860</v>
      </c>
      <c r="Y41" s="25">
        <v>198</v>
      </c>
      <c r="Z41" s="25">
        <v>1148</v>
      </c>
    </row>
    <row r="42" spans="1:26" ht="39">
      <c r="A42" s="25" t="s">
        <v>7</v>
      </c>
      <c r="B42" s="25" t="s">
        <v>8</v>
      </c>
      <c r="C42" s="26" t="s">
        <v>413</v>
      </c>
      <c r="D42" s="25" t="s">
        <v>126</v>
      </c>
      <c r="E42" s="25" t="s">
        <v>127</v>
      </c>
      <c r="F42" s="25" t="s">
        <v>1616</v>
      </c>
      <c r="G42" s="25" t="s">
        <v>128</v>
      </c>
      <c r="H42" s="25" t="s">
        <v>316</v>
      </c>
      <c r="I42" s="25" t="s">
        <v>129</v>
      </c>
      <c r="J42" s="25" t="s">
        <v>315</v>
      </c>
      <c r="K42" s="25" t="s">
        <v>308</v>
      </c>
      <c r="L42" s="25">
        <v>11</v>
      </c>
      <c r="M42" s="25">
        <v>132</v>
      </c>
      <c r="N42" s="25">
        <v>143</v>
      </c>
      <c r="O42" s="25">
        <v>27</v>
      </c>
      <c r="P42" s="25">
        <v>177</v>
      </c>
      <c r="Q42" s="25">
        <v>204</v>
      </c>
      <c r="R42" s="25">
        <v>347</v>
      </c>
      <c r="S42" s="25">
        <v>0</v>
      </c>
      <c r="T42" s="25">
        <v>5</v>
      </c>
      <c r="U42" s="25">
        <v>5</v>
      </c>
      <c r="V42" s="25">
        <v>14</v>
      </c>
      <c r="W42" s="25">
        <v>139</v>
      </c>
      <c r="X42" s="25">
        <v>153</v>
      </c>
      <c r="Y42" s="25">
        <v>65</v>
      </c>
      <c r="Z42" s="25">
        <v>282</v>
      </c>
    </row>
    <row r="43" spans="1:26" ht="64.5">
      <c r="A43" s="25" t="s">
        <v>7</v>
      </c>
      <c r="B43" s="25" t="s">
        <v>8</v>
      </c>
      <c r="C43" s="26" t="s">
        <v>411</v>
      </c>
      <c r="D43" s="25" t="s">
        <v>138</v>
      </c>
      <c r="E43" s="25" t="s">
        <v>139</v>
      </c>
      <c r="F43" s="25" t="s">
        <v>1616</v>
      </c>
      <c r="G43" s="25" t="s">
        <v>132</v>
      </c>
      <c r="H43" s="25" t="s">
        <v>359</v>
      </c>
      <c r="I43" s="25" t="s">
        <v>133</v>
      </c>
      <c r="J43" s="25" t="s">
        <v>361</v>
      </c>
      <c r="K43" s="25" t="s">
        <v>308</v>
      </c>
      <c r="L43" s="25">
        <v>37</v>
      </c>
      <c r="M43" s="25">
        <v>667</v>
      </c>
      <c r="N43" s="25">
        <v>704</v>
      </c>
      <c r="O43" s="25">
        <v>71</v>
      </c>
      <c r="P43" s="25">
        <v>911</v>
      </c>
      <c r="Q43" s="25">
        <v>982</v>
      </c>
      <c r="R43" s="25">
        <v>1686</v>
      </c>
      <c r="S43" s="25">
        <v>0</v>
      </c>
      <c r="T43" s="25">
        <v>22</v>
      </c>
      <c r="U43" s="25">
        <v>22</v>
      </c>
      <c r="V43" s="25">
        <v>74</v>
      </c>
      <c r="W43" s="25">
        <v>976</v>
      </c>
      <c r="X43" s="25">
        <v>1050</v>
      </c>
      <c r="Y43" s="25">
        <v>334</v>
      </c>
      <c r="Z43" s="25">
        <v>1352</v>
      </c>
    </row>
    <row r="44" spans="1:26" ht="64.5">
      <c r="A44" s="25" t="s">
        <v>7</v>
      </c>
      <c r="B44" s="25" t="s">
        <v>8</v>
      </c>
      <c r="C44" s="26" t="s">
        <v>411</v>
      </c>
      <c r="D44" s="25" t="s">
        <v>130</v>
      </c>
      <c r="E44" s="25" t="s">
        <v>131</v>
      </c>
      <c r="F44" s="25" t="s">
        <v>1616</v>
      </c>
      <c r="G44" s="25" t="s">
        <v>132</v>
      </c>
      <c r="H44" s="25" t="s">
        <v>359</v>
      </c>
      <c r="I44" s="25" t="s">
        <v>133</v>
      </c>
      <c r="J44" s="25" t="s">
        <v>361</v>
      </c>
      <c r="K44" s="25" t="s">
        <v>308</v>
      </c>
      <c r="L44" s="25">
        <v>50</v>
      </c>
      <c r="M44" s="25">
        <v>609</v>
      </c>
      <c r="N44" s="25">
        <v>659</v>
      </c>
      <c r="O44" s="25">
        <v>70</v>
      </c>
      <c r="P44" s="25">
        <v>889</v>
      </c>
      <c r="Q44" s="25">
        <v>959</v>
      </c>
      <c r="R44" s="25">
        <v>1618</v>
      </c>
      <c r="S44" s="25">
        <v>0</v>
      </c>
      <c r="T44" s="25">
        <v>29</v>
      </c>
      <c r="U44" s="25">
        <v>29</v>
      </c>
      <c r="V44" s="25">
        <v>85</v>
      </c>
      <c r="W44" s="25">
        <v>984</v>
      </c>
      <c r="X44" s="25">
        <v>1069</v>
      </c>
      <c r="Y44" s="25">
        <v>316</v>
      </c>
      <c r="Z44" s="25">
        <v>1302</v>
      </c>
    </row>
    <row r="45" spans="1:26" ht="102.75">
      <c r="A45" s="25" t="s">
        <v>7</v>
      </c>
      <c r="B45" s="25" t="s">
        <v>8</v>
      </c>
      <c r="C45" s="26" t="s">
        <v>410</v>
      </c>
      <c r="D45" s="25" t="s">
        <v>134</v>
      </c>
      <c r="E45" s="25" t="s">
        <v>135</v>
      </c>
      <c r="F45" s="25" t="s">
        <v>1616</v>
      </c>
      <c r="G45" s="25" t="s">
        <v>136</v>
      </c>
      <c r="H45" s="25" t="s">
        <v>359</v>
      </c>
      <c r="I45" s="25" t="s">
        <v>137</v>
      </c>
      <c r="J45" s="25" t="s">
        <v>360</v>
      </c>
      <c r="K45" s="25" t="s">
        <v>308</v>
      </c>
      <c r="L45" s="25">
        <v>26</v>
      </c>
      <c r="M45" s="25">
        <v>231</v>
      </c>
      <c r="N45" s="25">
        <v>257</v>
      </c>
      <c r="O45" s="25">
        <v>69</v>
      </c>
      <c r="P45" s="25">
        <v>952</v>
      </c>
      <c r="Q45" s="25">
        <v>1021</v>
      </c>
      <c r="R45" s="25">
        <v>1278</v>
      </c>
      <c r="S45" s="25">
        <v>0</v>
      </c>
      <c r="T45" s="25">
        <v>14</v>
      </c>
      <c r="U45" s="25">
        <v>14</v>
      </c>
      <c r="V45" s="25">
        <v>47</v>
      </c>
      <c r="W45" s="25">
        <v>520</v>
      </c>
      <c r="X45" s="25">
        <v>567</v>
      </c>
      <c r="Y45" s="25">
        <v>226</v>
      </c>
      <c r="Z45" s="25">
        <v>1052</v>
      </c>
    </row>
    <row r="46" spans="1:26" ht="102.75">
      <c r="A46" s="25" t="s">
        <v>7</v>
      </c>
      <c r="B46" s="25" t="s">
        <v>8</v>
      </c>
      <c r="C46" s="26" t="s">
        <v>410</v>
      </c>
      <c r="D46" s="25" t="s">
        <v>160</v>
      </c>
      <c r="E46" s="25" t="s">
        <v>161</v>
      </c>
      <c r="F46" s="25" t="s">
        <v>1616</v>
      </c>
      <c r="G46" s="25" t="s">
        <v>136</v>
      </c>
      <c r="H46" s="25" t="s">
        <v>359</v>
      </c>
      <c r="I46" s="25" t="s">
        <v>137</v>
      </c>
      <c r="J46" s="25" t="s">
        <v>360</v>
      </c>
      <c r="K46" s="25" t="s">
        <v>308</v>
      </c>
      <c r="L46" s="25">
        <v>14</v>
      </c>
      <c r="M46" s="25">
        <v>236</v>
      </c>
      <c r="N46" s="25">
        <v>250</v>
      </c>
      <c r="O46" s="25">
        <v>71</v>
      </c>
      <c r="P46" s="25">
        <v>945</v>
      </c>
      <c r="Q46" s="25">
        <v>1016</v>
      </c>
      <c r="R46" s="25">
        <v>1266</v>
      </c>
      <c r="S46" s="25">
        <v>0</v>
      </c>
      <c r="T46" s="25">
        <v>19</v>
      </c>
      <c r="U46" s="25">
        <v>19</v>
      </c>
      <c r="V46" s="25">
        <v>43</v>
      </c>
      <c r="W46" s="25">
        <v>549</v>
      </c>
      <c r="X46" s="25">
        <v>592</v>
      </c>
      <c r="Y46" s="25">
        <v>247</v>
      </c>
      <c r="Z46" s="25">
        <v>1019</v>
      </c>
    </row>
    <row r="47" spans="1:26" ht="51.75">
      <c r="A47" s="25" t="s">
        <v>7</v>
      </c>
      <c r="B47" s="25" t="s">
        <v>8</v>
      </c>
      <c r="C47" s="26" t="s">
        <v>412</v>
      </c>
      <c r="D47" s="25" t="s">
        <v>162</v>
      </c>
      <c r="E47" s="25" t="s">
        <v>163</v>
      </c>
      <c r="F47" s="25" t="s">
        <v>1616</v>
      </c>
      <c r="G47" s="25" t="s">
        <v>164</v>
      </c>
      <c r="H47" s="25" t="s">
        <v>359</v>
      </c>
      <c r="I47" s="25" t="s">
        <v>165</v>
      </c>
      <c r="J47" s="25" t="s">
        <v>358</v>
      </c>
      <c r="K47" s="25" t="s">
        <v>308</v>
      </c>
      <c r="L47" s="25">
        <v>30</v>
      </c>
      <c r="M47" s="25">
        <v>489</v>
      </c>
      <c r="N47" s="25">
        <v>519</v>
      </c>
      <c r="O47" s="25">
        <v>55</v>
      </c>
      <c r="P47" s="25">
        <v>604</v>
      </c>
      <c r="Q47" s="25">
        <v>659</v>
      </c>
      <c r="R47" s="25">
        <v>1178</v>
      </c>
      <c r="S47" s="25">
        <v>1</v>
      </c>
      <c r="T47" s="25">
        <v>18</v>
      </c>
      <c r="U47" s="25">
        <v>19</v>
      </c>
      <c r="V47" s="25">
        <v>49</v>
      </c>
      <c r="W47" s="25">
        <v>618</v>
      </c>
      <c r="X47" s="25">
        <v>667</v>
      </c>
      <c r="Y47" s="25">
        <v>256</v>
      </c>
      <c r="Z47" s="25">
        <v>922</v>
      </c>
    </row>
    <row r="48" spans="1:26" ht="64.5">
      <c r="A48" s="25" t="s">
        <v>7</v>
      </c>
      <c r="B48" s="25" t="s">
        <v>8</v>
      </c>
      <c r="C48" s="26" t="s">
        <v>423</v>
      </c>
      <c r="D48" s="25" t="s">
        <v>166</v>
      </c>
      <c r="E48" s="25" t="s">
        <v>167</v>
      </c>
      <c r="F48" s="25" t="s">
        <v>1616</v>
      </c>
      <c r="G48" s="25" t="s">
        <v>41</v>
      </c>
      <c r="H48" s="25" t="s">
        <v>356</v>
      </c>
      <c r="I48" s="25" t="s">
        <v>42</v>
      </c>
      <c r="J48" s="25" t="s">
        <v>357</v>
      </c>
      <c r="K48" s="25" t="s">
        <v>308</v>
      </c>
      <c r="L48" s="25">
        <v>26</v>
      </c>
      <c r="M48" s="25">
        <v>281</v>
      </c>
      <c r="N48" s="25">
        <v>307</v>
      </c>
      <c r="O48" s="25">
        <v>67</v>
      </c>
      <c r="P48" s="25">
        <v>1197</v>
      </c>
      <c r="Q48" s="25">
        <v>1264</v>
      </c>
      <c r="R48" s="25">
        <v>1571</v>
      </c>
      <c r="S48" s="25">
        <v>0</v>
      </c>
      <c r="T48" s="25">
        <v>7</v>
      </c>
      <c r="U48" s="25">
        <v>7</v>
      </c>
      <c r="V48" s="25">
        <v>58</v>
      </c>
      <c r="W48" s="25">
        <v>705</v>
      </c>
      <c r="X48" s="25">
        <v>763</v>
      </c>
      <c r="Y48" s="25">
        <v>249</v>
      </c>
      <c r="Z48" s="25">
        <v>1322</v>
      </c>
    </row>
    <row r="49" spans="1:26" ht="39">
      <c r="A49" s="25" t="s">
        <v>7</v>
      </c>
      <c r="B49" s="25" t="s">
        <v>8</v>
      </c>
      <c r="C49" s="26" t="s">
        <v>422</v>
      </c>
      <c r="D49" s="25" t="s">
        <v>146</v>
      </c>
      <c r="E49" s="25" t="s">
        <v>147</v>
      </c>
      <c r="F49" s="25" t="s">
        <v>1616</v>
      </c>
      <c r="G49" s="25" t="s">
        <v>148</v>
      </c>
      <c r="H49" s="25" t="s">
        <v>356</v>
      </c>
      <c r="I49" s="25" t="s">
        <v>149</v>
      </c>
      <c r="J49" s="25" t="s">
        <v>362</v>
      </c>
      <c r="K49" s="25" t="s">
        <v>308</v>
      </c>
      <c r="L49" s="25">
        <v>35</v>
      </c>
      <c r="M49" s="25">
        <v>847</v>
      </c>
      <c r="N49" s="25">
        <v>882</v>
      </c>
      <c r="O49" s="25">
        <v>63</v>
      </c>
      <c r="P49" s="25">
        <v>1054</v>
      </c>
      <c r="Q49" s="25">
        <v>1117</v>
      </c>
      <c r="R49" s="25">
        <v>1999</v>
      </c>
      <c r="S49" s="25">
        <v>0</v>
      </c>
      <c r="T49" s="25">
        <v>32</v>
      </c>
      <c r="U49" s="25">
        <v>32</v>
      </c>
      <c r="V49" s="25">
        <v>57</v>
      </c>
      <c r="W49" s="25">
        <v>1206</v>
      </c>
      <c r="X49" s="25">
        <v>1263</v>
      </c>
      <c r="Y49" s="25">
        <v>412</v>
      </c>
      <c r="Z49" s="25">
        <v>1587</v>
      </c>
    </row>
    <row r="50" spans="1:26" ht="39">
      <c r="A50" s="25" t="s">
        <v>7</v>
      </c>
      <c r="B50" s="25" t="s">
        <v>8</v>
      </c>
      <c r="C50" s="26" t="s">
        <v>424</v>
      </c>
      <c r="D50" s="25" t="s">
        <v>156</v>
      </c>
      <c r="E50" s="25" t="s">
        <v>157</v>
      </c>
      <c r="F50" s="25" t="s">
        <v>1616</v>
      </c>
      <c r="G50" s="25" t="s">
        <v>158</v>
      </c>
      <c r="H50" s="25" t="s">
        <v>356</v>
      </c>
      <c r="I50" s="25" t="s">
        <v>159</v>
      </c>
      <c r="J50" s="25" t="s">
        <v>355</v>
      </c>
      <c r="K50" s="25" t="s">
        <v>308</v>
      </c>
      <c r="L50" s="25">
        <v>39</v>
      </c>
      <c r="M50" s="25">
        <v>523</v>
      </c>
      <c r="N50" s="25">
        <v>562</v>
      </c>
      <c r="O50" s="25">
        <v>58</v>
      </c>
      <c r="P50" s="25">
        <v>912</v>
      </c>
      <c r="Q50" s="25">
        <v>970</v>
      </c>
      <c r="R50" s="25">
        <v>1532</v>
      </c>
      <c r="S50" s="25">
        <v>0</v>
      </c>
      <c r="T50" s="25">
        <v>18</v>
      </c>
      <c r="U50" s="25">
        <v>18</v>
      </c>
      <c r="V50" s="25">
        <v>51</v>
      </c>
      <c r="W50" s="25">
        <v>690</v>
      </c>
      <c r="X50" s="25">
        <v>741</v>
      </c>
      <c r="Y50" s="25">
        <v>309</v>
      </c>
      <c r="Z50" s="25">
        <v>1223</v>
      </c>
    </row>
    <row r="51" spans="1:26" ht="90">
      <c r="A51" s="25" t="s">
        <v>7</v>
      </c>
      <c r="B51" s="25" t="s">
        <v>8</v>
      </c>
      <c r="C51" s="26" t="s">
        <v>427</v>
      </c>
      <c r="D51" s="25" t="s">
        <v>150</v>
      </c>
      <c r="E51" s="25" t="s">
        <v>151</v>
      </c>
      <c r="F51" s="25" t="s">
        <v>1616</v>
      </c>
      <c r="G51" s="25" t="s">
        <v>152</v>
      </c>
      <c r="H51" s="25" t="s">
        <v>320</v>
      </c>
      <c r="I51" s="25" t="s">
        <v>153</v>
      </c>
      <c r="J51" s="25" t="s">
        <v>319</v>
      </c>
      <c r="K51" s="25" t="s">
        <v>308</v>
      </c>
      <c r="L51" s="25">
        <v>15</v>
      </c>
      <c r="M51" s="25">
        <v>360</v>
      </c>
      <c r="N51" s="25">
        <v>375</v>
      </c>
      <c r="O51" s="25">
        <v>86</v>
      </c>
      <c r="P51" s="25">
        <v>1082</v>
      </c>
      <c r="Q51" s="25">
        <v>1168</v>
      </c>
      <c r="R51" s="25">
        <v>1543</v>
      </c>
      <c r="S51" s="25">
        <v>0</v>
      </c>
      <c r="T51" s="25">
        <v>21</v>
      </c>
      <c r="U51" s="25">
        <v>21</v>
      </c>
      <c r="V51" s="25">
        <v>65</v>
      </c>
      <c r="W51" s="25">
        <v>967</v>
      </c>
      <c r="X51" s="25">
        <v>1032</v>
      </c>
      <c r="Y51" s="25">
        <v>326</v>
      </c>
      <c r="Z51" s="25">
        <v>1217</v>
      </c>
    </row>
    <row r="52" spans="1:26" ht="90">
      <c r="A52" s="25" t="s">
        <v>7</v>
      </c>
      <c r="B52" s="25" t="s">
        <v>8</v>
      </c>
      <c r="C52" s="26" t="s">
        <v>427</v>
      </c>
      <c r="D52" s="25" t="s">
        <v>154</v>
      </c>
      <c r="E52" s="25" t="s">
        <v>155</v>
      </c>
      <c r="F52" s="25" t="s">
        <v>1616</v>
      </c>
      <c r="G52" s="25" t="s">
        <v>152</v>
      </c>
      <c r="H52" s="25" t="s">
        <v>320</v>
      </c>
      <c r="I52" s="25" t="s">
        <v>153</v>
      </c>
      <c r="J52" s="25" t="s">
        <v>319</v>
      </c>
      <c r="K52" s="25" t="s">
        <v>308</v>
      </c>
      <c r="L52" s="25">
        <v>42</v>
      </c>
      <c r="M52" s="25">
        <v>552</v>
      </c>
      <c r="N52" s="25">
        <v>594</v>
      </c>
      <c r="O52" s="25">
        <v>68</v>
      </c>
      <c r="P52" s="25">
        <v>854</v>
      </c>
      <c r="Q52" s="25">
        <v>922</v>
      </c>
      <c r="R52" s="25">
        <v>1516</v>
      </c>
      <c r="S52" s="25">
        <v>0</v>
      </c>
      <c r="T52" s="25">
        <v>24</v>
      </c>
      <c r="U52" s="25">
        <v>24</v>
      </c>
      <c r="V52" s="25">
        <v>75</v>
      </c>
      <c r="W52" s="25">
        <v>912</v>
      </c>
      <c r="X52" s="25">
        <v>987</v>
      </c>
      <c r="Y52" s="25">
        <v>284</v>
      </c>
      <c r="Z52" s="25">
        <v>1232</v>
      </c>
    </row>
    <row r="53" spans="1:26" ht="51.75">
      <c r="A53" s="25" t="s">
        <v>7</v>
      </c>
      <c r="B53" s="25" t="s">
        <v>8</v>
      </c>
      <c r="C53" s="26" t="s">
        <v>431</v>
      </c>
      <c r="D53" s="25" t="s">
        <v>182</v>
      </c>
      <c r="E53" s="25" t="s">
        <v>183</v>
      </c>
      <c r="F53" s="25" t="s">
        <v>1616</v>
      </c>
      <c r="G53" s="25" t="s">
        <v>184</v>
      </c>
      <c r="H53" s="25" t="s">
        <v>310</v>
      </c>
      <c r="I53" s="25" t="s">
        <v>185</v>
      </c>
      <c r="J53" s="25" t="s">
        <v>354</v>
      </c>
      <c r="K53" s="25" t="s">
        <v>308</v>
      </c>
      <c r="L53" s="25">
        <v>23</v>
      </c>
      <c r="M53" s="25">
        <v>333</v>
      </c>
      <c r="N53" s="25">
        <v>356</v>
      </c>
      <c r="O53" s="25">
        <v>61</v>
      </c>
      <c r="P53" s="25">
        <v>773</v>
      </c>
      <c r="Q53" s="25">
        <v>834</v>
      </c>
      <c r="R53" s="25">
        <v>1190</v>
      </c>
      <c r="S53" s="25">
        <v>0</v>
      </c>
      <c r="T53" s="25">
        <v>14</v>
      </c>
      <c r="U53" s="25">
        <v>14</v>
      </c>
      <c r="V53" s="25">
        <v>60</v>
      </c>
      <c r="W53" s="25">
        <v>703</v>
      </c>
      <c r="X53" s="25">
        <v>763</v>
      </c>
      <c r="Y53" s="25">
        <v>219</v>
      </c>
      <c r="Z53" s="25">
        <v>971</v>
      </c>
    </row>
    <row r="54" spans="1:26" ht="26.25">
      <c r="A54" s="25" t="s">
        <v>7</v>
      </c>
      <c r="B54" s="25" t="s">
        <v>8</v>
      </c>
      <c r="C54" s="26" t="s">
        <v>432</v>
      </c>
      <c r="D54" s="25" t="s">
        <v>186</v>
      </c>
      <c r="E54" s="25" t="s">
        <v>187</v>
      </c>
      <c r="F54" s="25" t="s">
        <v>1616</v>
      </c>
      <c r="G54" s="25" t="s">
        <v>188</v>
      </c>
      <c r="H54" s="25" t="s">
        <v>310</v>
      </c>
      <c r="I54" s="25" t="s">
        <v>189</v>
      </c>
      <c r="J54" s="25" t="s">
        <v>353</v>
      </c>
      <c r="K54" s="25" t="s">
        <v>308</v>
      </c>
      <c r="L54" s="25">
        <v>17</v>
      </c>
      <c r="M54" s="25">
        <v>315</v>
      </c>
      <c r="N54" s="25">
        <v>332</v>
      </c>
      <c r="O54" s="25">
        <v>31</v>
      </c>
      <c r="P54" s="25">
        <v>636</v>
      </c>
      <c r="Q54" s="25">
        <v>667</v>
      </c>
      <c r="R54" s="25">
        <v>999</v>
      </c>
      <c r="S54" s="25">
        <v>0</v>
      </c>
      <c r="T54" s="25">
        <v>14</v>
      </c>
      <c r="U54" s="25">
        <v>14</v>
      </c>
      <c r="V54" s="25">
        <v>34</v>
      </c>
      <c r="W54" s="25">
        <v>550</v>
      </c>
      <c r="X54" s="25">
        <v>584</v>
      </c>
      <c r="Y54" s="25">
        <v>204</v>
      </c>
      <c r="Z54" s="25">
        <v>795</v>
      </c>
    </row>
    <row r="55" spans="1:26" ht="77.25">
      <c r="A55" s="25" t="s">
        <v>7</v>
      </c>
      <c r="B55" s="25" t="s">
        <v>8</v>
      </c>
      <c r="C55" s="26" t="s">
        <v>433</v>
      </c>
      <c r="D55" s="25" t="s">
        <v>168</v>
      </c>
      <c r="E55" s="25" t="s">
        <v>169</v>
      </c>
      <c r="F55" s="25" t="s">
        <v>1616</v>
      </c>
      <c r="G55" s="25" t="s">
        <v>37</v>
      </c>
      <c r="H55" s="25" t="s">
        <v>310</v>
      </c>
      <c r="I55" s="25" t="s">
        <v>38</v>
      </c>
      <c r="J55" s="25" t="s">
        <v>309</v>
      </c>
      <c r="K55" s="25" t="s">
        <v>308</v>
      </c>
      <c r="L55" s="25">
        <v>53</v>
      </c>
      <c r="M55" s="25">
        <v>731</v>
      </c>
      <c r="N55" s="25">
        <v>784</v>
      </c>
      <c r="O55" s="25">
        <v>98</v>
      </c>
      <c r="P55" s="25">
        <v>1384</v>
      </c>
      <c r="Q55" s="25">
        <v>1482</v>
      </c>
      <c r="R55" s="25">
        <v>2266</v>
      </c>
      <c r="S55" s="25">
        <v>0</v>
      </c>
      <c r="T55" s="25">
        <v>20</v>
      </c>
      <c r="U55" s="25">
        <v>20</v>
      </c>
      <c r="V55" s="25">
        <v>117</v>
      </c>
      <c r="W55" s="25">
        <v>1458</v>
      </c>
      <c r="X55" s="25">
        <v>1575</v>
      </c>
      <c r="Y55" s="25">
        <v>344</v>
      </c>
      <c r="Z55" s="25">
        <v>1922</v>
      </c>
    </row>
    <row r="56" spans="1:26" ht="77.25">
      <c r="A56" s="25" t="s">
        <v>7</v>
      </c>
      <c r="B56" s="25" t="s">
        <v>8</v>
      </c>
      <c r="C56" s="26" t="s">
        <v>433</v>
      </c>
      <c r="D56" s="25" t="s">
        <v>180</v>
      </c>
      <c r="E56" s="25" t="s">
        <v>181</v>
      </c>
      <c r="F56" s="25" t="s">
        <v>1616</v>
      </c>
      <c r="G56" s="25" t="s">
        <v>37</v>
      </c>
      <c r="H56" s="25" t="s">
        <v>310</v>
      </c>
      <c r="I56" s="25" t="s">
        <v>38</v>
      </c>
      <c r="J56" s="25" t="s">
        <v>309</v>
      </c>
      <c r="K56" s="25" t="s">
        <v>308</v>
      </c>
      <c r="L56" s="25">
        <v>43</v>
      </c>
      <c r="M56" s="25">
        <v>634</v>
      </c>
      <c r="N56" s="25">
        <v>677</v>
      </c>
      <c r="O56" s="25">
        <v>101</v>
      </c>
      <c r="P56" s="25">
        <v>1566</v>
      </c>
      <c r="Q56" s="25">
        <v>1667</v>
      </c>
      <c r="R56" s="25">
        <v>2344</v>
      </c>
      <c r="S56" s="25">
        <v>0</v>
      </c>
      <c r="T56" s="25">
        <v>28</v>
      </c>
      <c r="U56" s="25">
        <v>28</v>
      </c>
      <c r="V56" s="25">
        <v>101</v>
      </c>
      <c r="W56" s="25">
        <v>1295</v>
      </c>
      <c r="X56" s="25">
        <v>1396</v>
      </c>
      <c r="Y56" s="25">
        <v>394</v>
      </c>
      <c r="Z56" s="25">
        <v>1950</v>
      </c>
    </row>
    <row r="57" spans="1:26" ht="77.25">
      <c r="A57" s="25" t="s">
        <v>7</v>
      </c>
      <c r="B57" s="25" t="s">
        <v>8</v>
      </c>
      <c r="C57" s="26" t="s">
        <v>433</v>
      </c>
      <c r="D57" s="25" t="s">
        <v>170</v>
      </c>
      <c r="E57" s="25" t="s">
        <v>171</v>
      </c>
      <c r="F57" s="25" t="s">
        <v>1616</v>
      </c>
      <c r="G57" s="25" t="s">
        <v>37</v>
      </c>
      <c r="H57" s="25" t="s">
        <v>310</v>
      </c>
      <c r="I57" s="25" t="s">
        <v>38</v>
      </c>
      <c r="J57" s="25" t="s">
        <v>309</v>
      </c>
      <c r="K57" s="25" t="s">
        <v>308</v>
      </c>
      <c r="L57" s="25">
        <v>35</v>
      </c>
      <c r="M57" s="25">
        <v>470</v>
      </c>
      <c r="N57" s="25">
        <v>505</v>
      </c>
      <c r="O57" s="25">
        <v>116</v>
      </c>
      <c r="P57" s="25">
        <v>1720</v>
      </c>
      <c r="Q57" s="25">
        <v>1836</v>
      </c>
      <c r="R57" s="25">
        <v>2341</v>
      </c>
      <c r="S57" s="25">
        <v>0</v>
      </c>
      <c r="T57" s="25">
        <v>18</v>
      </c>
      <c r="U57" s="25">
        <v>18</v>
      </c>
      <c r="V57" s="25">
        <v>109</v>
      </c>
      <c r="W57" s="25">
        <v>1373</v>
      </c>
      <c r="X57" s="25">
        <v>1482</v>
      </c>
      <c r="Y57" s="25">
        <v>379</v>
      </c>
      <c r="Z57" s="25">
        <v>1962</v>
      </c>
    </row>
    <row r="58" spans="1:26" ht="64.5">
      <c r="A58" s="25" t="s">
        <v>7</v>
      </c>
      <c r="B58" s="25" t="s">
        <v>8</v>
      </c>
      <c r="C58" s="26" t="s">
        <v>399</v>
      </c>
      <c r="D58" s="25" t="s">
        <v>178</v>
      </c>
      <c r="E58" s="25" t="s">
        <v>179</v>
      </c>
      <c r="F58" s="25" t="s">
        <v>1616</v>
      </c>
      <c r="G58" s="25" t="s">
        <v>174</v>
      </c>
      <c r="H58" s="25" t="s">
        <v>352</v>
      </c>
      <c r="I58" s="25" t="s">
        <v>175</v>
      </c>
      <c r="J58" s="25" t="s">
        <v>351</v>
      </c>
      <c r="K58" s="25" t="s">
        <v>308</v>
      </c>
      <c r="L58" s="25">
        <v>28</v>
      </c>
      <c r="M58" s="25">
        <v>478</v>
      </c>
      <c r="N58" s="25">
        <v>506</v>
      </c>
      <c r="O58" s="25">
        <v>75</v>
      </c>
      <c r="P58" s="25">
        <v>1279</v>
      </c>
      <c r="Q58" s="25">
        <v>1354</v>
      </c>
      <c r="R58" s="25">
        <v>1860</v>
      </c>
      <c r="S58" s="25">
        <v>0</v>
      </c>
      <c r="T58" s="25">
        <v>22</v>
      </c>
      <c r="U58" s="25">
        <v>22</v>
      </c>
      <c r="V58" s="25">
        <v>54</v>
      </c>
      <c r="W58" s="25">
        <v>756</v>
      </c>
      <c r="X58" s="25">
        <v>810</v>
      </c>
      <c r="Y58" s="25">
        <v>380</v>
      </c>
      <c r="Z58" s="25">
        <v>1480</v>
      </c>
    </row>
    <row r="59" spans="1:26" ht="64.5">
      <c r="A59" s="25" t="s">
        <v>7</v>
      </c>
      <c r="B59" s="25" t="s">
        <v>8</v>
      </c>
      <c r="C59" s="26" t="s">
        <v>399</v>
      </c>
      <c r="D59" s="25" t="s">
        <v>172</v>
      </c>
      <c r="E59" s="25" t="s">
        <v>173</v>
      </c>
      <c r="F59" s="25" t="s">
        <v>1616</v>
      </c>
      <c r="G59" s="25" t="s">
        <v>174</v>
      </c>
      <c r="H59" s="25" t="s">
        <v>352</v>
      </c>
      <c r="I59" s="25" t="s">
        <v>175</v>
      </c>
      <c r="J59" s="25" t="s">
        <v>351</v>
      </c>
      <c r="K59" s="25" t="s">
        <v>308</v>
      </c>
      <c r="L59" s="25">
        <v>25</v>
      </c>
      <c r="M59" s="25">
        <v>495</v>
      </c>
      <c r="N59" s="25">
        <v>520</v>
      </c>
      <c r="O59" s="25">
        <v>57</v>
      </c>
      <c r="P59" s="25">
        <v>1195</v>
      </c>
      <c r="Q59" s="25">
        <v>1252</v>
      </c>
      <c r="R59" s="25">
        <v>1772</v>
      </c>
      <c r="S59" s="25">
        <v>0</v>
      </c>
      <c r="T59" s="25">
        <v>31</v>
      </c>
      <c r="U59" s="25">
        <v>31</v>
      </c>
      <c r="V59" s="25">
        <v>47</v>
      </c>
      <c r="W59" s="25">
        <v>784</v>
      </c>
      <c r="X59" s="25">
        <v>831</v>
      </c>
      <c r="Y59" s="25">
        <v>356</v>
      </c>
      <c r="Z59" s="25">
        <v>1416</v>
      </c>
    </row>
    <row r="60" spans="1:26" ht="51.75">
      <c r="A60" s="25" t="s">
        <v>7</v>
      </c>
      <c r="B60" s="25" t="s">
        <v>8</v>
      </c>
      <c r="C60" s="26" t="s">
        <v>444</v>
      </c>
      <c r="D60" s="25" t="s">
        <v>176</v>
      </c>
      <c r="E60" s="25" t="s">
        <v>177</v>
      </c>
      <c r="F60" s="25" t="s">
        <v>1616</v>
      </c>
      <c r="G60" s="25" t="s">
        <v>69</v>
      </c>
      <c r="H60" s="25" t="s">
        <v>326</v>
      </c>
      <c r="I60" s="25" t="s">
        <v>70</v>
      </c>
      <c r="J60" s="25" t="s">
        <v>350</v>
      </c>
      <c r="K60" s="25" t="s">
        <v>308</v>
      </c>
      <c r="L60" s="25">
        <v>46</v>
      </c>
      <c r="M60" s="25">
        <v>727</v>
      </c>
      <c r="N60" s="25">
        <v>773</v>
      </c>
      <c r="O60" s="25">
        <v>51</v>
      </c>
      <c r="P60" s="25">
        <v>771</v>
      </c>
      <c r="Q60" s="25">
        <v>822</v>
      </c>
      <c r="R60" s="25">
        <v>1595</v>
      </c>
      <c r="S60" s="25">
        <v>1</v>
      </c>
      <c r="T60" s="25">
        <v>10</v>
      </c>
      <c r="U60" s="25">
        <v>11</v>
      </c>
      <c r="V60" s="25">
        <v>59</v>
      </c>
      <c r="W60" s="25">
        <v>755</v>
      </c>
      <c r="X60" s="25">
        <v>814</v>
      </c>
      <c r="Y60" s="25">
        <v>223</v>
      </c>
      <c r="Z60" s="25">
        <v>1372</v>
      </c>
    </row>
    <row r="61" spans="1:26" ht="39">
      <c r="A61" s="25" t="s">
        <v>7</v>
      </c>
      <c r="B61" s="25" t="s">
        <v>8</v>
      </c>
      <c r="C61" s="26" t="s">
        <v>443</v>
      </c>
      <c r="D61" s="25" t="s">
        <v>204</v>
      </c>
      <c r="E61" s="25" t="s">
        <v>205</v>
      </c>
      <c r="F61" s="25" t="s">
        <v>1616</v>
      </c>
      <c r="G61" s="25" t="s">
        <v>206</v>
      </c>
      <c r="H61" s="25" t="s">
        <v>326</v>
      </c>
      <c r="I61" s="25" t="s">
        <v>207</v>
      </c>
      <c r="J61" s="25" t="s">
        <v>325</v>
      </c>
      <c r="K61" s="25" t="s">
        <v>308</v>
      </c>
      <c r="L61" s="25">
        <v>21</v>
      </c>
      <c r="M61" s="25">
        <v>668</v>
      </c>
      <c r="N61" s="25">
        <v>689</v>
      </c>
      <c r="O61" s="25">
        <v>18</v>
      </c>
      <c r="P61" s="25">
        <v>594</v>
      </c>
      <c r="Q61" s="25">
        <v>612</v>
      </c>
      <c r="R61" s="25">
        <v>1301</v>
      </c>
      <c r="S61" s="25">
        <v>0</v>
      </c>
      <c r="T61" s="25">
        <v>21</v>
      </c>
      <c r="U61" s="25">
        <v>21</v>
      </c>
      <c r="V61" s="25">
        <v>28</v>
      </c>
      <c r="W61" s="25">
        <v>671</v>
      </c>
      <c r="X61" s="25">
        <v>699</v>
      </c>
      <c r="Y61" s="25">
        <v>218</v>
      </c>
      <c r="Z61" s="25">
        <v>1083</v>
      </c>
    </row>
    <row r="62" spans="1:26" ht="51.75">
      <c r="A62" s="25" t="s">
        <v>7</v>
      </c>
      <c r="B62" s="25" t="s">
        <v>8</v>
      </c>
      <c r="C62" s="26" t="s">
        <v>406</v>
      </c>
      <c r="D62" s="25" t="s">
        <v>208</v>
      </c>
      <c r="E62" s="25" t="s">
        <v>209</v>
      </c>
      <c r="F62" s="25" t="s">
        <v>1616</v>
      </c>
      <c r="G62" s="25" t="s">
        <v>55</v>
      </c>
      <c r="H62" s="25" t="s">
        <v>312</v>
      </c>
      <c r="I62" s="25" t="s">
        <v>56</v>
      </c>
      <c r="J62" s="25" t="s">
        <v>349</v>
      </c>
      <c r="K62" s="25" t="s">
        <v>308</v>
      </c>
      <c r="L62" s="25">
        <v>40</v>
      </c>
      <c r="M62" s="25">
        <v>542</v>
      </c>
      <c r="N62" s="25">
        <v>582</v>
      </c>
      <c r="O62" s="25">
        <v>63</v>
      </c>
      <c r="P62" s="25">
        <v>1131</v>
      </c>
      <c r="Q62" s="25">
        <v>1194</v>
      </c>
      <c r="R62" s="25">
        <v>1776</v>
      </c>
      <c r="S62" s="25">
        <v>0</v>
      </c>
      <c r="T62" s="25">
        <v>10</v>
      </c>
      <c r="U62" s="25">
        <v>10</v>
      </c>
      <c r="V62" s="25">
        <v>64</v>
      </c>
      <c r="W62" s="25">
        <v>911</v>
      </c>
      <c r="X62" s="25">
        <v>975</v>
      </c>
      <c r="Y62" s="25">
        <v>278</v>
      </c>
      <c r="Z62" s="25">
        <v>1498</v>
      </c>
    </row>
    <row r="63" spans="1:26" ht="26.25">
      <c r="A63" s="25" t="s">
        <v>7</v>
      </c>
      <c r="B63" s="25" t="s">
        <v>8</v>
      </c>
      <c r="C63" s="26" t="s">
        <v>407</v>
      </c>
      <c r="D63" s="25" t="s">
        <v>210</v>
      </c>
      <c r="E63" s="25" t="s">
        <v>211</v>
      </c>
      <c r="F63" s="25" t="s">
        <v>1616</v>
      </c>
      <c r="G63" s="25" t="s">
        <v>192</v>
      </c>
      <c r="H63" s="25" t="s">
        <v>312</v>
      </c>
      <c r="I63" s="25" t="s">
        <v>346</v>
      </c>
      <c r="J63" s="25" t="s">
        <v>348</v>
      </c>
      <c r="K63" s="25" t="s">
        <v>308</v>
      </c>
      <c r="L63" s="25">
        <v>40</v>
      </c>
      <c r="M63" s="25">
        <v>425</v>
      </c>
      <c r="N63" s="25">
        <v>465</v>
      </c>
      <c r="O63" s="25">
        <v>81</v>
      </c>
      <c r="P63" s="25">
        <v>818</v>
      </c>
      <c r="Q63" s="25">
        <v>899</v>
      </c>
      <c r="R63" s="25">
        <v>1364</v>
      </c>
      <c r="S63" s="25">
        <v>1</v>
      </c>
      <c r="T63" s="25">
        <v>20</v>
      </c>
      <c r="U63" s="25">
        <v>21</v>
      </c>
      <c r="V63" s="25">
        <v>64</v>
      </c>
      <c r="W63" s="25">
        <v>582</v>
      </c>
      <c r="X63" s="25">
        <v>646</v>
      </c>
      <c r="Y63" s="25">
        <v>234</v>
      </c>
      <c r="Z63" s="25">
        <v>1130</v>
      </c>
    </row>
    <row r="64" spans="1:26" ht="26.25">
      <c r="A64" s="25" t="s">
        <v>7</v>
      </c>
      <c r="B64" s="25" t="s">
        <v>8</v>
      </c>
      <c r="C64" s="26" t="s">
        <v>408</v>
      </c>
      <c r="D64" s="25" t="s">
        <v>190</v>
      </c>
      <c r="E64" s="25" t="s">
        <v>191</v>
      </c>
      <c r="F64" s="25" t="s">
        <v>1616</v>
      </c>
      <c r="G64" s="25" t="s">
        <v>192</v>
      </c>
      <c r="H64" s="25" t="s">
        <v>347</v>
      </c>
      <c r="I64" s="25" t="s">
        <v>346</v>
      </c>
      <c r="J64" s="25" t="s">
        <v>345</v>
      </c>
      <c r="K64" s="25" t="s">
        <v>308</v>
      </c>
      <c r="L64" s="25">
        <v>23</v>
      </c>
      <c r="M64" s="25">
        <v>102</v>
      </c>
      <c r="N64" s="25">
        <v>125</v>
      </c>
      <c r="O64" s="25">
        <v>29</v>
      </c>
      <c r="P64" s="25">
        <v>214</v>
      </c>
      <c r="Q64" s="25">
        <v>243</v>
      </c>
      <c r="R64" s="25">
        <v>368</v>
      </c>
      <c r="S64" s="25">
        <v>0</v>
      </c>
      <c r="T64" s="25">
        <v>2</v>
      </c>
      <c r="U64" s="25">
        <v>2</v>
      </c>
      <c r="V64" s="25">
        <v>19</v>
      </c>
      <c r="W64" s="25">
        <v>125</v>
      </c>
      <c r="X64" s="25">
        <v>144</v>
      </c>
      <c r="Y64" s="25">
        <v>59</v>
      </c>
      <c r="Z64" s="25">
        <v>309</v>
      </c>
    </row>
    <row r="65" spans="1:26" ht="39">
      <c r="A65" s="25" t="s">
        <v>7</v>
      </c>
      <c r="B65" s="25" t="s">
        <v>8</v>
      </c>
      <c r="C65" s="26" t="s">
        <v>409</v>
      </c>
      <c r="D65" s="25" t="s">
        <v>200</v>
      </c>
      <c r="E65" s="25" t="s">
        <v>201</v>
      </c>
      <c r="F65" s="25" t="s">
        <v>1616</v>
      </c>
      <c r="G65" s="25" t="s">
        <v>202</v>
      </c>
      <c r="H65" s="25" t="s">
        <v>312</v>
      </c>
      <c r="I65" s="25" t="s">
        <v>203</v>
      </c>
      <c r="J65" s="25" t="s">
        <v>311</v>
      </c>
      <c r="K65" s="25" t="s">
        <v>308</v>
      </c>
      <c r="L65" s="25">
        <v>40</v>
      </c>
      <c r="M65" s="25">
        <v>631</v>
      </c>
      <c r="N65" s="25">
        <v>671</v>
      </c>
      <c r="O65" s="25">
        <v>90</v>
      </c>
      <c r="P65" s="25">
        <v>1238</v>
      </c>
      <c r="Q65" s="25">
        <v>1328</v>
      </c>
      <c r="R65" s="25">
        <v>1999</v>
      </c>
      <c r="S65" s="25">
        <v>0</v>
      </c>
      <c r="T65" s="25">
        <v>31</v>
      </c>
      <c r="U65" s="25">
        <v>31</v>
      </c>
      <c r="V65" s="25">
        <v>54</v>
      </c>
      <c r="W65" s="25">
        <v>877</v>
      </c>
      <c r="X65" s="25">
        <v>931</v>
      </c>
      <c r="Y65" s="25">
        <v>387</v>
      </c>
      <c r="Z65" s="25">
        <v>1612</v>
      </c>
    </row>
    <row r="66" spans="1:26" ht="51.75">
      <c r="A66" s="25" t="s">
        <v>7</v>
      </c>
      <c r="B66" s="25" t="s">
        <v>8</v>
      </c>
      <c r="C66" s="26" t="s">
        <v>417</v>
      </c>
      <c r="D66" s="25" t="s">
        <v>194</v>
      </c>
      <c r="E66" s="25" t="s">
        <v>195</v>
      </c>
      <c r="F66" s="25" t="s">
        <v>1616</v>
      </c>
      <c r="G66" s="25" t="s">
        <v>196</v>
      </c>
      <c r="H66" s="25" t="s">
        <v>314</v>
      </c>
      <c r="I66" s="25" t="s">
        <v>197</v>
      </c>
      <c r="J66" s="25" t="s">
        <v>344</v>
      </c>
      <c r="K66" s="25" t="s">
        <v>308</v>
      </c>
      <c r="L66" s="25">
        <v>28</v>
      </c>
      <c r="M66" s="25">
        <v>422</v>
      </c>
      <c r="N66" s="25">
        <v>450</v>
      </c>
      <c r="O66" s="25">
        <v>59</v>
      </c>
      <c r="P66" s="25">
        <v>914</v>
      </c>
      <c r="Q66" s="25">
        <v>973</v>
      </c>
      <c r="R66" s="25">
        <v>1423</v>
      </c>
      <c r="S66" s="25">
        <v>0</v>
      </c>
      <c r="T66" s="25">
        <v>22</v>
      </c>
      <c r="U66" s="25">
        <v>22</v>
      </c>
      <c r="V66" s="25">
        <v>45</v>
      </c>
      <c r="W66" s="25">
        <v>562</v>
      </c>
      <c r="X66" s="25">
        <v>607</v>
      </c>
      <c r="Y66" s="25">
        <v>283</v>
      </c>
      <c r="Z66" s="25">
        <v>1140</v>
      </c>
    </row>
    <row r="67" spans="1:26" ht="77.25">
      <c r="A67" s="25" t="s">
        <v>7</v>
      </c>
      <c r="B67" s="25" t="s">
        <v>8</v>
      </c>
      <c r="C67" s="26" t="s">
        <v>416</v>
      </c>
      <c r="D67" s="25" t="s">
        <v>198</v>
      </c>
      <c r="E67" s="25" t="s">
        <v>199</v>
      </c>
      <c r="F67" s="25" t="s">
        <v>1616</v>
      </c>
      <c r="G67" s="25" t="s">
        <v>59</v>
      </c>
      <c r="H67" s="25" t="s">
        <v>314</v>
      </c>
      <c r="I67" s="25" t="s">
        <v>60</v>
      </c>
      <c r="J67" s="25" t="s">
        <v>313</v>
      </c>
      <c r="K67" s="25" t="s">
        <v>308</v>
      </c>
      <c r="L67" s="25">
        <v>65</v>
      </c>
      <c r="M67" s="25">
        <v>985</v>
      </c>
      <c r="N67" s="25">
        <v>1050</v>
      </c>
      <c r="O67" s="25">
        <v>98</v>
      </c>
      <c r="P67" s="25">
        <v>1809</v>
      </c>
      <c r="Q67" s="25">
        <v>1907</v>
      </c>
      <c r="R67" s="25">
        <v>2957</v>
      </c>
      <c r="S67" s="25">
        <v>0</v>
      </c>
      <c r="T67" s="25">
        <v>38</v>
      </c>
      <c r="U67" s="25">
        <v>38</v>
      </c>
      <c r="V67" s="25">
        <v>119</v>
      </c>
      <c r="W67" s="25">
        <v>1767</v>
      </c>
      <c r="X67" s="25">
        <v>1886</v>
      </c>
      <c r="Y67" s="25">
        <v>541</v>
      </c>
      <c r="Z67" s="25">
        <v>2416</v>
      </c>
    </row>
    <row r="68" spans="1:26" ht="77.25">
      <c r="A68" s="25" t="s">
        <v>7</v>
      </c>
      <c r="B68" s="25" t="s">
        <v>8</v>
      </c>
      <c r="C68" s="26" t="s">
        <v>416</v>
      </c>
      <c r="D68" s="25" t="s">
        <v>229</v>
      </c>
      <c r="E68" s="25" t="s">
        <v>230</v>
      </c>
      <c r="F68" s="25" t="s">
        <v>1616</v>
      </c>
      <c r="G68" s="25" t="s">
        <v>59</v>
      </c>
      <c r="H68" s="25" t="s">
        <v>314</v>
      </c>
      <c r="I68" s="25" t="s">
        <v>60</v>
      </c>
      <c r="J68" s="25" t="s">
        <v>313</v>
      </c>
      <c r="K68" s="25" t="s">
        <v>308</v>
      </c>
      <c r="L68" s="25">
        <v>68</v>
      </c>
      <c r="M68" s="25">
        <v>1042</v>
      </c>
      <c r="N68" s="25">
        <v>1110</v>
      </c>
      <c r="O68" s="25">
        <v>105</v>
      </c>
      <c r="P68" s="25">
        <v>1686</v>
      </c>
      <c r="Q68" s="25">
        <v>1791</v>
      </c>
      <c r="R68" s="25">
        <v>2901</v>
      </c>
      <c r="S68" s="25">
        <v>0</v>
      </c>
      <c r="T68" s="25">
        <v>35</v>
      </c>
      <c r="U68" s="25">
        <v>35</v>
      </c>
      <c r="V68" s="25">
        <v>118</v>
      </c>
      <c r="W68" s="25">
        <v>1852</v>
      </c>
      <c r="X68" s="25">
        <v>1970</v>
      </c>
      <c r="Y68" s="25">
        <v>488</v>
      </c>
      <c r="Z68" s="25">
        <v>2413</v>
      </c>
    </row>
    <row r="69" spans="1:26" ht="26.25">
      <c r="A69" s="25" t="s">
        <v>7</v>
      </c>
      <c r="B69" s="25" t="s">
        <v>8</v>
      </c>
      <c r="C69" s="26" t="s">
        <v>418</v>
      </c>
      <c r="D69" s="25" t="s">
        <v>231</v>
      </c>
      <c r="E69" s="25" t="s">
        <v>232</v>
      </c>
      <c r="F69" s="25" t="s">
        <v>1616</v>
      </c>
      <c r="G69" s="25" t="s">
        <v>233</v>
      </c>
      <c r="H69" s="25" t="s">
        <v>314</v>
      </c>
      <c r="I69" s="25" t="s">
        <v>234</v>
      </c>
      <c r="J69" s="25" t="s">
        <v>343</v>
      </c>
      <c r="K69" s="25" t="s">
        <v>308</v>
      </c>
      <c r="L69" s="25">
        <v>4</v>
      </c>
      <c r="M69" s="25">
        <v>43</v>
      </c>
      <c r="N69" s="25">
        <v>47</v>
      </c>
      <c r="O69" s="25">
        <v>56</v>
      </c>
      <c r="P69" s="25">
        <v>425</v>
      </c>
      <c r="Q69" s="25">
        <v>481</v>
      </c>
      <c r="R69" s="25">
        <v>528</v>
      </c>
      <c r="S69" s="25">
        <v>0</v>
      </c>
      <c r="T69" s="25">
        <v>3</v>
      </c>
      <c r="U69" s="25">
        <v>3</v>
      </c>
      <c r="V69" s="25">
        <v>42</v>
      </c>
      <c r="W69" s="25">
        <v>350</v>
      </c>
      <c r="X69" s="25">
        <v>392</v>
      </c>
      <c r="Y69" s="25">
        <v>103</v>
      </c>
      <c r="Z69" s="25">
        <v>425</v>
      </c>
    </row>
    <row r="70" spans="1:26" ht="90">
      <c r="A70" s="25" t="s">
        <v>7</v>
      </c>
      <c r="B70" s="25" t="s">
        <v>8</v>
      </c>
      <c r="C70" s="26" t="s">
        <v>419</v>
      </c>
      <c r="D70" s="25" t="s">
        <v>213</v>
      </c>
      <c r="E70" s="25" t="s">
        <v>214</v>
      </c>
      <c r="F70" s="25" t="s">
        <v>1616</v>
      </c>
      <c r="G70" s="25" t="s">
        <v>95</v>
      </c>
      <c r="H70" s="25" t="s">
        <v>96</v>
      </c>
      <c r="I70" s="25" t="s">
        <v>96</v>
      </c>
      <c r="J70" s="25" t="s">
        <v>341</v>
      </c>
      <c r="K70" s="25" t="s">
        <v>308</v>
      </c>
      <c r="L70" s="25">
        <v>92</v>
      </c>
      <c r="M70" s="25">
        <v>1040</v>
      </c>
      <c r="N70" s="25">
        <v>1132</v>
      </c>
      <c r="O70" s="25">
        <v>115</v>
      </c>
      <c r="P70" s="25">
        <v>1750</v>
      </c>
      <c r="Q70" s="25">
        <v>1865</v>
      </c>
      <c r="R70" s="25">
        <v>2997</v>
      </c>
      <c r="S70" s="25">
        <v>0</v>
      </c>
      <c r="T70" s="25">
        <v>31</v>
      </c>
      <c r="U70" s="25">
        <v>31</v>
      </c>
      <c r="V70" s="25">
        <v>150</v>
      </c>
      <c r="W70" s="25">
        <v>1897</v>
      </c>
      <c r="X70" s="25">
        <v>2047</v>
      </c>
      <c r="Y70" s="25">
        <v>516</v>
      </c>
      <c r="Z70" s="25">
        <v>2481</v>
      </c>
    </row>
    <row r="71" spans="1:26" ht="90">
      <c r="A71" s="25" t="s">
        <v>7</v>
      </c>
      <c r="B71" s="25" t="s">
        <v>8</v>
      </c>
      <c r="C71" s="26" t="s">
        <v>419</v>
      </c>
      <c r="D71" s="25" t="s">
        <v>227</v>
      </c>
      <c r="E71" s="25" t="s">
        <v>228</v>
      </c>
      <c r="F71" s="25" t="s">
        <v>1616</v>
      </c>
      <c r="G71" s="25" t="s">
        <v>95</v>
      </c>
      <c r="H71" s="25" t="s">
        <v>96</v>
      </c>
      <c r="I71" s="25" t="s">
        <v>96</v>
      </c>
      <c r="J71" s="25" t="s">
        <v>341</v>
      </c>
      <c r="K71" s="25" t="s">
        <v>308</v>
      </c>
      <c r="L71" s="25">
        <v>74</v>
      </c>
      <c r="M71" s="25">
        <v>1275</v>
      </c>
      <c r="N71" s="25">
        <v>1349</v>
      </c>
      <c r="O71" s="25">
        <v>88</v>
      </c>
      <c r="P71" s="25">
        <v>1632</v>
      </c>
      <c r="Q71" s="25">
        <v>1720</v>
      </c>
      <c r="R71" s="25">
        <v>3069</v>
      </c>
      <c r="S71" s="25">
        <v>0</v>
      </c>
      <c r="T71" s="25">
        <v>42</v>
      </c>
      <c r="U71" s="25">
        <v>42</v>
      </c>
      <c r="V71" s="25">
        <v>116</v>
      </c>
      <c r="W71" s="25">
        <v>2100</v>
      </c>
      <c r="X71" s="25">
        <v>2216</v>
      </c>
      <c r="Y71" s="25">
        <v>522</v>
      </c>
      <c r="Z71" s="25">
        <v>2547</v>
      </c>
    </row>
    <row r="72" spans="1:26" ht="90">
      <c r="A72" s="25" t="s">
        <v>7</v>
      </c>
      <c r="B72" s="25" t="s">
        <v>8</v>
      </c>
      <c r="C72" s="26" t="s">
        <v>419</v>
      </c>
      <c r="D72" s="25" t="s">
        <v>215</v>
      </c>
      <c r="E72" s="25" t="s">
        <v>216</v>
      </c>
      <c r="F72" s="25" t="s">
        <v>1616</v>
      </c>
      <c r="G72" s="25" t="s">
        <v>95</v>
      </c>
      <c r="H72" s="25" t="s">
        <v>96</v>
      </c>
      <c r="I72" s="25" t="s">
        <v>96</v>
      </c>
      <c r="J72" s="25" t="s">
        <v>341</v>
      </c>
      <c r="K72" s="25" t="s">
        <v>308</v>
      </c>
      <c r="L72" s="25">
        <v>56</v>
      </c>
      <c r="M72" s="25">
        <v>800</v>
      </c>
      <c r="N72" s="25">
        <v>856</v>
      </c>
      <c r="O72" s="25">
        <v>145</v>
      </c>
      <c r="P72" s="25">
        <v>2001</v>
      </c>
      <c r="Q72" s="25">
        <v>2146</v>
      </c>
      <c r="R72" s="25">
        <v>3002</v>
      </c>
      <c r="S72" s="25">
        <v>0</v>
      </c>
      <c r="T72" s="25">
        <v>27</v>
      </c>
      <c r="U72" s="25">
        <v>27</v>
      </c>
      <c r="V72" s="25">
        <v>118</v>
      </c>
      <c r="W72" s="25">
        <v>1823</v>
      </c>
      <c r="X72" s="25">
        <v>1941</v>
      </c>
      <c r="Y72" s="25">
        <v>534</v>
      </c>
      <c r="Z72" s="25">
        <v>2468</v>
      </c>
    </row>
    <row r="73" spans="1:26" ht="90">
      <c r="A73" s="25" t="s">
        <v>7</v>
      </c>
      <c r="B73" s="25" t="s">
        <v>8</v>
      </c>
      <c r="C73" s="26" t="s">
        <v>419</v>
      </c>
      <c r="D73" s="25" t="s">
        <v>225</v>
      </c>
      <c r="E73" s="25" t="s">
        <v>226</v>
      </c>
      <c r="F73" s="25" t="s">
        <v>1616</v>
      </c>
      <c r="G73" s="25" t="s">
        <v>95</v>
      </c>
      <c r="H73" s="25" t="s">
        <v>96</v>
      </c>
      <c r="I73" s="25" t="s">
        <v>96</v>
      </c>
      <c r="J73" s="25" t="s">
        <v>341</v>
      </c>
      <c r="K73" s="25" t="s">
        <v>308</v>
      </c>
      <c r="L73" s="25">
        <v>97</v>
      </c>
      <c r="M73" s="25">
        <v>1397</v>
      </c>
      <c r="N73" s="25">
        <v>1494</v>
      </c>
      <c r="O73" s="25">
        <v>93</v>
      </c>
      <c r="P73" s="25">
        <v>1423</v>
      </c>
      <c r="Q73" s="25">
        <v>1516</v>
      </c>
      <c r="R73" s="25">
        <v>3010</v>
      </c>
      <c r="S73" s="25">
        <v>0</v>
      </c>
      <c r="T73" s="25">
        <v>29</v>
      </c>
      <c r="U73" s="25">
        <v>29</v>
      </c>
      <c r="V73" s="25">
        <v>151</v>
      </c>
      <c r="W73" s="25">
        <v>1826</v>
      </c>
      <c r="X73" s="25">
        <v>1977</v>
      </c>
      <c r="Y73" s="25">
        <v>525</v>
      </c>
      <c r="Z73" s="25">
        <v>2485</v>
      </c>
    </row>
    <row r="74" spans="1:26" ht="26.25">
      <c r="A74" s="25" t="s">
        <v>7</v>
      </c>
      <c r="B74" s="25" t="s">
        <v>8</v>
      </c>
      <c r="C74" s="26" t="s">
        <v>420</v>
      </c>
      <c r="D74" s="25" t="s">
        <v>217</v>
      </c>
      <c r="E74" s="25" t="s">
        <v>218</v>
      </c>
      <c r="F74" s="25" t="s">
        <v>1616</v>
      </c>
      <c r="G74" s="25" t="s">
        <v>219</v>
      </c>
      <c r="H74" s="25" t="s">
        <v>340</v>
      </c>
      <c r="I74" s="25" t="s">
        <v>339</v>
      </c>
      <c r="J74" s="25" t="s">
        <v>338</v>
      </c>
      <c r="K74" s="25" t="s">
        <v>308</v>
      </c>
      <c r="L74" s="25">
        <v>12</v>
      </c>
      <c r="M74" s="25">
        <v>169</v>
      </c>
      <c r="N74" s="25">
        <v>181</v>
      </c>
      <c r="O74" s="25">
        <v>52</v>
      </c>
      <c r="P74" s="25">
        <v>350</v>
      </c>
      <c r="Q74" s="25">
        <v>402</v>
      </c>
      <c r="R74" s="25">
        <v>583</v>
      </c>
      <c r="S74" s="25">
        <v>0</v>
      </c>
      <c r="T74" s="25">
        <v>2</v>
      </c>
      <c r="U74" s="25">
        <v>2</v>
      </c>
      <c r="V74" s="25">
        <v>41</v>
      </c>
      <c r="W74" s="25">
        <v>307</v>
      </c>
      <c r="X74" s="25">
        <v>348</v>
      </c>
      <c r="Y74" s="25">
        <v>116</v>
      </c>
      <c r="Z74" s="25">
        <v>467</v>
      </c>
    </row>
    <row r="75" spans="1:26" ht="64.5">
      <c r="A75" s="25" t="s">
        <v>7</v>
      </c>
      <c r="B75" s="25" t="s">
        <v>8</v>
      </c>
      <c r="C75" s="26" t="s">
        <v>401</v>
      </c>
      <c r="D75" s="25" t="s">
        <v>221</v>
      </c>
      <c r="E75" s="25" t="s">
        <v>222</v>
      </c>
      <c r="F75" s="25" t="s">
        <v>1616</v>
      </c>
      <c r="G75" s="25" t="s">
        <v>223</v>
      </c>
      <c r="H75" s="25" t="s">
        <v>318</v>
      </c>
      <c r="I75" s="25" t="s">
        <v>224</v>
      </c>
      <c r="J75" s="25" t="s">
        <v>317</v>
      </c>
      <c r="K75" s="25" t="s">
        <v>308</v>
      </c>
      <c r="L75" s="25">
        <v>29</v>
      </c>
      <c r="M75" s="25">
        <v>444</v>
      </c>
      <c r="N75" s="25">
        <v>473</v>
      </c>
      <c r="O75" s="25">
        <v>79</v>
      </c>
      <c r="P75" s="25">
        <v>1259</v>
      </c>
      <c r="Q75" s="25">
        <v>1338</v>
      </c>
      <c r="R75" s="25">
        <v>1811</v>
      </c>
      <c r="S75" s="25">
        <v>0</v>
      </c>
      <c r="T75" s="25">
        <v>24</v>
      </c>
      <c r="U75" s="25">
        <v>24</v>
      </c>
      <c r="V75" s="25">
        <v>80</v>
      </c>
      <c r="W75" s="25">
        <v>903</v>
      </c>
      <c r="X75" s="25">
        <v>983</v>
      </c>
      <c r="Y75" s="25">
        <v>376</v>
      </c>
      <c r="Z75" s="25">
        <v>1435</v>
      </c>
    </row>
    <row r="76" spans="1:26" ht="39">
      <c r="A76" s="25" t="s">
        <v>7</v>
      </c>
      <c r="B76" s="25" t="s">
        <v>8</v>
      </c>
      <c r="C76" s="26" t="s">
        <v>403</v>
      </c>
      <c r="D76" s="25" t="s">
        <v>249</v>
      </c>
      <c r="E76" s="25" t="s">
        <v>250</v>
      </c>
      <c r="F76" s="25" t="s">
        <v>1616</v>
      </c>
      <c r="G76" s="25" t="s">
        <v>251</v>
      </c>
      <c r="H76" s="25" t="s">
        <v>318</v>
      </c>
      <c r="I76" s="25" t="s">
        <v>252</v>
      </c>
      <c r="J76" s="25" t="s">
        <v>337</v>
      </c>
      <c r="K76" s="25" t="s">
        <v>308</v>
      </c>
      <c r="L76" s="25">
        <v>28</v>
      </c>
      <c r="M76" s="25">
        <v>511</v>
      </c>
      <c r="N76" s="25">
        <v>539</v>
      </c>
      <c r="O76" s="25">
        <v>56</v>
      </c>
      <c r="P76" s="25">
        <v>1205</v>
      </c>
      <c r="Q76" s="25">
        <v>1261</v>
      </c>
      <c r="R76" s="25">
        <v>1800</v>
      </c>
      <c r="S76" s="25">
        <v>0</v>
      </c>
      <c r="T76" s="25">
        <v>28</v>
      </c>
      <c r="U76" s="25">
        <v>28</v>
      </c>
      <c r="V76" s="25">
        <v>51</v>
      </c>
      <c r="W76" s="25">
        <v>966</v>
      </c>
      <c r="X76" s="25">
        <v>1017</v>
      </c>
      <c r="Y76" s="25">
        <v>339</v>
      </c>
      <c r="Z76" s="25">
        <v>1461</v>
      </c>
    </row>
    <row r="77" spans="1:26" ht="39">
      <c r="A77" s="25" t="s">
        <v>7</v>
      </c>
      <c r="B77" s="25" t="s">
        <v>8</v>
      </c>
      <c r="C77" s="26" t="s">
        <v>400</v>
      </c>
      <c r="D77" s="25" t="s">
        <v>253</v>
      </c>
      <c r="E77" s="25" t="s">
        <v>254</v>
      </c>
      <c r="F77" s="25" t="s">
        <v>1616</v>
      </c>
      <c r="G77" s="25" t="s">
        <v>255</v>
      </c>
      <c r="H77" s="25" t="s">
        <v>318</v>
      </c>
      <c r="I77" s="25" t="s">
        <v>256</v>
      </c>
      <c r="J77" s="25" t="s">
        <v>336</v>
      </c>
      <c r="K77" s="25" t="s">
        <v>308</v>
      </c>
      <c r="L77" s="25">
        <v>28</v>
      </c>
      <c r="M77" s="25">
        <v>340</v>
      </c>
      <c r="N77" s="25">
        <v>368</v>
      </c>
      <c r="O77" s="25">
        <v>95</v>
      </c>
      <c r="P77" s="25">
        <v>1060</v>
      </c>
      <c r="Q77" s="25">
        <v>1155</v>
      </c>
      <c r="R77" s="25">
        <v>1523</v>
      </c>
      <c r="S77" s="25">
        <v>0</v>
      </c>
      <c r="T77" s="25">
        <v>24</v>
      </c>
      <c r="U77" s="25">
        <v>24</v>
      </c>
      <c r="V77" s="25">
        <v>51</v>
      </c>
      <c r="W77" s="25">
        <v>541</v>
      </c>
      <c r="X77" s="25">
        <v>592</v>
      </c>
      <c r="Y77" s="25">
        <v>283</v>
      </c>
      <c r="Z77" s="25">
        <v>1240</v>
      </c>
    </row>
    <row r="78" spans="1:26" ht="26.25">
      <c r="A78" s="25" t="s">
        <v>7</v>
      </c>
      <c r="B78" s="25" t="s">
        <v>8</v>
      </c>
      <c r="C78" s="26" t="s">
        <v>402</v>
      </c>
      <c r="D78" s="25" t="s">
        <v>257</v>
      </c>
      <c r="E78" s="25" t="s">
        <v>258</v>
      </c>
      <c r="F78" s="25" t="s">
        <v>1616</v>
      </c>
      <c r="G78" s="25" t="s">
        <v>259</v>
      </c>
      <c r="H78" s="25" t="s">
        <v>318</v>
      </c>
      <c r="I78" s="25" t="s">
        <v>260</v>
      </c>
      <c r="J78" s="25" t="s">
        <v>342</v>
      </c>
      <c r="K78" s="25" t="s">
        <v>308</v>
      </c>
      <c r="L78" s="25">
        <v>11</v>
      </c>
      <c r="M78" s="25">
        <v>179</v>
      </c>
      <c r="N78" s="25">
        <v>190</v>
      </c>
      <c r="O78" s="25">
        <v>72</v>
      </c>
      <c r="P78" s="25">
        <v>1176</v>
      </c>
      <c r="Q78" s="25">
        <v>1248</v>
      </c>
      <c r="R78" s="25">
        <v>1438</v>
      </c>
      <c r="S78" s="25">
        <v>0</v>
      </c>
      <c r="T78" s="25">
        <v>26</v>
      </c>
      <c r="U78" s="25">
        <v>26</v>
      </c>
      <c r="V78" s="25">
        <v>44</v>
      </c>
      <c r="W78" s="25">
        <v>580</v>
      </c>
      <c r="X78" s="25">
        <v>624</v>
      </c>
      <c r="Y78" s="25">
        <v>255</v>
      </c>
      <c r="Z78" s="25">
        <v>1183</v>
      </c>
    </row>
    <row r="79" spans="1:26" ht="39">
      <c r="A79" s="25" t="s">
        <v>7</v>
      </c>
      <c r="B79" s="25" t="s">
        <v>8</v>
      </c>
      <c r="C79" s="26" t="s">
        <v>440</v>
      </c>
      <c r="D79" s="25" t="s">
        <v>235</v>
      </c>
      <c r="E79" s="25" t="s">
        <v>236</v>
      </c>
      <c r="F79" s="25" t="s">
        <v>1616</v>
      </c>
      <c r="G79" s="25" t="s">
        <v>237</v>
      </c>
      <c r="H79" s="25" t="s">
        <v>324</v>
      </c>
      <c r="I79" s="25" t="s">
        <v>238</v>
      </c>
      <c r="J79" s="25" t="s">
        <v>323</v>
      </c>
      <c r="K79" s="25" t="s">
        <v>308</v>
      </c>
      <c r="L79" s="25">
        <v>7</v>
      </c>
      <c r="M79" s="25">
        <v>242</v>
      </c>
      <c r="N79" s="25">
        <v>249</v>
      </c>
      <c r="O79" s="25">
        <v>39</v>
      </c>
      <c r="P79" s="25">
        <v>637</v>
      </c>
      <c r="Q79" s="25">
        <v>676</v>
      </c>
      <c r="R79" s="25">
        <v>925</v>
      </c>
      <c r="S79" s="25">
        <v>0</v>
      </c>
      <c r="T79" s="25">
        <v>29</v>
      </c>
      <c r="U79" s="25">
        <v>29</v>
      </c>
      <c r="V79" s="25">
        <v>23</v>
      </c>
      <c r="W79" s="25">
        <v>457</v>
      </c>
      <c r="X79" s="25">
        <v>480</v>
      </c>
      <c r="Y79" s="25">
        <v>173</v>
      </c>
      <c r="Z79" s="25">
        <v>752</v>
      </c>
    </row>
    <row r="80" spans="1:26" ht="51.75">
      <c r="A80" s="25" t="s">
        <v>7</v>
      </c>
      <c r="B80" s="25" t="s">
        <v>8</v>
      </c>
      <c r="C80" s="26" t="s">
        <v>441</v>
      </c>
      <c r="D80" s="25" t="s">
        <v>247</v>
      </c>
      <c r="E80" s="25" t="s">
        <v>248</v>
      </c>
      <c r="F80" s="25" t="s">
        <v>1616</v>
      </c>
      <c r="G80" s="25" t="s">
        <v>75</v>
      </c>
      <c r="H80" s="25" t="s">
        <v>324</v>
      </c>
      <c r="I80" s="25" t="s">
        <v>76</v>
      </c>
      <c r="J80" s="25" t="s">
        <v>334</v>
      </c>
      <c r="K80" s="25" t="s">
        <v>308</v>
      </c>
      <c r="L80" s="25">
        <v>19</v>
      </c>
      <c r="M80" s="25">
        <v>635</v>
      </c>
      <c r="N80" s="25">
        <v>654</v>
      </c>
      <c r="O80" s="25">
        <v>58</v>
      </c>
      <c r="P80" s="25">
        <v>972</v>
      </c>
      <c r="Q80" s="25">
        <v>1030</v>
      </c>
      <c r="R80" s="25">
        <v>1684</v>
      </c>
      <c r="S80" s="25">
        <v>0</v>
      </c>
      <c r="T80" s="25">
        <v>14</v>
      </c>
      <c r="U80" s="25">
        <v>14</v>
      </c>
      <c r="V80" s="25">
        <v>52</v>
      </c>
      <c r="W80" s="25">
        <v>1004</v>
      </c>
      <c r="X80" s="25">
        <v>1056</v>
      </c>
      <c r="Y80" s="25">
        <v>247</v>
      </c>
      <c r="Z80" s="25">
        <v>1437</v>
      </c>
    </row>
    <row r="81" spans="1:26" ht="64.5">
      <c r="A81" s="25" t="s">
        <v>7</v>
      </c>
      <c r="B81" s="25" t="s">
        <v>8</v>
      </c>
      <c r="C81" s="26" t="s">
        <v>439</v>
      </c>
      <c r="D81" s="25" t="s">
        <v>239</v>
      </c>
      <c r="E81" s="25" t="s">
        <v>240</v>
      </c>
      <c r="F81" s="25" t="s">
        <v>1616</v>
      </c>
      <c r="G81" s="25" t="s">
        <v>241</v>
      </c>
      <c r="H81" s="25" t="s">
        <v>332</v>
      </c>
      <c r="I81" s="25" t="s">
        <v>242</v>
      </c>
      <c r="J81" s="25" t="s">
        <v>333</v>
      </c>
      <c r="K81" s="25" t="s">
        <v>308</v>
      </c>
      <c r="L81" s="25">
        <v>61</v>
      </c>
      <c r="M81" s="25">
        <v>744</v>
      </c>
      <c r="N81" s="25">
        <v>805</v>
      </c>
      <c r="O81" s="25">
        <v>60</v>
      </c>
      <c r="P81" s="25">
        <v>1020</v>
      </c>
      <c r="Q81" s="25">
        <v>1080</v>
      </c>
      <c r="R81" s="25">
        <v>1885</v>
      </c>
      <c r="S81" s="25">
        <v>0</v>
      </c>
      <c r="T81" s="25">
        <v>41</v>
      </c>
      <c r="U81" s="25">
        <v>41</v>
      </c>
      <c r="V81" s="25">
        <v>77</v>
      </c>
      <c r="W81" s="25">
        <v>898</v>
      </c>
      <c r="X81" s="25">
        <v>975</v>
      </c>
      <c r="Y81" s="25">
        <v>369</v>
      </c>
      <c r="Z81" s="25">
        <v>1516</v>
      </c>
    </row>
    <row r="82" spans="1:26" ht="51.75">
      <c r="A82" s="25" t="s">
        <v>7</v>
      </c>
      <c r="B82" s="25" t="s">
        <v>8</v>
      </c>
      <c r="C82" s="26" t="s">
        <v>438</v>
      </c>
      <c r="D82" s="25" t="s">
        <v>243</v>
      </c>
      <c r="E82" s="25" t="s">
        <v>244</v>
      </c>
      <c r="F82" s="25" t="s">
        <v>1616</v>
      </c>
      <c r="G82" s="25" t="s">
        <v>245</v>
      </c>
      <c r="H82" s="25" t="s">
        <v>332</v>
      </c>
      <c r="I82" s="25" t="s">
        <v>246</v>
      </c>
      <c r="J82" s="25" t="s">
        <v>331</v>
      </c>
      <c r="K82" s="25" t="s">
        <v>308</v>
      </c>
      <c r="L82" s="25">
        <v>9</v>
      </c>
      <c r="M82" s="25">
        <v>429</v>
      </c>
      <c r="N82" s="25">
        <v>438</v>
      </c>
      <c r="O82" s="25">
        <v>66</v>
      </c>
      <c r="P82" s="25">
        <v>1088</v>
      </c>
      <c r="Q82" s="25">
        <v>1154</v>
      </c>
      <c r="R82" s="25">
        <v>1592</v>
      </c>
      <c r="S82" s="25">
        <v>0</v>
      </c>
      <c r="T82" s="25">
        <v>22</v>
      </c>
      <c r="U82" s="25">
        <v>22</v>
      </c>
      <c r="V82" s="25">
        <v>45</v>
      </c>
      <c r="W82" s="25">
        <v>889</v>
      </c>
      <c r="X82" s="25">
        <v>934</v>
      </c>
      <c r="Y82" s="25">
        <v>304</v>
      </c>
      <c r="Z82" s="25">
        <v>1288</v>
      </c>
    </row>
    <row r="83" spans="1:26" ht="64.5">
      <c r="A83" s="25" t="s">
        <v>7</v>
      </c>
      <c r="B83" s="25" t="s">
        <v>8</v>
      </c>
      <c r="C83" s="26" t="s">
        <v>398</v>
      </c>
      <c r="D83" s="25" t="s">
        <v>281</v>
      </c>
      <c r="E83" s="25" t="s">
        <v>282</v>
      </c>
      <c r="F83" s="25" t="s">
        <v>1616</v>
      </c>
      <c r="G83" s="25" t="s">
        <v>79</v>
      </c>
      <c r="H83" s="25" t="s">
        <v>330</v>
      </c>
      <c r="I83" s="25" t="s">
        <v>80</v>
      </c>
      <c r="J83" s="25" t="s">
        <v>329</v>
      </c>
      <c r="K83" s="25" t="s">
        <v>308</v>
      </c>
      <c r="L83" s="25">
        <v>61</v>
      </c>
      <c r="M83" s="25">
        <v>905</v>
      </c>
      <c r="N83" s="25">
        <v>966</v>
      </c>
      <c r="O83" s="25">
        <v>69</v>
      </c>
      <c r="P83" s="25">
        <v>1259</v>
      </c>
      <c r="Q83" s="25">
        <v>1328</v>
      </c>
      <c r="R83" s="25">
        <v>2294</v>
      </c>
      <c r="S83" s="25">
        <v>0</v>
      </c>
      <c r="T83" s="25">
        <v>45</v>
      </c>
      <c r="U83" s="25">
        <v>45</v>
      </c>
      <c r="V83" s="25">
        <v>98</v>
      </c>
      <c r="W83" s="25">
        <v>1233</v>
      </c>
      <c r="X83" s="25">
        <v>1331</v>
      </c>
      <c r="Y83" s="25">
        <v>404</v>
      </c>
      <c r="Z83" s="25">
        <v>1890</v>
      </c>
    </row>
    <row r="84" spans="1:26" ht="64.5">
      <c r="A84" s="25" t="s">
        <v>7</v>
      </c>
      <c r="B84" s="25" t="s">
        <v>8</v>
      </c>
      <c r="C84" s="26" t="s">
        <v>437</v>
      </c>
      <c r="D84" s="25" t="s">
        <v>283</v>
      </c>
      <c r="E84" s="25" t="s">
        <v>284</v>
      </c>
      <c r="F84" s="25" t="s">
        <v>1616</v>
      </c>
      <c r="G84" s="25" t="s">
        <v>83</v>
      </c>
      <c r="H84" s="25" t="s">
        <v>300</v>
      </c>
      <c r="I84" s="25" t="s">
        <v>84</v>
      </c>
      <c r="J84" s="25" t="s">
        <v>297</v>
      </c>
      <c r="K84" s="25" t="s">
        <v>1904</v>
      </c>
      <c r="L84" s="25">
        <v>33</v>
      </c>
      <c r="M84" s="25">
        <v>589</v>
      </c>
      <c r="N84" s="25">
        <v>622</v>
      </c>
      <c r="O84" s="25">
        <v>101</v>
      </c>
      <c r="P84" s="25">
        <v>1390</v>
      </c>
      <c r="Q84" s="25">
        <v>1491</v>
      </c>
      <c r="R84" s="25">
        <v>2113</v>
      </c>
      <c r="S84" s="25">
        <v>0</v>
      </c>
      <c r="T84" s="25">
        <v>33</v>
      </c>
      <c r="U84" s="25">
        <v>33</v>
      </c>
      <c r="V84" s="25">
        <v>82</v>
      </c>
      <c r="W84" s="25">
        <v>1100</v>
      </c>
      <c r="X84" s="25">
        <v>1182</v>
      </c>
      <c r="Y84" s="25">
        <v>384</v>
      </c>
      <c r="Z84" s="25">
        <v>1729</v>
      </c>
    </row>
    <row r="85" spans="1:26" ht="51.75">
      <c r="A85" s="25" t="s">
        <v>7</v>
      </c>
      <c r="B85" s="25" t="s">
        <v>8</v>
      </c>
      <c r="C85" s="26" t="s">
        <v>434</v>
      </c>
      <c r="D85" s="25" t="s">
        <v>261</v>
      </c>
      <c r="E85" s="25" t="s">
        <v>262</v>
      </c>
      <c r="F85" s="25" t="s">
        <v>1616</v>
      </c>
      <c r="G85" s="25" t="s">
        <v>263</v>
      </c>
      <c r="H85" s="25" t="s">
        <v>300</v>
      </c>
      <c r="I85" s="25" t="s">
        <v>264</v>
      </c>
      <c r="J85" s="25" t="s">
        <v>302</v>
      </c>
      <c r="K85" s="25" t="s">
        <v>1904</v>
      </c>
      <c r="L85" s="25">
        <v>9</v>
      </c>
      <c r="M85" s="25">
        <v>156</v>
      </c>
      <c r="N85" s="25">
        <v>165</v>
      </c>
      <c r="O85" s="25">
        <v>55</v>
      </c>
      <c r="P85" s="25">
        <v>1106</v>
      </c>
      <c r="Q85" s="25">
        <v>1161</v>
      </c>
      <c r="R85" s="25">
        <v>1326</v>
      </c>
      <c r="S85" s="25">
        <v>0</v>
      </c>
      <c r="T85" s="25">
        <v>26</v>
      </c>
      <c r="U85" s="25">
        <v>26</v>
      </c>
      <c r="V85" s="25">
        <v>42</v>
      </c>
      <c r="W85" s="25">
        <v>474</v>
      </c>
      <c r="X85" s="25">
        <v>516</v>
      </c>
      <c r="Y85" s="25">
        <v>264</v>
      </c>
      <c r="Z85" s="25">
        <v>1062</v>
      </c>
    </row>
    <row r="86" spans="1:26" ht="51.75">
      <c r="A86" s="25" t="s">
        <v>7</v>
      </c>
      <c r="B86" s="25" t="s">
        <v>8</v>
      </c>
      <c r="C86" s="26" t="s">
        <v>435</v>
      </c>
      <c r="D86" s="25" t="s">
        <v>277</v>
      </c>
      <c r="E86" s="25" t="s">
        <v>278</v>
      </c>
      <c r="F86" s="25" t="s">
        <v>1616</v>
      </c>
      <c r="G86" s="25" t="s">
        <v>279</v>
      </c>
      <c r="H86" s="25" t="s">
        <v>295</v>
      </c>
      <c r="I86" s="25" t="s">
        <v>280</v>
      </c>
      <c r="J86" s="25" t="s">
        <v>301</v>
      </c>
      <c r="K86" s="25" t="s">
        <v>1904</v>
      </c>
      <c r="L86" s="25">
        <v>16</v>
      </c>
      <c r="M86" s="25">
        <v>257</v>
      </c>
      <c r="N86" s="25">
        <v>273</v>
      </c>
      <c r="O86" s="25">
        <v>69</v>
      </c>
      <c r="P86" s="25">
        <v>1002</v>
      </c>
      <c r="Q86" s="25">
        <v>1071</v>
      </c>
      <c r="R86" s="25">
        <v>1344</v>
      </c>
      <c r="S86" s="25">
        <v>0</v>
      </c>
      <c r="T86" s="25">
        <v>30</v>
      </c>
      <c r="U86" s="25">
        <v>30</v>
      </c>
      <c r="V86" s="25">
        <v>65</v>
      </c>
      <c r="W86" s="25">
        <v>622</v>
      </c>
      <c r="X86" s="25">
        <v>687</v>
      </c>
      <c r="Y86" s="25">
        <v>285</v>
      </c>
      <c r="Z86" s="25">
        <v>1059</v>
      </c>
    </row>
    <row r="87" spans="1:26" ht="51.75">
      <c r="A87" s="25" t="s">
        <v>7</v>
      </c>
      <c r="B87" s="25" t="s">
        <v>8</v>
      </c>
      <c r="C87" s="26" t="s">
        <v>421</v>
      </c>
      <c r="D87" s="25" t="s">
        <v>265</v>
      </c>
      <c r="E87" s="25" t="s">
        <v>266</v>
      </c>
      <c r="F87" s="25" t="s">
        <v>1616</v>
      </c>
      <c r="G87" s="25" t="s">
        <v>267</v>
      </c>
      <c r="H87" s="25" t="s">
        <v>295</v>
      </c>
      <c r="I87" s="25" t="s">
        <v>268</v>
      </c>
      <c r="J87" s="25" t="s">
        <v>294</v>
      </c>
      <c r="K87" s="25" t="s">
        <v>1906</v>
      </c>
      <c r="L87" s="25">
        <v>29</v>
      </c>
      <c r="M87" s="25">
        <v>496</v>
      </c>
      <c r="N87" s="25">
        <v>525</v>
      </c>
      <c r="O87" s="25">
        <v>24</v>
      </c>
      <c r="P87" s="25">
        <v>313</v>
      </c>
      <c r="Q87" s="25">
        <v>337</v>
      </c>
      <c r="R87" s="25">
        <v>862</v>
      </c>
      <c r="S87" s="25">
        <v>0</v>
      </c>
      <c r="T87" s="25">
        <v>14</v>
      </c>
      <c r="U87" s="25">
        <v>14</v>
      </c>
      <c r="V87" s="25">
        <v>33</v>
      </c>
      <c r="W87" s="25">
        <v>439</v>
      </c>
      <c r="X87" s="25">
        <v>472</v>
      </c>
      <c r="Y87" s="25">
        <v>197</v>
      </c>
      <c r="Z87" s="25">
        <v>665</v>
      </c>
    </row>
    <row r="88" spans="1:26" ht="39">
      <c r="A88" s="25" t="s">
        <v>7</v>
      </c>
      <c r="B88" s="25" t="s">
        <v>8</v>
      </c>
      <c r="C88" s="26" t="s">
        <v>430</v>
      </c>
      <c r="D88" s="25" t="s">
        <v>275</v>
      </c>
      <c r="E88" s="25" t="s">
        <v>276</v>
      </c>
      <c r="F88" s="25" t="s">
        <v>1616</v>
      </c>
      <c r="G88" s="25" t="s">
        <v>113</v>
      </c>
      <c r="H88" s="25" t="s">
        <v>306</v>
      </c>
      <c r="I88" s="25" t="s">
        <v>114</v>
      </c>
      <c r="J88" s="25" t="s">
        <v>335</v>
      </c>
      <c r="K88" s="25" t="s">
        <v>308</v>
      </c>
      <c r="L88" s="25">
        <v>37</v>
      </c>
      <c r="M88" s="25">
        <v>493</v>
      </c>
      <c r="N88" s="25">
        <v>530</v>
      </c>
      <c r="O88" s="25">
        <v>78</v>
      </c>
      <c r="P88" s="25">
        <v>924</v>
      </c>
      <c r="Q88" s="25">
        <v>1002</v>
      </c>
      <c r="R88" s="25">
        <v>1532</v>
      </c>
      <c r="S88" s="25">
        <v>0</v>
      </c>
      <c r="T88" s="25">
        <v>12</v>
      </c>
      <c r="U88" s="25">
        <v>12</v>
      </c>
      <c r="V88" s="25">
        <v>62</v>
      </c>
      <c r="W88" s="25">
        <v>897</v>
      </c>
      <c r="X88" s="25">
        <v>959</v>
      </c>
      <c r="Y88" s="25">
        <v>227</v>
      </c>
      <c r="Z88" s="25">
        <v>1305</v>
      </c>
    </row>
    <row r="89" spans="1:26" ht="39">
      <c r="A89" s="25" t="s">
        <v>7</v>
      </c>
      <c r="B89" s="25" t="s">
        <v>8</v>
      </c>
      <c r="C89" s="26" t="s">
        <v>428</v>
      </c>
      <c r="D89" s="25" t="s">
        <v>269</v>
      </c>
      <c r="E89" s="25" t="s">
        <v>270</v>
      </c>
      <c r="F89" s="25" t="s">
        <v>1616</v>
      </c>
      <c r="G89" s="25" t="s">
        <v>271</v>
      </c>
      <c r="H89" s="25" t="s">
        <v>306</v>
      </c>
      <c r="I89" s="25" t="s">
        <v>272</v>
      </c>
      <c r="J89" s="25" t="s">
        <v>328</v>
      </c>
      <c r="K89" s="25" t="s">
        <v>308</v>
      </c>
      <c r="L89" s="25">
        <v>87</v>
      </c>
      <c r="M89" s="25">
        <v>1012</v>
      </c>
      <c r="N89" s="25">
        <v>1099</v>
      </c>
      <c r="O89" s="25">
        <v>71</v>
      </c>
      <c r="P89" s="25">
        <v>778</v>
      </c>
      <c r="Q89" s="25">
        <v>849</v>
      </c>
      <c r="R89" s="25">
        <v>1948</v>
      </c>
      <c r="S89" s="25">
        <v>0</v>
      </c>
      <c r="T89" s="25">
        <v>24</v>
      </c>
      <c r="U89" s="25">
        <v>24</v>
      </c>
      <c r="V89" s="25">
        <v>95</v>
      </c>
      <c r="W89" s="25">
        <v>1068</v>
      </c>
      <c r="X89" s="25">
        <v>1163</v>
      </c>
      <c r="Y89" s="25">
        <v>378</v>
      </c>
      <c r="Z89" s="25">
        <v>1570</v>
      </c>
    </row>
    <row r="90" spans="1:26" ht="39">
      <c r="A90" s="25" t="s">
        <v>7</v>
      </c>
      <c r="B90" s="25" t="s">
        <v>8</v>
      </c>
      <c r="C90" s="26" t="s">
        <v>428</v>
      </c>
      <c r="D90" s="25" t="s">
        <v>273</v>
      </c>
      <c r="E90" s="25" t="s">
        <v>274</v>
      </c>
      <c r="F90" s="25" t="s">
        <v>1616</v>
      </c>
      <c r="G90" s="25" t="s">
        <v>271</v>
      </c>
      <c r="H90" s="25" t="s">
        <v>306</v>
      </c>
      <c r="I90" s="25" t="s">
        <v>272</v>
      </c>
      <c r="J90" s="25" t="s">
        <v>328</v>
      </c>
      <c r="K90" s="25" t="s">
        <v>308</v>
      </c>
      <c r="L90" s="25">
        <v>34</v>
      </c>
      <c r="M90" s="25">
        <v>170</v>
      </c>
      <c r="N90" s="25">
        <v>204</v>
      </c>
      <c r="O90" s="25">
        <v>43</v>
      </c>
      <c r="P90" s="25">
        <v>152</v>
      </c>
      <c r="Q90" s="25">
        <v>195</v>
      </c>
      <c r="R90" s="25">
        <v>399</v>
      </c>
      <c r="S90" s="25">
        <v>0</v>
      </c>
      <c r="T90" s="25">
        <v>3</v>
      </c>
      <c r="U90" s="25">
        <v>3</v>
      </c>
      <c r="V90" s="25">
        <v>42</v>
      </c>
      <c r="W90" s="25">
        <v>182</v>
      </c>
      <c r="X90" s="25">
        <v>224</v>
      </c>
      <c r="Y90" s="25">
        <v>66</v>
      </c>
      <c r="Z90" s="25">
        <v>333</v>
      </c>
    </row>
    <row r="91" spans="1:26" ht="64.5">
      <c r="A91" s="25" t="s">
        <v>7</v>
      </c>
      <c r="B91" s="25" t="s">
        <v>8</v>
      </c>
      <c r="C91" s="26" t="s">
        <v>429</v>
      </c>
      <c r="D91" s="25" t="s">
        <v>285</v>
      </c>
      <c r="E91" s="25" t="s">
        <v>286</v>
      </c>
      <c r="F91" s="25" t="s">
        <v>1616</v>
      </c>
      <c r="G91" s="25" t="s">
        <v>287</v>
      </c>
      <c r="H91" s="25" t="s">
        <v>306</v>
      </c>
      <c r="I91" s="25" t="s">
        <v>305</v>
      </c>
      <c r="J91" s="25" t="s">
        <v>304</v>
      </c>
      <c r="K91" s="25" t="s">
        <v>1905</v>
      </c>
      <c r="L91" s="25">
        <v>26</v>
      </c>
      <c r="M91" s="25">
        <v>365</v>
      </c>
      <c r="N91" s="25">
        <v>391</v>
      </c>
      <c r="O91" s="25">
        <v>32</v>
      </c>
      <c r="P91" s="25">
        <v>398</v>
      </c>
      <c r="Q91" s="25">
        <v>430</v>
      </c>
      <c r="R91" s="25">
        <v>821</v>
      </c>
      <c r="S91" s="25">
        <v>0</v>
      </c>
      <c r="T91" s="25">
        <v>9</v>
      </c>
      <c r="U91" s="25">
        <v>9</v>
      </c>
      <c r="V91" s="25">
        <v>32</v>
      </c>
      <c r="W91" s="25">
        <v>431</v>
      </c>
      <c r="X91" s="25">
        <v>463</v>
      </c>
      <c r="Y91" s="25">
        <v>150</v>
      </c>
      <c r="Z91" s="25">
        <v>671</v>
      </c>
    </row>
    <row r="92" spans="1:26" ht="51.75">
      <c r="A92" s="25" t="s">
        <v>7</v>
      </c>
      <c r="B92" s="25" t="s">
        <v>8</v>
      </c>
      <c r="C92" s="26" t="s">
        <v>436</v>
      </c>
      <c r="D92" s="25" t="s">
        <v>289</v>
      </c>
      <c r="E92" s="25" t="s">
        <v>290</v>
      </c>
      <c r="F92" s="25" t="s">
        <v>1616</v>
      </c>
      <c r="G92" s="25" t="s">
        <v>291</v>
      </c>
      <c r="H92" s="25" t="s">
        <v>300</v>
      </c>
      <c r="I92" s="25" t="s">
        <v>292</v>
      </c>
      <c r="J92" s="25" t="s">
        <v>299</v>
      </c>
      <c r="K92" s="25" t="s">
        <v>1904</v>
      </c>
      <c r="L92" s="25">
        <v>10</v>
      </c>
      <c r="M92" s="25">
        <v>285</v>
      </c>
      <c r="N92" s="25">
        <v>295</v>
      </c>
      <c r="O92" s="25">
        <v>33</v>
      </c>
      <c r="P92" s="25">
        <v>735</v>
      </c>
      <c r="Q92" s="25">
        <v>768</v>
      </c>
      <c r="R92" s="25">
        <v>1063</v>
      </c>
      <c r="S92" s="25">
        <v>0</v>
      </c>
      <c r="T92" s="25">
        <v>18</v>
      </c>
      <c r="U92" s="25">
        <v>18</v>
      </c>
      <c r="V92" s="25">
        <v>24</v>
      </c>
      <c r="W92" s="25">
        <v>508</v>
      </c>
      <c r="X92" s="25">
        <v>532</v>
      </c>
      <c r="Y92" s="25">
        <v>201</v>
      </c>
      <c r="Z92" s="25">
        <v>862</v>
      </c>
    </row>
    <row r="93" spans="1:2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>
      <c r="A94" s="19" t="s">
        <v>381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>
      <c r="A95" s="121" t="s">
        <v>1585</v>
      </c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>
      <c r="A96" s="121" t="s">
        <v>1632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28.5" customHeight="1">
      <c r="A97" s="121" t="s">
        <v>1631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>
      <c r="A98" s="121" t="s">
        <v>1633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>
      <c r="A99" s="121" t="s">
        <v>1634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18">
      <c r="A100" s="129" t="s">
        <v>1635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</sheetData>
  <mergeCells count="7">
    <mergeCell ref="A100:Z100"/>
    <mergeCell ref="A1:Z1"/>
    <mergeCell ref="A95:Z95"/>
    <mergeCell ref="A96:Z96"/>
    <mergeCell ref="A97:Z97"/>
    <mergeCell ref="A98:Z98"/>
    <mergeCell ref="A99:Z99"/>
  </mergeCell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BF66-D93A-4B29-B078-00DB35B151CA}">
  <dimension ref="A1:S170"/>
  <sheetViews>
    <sheetView zoomScale="90" zoomScaleNormal="90" workbookViewId="0">
      <pane ySplit="2" topLeftCell="A175" activePane="bottomLeft" state="frozen"/>
      <selection pane="bottomLeft" activeCell="F11" sqref="F11"/>
    </sheetView>
  </sheetViews>
  <sheetFormatPr defaultRowHeight="15"/>
  <cols>
    <col min="1" max="1" width="18.42578125" customWidth="1"/>
    <col min="2" max="2" width="16.140625" customWidth="1"/>
    <col min="3" max="3" width="24" customWidth="1"/>
    <col min="4" max="4" width="16.42578125" customWidth="1"/>
    <col min="5" max="5" width="17" customWidth="1"/>
    <col min="6" max="6" width="18.5703125" customWidth="1"/>
    <col min="7" max="7" width="23.85546875" customWidth="1"/>
    <col min="8" max="8" width="24.5703125" customWidth="1"/>
    <col min="9" max="9" width="35.85546875" style="2" customWidth="1"/>
    <col min="10" max="10" width="29.7109375" customWidth="1"/>
    <col min="11" max="11" width="39.28515625" customWidth="1"/>
    <col min="12" max="12" width="20.5703125" customWidth="1"/>
    <col min="13" max="13" width="19.140625" customWidth="1"/>
    <col min="14" max="14" width="17.5703125" customWidth="1"/>
    <col min="15" max="15" width="18" customWidth="1"/>
    <col min="16" max="16" width="28" customWidth="1"/>
    <col min="17" max="17" width="29" customWidth="1"/>
    <col min="18" max="18" width="23.7109375" customWidth="1"/>
    <col min="19" max="19" width="19.5703125" customWidth="1"/>
  </cols>
  <sheetData>
    <row r="1" spans="1:19" ht="45" customHeight="1">
      <c r="A1" s="130" t="s">
        <v>1881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s="3" customFormat="1" ht="111" customHeight="1">
      <c r="A2" s="24" t="s">
        <v>0</v>
      </c>
      <c r="B2" s="24" t="s">
        <v>1628</v>
      </c>
      <c r="C2" s="24" t="s">
        <v>1636</v>
      </c>
      <c r="D2" s="24" t="s">
        <v>1625</v>
      </c>
      <c r="E2" s="24" t="s">
        <v>1637</v>
      </c>
      <c r="F2" s="24" t="s">
        <v>1638</v>
      </c>
      <c r="G2" s="24" t="s">
        <v>378</v>
      </c>
      <c r="H2" s="24" t="s">
        <v>377</v>
      </c>
      <c r="I2" s="24" t="s">
        <v>376</v>
      </c>
      <c r="J2" s="24" t="s">
        <v>375</v>
      </c>
      <c r="K2" s="24" t="s">
        <v>447</v>
      </c>
      <c r="L2" s="24" t="s">
        <v>448</v>
      </c>
      <c r="M2" s="24" t="s">
        <v>449</v>
      </c>
      <c r="N2" s="24" t="s">
        <v>450</v>
      </c>
      <c r="O2" s="24" t="s">
        <v>451</v>
      </c>
      <c r="P2" s="24" t="s">
        <v>452</v>
      </c>
      <c r="Q2" s="24" t="s">
        <v>453</v>
      </c>
      <c r="R2" s="24" t="s">
        <v>454</v>
      </c>
      <c r="S2" s="24" t="s">
        <v>455</v>
      </c>
    </row>
    <row r="3" spans="1:19" ht="26.25">
      <c r="A3" s="25" t="s">
        <v>7</v>
      </c>
      <c r="B3" s="25" t="s">
        <v>8</v>
      </c>
      <c r="C3" s="25" t="s">
        <v>281</v>
      </c>
      <c r="D3" s="25" t="s">
        <v>282</v>
      </c>
      <c r="E3" s="25" t="s">
        <v>1616</v>
      </c>
      <c r="F3" s="25" t="s">
        <v>79</v>
      </c>
      <c r="G3" s="25" t="s">
        <v>330</v>
      </c>
      <c r="H3" s="25" t="s">
        <v>80</v>
      </c>
      <c r="I3" s="25" t="s">
        <v>456</v>
      </c>
      <c r="J3" s="25" t="s">
        <v>308</v>
      </c>
      <c r="K3" s="25" t="s">
        <v>457</v>
      </c>
      <c r="L3" s="25" t="s">
        <v>458</v>
      </c>
      <c r="M3" s="25" t="s">
        <v>459</v>
      </c>
      <c r="N3" s="25">
        <v>97</v>
      </c>
      <c r="O3" s="25">
        <v>8</v>
      </c>
      <c r="P3" s="25" t="s">
        <v>460</v>
      </c>
      <c r="Q3" s="25" t="s">
        <v>461</v>
      </c>
      <c r="R3" s="25" t="s">
        <v>462</v>
      </c>
      <c r="S3" s="25" t="s">
        <v>463</v>
      </c>
    </row>
    <row r="4" spans="1:19" ht="26.25">
      <c r="A4" s="25" t="s">
        <v>7</v>
      </c>
      <c r="B4" s="25" t="s">
        <v>8</v>
      </c>
      <c r="C4" s="25" t="s">
        <v>281</v>
      </c>
      <c r="D4" s="25" t="s">
        <v>282</v>
      </c>
      <c r="E4" s="25" t="s">
        <v>1616</v>
      </c>
      <c r="F4" s="25" t="s">
        <v>79</v>
      </c>
      <c r="G4" s="25" t="s">
        <v>330</v>
      </c>
      <c r="H4" s="25" t="s">
        <v>80</v>
      </c>
      <c r="I4" s="25" t="s">
        <v>456</v>
      </c>
      <c r="J4" s="25" t="s">
        <v>308</v>
      </c>
      <c r="K4" s="25" t="s">
        <v>464</v>
      </c>
      <c r="L4" s="25" t="s">
        <v>465</v>
      </c>
      <c r="M4" s="25" t="s">
        <v>466</v>
      </c>
      <c r="N4" s="25">
        <v>89</v>
      </c>
      <c r="O4" s="25">
        <v>39</v>
      </c>
      <c r="P4" s="25" t="s">
        <v>467</v>
      </c>
      <c r="Q4" s="25" t="s">
        <v>468</v>
      </c>
      <c r="R4" s="25" t="s">
        <v>469</v>
      </c>
      <c r="S4" s="25" t="s">
        <v>463</v>
      </c>
    </row>
    <row r="5" spans="1:19" ht="26.25">
      <c r="A5" s="25" t="s">
        <v>7</v>
      </c>
      <c r="B5" s="25" t="s">
        <v>8</v>
      </c>
      <c r="C5" s="25" t="s">
        <v>77</v>
      </c>
      <c r="D5" s="25" t="s">
        <v>78</v>
      </c>
      <c r="E5" s="25" t="s">
        <v>11</v>
      </c>
      <c r="F5" s="25" t="s">
        <v>79</v>
      </c>
      <c r="G5" s="25" t="s">
        <v>330</v>
      </c>
      <c r="H5" s="25" t="s">
        <v>80</v>
      </c>
      <c r="I5" s="25" t="s">
        <v>456</v>
      </c>
      <c r="J5" s="25" t="s">
        <v>308</v>
      </c>
      <c r="K5" s="25" t="s">
        <v>457</v>
      </c>
      <c r="L5" s="25" t="s">
        <v>470</v>
      </c>
      <c r="M5" s="25" t="s">
        <v>471</v>
      </c>
      <c r="N5" s="25">
        <v>113</v>
      </c>
      <c r="O5" s="25">
        <v>11</v>
      </c>
      <c r="P5" s="25" t="s">
        <v>472</v>
      </c>
      <c r="Q5" s="25" t="s">
        <v>473</v>
      </c>
      <c r="R5" s="25" t="s">
        <v>474</v>
      </c>
      <c r="S5" s="25" t="s">
        <v>475</v>
      </c>
    </row>
    <row r="6" spans="1:19" ht="26.25">
      <c r="A6" s="25" t="s">
        <v>7</v>
      </c>
      <c r="B6" s="25" t="s">
        <v>8</v>
      </c>
      <c r="C6" s="25" t="s">
        <v>77</v>
      </c>
      <c r="D6" s="25" t="s">
        <v>78</v>
      </c>
      <c r="E6" s="25" t="s">
        <v>11</v>
      </c>
      <c r="F6" s="25" t="s">
        <v>79</v>
      </c>
      <c r="G6" s="25" t="s">
        <v>330</v>
      </c>
      <c r="H6" s="25" t="s">
        <v>80</v>
      </c>
      <c r="I6" s="25" t="s">
        <v>456</v>
      </c>
      <c r="J6" s="25" t="s">
        <v>308</v>
      </c>
      <c r="K6" s="25" t="s">
        <v>464</v>
      </c>
      <c r="L6" s="25" t="s">
        <v>476</v>
      </c>
      <c r="M6" s="25" t="s">
        <v>477</v>
      </c>
      <c r="N6" s="25">
        <v>65</v>
      </c>
      <c r="O6" s="25">
        <v>30</v>
      </c>
      <c r="P6" s="25" t="s">
        <v>478</v>
      </c>
      <c r="Q6" s="25" t="s">
        <v>479</v>
      </c>
      <c r="R6" s="25" t="s">
        <v>480</v>
      </c>
      <c r="S6" s="25" t="s">
        <v>481</v>
      </c>
    </row>
    <row r="7" spans="1:19" ht="26.25">
      <c r="A7" s="25" t="s">
        <v>7</v>
      </c>
      <c r="B7" s="25" t="s">
        <v>8</v>
      </c>
      <c r="C7" s="25" t="s">
        <v>178</v>
      </c>
      <c r="D7" s="25" t="s">
        <v>179</v>
      </c>
      <c r="E7" s="25" t="s">
        <v>1616</v>
      </c>
      <c r="F7" s="25" t="s">
        <v>174</v>
      </c>
      <c r="G7" s="25" t="s">
        <v>352</v>
      </c>
      <c r="H7" s="25" t="s">
        <v>175</v>
      </c>
      <c r="I7" s="25" t="s">
        <v>482</v>
      </c>
      <c r="J7" s="25" t="s">
        <v>308</v>
      </c>
      <c r="K7" s="25" t="s">
        <v>457</v>
      </c>
      <c r="L7" s="25" t="s">
        <v>483</v>
      </c>
      <c r="M7" s="25" t="s">
        <v>484</v>
      </c>
      <c r="N7" s="25">
        <v>63</v>
      </c>
      <c r="O7" s="25">
        <v>11</v>
      </c>
      <c r="P7" s="25" t="s">
        <v>485</v>
      </c>
      <c r="Q7" s="25" t="s">
        <v>486</v>
      </c>
      <c r="R7" s="25" t="s">
        <v>487</v>
      </c>
      <c r="S7" s="25" t="s">
        <v>488</v>
      </c>
    </row>
    <row r="8" spans="1:19" ht="26.25">
      <c r="A8" s="25" t="s">
        <v>7</v>
      </c>
      <c r="B8" s="25" t="s">
        <v>8</v>
      </c>
      <c r="C8" s="25" t="s">
        <v>178</v>
      </c>
      <c r="D8" s="25" t="s">
        <v>179</v>
      </c>
      <c r="E8" s="25" t="s">
        <v>1616</v>
      </c>
      <c r="F8" s="25" t="s">
        <v>174</v>
      </c>
      <c r="G8" s="25" t="s">
        <v>352</v>
      </c>
      <c r="H8" s="25" t="s">
        <v>175</v>
      </c>
      <c r="I8" s="25" t="s">
        <v>482</v>
      </c>
      <c r="J8" s="25" t="s">
        <v>308</v>
      </c>
      <c r="K8" s="25" t="s">
        <v>464</v>
      </c>
      <c r="L8" s="25" t="s">
        <v>489</v>
      </c>
      <c r="M8" s="25" t="s">
        <v>490</v>
      </c>
      <c r="N8" s="25">
        <v>112</v>
      </c>
      <c r="O8" s="25">
        <v>55</v>
      </c>
      <c r="P8" s="25" t="s">
        <v>491</v>
      </c>
      <c r="Q8" s="25" t="s">
        <v>492</v>
      </c>
      <c r="R8" s="25" t="s">
        <v>493</v>
      </c>
      <c r="S8" s="25" t="s">
        <v>494</v>
      </c>
    </row>
    <row r="9" spans="1:19" ht="26.25">
      <c r="A9" s="25" t="s">
        <v>7</v>
      </c>
      <c r="B9" s="25" t="s">
        <v>8</v>
      </c>
      <c r="C9" s="25" t="s">
        <v>172</v>
      </c>
      <c r="D9" s="25" t="s">
        <v>173</v>
      </c>
      <c r="E9" s="25" t="s">
        <v>1616</v>
      </c>
      <c r="F9" s="25" t="s">
        <v>174</v>
      </c>
      <c r="G9" s="25" t="s">
        <v>352</v>
      </c>
      <c r="H9" s="25" t="s">
        <v>175</v>
      </c>
      <c r="I9" s="25" t="s">
        <v>482</v>
      </c>
      <c r="J9" s="25" t="s">
        <v>308</v>
      </c>
      <c r="K9" s="25" t="s">
        <v>457</v>
      </c>
      <c r="L9" s="25" t="s">
        <v>495</v>
      </c>
      <c r="M9" s="25" t="s">
        <v>496</v>
      </c>
      <c r="N9" s="25">
        <v>70</v>
      </c>
      <c r="O9" s="25">
        <v>7</v>
      </c>
      <c r="P9" s="25" t="s">
        <v>497</v>
      </c>
      <c r="Q9" s="25" t="s">
        <v>498</v>
      </c>
      <c r="R9" s="25" t="s">
        <v>469</v>
      </c>
      <c r="S9" s="25" t="s">
        <v>499</v>
      </c>
    </row>
    <row r="10" spans="1:19" ht="26.25">
      <c r="A10" s="25" t="s">
        <v>7</v>
      </c>
      <c r="B10" s="25" t="s">
        <v>8</v>
      </c>
      <c r="C10" s="25" t="s">
        <v>172</v>
      </c>
      <c r="D10" s="25" t="s">
        <v>173</v>
      </c>
      <c r="E10" s="25" t="s">
        <v>1616</v>
      </c>
      <c r="F10" s="25" t="s">
        <v>174</v>
      </c>
      <c r="G10" s="25" t="s">
        <v>352</v>
      </c>
      <c r="H10" s="25" t="s">
        <v>175</v>
      </c>
      <c r="I10" s="25" t="s">
        <v>482</v>
      </c>
      <c r="J10" s="25" t="s">
        <v>308</v>
      </c>
      <c r="K10" s="25" t="s">
        <v>464</v>
      </c>
      <c r="L10" s="25" t="s">
        <v>500</v>
      </c>
      <c r="M10" s="25" t="s">
        <v>501</v>
      </c>
      <c r="N10" s="25">
        <v>102</v>
      </c>
      <c r="O10" s="25">
        <v>52</v>
      </c>
      <c r="P10" s="25" t="s">
        <v>502</v>
      </c>
      <c r="Q10" s="25" t="s">
        <v>503</v>
      </c>
      <c r="R10" s="25" t="s">
        <v>504</v>
      </c>
      <c r="S10" s="25" t="s">
        <v>505</v>
      </c>
    </row>
    <row r="11" spans="1:19" ht="26.25">
      <c r="A11" s="25" t="s">
        <v>7</v>
      </c>
      <c r="B11" s="25" t="s">
        <v>8</v>
      </c>
      <c r="C11" s="25" t="s">
        <v>253</v>
      </c>
      <c r="D11" s="25" t="s">
        <v>254</v>
      </c>
      <c r="E11" s="25" t="s">
        <v>1616</v>
      </c>
      <c r="F11" s="25" t="s">
        <v>255</v>
      </c>
      <c r="G11" s="25" t="s">
        <v>318</v>
      </c>
      <c r="H11" s="25" t="s">
        <v>256</v>
      </c>
      <c r="I11" s="25" t="s">
        <v>506</v>
      </c>
      <c r="J11" s="25" t="s">
        <v>308</v>
      </c>
      <c r="K11" s="25" t="s">
        <v>457</v>
      </c>
      <c r="L11" s="25" t="s">
        <v>507</v>
      </c>
      <c r="M11" s="25" t="s">
        <v>508</v>
      </c>
      <c r="N11" s="25">
        <v>8</v>
      </c>
      <c r="O11" s="25">
        <v>7</v>
      </c>
      <c r="P11" s="25" t="s">
        <v>509</v>
      </c>
      <c r="Q11" s="25" t="s">
        <v>510</v>
      </c>
      <c r="R11" s="25" t="s">
        <v>493</v>
      </c>
      <c r="S11" s="25" t="s">
        <v>511</v>
      </c>
    </row>
    <row r="12" spans="1:19" ht="26.25">
      <c r="A12" s="25" t="s">
        <v>7</v>
      </c>
      <c r="B12" s="25" t="s">
        <v>8</v>
      </c>
      <c r="C12" s="25" t="s">
        <v>253</v>
      </c>
      <c r="D12" s="25" t="s">
        <v>254</v>
      </c>
      <c r="E12" s="25" t="s">
        <v>1616</v>
      </c>
      <c r="F12" s="25" t="s">
        <v>255</v>
      </c>
      <c r="G12" s="25" t="s">
        <v>318</v>
      </c>
      <c r="H12" s="25" t="s">
        <v>256</v>
      </c>
      <c r="I12" s="25" t="s">
        <v>506</v>
      </c>
      <c r="J12" s="25" t="s">
        <v>308</v>
      </c>
      <c r="K12" s="25" t="s">
        <v>464</v>
      </c>
      <c r="L12" s="25" t="s">
        <v>512</v>
      </c>
      <c r="M12" s="25" t="s">
        <v>513</v>
      </c>
      <c r="N12" s="25">
        <v>119</v>
      </c>
      <c r="O12" s="25">
        <v>34</v>
      </c>
      <c r="P12" s="25" t="s">
        <v>514</v>
      </c>
      <c r="Q12" s="25" t="s">
        <v>515</v>
      </c>
      <c r="R12" s="25" t="s">
        <v>505</v>
      </c>
      <c r="S12" s="25" t="s">
        <v>516</v>
      </c>
    </row>
    <row r="13" spans="1:19" ht="26.25">
      <c r="A13" s="25" t="s">
        <v>7</v>
      </c>
      <c r="B13" s="25" t="s">
        <v>8</v>
      </c>
      <c r="C13" s="25" t="s">
        <v>221</v>
      </c>
      <c r="D13" s="25" t="s">
        <v>222</v>
      </c>
      <c r="E13" s="25" t="s">
        <v>1616</v>
      </c>
      <c r="F13" s="25" t="s">
        <v>223</v>
      </c>
      <c r="G13" s="25" t="s">
        <v>318</v>
      </c>
      <c r="H13" s="25" t="s">
        <v>224</v>
      </c>
      <c r="I13" s="25" t="s">
        <v>517</v>
      </c>
      <c r="J13" s="25" t="s">
        <v>308</v>
      </c>
      <c r="K13" s="25" t="s">
        <v>457</v>
      </c>
      <c r="L13" s="25" t="s">
        <v>518</v>
      </c>
      <c r="M13" s="25" t="s">
        <v>519</v>
      </c>
      <c r="N13" s="25">
        <v>121</v>
      </c>
      <c r="O13" s="25">
        <v>16</v>
      </c>
      <c r="P13" s="25" t="s">
        <v>520</v>
      </c>
      <c r="Q13" s="25" t="s">
        <v>521</v>
      </c>
      <c r="R13" s="25" t="s">
        <v>488</v>
      </c>
      <c r="S13" s="25" t="s">
        <v>522</v>
      </c>
    </row>
    <row r="14" spans="1:19" ht="26.25">
      <c r="A14" s="25" t="s">
        <v>7</v>
      </c>
      <c r="B14" s="25" t="s">
        <v>8</v>
      </c>
      <c r="C14" s="25" t="s">
        <v>221</v>
      </c>
      <c r="D14" s="25" t="s">
        <v>222</v>
      </c>
      <c r="E14" s="25" t="s">
        <v>1616</v>
      </c>
      <c r="F14" s="25" t="s">
        <v>223</v>
      </c>
      <c r="G14" s="25" t="s">
        <v>318</v>
      </c>
      <c r="H14" s="25" t="s">
        <v>224</v>
      </c>
      <c r="I14" s="25" t="s">
        <v>517</v>
      </c>
      <c r="J14" s="25" t="s">
        <v>308</v>
      </c>
      <c r="K14" s="25" t="s">
        <v>464</v>
      </c>
      <c r="L14" s="25" t="s">
        <v>523</v>
      </c>
      <c r="M14" s="25" t="s">
        <v>524</v>
      </c>
      <c r="N14" s="25">
        <v>43</v>
      </c>
      <c r="O14" s="25">
        <v>20</v>
      </c>
      <c r="P14" s="25" t="s">
        <v>525</v>
      </c>
      <c r="Q14" s="25" t="s">
        <v>526</v>
      </c>
      <c r="R14" s="25" t="s">
        <v>527</v>
      </c>
      <c r="S14" s="25" t="s">
        <v>528</v>
      </c>
    </row>
    <row r="15" spans="1:19" ht="26.25">
      <c r="A15" s="25" t="s">
        <v>7</v>
      </c>
      <c r="B15" s="25" t="s">
        <v>8</v>
      </c>
      <c r="C15" s="25" t="s">
        <v>257</v>
      </c>
      <c r="D15" s="25" t="s">
        <v>258</v>
      </c>
      <c r="E15" s="25" t="s">
        <v>1616</v>
      </c>
      <c r="F15" s="25" t="s">
        <v>259</v>
      </c>
      <c r="G15" s="25" t="s">
        <v>318</v>
      </c>
      <c r="H15" s="25" t="s">
        <v>260</v>
      </c>
      <c r="I15" s="25" t="s">
        <v>529</v>
      </c>
      <c r="J15" s="25" t="s">
        <v>308</v>
      </c>
      <c r="K15" s="25" t="s">
        <v>457</v>
      </c>
      <c r="L15" s="25" t="s">
        <v>530</v>
      </c>
      <c r="M15" s="25" t="s">
        <v>531</v>
      </c>
      <c r="N15" s="25">
        <v>3</v>
      </c>
      <c r="O15" s="25">
        <v>2</v>
      </c>
      <c r="P15" s="25" t="s">
        <v>532</v>
      </c>
      <c r="Q15" s="25" t="s">
        <v>533</v>
      </c>
      <c r="R15" s="25" t="s">
        <v>469</v>
      </c>
      <c r="S15" s="25" t="s">
        <v>534</v>
      </c>
    </row>
    <row r="16" spans="1:19" ht="26.25">
      <c r="A16" s="25" t="s">
        <v>7</v>
      </c>
      <c r="B16" s="25" t="s">
        <v>8</v>
      </c>
      <c r="C16" s="25" t="s">
        <v>257</v>
      </c>
      <c r="D16" s="25" t="s">
        <v>258</v>
      </c>
      <c r="E16" s="25" t="s">
        <v>1616</v>
      </c>
      <c r="F16" s="25" t="s">
        <v>259</v>
      </c>
      <c r="G16" s="25" t="s">
        <v>318</v>
      </c>
      <c r="H16" s="25" t="s">
        <v>260</v>
      </c>
      <c r="I16" s="25" t="s">
        <v>529</v>
      </c>
      <c r="J16" s="25" t="s">
        <v>308</v>
      </c>
      <c r="K16" s="25" t="s">
        <v>464</v>
      </c>
      <c r="L16" s="25" t="s">
        <v>523</v>
      </c>
      <c r="M16" s="25" t="s">
        <v>535</v>
      </c>
      <c r="N16" s="25">
        <v>107</v>
      </c>
      <c r="O16" s="25">
        <v>46</v>
      </c>
      <c r="P16" s="25" t="s">
        <v>536</v>
      </c>
      <c r="Q16" s="25" t="s">
        <v>537</v>
      </c>
      <c r="R16" s="25" t="s">
        <v>538</v>
      </c>
      <c r="S16" s="25" t="s">
        <v>539</v>
      </c>
    </row>
    <row r="17" spans="1:19" ht="26.25">
      <c r="A17" s="25" t="s">
        <v>7</v>
      </c>
      <c r="B17" s="25" t="s">
        <v>8</v>
      </c>
      <c r="C17" s="25" t="s">
        <v>249</v>
      </c>
      <c r="D17" s="25" t="s">
        <v>250</v>
      </c>
      <c r="E17" s="25" t="s">
        <v>1616</v>
      </c>
      <c r="F17" s="25" t="s">
        <v>251</v>
      </c>
      <c r="G17" s="25" t="s">
        <v>318</v>
      </c>
      <c r="H17" s="25" t="s">
        <v>252</v>
      </c>
      <c r="I17" s="25" t="s">
        <v>540</v>
      </c>
      <c r="J17" s="25" t="s">
        <v>308</v>
      </c>
      <c r="K17" s="25" t="s">
        <v>457</v>
      </c>
      <c r="L17" s="25" t="s">
        <v>541</v>
      </c>
      <c r="M17" s="25" t="s">
        <v>542</v>
      </c>
      <c r="N17" s="25">
        <v>90</v>
      </c>
      <c r="O17" s="25">
        <v>9</v>
      </c>
      <c r="P17" s="25" t="s">
        <v>543</v>
      </c>
      <c r="Q17" s="25" t="s">
        <v>544</v>
      </c>
      <c r="R17" s="25" t="s">
        <v>545</v>
      </c>
      <c r="S17" s="25" t="s">
        <v>534</v>
      </c>
    </row>
    <row r="18" spans="1:19" ht="26.25">
      <c r="A18" s="25" t="s">
        <v>7</v>
      </c>
      <c r="B18" s="25" t="s">
        <v>8</v>
      </c>
      <c r="C18" s="25" t="s">
        <v>249</v>
      </c>
      <c r="D18" s="25" t="s">
        <v>250</v>
      </c>
      <c r="E18" s="25" t="s">
        <v>1616</v>
      </c>
      <c r="F18" s="25" t="s">
        <v>251</v>
      </c>
      <c r="G18" s="25" t="s">
        <v>318</v>
      </c>
      <c r="H18" s="25" t="s">
        <v>252</v>
      </c>
      <c r="I18" s="25" t="s">
        <v>540</v>
      </c>
      <c r="J18" s="25" t="s">
        <v>308</v>
      </c>
      <c r="K18" s="25" t="s">
        <v>464</v>
      </c>
      <c r="L18" s="25" t="s">
        <v>546</v>
      </c>
      <c r="M18" s="25" t="s">
        <v>547</v>
      </c>
      <c r="N18" s="25">
        <v>45</v>
      </c>
      <c r="O18" s="25">
        <v>21</v>
      </c>
      <c r="P18" s="25" t="s">
        <v>548</v>
      </c>
      <c r="Q18" s="25" t="s">
        <v>549</v>
      </c>
      <c r="R18" s="25" t="s">
        <v>522</v>
      </c>
      <c r="S18" s="25" t="s">
        <v>550</v>
      </c>
    </row>
    <row r="19" spans="1:19" ht="26.25">
      <c r="A19" s="25" t="s">
        <v>7</v>
      </c>
      <c r="B19" s="25" t="s">
        <v>8</v>
      </c>
      <c r="C19" s="25" t="s">
        <v>115</v>
      </c>
      <c r="D19" s="25" t="s">
        <v>116</v>
      </c>
      <c r="E19" s="25" t="s">
        <v>1616</v>
      </c>
      <c r="F19" s="25" t="s">
        <v>23</v>
      </c>
      <c r="G19" s="25" t="s">
        <v>366</v>
      </c>
      <c r="H19" s="25" t="s">
        <v>24</v>
      </c>
      <c r="I19" s="25" t="s">
        <v>551</v>
      </c>
      <c r="J19" s="25" t="s">
        <v>308</v>
      </c>
      <c r="K19" s="25" t="s">
        <v>457</v>
      </c>
      <c r="L19" s="25" t="s">
        <v>552</v>
      </c>
      <c r="M19" s="25" t="s">
        <v>553</v>
      </c>
      <c r="N19" s="25">
        <v>91</v>
      </c>
      <c r="O19" s="25">
        <v>5</v>
      </c>
      <c r="P19" s="25" t="s">
        <v>554</v>
      </c>
      <c r="Q19" s="25" t="s">
        <v>555</v>
      </c>
      <c r="R19" s="25" t="s">
        <v>556</v>
      </c>
      <c r="S19" s="25" t="s">
        <v>557</v>
      </c>
    </row>
    <row r="20" spans="1:19" ht="26.25">
      <c r="A20" s="25" t="s">
        <v>7</v>
      </c>
      <c r="B20" s="25" t="s">
        <v>8</v>
      </c>
      <c r="C20" s="25" t="s">
        <v>115</v>
      </c>
      <c r="D20" s="25" t="s">
        <v>116</v>
      </c>
      <c r="E20" s="25" t="s">
        <v>1616</v>
      </c>
      <c r="F20" s="25" t="s">
        <v>23</v>
      </c>
      <c r="G20" s="25" t="s">
        <v>366</v>
      </c>
      <c r="H20" s="25" t="s">
        <v>24</v>
      </c>
      <c r="I20" s="25" t="s">
        <v>551</v>
      </c>
      <c r="J20" s="25" t="s">
        <v>308</v>
      </c>
      <c r="K20" s="25" t="s">
        <v>464</v>
      </c>
      <c r="L20" s="25" t="s">
        <v>558</v>
      </c>
      <c r="M20" s="25" t="s">
        <v>559</v>
      </c>
      <c r="N20" s="25">
        <v>69</v>
      </c>
      <c r="O20" s="25">
        <v>39</v>
      </c>
      <c r="P20" s="25" t="s">
        <v>560</v>
      </c>
      <c r="Q20" s="25" t="s">
        <v>561</v>
      </c>
      <c r="R20" s="25" t="s">
        <v>505</v>
      </c>
      <c r="S20" s="25" t="s">
        <v>539</v>
      </c>
    </row>
    <row r="21" spans="1:19" ht="26.25">
      <c r="A21" s="25" t="s">
        <v>7</v>
      </c>
      <c r="B21" s="25" t="s">
        <v>8</v>
      </c>
      <c r="C21" s="25" t="s">
        <v>21</v>
      </c>
      <c r="D21" s="25" t="s">
        <v>22</v>
      </c>
      <c r="E21" s="25" t="s">
        <v>11</v>
      </c>
      <c r="F21" s="25" t="s">
        <v>23</v>
      </c>
      <c r="G21" s="25" t="s">
        <v>366</v>
      </c>
      <c r="H21" s="25" t="s">
        <v>24</v>
      </c>
      <c r="I21" s="25" t="s">
        <v>551</v>
      </c>
      <c r="J21" s="25" t="s">
        <v>308</v>
      </c>
      <c r="K21" s="25" t="s">
        <v>457</v>
      </c>
      <c r="L21" s="25" t="s">
        <v>541</v>
      </c>
      <c r="M21" s="25" t="s">
        <v>562</v>
      </c>
      <c r="N21" s="25">
        <v>85</v>
      </c>
      <c r="O21" s="25">
        <v>7</v>
      </c>
      <c r="P21" s="25" t="s">
        <v>563</v>
      </c>
      <c r="Q21" s="25" t="s">
        <v>564</v>
      </c>
      <c r="R21" s="25" t="s">
        <v>565</v>
      </c>
      <c r="S21" s="25" t="s">
        <v>566</v>
      </c>
    </row>
    <row r="22" spans="1:19" ht="26.25">
      <c r="A22" s="25" t="s">
        <v>7</v>
      </c>
      <c r="B22" s="25" t="s">
        <v>8</v>
      </c>
      <c r="C22" s="25" t="s">
        <v>21</v>
      </c>
      <c r="D22" s="25" t="s">
        <v>22</v>
      </c>
      <c r="E22" s="25" t="s">
        <v>11</v>
      </c>
      <c r="F22" s="25" t="s">
        <v>23</v>
      </c>
      <c r="G22" s="25" t="s">
        <v>366</v>
      </c>
      <c r="H22" s="25" t="s">
        <v>24</v>
      </c>
      <c r="I22" s="25" t="s">
        <v>551</v>
      </c>
      <c r="J22" s="25" t="s">
        <v>308</v>
      </c>
      <c r="K22" s="25" t="s">
        <v>464</v>
      </c>
      <c r="L22" s="25" t="s">
        <v>567</v>
      </c>
      <c r="M22" s="25" t="s">
        <v>568</v>
      </c>
      <c r="N22" s="25">
        <v>62</v>
      </c>
      <c r="O22" s="25">
        <v>28</v>
      </c>
      <c r="P22" s="25" t="s">
        <v>569</v>
      </c>
      <c r="Q22" s="25" t="s">
        <v>570</v>
      </c>
      <c r="R22" s="25" t="s">
        <v>534</v>
      </c>
      <c r="S22" s="25" t="s">
        <v>534</v>
      </c>
    </row>
    <row r="23" spans="1:19" ht="26.25">
      <c r="A23" s="25" t="s">
        <v>7</v>
      </c>
      <c r="B23" s="25" t="s">
        <v>8</v>
      </c>
      <c r="C23" s="25" t="s">
        <v>117</v>
      </c>
      <c r="D23" s="25" t="s">
        <v>118</v>
      </c>
      <c r="E23" s="25" t="s">
        <v>1616</v>
      </c>
      <c r="F23" s="25" t="s">
        <v>101</v>
      </c>
      <c r="G23" s="25" t="s">
        <v>366</v>
      </c>
      <c r="H23" s="25" t="s">
        <v>102</v>
      </c>
      <c r="I23" s="25" t="s">
        <v>571</v>
      </c>
      <c r="J23" s="25" t="s">
        <v>308</v>
      </c>
      <c r="K23" s="25" t="s">
        <v>457</v>
      </c>
      <c r="L23" s="25" t="s">
        <v>572</v>
      </c>
      <c r="M23" s="25" t="s">
        <v>573</v>
      </c>
      <c r="N23" s="25">
        <v>69</v>
      </c>
      <c r="O23" s="25">
        <v>4</v>
      </c>
      <c r="P23" s="25" t="s">
        <v>574</v>
      </c>
      <c r="Q23" s="25" t="s">
        <v>575</v>
      </c>
      <c r="R23" s="25" t="s">
        <v>576</v>
      </c>
      <c r="S23" s="25" t="s">
        <v>505</v>
      </c>
    </row>
    <row r="24" spans="1:19" ht="26.25">
      <c r="A24" s="25" t="s">
        <v>7</v>
      </c>
      <c r="B24" s="25" t="s">
        <v>8</v>
      </c>
      <c r="C24" s="25" t="s">
        <v>117</v>
      </c>
      <c r="D24" s="25" t="s">
        <v>118</v>
      </c>
      <c r="E24" s="25" t="s">
        <v>1616</v>
      </c>
      <c r="F24" s="25" t="s">
        <v>101</v>
      </c>
      <c r="G24" s="25" t="s">
        <v>366</v>
      </c>
      <c r="H24" s="25" t="s">
        <v>102</v>
      </c>
      <c r="I24" s="25" t="s">
        <v>571</v>
      </c>
      <c r="J24" s="25" t="s">
        <v>308</v>
      </c>
      <c r="K24" s="25" t="s">
        <v>464</v>
      </c>
      <c r="L24" s="25" t="s">
        <v>577</v>
      </c>
      <c r="M24" s="25" t="s">
        <v>578</v>
      </c>
      <c r="N24" s="25">
        <v>59</v>
      </c>
      <c r="O24" s="25">
        <v>26</v>
      </c>
      <c r="P24" s="25" t="s">
        <v>579</v>
      </c>
      <c r="Q24" s="25" t="s">
        <v>580</v>
      </c>
      <c r="R24" s="25" t="s">
        <v>550</v>
      </c>
      <c r="S24" s="25" t="s">
        <v>581</v>
      </c>
    </row>
    <row r="25" spans="1:19" ht="26.25">
      <c r="A25" s="25" t="s">
        <v>7</v>
      </c>
      <c r="B25" s="25" t="s">
        <v>8</v>
      </c>
      <c r="C25" s="25" t="s">
        <v>99</v>
      </c>
      <c r="D25" s="25" t="s">
        <v>100</v>
      </c>
      <c r="E25" s="25" t="s">
        <v>1616</v>
      </c>
      <c r="F25" s="25" t="s">
        <v>101</v>
      </c>
      <c r="G25" s="25" t="s">
        <v>366</v>
      </c>
      <c r="H25" s="25" t="s">
        <v>102</v>
      </c>
      <c r="I25" s="25" t="s">
        <v>571</v>
      </c>
      <c r="J25" s="25" t="s">
        <v>308</v>
      </c>
      <c r="K25" s="25" t="s">
        <v>457</v>
      </c>
      <c r="L25" s="25" t="s">
        <v>582</v>
      </c>
      <c r="M25" s="25" t="s">
        <v>583</v>
      </c>
      <c r="N25" s="25">
        <v>62</v>
      </c>
      <c r="O25" s="25">
        <v>7</v>
      </c>
      <c r="P25" s="25" t="s">
        <v>584</v>
      </c>
      <c r="Q25" s="25" t="s">
        <v>585</v>
      </c>
      <c r="R25" s="25" t="s">
        <v>565</v>
      </c>
      <c r="S25" s="25" t="s">
        <v>586</v>
      </c>
    </row>
    <row r="26" spans="1:19" ht="26.25">
      <c r="A26" s="25" t="s">
        <v>7</v>
      </c>
      <c r="B26" s="25" t="s">
        <v>8</v>
      </c>
      <c r="C26" s="25" t="s">
        <v>99</v>
      </c>
      <c r="D26" s="25" t="s">
        <v>100</v>
      </c>
      <c r="E26" s="25" t="s">
        <v>1616</v>
      </c>
      <c r="F26" s="25" t="s">
        <v>101</v>
      </c>
      <c r="G26" s="25" t="s">
        <v>366</v>
      </c>
      <c r="H26" s="25" t="s">
        <v>102</v>
      </c>
      <c r="I26" s="25" t="s">
        <v>571</v>
      </c>
      <c r="J26" s="25" t="s">
        <v>308</v>
      </c>
      <c r="K26" s="25" t="s">
        <v>464</v>
      </c>
      <c r="L26" s="25" t="s">
        <v>587</v>
      </c>
      <c r="M26" s="25" t="s">
        <v>588</v>
      </c>
      <c r="N26" s="25">
        <v>62</v>
      </c>
      <c r="O26" s="25">
        <v>23</v>
      </c>
      <c r="P26" s="25" t="s">
        <v>589</v>
      </c>
      <c r="Q26" s="25" t="s">
        <v>590</v>
      </c>
      <c r="R26" s="25" t="s">
        <v>488</v>
      </c>
      <c r="S26" s="25" t="s">
        <v>539</v>
      </c>
    </row>
    <row r="27" spans="1:19" ht="26.25">
      <c r="A27" s="25" t="s">
        <v>7</v>
      </c>
      <c r="B27" s="25" t="s">
        <v>8</v>
      </c>
      <c r="C27" s="25" t="s">
        <v>107</v>
      </c>
      <c r="D27" s="25" t="s">
        <v>108</v>
      </c>
      <c r="E27" s="25" t="s">
        <v>1616</v>
      </c>
      <c r="F27" s="25" t="s">
        <v>109</v>
      </c>
      <c r="G27" s="25" t="s">
        <v>366</v>
      </c>
      <c r="H27" s="25" t="s">
        <v>110</v>
      </c>
      <c r="I27" s="25" t="s">
        <v>591</v>
      </c>
      <c r="J27" s="25" t="s">
        <v>308</v>
      </c>
      <c r="K27" s="25" t="s">
        <v>457</v>
      </c>
      <c r="L27" s="25" t="s">
        <v>592</v>
      </c>
      <c r="M27" s="25" t="s">
        <v>593</v>
      </c>
      <c r="N27" s="25">
        <v>8</v>
      </c>
      <c r="O27" s="25">
        <v>8</v>
      </c>
      <c r="P27" s="25" t="s">
        <v>594</v>
      </c>
      <c r="Q27" s="25" t="s">
        <v>595</v>
      </c>
      <c r="R27" s="25" t="s">
        <v>596</v>
      </c>
      <c r="S27" s="25" t="s">
        <v>527</v>
      </c>
    </row>
    <row r="28" spans="1:19" ht="26.25">
      <c r="A28" s="25" t="s">
        <v>7</v>
      </c>
      <c r="B28" s="25" t="s">
        <v>8</v>
      </c>
      <c r="C28" s="25" t="s">
        <v>107</v>
      </c>
      <c r="D28" s="25" t="s">
        <v>108</v>
      </c>
      <c r="E28" s="25" t="s">
        <v>1616</v>
      </c>
      <c r="F28" s="25" t="s">
        <v>109</v>
      </c>
      <c r="G28" s="25" t="s">
        <v>366</v>
      </c>
      <c r="H28" s="25" t="s">
        <v>110</v>
      </c>
      <c r="I28" s="25" t="s">
        <v>591</v>
      </c>
      <c r="J28" s="25" t="s">
        <v>308</v>
      </c>
      <c r="K28" s="25" t="s">
        <v>464</v>
      </c>
      <c r="L28" s="25" t="s">
        <v>597</v>
      </c>
      <c r="M28" s="25" t="s">
        <v>598</v>
      </c>
      <c r="N28" s="25">
        <v>90</v>
      </c>
      <c r="O28" s="25">
        <v>59</v>
      </c>
      <c r="P28" s="25" t="s">
        <v>599</v>
      </c>
      <c r="Q28" s="25" t="s">
        <v>600</v>
      </c>
      <c r="R28" s="25" t="s">
        <v>601</v>
      </c>
      <c r="S28" s="25" t="s">
        <v>494</v>
      </c>
    </row>
    <row r="29" spans="1:19" ht="26.25">
      <c r="A29" s="25" t="s">
        <v>7</v>
      </c>
      <c r="B29" s="25" t="s">
        <v>8</v>
      </c>
      <c r="C29" s="25" t="s">
        <v>208</v>
      </c>
      <c r="D29" s="25" t="s">
        <v>209</v>
      </c>
      <c r="E29" s="25" t="s">
        <v>1616</v>
      </c>
      <c r="F29" s="25" t="s">
        <v>55</v>
      </c>
      <c r="G29" s="25" t="s">
        <v>312</v>
      </c>
      <c r="H29" s="25" t="s">
        <v>56</v>
      </c>
      <c r="I29" s="25" t="s">
        <v>602</v>
      </c>
      <c r="J29" s="25" t="s">
        <v>308</v>
      </c>
      <c r="K29" s="25" t="s">
        <v>457</v>
      </c>
      <c r="L29" s="25" t="s">
        <v>603</v>
      </c>
      <c r="M29" s="25" t="s">
        <v>604</v>
      </c>
      <c r="N29" s="25">
        <v>72</v>
      </c>
      <c r="O29" s="25">
        <v>4</v>
      </c>
      <c r="P29" s="25" t="s">
        <v>514</v>
      </c>
      <c r="Q29" s="25" t="s">
        <v>605</v>
      </c>
      <c r="R29" s="25" t="s">
        <v>606</v>
      </c>
      <c r="S29" s="25" t="s">
        <v>487</v>
      </c>
    </row>
    <row r="30" spans="1:19" ht="26.25">
      <c r="A30" s="25" t="s">
        <v>7</v>
      </c>
      <c r="B30" s="25" t="s">
        <v>8</v>
      </c>
      <c r="C30" s="25" t="s">
        <v>208</v>
      </c>
      <c r="D30" s="25" t="s">
        <v>209</v>
      </c>
      <c r="E30" s="25" t="s">
        <v>1616</v>
      </c>
      <c r="F30" s="25" t="s">
        <v>55</v>
      </c>
      <c r="G30" s="25" t="s">
        <v>312</v>
      </c>
      <c r="H30" s="25" t="s">
        <v>56</v>
      </c>
      <c r="I30" s="25" t="s">
        <v>602</v>
      </c>
      <c r="J30" s="25" t="s">
        <v>308</v>
      </c>
      <c r="K30" s="25" t="s">
        <v>464</v>
      </c>
      <c r="L30" s="25" t="s">
        <v>607</v>
      </c>
      <c r="M30" s="25" t="s">
        <v>608</v>
      </c>
      <c r="N30" s="25">
        <v>60</v>
      </c>
      <c r="O30" s="25">
        <v>30</v>
      </c>
      <c r="P30" s="25" t="s">
        <v>609</v>
      </c>
      <c r="Q30" s="25" t="s">
        <v>610</v>
      </c>
      <c r="R30" s="25" t="s">
        <v>611</v>
      </c>
      <c r="S30" s="25" t="s">
        <v>494</v>
      </c>
    </row>
    <row r="31" spans="1:19" ht="26.25">
      <c r="A31" s="25" t="s">
        <v>7</v>
      </c>
      <c r="B31" s="25" t="s">
        <v>8</v>
      </c>
      <c r="C31" s="25" t="s">
        <v>53</v>
      </c>
      <c r="D31" s="25" t="s">
        <v>54</v>
      </c>
      <c r="E31" s="25" t="s">
        <v>11</v>
      </c>
      <c r="F31" s="25" t="s">
        <v>55</v>
      </c>
      <c r="G31" s="25" t="s">
        <v>312</v>
      </c>
      <c r="H31" s="25" t="s">
        <v>56</v>
      </c>
      <c r="I31" s="25" t="s">
        <v>602</v>
      </c>
      <c r="J31" s="25" t="s">
        <v>308</v>
      </c>
      <c r="K31" s="25" t="s">
        <v>457</v>
      </c>
      <c r="L31" s="25" t="s">
        <v>582</v>
      </c>
      <c r="M31" s="25" t="s">
        <v>612</v>
      </c>
      <c r="N31" s="25">
        <v>68</v>
      </c>
      <c r="O31" s="25">
        <v>3</v>
      </c>
      <c r="P31" s="25" t="s">
        <v>613</v>
      </c>
      <c r="Q31" s="25" t="s">
        <v>614</v>
      </c>
      <c r="R31" s="25" t="s">
        <v>596</v>
      </c>
      <c r="S31" s="25" t="s">
        <v>550</v>
      </c>
    </row>
    <row r="32" spans="1:19" ht="26.25">
      <c r="A32" s="25" t="s">
        <v>7</v>
      </c>
      <c r="B32" s="25" t="s">
        <v>8</v>
      </c>
      <c r="C32" s="25" t="s">
        <v>53</v>
      </c>
      <c r="D32" s="25" t="s">
        <v>54</v>
      </c>
      <c r="E32" s="25" t="s">
        <v>11</v>
      </c>
      <c r="F32" s="25" t="s">
        <v>55</v>
      </c>
      <c r="G32" s="25" t="s">
        <v>312</v>
      </c>
      <c r="H32" s="25" t="s">
        <v>56</v>
      </c>
      <c r="I32" s="25" t="s">
        <v>602</v>
      </c>
      <c r="J32" s="25" t="s">
        <v>308</v>
      </c>
      <c r="K32" s="25" t="s">
        <v>464</v>
      </c>
      <c r="L32" s="25" t="s">
        <v>615</v>
      </c>
      <c r="M32" s="25" t="s">
        <v>616</v>
      </c>
      <c r="N32" s="25">
        <v>48</v>
      </c>
      <c r="O32" s="25">
        <v>21</v>
      </c>
      <c r="P32" s="25" t="s">
        <v>617</v>
      </c>
      <c r="Q32" s="25" t="s">
        <v>618</v>
      </c>
      <c r="R32" s="25" t="s">
        <v>619</v>
      </c>
      <c r="S32" s="25" t="s">
        <v>581</v>
      </c>
    </row>
    <row r="33" spans="1:19" ht="26.25">
      <c r="A33" s="25" t="s">
        <v>7</v>
      </c>
      <c r="B33" s="25" t="s">
        <v>8</v>
      </c>
      <c r="C33" s="25" t="s">
        <v>210</v>
      </c>
      <c r="D33" s="25" t="s">
        <v>211</v>
      </c>
      <c r="E33" s="25" t="s">
        <v>1616</v>
      </c>
      <c r="F33" s="25" t="s">
        <v>192</v>
      </c>
      <c r="G33" s="25" t="s">
        <v>312</v>
      </c>
      <c r="H33" s="25" t="s">
        <v>346</v>
      </c>
      <c r="I33" s="25" t="s">
        <v>620</v>
      </c>
      <c r="J33" s="25" t="s">
        <v>308</v>
      </c>
      <c r="K33" s="25" t="s">
        <v>464</v>
      </c>
      <c r="L33" s="25" t="s">
        <v>621</v>
      </c>
      <c r="M33" s="25" t="s">
        <v>622</v>
      </c>
      <c r="N33" s="25">
        <v>78</v>
      </c>
      <c r="O33" s="25">
        <v>21</v>
      </c>
      <c r="P33" s="25" t="s">
        <v>623</v>
      </c>
      <c r="Q33" s="25" t="s">
        <v>624</v>
      </c>
      <c r="R33" s="25" t="s">
        <v>494</v>
      </c>
      <c r="S33" s="25" t="s">
        <v>586</v>
      </c>
    </row>
    <row r="34" spans="1:19" ht="26.25">
      <c r="A34" s="25" t="s">
        <v>7</v>
      </c>
      <c r="B34" s="25" t="s">
        <v>8</v>
      </c>
      <c r="C34" s="25" t="s">
        <v>200</v>
      </c>
      <c r="D34" s="25" t="s">
        <v>201</v>
      </c>
      <c r="E34" s="25" t="s">
        <v>1616</v>
      </c>
      <c r="F34" s="25" t="s">
        <v>202</v>
      </c>
      <c r="G34" s="25" t="s">
        <v>312</v>
      </c>
      <c r="H34" s="25" t="s">
        <v>203</v>
      </c>
      <c r="I34" s="25" t="s">
        <v>625</v>
      </c>
      <c r="J34" s="25" t="s">
        <v>308</v>
      </c>
      <c r="K34" s="25" t="s">
        <v>457</v>
      </c>
      <c r="L34" s="25" t="s">
        <v>626</v>
      </c>
      <c r="M34" s="25" t="s">
        <v>524</v>
      </c>
      <c r="N34" s="25">
        <v>10</v>
      </c>
      <c r="O34" s="25">
        <v>8</v>
      </c>
      <c r="P34" s="25" t="s">
        <v>627</v>
      </c>
      <c r="Q34" s="25" t="s">
        <v>628</v>
      </c>
      <c r="R34" s="25" t="s">
        <v>629</v>
      </c>
      <c r="S34" s="25" t="s">
        <v>475</v>
      </c>
    </row>
    <row r="35" spans="1:19" ht="26.25">
      <c r="A35" s="25" t="s">
        <v>7</v>
      </c>
      <c r="B35" s="25" t="s">
        <v>8</v>
      </c>
      <c r="C35" s="25" t="s">
        <v>200</v>
      </c>
      <c r="D35" s="25" t="s">
        <v>201</v>
      </c>
      <c r="E35" s="25" t="s">
        <v>1616</v>
      </c>
      <c r="F35" s="25" t="s">
        <v>202</v>
      </c>
      <c r="G35" s="25" t="s">
        <v>312</v>
      </c>
      <c r="H35" s="25" t="s">
        <v>203</v>
      </c>
      <c r="I35" s="25" t="s">
        <v>625</v>
      </c>
      <c r="J35" s="25" t="s">
        <v>308</v>
      </c>
      <c r="K35" s="25" t="s">
        <v>464</v>
      </c>
      <c r="L35" s="25" t="s">
        <v>630</v>
      </c>
      <c r="M35" s="25" t="s">
        <v>631</v>
      </c>
      <c r="N35" s="25">
        <v>127</v>
      </c>
      <c r="O35" s="25">
        <v>24</v>
      </c>
      <c r="P35" s="25" t="s">
        <v>632</v>
      </c>
      <c r="Q35" s="25" t="s">
        <v>633</v>
      </c>
      <c r="R35" s="25" t="s">
        <v>634</v>
      </c>
      <c r="S35" s="25" t="s">
        <v>505</v>
      </c>
    </row>
    <row r="36" spans="1:19" ht="26.25">
      <c r="A36" s="25" t="s">
        <v>7</v>
      </c>
      <c r="B36" s="25" t="s">
        <v>8</v>
      </c>
      <c r="C36" s="25" t="s">
        <v>134</v>
      </c>
      <c r="D36" s="25" t="s">
        <v>135</v>
      </c>
      <c r="E36" s="25" t="s">
        <v>1616</v>
      </c>
      <c r="F36" s="25" t="s">
        <v>136</v>
      </c>
      <c r="G36" s="25" t="s">
        <v>359</v>
      </c>
      <c r="H36" s="25" t="s">
        <v>137</v>
      </c>
      <c r="I36" s="25" t="s">
        <v>635</v>
      </c>
      <c r="J36" s="25" t="s">
        <v>308</v>
      </c>
      <c r="K36" s="25" t="s">
        <v>464</v>
      </c>
      <c r="L36" s="25" t="s">
        <v>636</v>
      </c>
      <c r="M36" s="25" t="s">
        <v>637</v>
      </c>
      <c r="N36" s="25">
        <v>96</v>
      </c>
      <c r="O36" s="25">
        <v>24</v>
      </c>
      <c r="P36" s="25" t="s">
        <v>638</v>
      </c>
      <c r="Q36" s="25" t="s">
        <v>639</v>
      </c>
      <c r="R36" s="25" t="s">
        <v>550</v>
      </c>
      <c r="S36" s="25" t="s">
        <v>606</v>
      </c>
    </row>
    <row r="37" spans="1:19" ht="26.25">
      <c r="A37" s="25" t="s">
        <v>7</v>
      </c>
      <c r="B37" s="25" t="s">
        <v>8</v>
      </c>
      <c r="C37" s="25" t="s">
        <v>160</v>
      </c>
      <c r="D37" s="25" t="s">
        <v>161</v>
      </c>
      <c r="E37" s="25" t="s">
        <v>1616</v>
      </c>
      <c r="F37" s="25" t="s">
        <v>136</v>
      </c>
      <c r="G37" s="25" t="s">
        <v>359</v>
      </c>
      <c r="H37" s="25" t="s">
        <v>137</v>
      </c>
      <c r="I37" s="25" t="s">
        <v>635</v>
      </c>
      <c r="J37" s="25" t="s">
        <v>308</v>
      </c>
      <c r="K37" s="25" t="s">
        <v>464</v>
      </c>
      <c r="L37" s="25" t="s">
        <v>640</v>
      </c>
      <c r="M37" s="25" t="s">
        <v>641</v>
      </c>
      <c r="N37" s="25">
        <v>102</v>
      </c>
      <c r="O37" s="25">
        <v>22</v>
      </c>
      <c r="P37" s="25" t="s">
        <v>642</v>
      </c>
      <c r="Q37" s="25" t="s">
        <v>643</v>
      </c>
      <c r="R37" s="25" t="s">
        <v>601</v>
      </c>
      <c r="S37" s="25" t="s">
        <v>644</v>
      </c>
    </row>
    <row r="38" spans="1:19" ht="26.25">
      <c r="A38" s="25" t="s">
        <v>7</v>
      </c>
      <c r="B38" s="25" t="s">
        <v>8</v>
      </c>
      <c r="C38" s="25" t="s">
        <v>138</v>
      </c>
      <c r="D38" s="25" t="s">
        <v>139</v>
      </c>
      <c r="E38" s="25" t="s">
        <v>1616</v>
      </c>
      <c r="F38" s="25" t="s">
        <v>132</v>
      </c>
      <c r="G38" s="25" t="s">
        <v>359</v>
      </c>
      <c r="H38" s="25" t="s">
        <v>133</v>
      </c>
      <c r="I38" s="25" t="s">
        <v>645</v>
      </c>
      <c r="J38" s="25" t="s">
        <v>308</v>
      </c>
      <c r="K38" s="25" t="s">
        <v>457</v>
      </c>
      <c r="L38" s="25" t="s">
        <v>646</v>
      </c>
      <c r="M38" s="25" t="s">
        <v>647</v>
      </c>
      <c r="N38" s="25">
        <v>79</v>
      </c>
      <c r="O38" s="25">
        <v>4</v>
      </c>
      <c r="P38" s="25" t="s">
        <v>648</v>
      </c>
      <c r="Q38" s="25" t="s">
        <v>649</v>
      </c>
      <c r="R38" s="25" t="s">
        <v>601</v>
      </c>
      <c r="S38" s="25" t="s">
        <v>634</v>
      </c>
    </row>
    <row r="39" spans="1:19" ht="26.25">
      <c r="A39" s="25" t="s">
        <v>7</v>
      </c>
      <c r="B39" s="25" t="s">
        <v>8</v>
      </c>
      <c r="C39" s="25" t="s">
        <v>138</v>
      </c>
      <c r="D39" s="25" t="s">
        <v>139</v>
      </c>
      <c r="E39" s="25" t="s">
        <v>1616</v>
      </c>
      <c r="F39" s="25" t="s">
        <v>132</v>
      </c>
      <c r="G39" s="25" t="s">
        <v>359</v>
      </c>
      <c r="H39" s="25" t="s">
        <v>133</v>
      </c>
      <c r="I39" s="25" t="s">
        <v>645</v>
      </c>
      <c r="J39" s="25" t="s">
        <v>308</v>
      </c>
      <c r="K39" s="25" t="s">
        <v>464</v>
      </c>
      <c r="L39" s="25" t="s">
        <v>650</v>
      </c>
      <c r="M39" s="25" t="s">
        <v>651</v>
      </c>
      <c r="N39" s="25">
        <v>72</v>
      </c>
      <c r="O39" s="25">
        <v>19</v>
      </c>
      <c r="P39" s="25" t="s">
        <v>652</v>
      </c>
      <c r="Q39" s="25" t="s">
        <v>653</v>
      </c>
      <c r="R39" s="25" t="s">
        <v>654</v>
      </c>
      <c r="S39" s="25" t="s">
        <v>655</v>
      </c>
    </row>
    <row r="40" spans="1:19" ht="26.25">
      <c r="A40" s="25" t="s">
        <v>7</v>
      </c>
      <c r="B40" s="25" t="s">
        <v>8</v>
      </c>
      <c r="C40" s="25" t="s">
        <v>130</v>
      </c>
      <c r="D40" s="25" t="s">
        <v>131</v>
      </c>
      <c r="E40" s="25" t="s">
        <v>1616</v>
      </c>
      <c r="F40" s="25" t="s">
        <v>132</v>
      </c>
      <c r="G40" s="25" t="s">
        <v>359</v>
      </c>
      <c r="H40" s="25" t="s">
        <v>133</v>
      </c>
      <c r="I40" s="25" t="s">
        <v>645</v>
      </c>
      <c r="J40" s="25" t="s">
        <v>308</v>
      </c>
      <c r="K40" s="25" t="s">
        <v>457</v>
      </c>
      <c r="L40" s="25" t="s">
        <v>495</v>
      </c>
      <c r="M40" s="25" t="s">
        <v>656</v>
      </c>
      <c r="N40" s="25">
        <v>63</v>
      </c>
      <c r="O40" s="25">
        <v>8</v>
      </c>
      <c r="P40" s="25" t="s">
        <v>657</v>
      </c>
      <c r="Q40" s="25" t="s">
        <v>658</v>
      </c>
      <c r="R40" s="25" t="s">
        <v>659</v>
      </c>
      <c r="S40" s="25" t="s">
        <v>511</v>
      </c>
    </row>
    <row r="41" spans="1:19" ht="26.25">
      <c r="A41" s="25" t="s">
        <v>7</v>
      </c>
      <c r="B41" s="25" t="s">
        <v>8</v>
      </c>
      <c r="C41" s="25" t="s">
        <v>130</v>
      </c>
      <c r="D41" s="25" t="s">
        <v>131</v>
      </c>
      <c r="E41" s="25" t="s">
        <v>1616</v>
      </c>
      <c r="F41" s="25" t="s">
        <v>132</v>
      </c>
      <c r="G41" s="25" t="s">
        <v>359</v>
      </c>
      <c r="H41" s="25" t="s">
        <v>133</v>
      </c>
      <c r="I41" s="25" t="s">
        <v>645</v>
      </c>
      <c r="J41" s="25" t="s">
        <v>308</v>
      </c>
      <c r="K41" s="25" t="s">
        <v>464</v>
      </c>
      <c r="L41" s="25" t="s">
        <v>660</v>
      </c>
      <c r="M41" s="25" t="s">
        <v>661</v>
      </c>
      <c r="N41" s="25">
        <v>80</v>
      </c>
      <c r="O41" s="25">
        <v>32</v>
      </c>
      <c r="P41" s="25" t="s">
        <v>662</v>
      </c>
      <c r="Q41" s="25" t="s">
        <v>663</v>
      </c>
      <c r="R41" s="25" t="s">
        <v>505</v>
      </c>
      <c r="S41" s="25" t="s">
        <v>586</v>
      </c>
    </row>
    <row r="42" spans="1:19" ht="26.25">
      <c r="A42" s="25" t="s">
        <v>7</v>
      </c>
      <c r="B42" s="25" t="s">
        <v>8</v>
      </c>
      <c r="C42" s="25" t="s">
        <v>162</v>
      </c>
      <c r="D42" s="25" t="s">
        <v>163</v>
      </c>
      <c r="E42" s="25" t="s">
        <v>1616</v>
      </c>
      <c r="F42" s="25" t="s">
        <v>164</v>
      </c>
      <c r="G42" s="25" t="s">
        <v>359</v>
      </c>
      <c r="H42" s="25" t="s">
        <v>165</v>
      </c>
      <c r="I42" s="25" t="s">
        <v>664</v>
      </c>
      <c r="J42" s="25" t="s">
        <v>308</v>
      </c>
      <c r="K42" s="25" t="s">
        <v>457</v>
      </c>
      <c r="L42" s="25" t="s">
        <v>665</v>
      </c>
      <c r="M42" s="25" t="s">
        <v>666</v>
      </c>
      <c r="N42" s="25">
        <v>14</v>
      </c>
      <c r="O42" s="25">
        <v>12</v>
      </c>
      <c r="P42" s="25" t="s">
        <v>667</v>
      </c>
      <c r="Q42" s="25" t="s">
        <v>668</v>
      </c>
      <c r="R42" s="25" t="s">
        <v>644</v>
      </c>
      <c r="S42" s="25" t="s">
        <v>566</v>
      </c>
    </row>
    <row r="43" spans="1:19" ht="26.25">
      <c r="A43" s="25" t="s">
        <v>7</v>
      </c>
      <c r="B43" s="25" t="s">
        <v>8</v>
      </c>
      <c r="C43" s="25" t="s">
        <v>162</v>
      </c>
      <c r="D43" s="25" t="s">
        <v>163</v>
      </c>
      <c r="E43" s="25" t="s">
        <v>1616</v>
      </c>
      <c r="F43" s="25" t="s">
        <v>164</v>
      </c>
      <c r="G43" s="25" t="s">
        <v>359</v>
      </c>
      <c r="H43" s="25" t="s">
        <v>165</v>
      </c>
      <c r="I43" s="25" t="s">
        <v>664</v>
      </c>
      <c r="J43" s="25" t="s">
        <v>308</v>
      </c>
      <c r="K43" s="25" t="s">
        <v>464</v>
      </c>
      <c r="L43" s="25" t="s">
        <v>669</v>
      </c>
      <c r="M43" s="25" t="s">
        <v>670</v>
      </c>
      <c r="N43" s="25">
        <v>79</v>
      </c>
      <c r="O43" s="25">
        <v>10</v>
      </c>
      <c r="P43" s="25" t="s">
        <v>671</v>
      </c>
      <c r="Q43" s="25" t="s">
        <v>672</v>
      </c>
      <c r="R43" s="25" t="s">
        <v>673</v>
      </c>
      <c r="S43" s="25" t="s">
        <v>505</v>
      </c>
    </row>
    <row r="44" spans="1:19" ht="26.25">
      <c r="A44" s="25" t="s">
        <v>7</v>
      </c>
      <c r="B44" s="25" t="s">
        <v>8</v>
      </c>
      <c r="C44" s="25" t="s">
        <v>140</v>
      </c>
      <c r="D44" s="25" t="s">
        <v>141</v>
      </c>
      <c r="E44" s="25" t="s">
        <v>1616</v>
      </c>
      <c r="F44" s="25" t="s">
        <v>45</v>
      </c>
      <c r="G44" s="25" t="s">
        <v>316</v>
      </c>
      <c r="H44" s="25" t="s">
        <v>46</v>
      </c>
      <c r="I44" s="25" t="s">
        <v>674</v>
      </c>
      <c r="J44" s="25" t="s">
        <v>308</v>
      </c>
      <c r="K44" s="25" t="s">
        <v>464</v>
      </c>
      <c r="L44" s="25" t="s">
        <v>675</v>
      </c>
      <c r="M44" s="25" t="s">
        <v>676</v>
      </c>
      <c r="N44" s="25">
        <v>105</v>
      </c>
      <c r="O44" s="25">
        <v>28</v>
      </c>
      <c r="P44" s="25" t="s">
        <v>677</v>
      </c>
      <c r="Q44" s="25" t="s">
        <v>678</v>
      </c>
      <c r="R44" s="25" t="s">
        <v>505</v>
      </c>
      <c r="S44" s="25" t="s">
        <v>463</v>
      </c>
    </row>
    <row r="45" spans="1:19" ht="26.25">
      <c r="A45" s="25" t="s">
        <v>7</v>
      </c>
      <c r="B45" s="25" t="s">
        <v>8</v>
      </c>
      <c r="C45" s="25" t="s">
        <v>43</v>
      </c>
      <c r="D45" s="25" t="s">
        <v>44</v>
      </c>
      <c r="E45" s="25" t="s">
        <v>11</v>
      </c>
      <c r="F45" s="25" t="s">
        <v>45</v>
      </c>
      <c r="G45" s="25" t="s">
        <v>316</v>
      </c>
      <c r="H45" s="25" t="s">
        <v>46</v>
      </c>
      <c r="I45" s="25" t="s">
        <v>674</v>
      </c>
      <c r="J45" s="25" t="s">
        <v>308</v>
      </c>
      <c r="K45" s="25" t="s">
        <v>457</v>
      </c>
      <c r="L45" s="25" t="s">
        <v>679</v>
      </c>
      <c r="M45" s="25" t="s">
        <v>679</v>
      </c>
      <c r="N45" s="25">
        <v>1</v>
      </c>
      <c r="O45" s="25">
        <v>0</v>
      </c>
      <c r="P45" s="25" t="s">
        <v>680</v>
      </c>
      <c r="Q45" s="25" t="s">
        <v>680</v>
      </c>
      <c r="R45" s="25" t="s">
        <v>681</v>
      </c>
      <c r="S45" s="25" t="s">
        <v>682</v>
      </c>
    </row>
    <row r="46" spans="1:19" ht="26.25">
      <c r="A46" s="25" t="s">
        <v>7</v>
      </c>
      <c r="B46" s="25" t="s">
        <v>8</v>
      </c>
      <c r="C46" s="25" t="s">
        <v>43</v>
      </c>
      <c r="D46" s="25" t="s">
        <v>44</v>
      </c>
      <c r="E46" s="25" t="s">
        <v>11</v>
      </c>
      <c r="F46" s="25" t="s">
        <v>45</v>
      </c>
      <c r="G46" s="25" t="s">
        <v>316</v>
      </c>
      <c r="H46" s="25" t="s">
        <v>46</v>
      </c>
      <c r="I46" s="25" t="s">
        <v>674</v>
      </c>
      <c r="J46" s="25" t="s">
        <v>308</v>
      </c>
      <c r="K46" s="25" t="s">
        <v>464</v>
      </c>
      <c r="L46" s="25" t="s">
        <v>683</v>
      </c>
      <c r="M46" s="25" t="s">
        <v>684</v>
      </c>
      <c r="N46" s="25">
        <v>82</v>
      </c>
      <c r="O46" s="25">
        <v>21</v>
      </c>
      <c r="P46" s="25" t="s">
        <v>685</v>
      </c>
      <c r="Q46" s="25" t="s">
        <v>686</v>
      </c>
      <c r="R46" s="25" t="s">
        <v>527</v>
      </c>
      <c r="S46" s="25" t="s">
        <v>687</v>
      </c>
    </row>
    <row r="47" spans="1:19" ht="26.25">
      <c r="A47" s="25" t="s">
        <v>7</v>
      </c>
      <c r="B47" s="25" t="s">
        <v>8</v>
      </c>
      <c r="C47" s="25" t="s">
        <v>142</v>
      </c>
      <c r="D47" s="25" t="s">
        <v>143</v>
      </c>
      <c r="E47" s="25" t="s">
        <v>1616</v>
      </c>
      <c r="F47" s="25" t="s">
        <v>121</v>
      </c>
      <c r="G47" s="25" t="s">
        <v>316</v>
      </c>
      <c r="H47" s="25" t="s">
        <v>122</v>
      </c>
      <c r="I47" s="25" t="s">
        <v>688</v>
      </c>
      <c r="J47" s="25" t="s">
        <v>308</v>
      </c>
      <c r="K47" s="25" t="s">
        <v>457</v>
      </c>
      <c r="L47" s="25" t="s">
        <v>689</v>
      </c>
      <c r="M47" s="25" t="s">
        <v>690</v>
      </c>
      <c r="N47" s="25">
        <v>22</v>
      </c>
      <c r="O47" s="25">
        <v>19</v>
      </c>
      <c r="P47" s="25" t="s">
        <v>691</v>
      </c>
      <c r="Q47" s="25" t="s">
        <v>692</v>
      </c>
      <c r="R47" s="25" t="s">
        <v>566</v>
      </c>
      <c r="S47" s="25" t="s">
        <v>494</v>
      </c>
    </row>
    <row r="48" spans="1:19" ht="26.25">
      <c r="A48" s="25" t="s">
        <v>7</v>
      </c>
      <c r="B48" s="25" t="s">
        <v>8</v>
      </c>
      <c r="C48" s="25" t="s">
        <v>142</v>
      </c>
      <c r="D48" s="25" t="s">
        <v>143</v>
      </c>
      <c r="E48" s="25" t="s">
        <v>1616</v>
      </c>
      <c r="F48" s="25" t="s">
        <v>121</v>
      </c>
      <c r="G48" s="25" t="s">
        <v>316</v>
      </c>
      <c r="H48" s="25" t="s">
        <v>122</v>
      </c>
      <c r="I48" s="25" t="s">
        <v>688</v>
      </c>
      <c r="J48" s="25" t="s">
        <v>308</v>
      </c>
      <c r="K48" s="25" t="s">
        <v>464</v>
      </c>
      <c r="L48" s="25" t="s">
        <v>693</v>
      </c>
      <c r="M48" s="25" t="s">
        <v>694</v>
      </c>
      <c r="N48" s="25">
        <v>81</v>
      </c>
      <c r="O48" s="25">
        <v>21</v>
      </c>
      <c r="P48" s="25" t="s">
        <v>467</v>
      </c>
      <c r="Q48" s="25" t="s">
        <v>695</v>
      </c>
      <c r="R48" s="25" t="s">
        <v>527</v>
      </c>
      <c r="S48" s="25" t="s">
        <v>534</v>
      </c>
    </row>
    <row r="49" spans="1:19" ht="26.25">
      <c r="A49" s="25" t="s">
        <v>7</v>
      </c>
      <c r="B49" s="25" t="s">
        <v>8</v>
      </c>
      <c r="C49" s="25" t="s">
        <v>144</v>
      </c>
      <c r="D49" s="25" t="s">
        <v>145</v>
      </c>
      <c r="E49" s="25" t="s">
        <v>1616</v>
      </c>
      <c r="F49" s="25" t="s">
        <v>121</v>
      </c>
      <c r="G49" s="25" t="s">
        <v>316</v>
      </c>
      <c r="H49" s="25" t="s">
        <v>122</v>
      </c>
      <c r="I49" s="25" t="s">
        <v>688</v>
      </c>
      <c r="J49" s="25" t="s">
        <v>308</v>
      </c>
      <c r="K49" s="25" t="s">
        <v>457</v>
      </c>
      <c r="L49" s="25" t="s">
        <v>696</v>
      </c>
      <c r="M49" s="25" t="s">
        <v>697</v>
      </c>
      <c r="N49" s="25">
        <v>17</v>
      </c>
      <c r="O49" s="25">
        <v>15</v>
      </c>
      <c r="P49" s="25" t="s">
        <v>698</v>
      </c>
      <c r="Q49" s="25" t="s">
        <v>699</v>
      </c>
      <c r="R49" s="25" t="s">
        <v>700</v>
      </c>
      <c r="S49" s="25" t="s">
        <v>511</v>
      </c>
    </row>
    <row r="50" spans="1:19" ht="26.25">
      <c r="A50" s="25" t="s">
        <v>7</v>
      </c>
      <c r="B50" s="25" t="s">
        <v>8</v>
      </c>
      <c r="C50" s="25" t="s">
        <v>144</v>
      </c>
      <c r="D50" s="25" t="s">
        <v>145</v>
      </c>
      <c r="E50" s="25" t="s">
        <v>1616</v>
      </c>
      <c r="F50" s="25" t="s">
        <v>121</v>
      </c>
      <c r="G50" s="25" t="s">
        <v>316</v>
      </c>
      <c r="H50" s="25" t="s">
        <v>122</v>
      </c>
      <c r="I50" s="25" t="s">
        <v>688</v>
      </c>
      <c r="J50" s="25" t="s">
        <v>308</v>
      </c>
      <c r="K50" s="25" t="s">
        <v>464</v>
      </c>
      <c r="L50" s="25" t="s">
        <v>701</v>
      </c>
      <c r="M50" s="25" t="s">
        <v>702</v>
      </c>
      <c r="N50" s="25">
        <v>94</v>
      </c>
      <c r="O50" s="25">
        <v>28</v>
      </c>
      <c r="P50" s="25" t="s">
        <v>632</v>
      </c>
      <c r="Q50" s="25" t="s">
        <v>703</v>
      </c>
      <c r="R50" s="25" t="s">
        <v>550</v>
      </c>
      <c r="S50" s="25" t="s">
        <v>644</v>
      </c>
    </row>
    <row r="51" spans="1:19" ht="26.25">
      <c r="A51" s="25" t="s">
        <v>7</v>
      </c>
      <c r="B51" s="25" t="s">
        <v>8</v>
      </c>
      <c r="C51" s="25" t="s">
        <v>198</v>
      </c>
      <c r="D51" s="25" t="s">
        <v>199</v>
      </c>
      <c r="E51" s="25" t="s">
        <v>1616</v>
      </c>
      <c r="F51" s="25" t="s">
        <v>59</v>
      </c>
      <c r="G51" s="25" t="s">
        <v>314</v>
      </c>
      <c r="H51" s="25" t="s">
        <v>60</v>
      </c>
      <c r="I51" s="25" t="s">
        <v>704</v>
      </c>
      <c r="J51" s="25" t="s">
        <v>308</v>
      </c>
      <c r="K51" s="25" t="s">
        <v>457</v>
      </c>
      <c r="L51" s="25" t="s">
        <v>705</v>
      </c>
      <c r="M51" s="25" t="s">
        <v>706</v>
      </c>
      <c r="N51" s="25">
        <v>169</v>
      </c>
      <c r="O51" s="25">
        <v>23</v>
      </c>
      <c r="P51" s="25" t="s">
        <v>707</v>
      </c>
      <c r="Q51" s="25" t="s">
        <v>708</v>
      </c>
      <c r="R51" s="25" t="s">
        <v>709</v>
      </c>
      <c r="S51" s="25" t="s">
        <v>493</v>
      </c>
    </row>
    <row r="52" spans="1:19" ht="26.25">
      <c r="A52" s="25" t="s">
        <v>7</v>
      </c>
      <c r="B52" s="25" t="s">
        <v>8</v>
      </c>
      <c r="C52" s="25" t="s">
        <v>198</v>
      </c>
      <c r="D52" s="25" t="s">
        <v>199</v>
      </c>
      <c r="E52" s="25" t="s">
        <v>1616</v>
      </c>
      <c r="F52" s="25" t="s">
        <v>59</v>
      </c>
      <c r="G52" s="25" t="s">
        <v>314</v>
      </c>
      <c r="H52" s="25" t="s">
        <v>60</v>
      </c>
      <c r="I52" s="25" t="s">
        <v>704</v>
      </c>
      <c r="J52" s="25" t="s">
        <v>308</v>
      </c>
      <c r="K52" s="25" t="s">
        <v>464</v>
      </c>
      <c r="L52" s="25" t="s">
        <v>710</v>
      </c>
      <c r="M52" s="25" t="s">
        <v>711</v>
      </c>
      <c r="N52" s="25">
        <v>55</v>
      </c>
      <c r="O52" s="25">
        <v>26</v>
      </c>
      <c r="P52" s="25" t="s">
        <v>712</v>
      </c>
      <c r="Q52" s="25" t="s">
        <v>713</v>
      </c>
      <c r="R52" s="25" t="s">
        <v>714</v>
      </c>
      <c r="S52" s="25" t="s">
        <v>586</v>
      </c>
    </row>
    <row r="53" spans="1:19" ht="26.25">
      <c r="A53" s="25" t="s">
        <v>7</v>
      </c>
      <c r="B53" s="25" t="s">
        <v>8</v>
      </c>
      <c r="C53" s="25" t="s">
        <v>229</v>
      </c>
      <c r="D53" s="25" t="s">
        <v>230</v>
      </c>
      <c r="E53" s="25" t="s">
        <v>1616</v>
      </c>
      <c r="F53" s="25" t="s">
        <v>59</v>
      </c>
      <c r="G53" s="25" t="s">
        <v>314</v>
      </c>
      <c r="H53" s="25" t="s">
        <v>60</v>
      </c>
      <c r="I53" s="25" t="s">
        <v>704</v>
      </c>
      <c r="J53" s="25" t="s">
        <v>308</v>
      </c>
      <c r="K53" s="25" t="s">
        <v>457</v>
      </c>
      <c r="L53" s="25" t="s">
        <v>715</v>
      </c>
      <c r="M53" s="25" t="s">
        <v>716</v>
      </c>
      <c r="N53" s="25">
        <v>148</v>
      </c>
      <c r="O53" s="25">
        <v>17</v>
      </c>
      <c r="P53" s="25" t="s">
        <v>717</v>
      </c>
      <c r="Q53" s="25" t="s">
        <v>718</v>
      </c>
      <c r="R53" s="25" t="s">
        <v>719</v>
      </c>
      <c r="S53" s="25" t="s">
        <v>505</v>
      </c>
    </row>
    <row r="54" spans="1:19" ht="26.25">
      <c r="A54" s="25" t="s">
        <v>7</v>
      </c>
      <c r="B54" s="25" t="s">
        <v>8</v>
      </c>
      <c r="C54" s="25" t="s">
        <v>229</v>
      </c>
      <c r="D54" s="25" t="s">
        <v>230</v>
      </c>
      <c r="E54" s="25" t="s">
        <v>1616</v>
      </c>
      <c r="F54" s="25" t="s">
        <v>59</v>
      </c>
      <c r="G54" s="25" t="s">
        <v>314</v>
      </c>
      <c r="H54" s="25" t="s">
        <v>60</v>
      </c>
      <c r="I54" s="25" t="s">
        <v>704</v>
      </c>
      <c r="J54" s="25" t="s">
        <v>308</v>
      </c>
      <c r="K54" s="25" t="s">
        <v>464</v>
      </c>
      <c r="L54" s="25" t="s">
        <v>720</v>
      </c>
      <c r="M54" s="25" t="s">
        <v>721</v>
      </c>
      <c r="N54" s="25">
        <v>68</v>
      </c>
      <c r="O54" s="25">
        <v>31</v>
      </c>
      <c r="P54" s="25" t="s">
        <v>722</v>
      </c>
      <c r="Q54" s="25" t="s">
        <v>723</v>
      </c>
      <c r="R54" s="25" t="s">
        <v>487</v>
      </c>
      <c r="S54" s="25" t="s">
        <v>619</v>
      </c>
    </row>
    <row r="55" spans="1:19" ht="26.25">
      <c r="A55" s="25" t="s">
        <v>7</v>
      </c>
      <c r="B55" s="25" t="s">
        <v>8</v>
      </c>
      <c r="C55" s="25" t="s">
        <v>57</v>
      </c>
      <c r="D55" s="25" t="s">
        <v>58</v>
      </c>
      <c r="E55" s="25" t="s">
        <v>11</v>
      </c>
      <c r="F55" s="25" t="s">
        <v>59</v>
      </c>
      <c r="G55" s="25" t="s">
        <v>314</v>
      </c>
      <c r="H55" s="25" t="s">
        <v>60</v>
      </c>
      <c r="I55" s="25" t="s">
        <v>704</v>
      </c>
      <c r="J55" s="25" t="s">
        <v>308</v>
      </c>
      <c r="K55" s="25" t="s">
        <v>457</v>
      </c>
      <c r="L55" s="25" t="s">
        <v>724</v>
      </c>
      <c r="M55" s="25" t="s">
        <v>725</v>
      </c>
      <c r="N55" s="25">
        <v>165</v>
      </c>
      <c r="O55" s="25">
        <v>18</v>
      </c>
      <c r="P55" s="25" t="s">
        <v>726</v>
      </c>
      <c r="Q55" s="25" t="s">
        <v>727</v>
      </c>
      <c r="R55" s="25" t="s">
        <v>728</v>
      </c>
      <c r="S55" s="25" t="s">
        <v>586</v>
      </c>
    </row>
    <row r="56" spans="1:19" ht="26.25">
      <c r="A56" s="25" t="s">
        <v>7</v>
      </c>
      <c r="B56" s="25" t="s">
        <v>8</v>
      </c>
      <c r="C56" s="25" t="s">
        <v>57</v>
      </c>
      <c r="D56" s="25" t="s">
        <v>58</v>
      </c>
      <c r="E56" s="25" t="s">
        <v>11</v>
      </c>
      <c r="F56" s="25" t="s">
        <v>59</v>
      </c>
      <c r="G56" s="25" t="s">
        <v>314</v>
      </c>
      <c r="H56" s="25" t="s">
        <v>60</v>
      </c>
      <c r="I56" s="25" t="s">
        <v>704</v>
      </c>
      <c r="J56" s="25" t="s">
        <v>308</v>
      </c>
      <c r="K56" s="25" t="s">
        <v>464</v>
      </c>
      <c r="L56" s="25" t="s">
        <v>729</v>
      </c>
      <c r="M56" s="25" t="s">
        <v>730</v>
      </c>
      <c r="N56" s="25">
        <v>64</v>
      </c>
      <c r="O56" s="25">
        <v>43</v>
      </c>
      <c r="P56" s="25" t="s">
        <v>731</v>
      </c>
      <c r="Q56" s="25" t="s">
        <v>732</v>
      </c>
      <c r="R56" s="25" t="s">
        <v>681</v>
      </c>
      <c r="S56" s="25" t="s">
        <v>493</v>
      </c>
    </row>
    <row r="57" spans="1:19" ht="26.25">
      <c r="A57" s="25" t="s">
        <v>7</v>
      </c>
      <c r="B57" s="25" t="s">
        <v>8</v>
      </c>
      <c r="C57" s="25" t="s">
        <v>194</v>
      </c>
      <c r="D57" s="25" t="s">
        <v>195</v>
      </c>
      <c r="E57" s="25" t="s">
        <v>1616</v>
      </c>
      <c r="F57" s="25" t="s">
        <v>196</v>
      </c>
      <c r="G57" s="25" t="s">
        <v>314</v>
      </c>
      <c r="H57" s="25" t="s">
        <v>197</v>
      </c>
      <c r="I57" s="25" t="s">
        <v>733</v>
      </c>
      <c r="J57" s="25" t="s">
        <v>308</v>
      </c>
      <c r="K57" s="25" t="s">
        <v>457</v>
      </c>
      <c r="L57" s="25" t="s">
        <v>734</v>
      </c>
      <c r="M57" s="25" t="s">
        <v>735</v>
      </c>
      <c r="N57" s="25">
        <v>11</v>
      </c>
      <c r="O57" s="25">
        <v>7</v>
      </c>
      <c r="P57" s="25" t="s">
        <v>736</v>
      </c>
      <c r="Q57" s="25" t="s">
        <v>737</v>
      </c>
      <c r="R57" s="25" t="s">
        <v>738</v>
      </c>
      <c r="S57" s="25" t="s">
        <v>739</v>
      </c>
    </row>
    <row r="58" spans="1:19" ht="26.25">
      <c r="A58" s="25" t="s">
        <v>7</v>
      </c>
      <c r="B58" s="25" t="s">
        <v>8</v>
      </c>
      <c r="C58" s="25" t="s">
        <v>194</v>
      </c>
      <c r="D58" s="25" t="s">
        <v>195</v>
      </c>
      <c r="E58" s="25" t="s">
        <v>1616</v>
      </c>
      <c r="F58" s="25" t="s">
        <v>196</v>
      </c>
      <c r="G58" s="25" t="s">
        <v>314</v>
      </c>
      <c r="H58" s="25" t="s">
        <v>197</v>
      </c>
      <c r="I58" s="25" t="s">
        <v>733</v>
      </c>
      <c r="J58" s="25" t="s">
        <v>308</v>
      </c>
      <c r="K58" s="25" t="s">
        <v>464</v>
      </c>
      <c r="L58" s="25" t="s">
        <v>740</v>
      </c>
      <c r="M58" s="25" t="s">
        <v>741</v>
      </c>
      <c r="N58" s="25">
        <v>94</v>
      </c>
      <c r="O58" s="25">
        <v>32</v>
      </c>
      <c r="P58" s="25" t="s">
        <v>742</v>
      </c>
      <c r="Q58" s="25" t="s">
        <v>743</v>
      </c>
      <c r="R58" s="25" t="s">
        <v>505</v>
      </c>
      <c r="S58" s="25" t="s">
        <v>687</v>
      </c>
    </row>
    <row r="59" spans="1:19" ht="51.75">
      <c r="A59" s="25" t="s">
        <v>7</v>
      </c>
      <c r="B59" s="25" t="s">
        <v>8</v>
      </c>
      <c r="C59" s="25" t="s">
        <v>277</v>
      </c>
      <c r="D59" s="25" t="s">
        <v>278</v>
      </c>
      <c r="E59" s="25" t="s">
        <v>1616</v>
      </c>
      <c r="F59" s="25" t="s">
        <v>279</v>
      </c>
      <c r="G59" s="25" t="s">
        <v>295</v>
      </c>
      <c r="H59" s="25" t="s">
        <v>280</v>
      </c>
      <c r="I59" s="25" t="s">
        <v>744</v>
      </c>
      <c r="J59" s="25" t="s">
        <v>1904</v>
      </c>
      <c r="K59" s="25" t="s">
        <v>464</v>
      </c>
      <c r="L59" s="25" t="s">
        <v>745</v>
      </c>
      <c r="M59" s="25" t="s">
        <v>746</v>
      </c>
      <c r="N59" s="25">
        <v>99</v>
      </c>
      <c r="O59" s="25">
        <v>54</v>
      </c>
      <c r="P59" s="25" t="s">
        <v>747</v>
      </c>
      <c r="Q59" s="25" t="s">
        <v>748</v>
      </c>
      <c r="R59" s="25" t="s">
        <v>749</v>
      </c>
      <c r="S59" s="25" t="s">
        <v>750</v>
      </c>
    </row>
    <row r="60" spans="1:19" ht="51.75">
      <c r="A60" s="25" t="s">
        <v>7</v>
      </c>
      <c r="B60" s="25" t="s">
        <v>8</v>
      </c>
      <c r="C60" s="25" t="s">
        <v>265</v>
      </c>
      <c r="D60" s="25" t="s">
        <v>266</v>
      </c>
      <c r="E60" s="25" t="s">
        <v>1616</v>
      </c>
      <c r="F60" s="25" t="s">
        <v>267</v>
      </c>
      <c r="G60" s="25" t="s">
        <v>295</v>
      </c>
      <c r="H60" s="25" t="s">
        <v>268</v>
      </c>
      <c r="I60" s="25" t="s">
        <v>751</v>
      </c>
      <c r="J60" s="25" t="s">
        <v>1906</v>
      </c>
      <c r="K60" s="25" t="s">
        <v>457</v>
      </c>
      <c r="L60" s="25" t="s">
        <v>752</v>
      </c>
      <c r="M60" s="25" t="s">
        <v>753</v>
      </c>
      <c r="N60" s="25">
        <v>10</v>
      </c>
      <c r="O60" s="25">
        <v>9</v>
      </c>
      <c r="P60" s="25" t="s">
        <v>754</v>
      </c>
      <c r="Q60" s="25" t="s">
        <v>755</v>
      </c>
      <c r="R60" s="25" t="s">
        <v>756</v>
      </c>
      <c r="S60" s="25" t="s">
        <v>601</v>
      </c>
    </row>
    <row r="61" spans="1:19" ht="51.75">
      <c r="A61" s="25" t="s">
        <v>7</v>
      </c>
      <c r="B61" s="25" t="s">
        <v>8</v>
      </c>
      <c r="C61" s="25" t="s">
        <v>265</v>
      </c>
      <c r="D61" s="25" t="s">
        <v>266</v>
      </c>
      <c r="E61" s="25" t="s">
        <v>1616</v>
      </c>
      <c r="F61" s="25" t="s">
        <v>267</v>
      </c>
      <c r="G61" s="25" t="s">
        <v>295</v>
      </c>
      <c r="H61" s="25" t="s">
        <v>268</v>
      </c>
      <c r="I61" s="25" t="s">
        <v>751</v>
      </c>
      <c r="J61" s="25" t="s">
        <v>1906</v>
      </c>
      <c r="K61" s="25" t="s">
        <v>464</v>
      </c>
      <c r="L61" s="25" t="s">
        <v>621</v>
      </c>
      <c r="M61" s="25" t="s">
        <v>757</v>
      </c>
      <c r="N61" s="25">
        <v>65</v>
      </c>
      <c r="O61" s="25">
        <v>19</v>
      </c>
      <c r="P61" s="25" t="s">
        <v>758</v>
      </c>
      <c r="Q61" s="25" t="s">
        <v>759</v>
      </c>
      <c r="R61" s="25" t="s">
        <v>576</v>
      </c>
      <c r="S61" s="25" t="s">
        <v>714</v>
      </c>
    </row>
    <row r="62" spans="1:19" ht="26.25">
      <c r="A62" s="25" t="s">
        <v>7</v>
      </c>
      <c r="B62" s="25" t="s">
        <v>8</v>
      </c>
      <c r="C62" s="25" t="s">
        <v>146</v>
      </c>
      <c r="D62" s="25" t="s">
        <v>147</v>
      </c>
      <c r="E62" s="25" t="s">
        <v>1616</v>
      </c>
      <c r="F62" s="25" t="s">
        <v>148</v>
      </c>
      <c r="G62" s="25" t="s">
        <v>356</v>
      </c>
      <c r="H62" s="25" t="s">
        <v>149</v>
      </c>
      <c r="I62" s="25" t="s">
        <v>760</v>
      </c>
      <c r="J62" s="25" t="s">
        <v>308</v>
      </c>
      <c r="K62" s="25" t="s">
        <v>457</v>
      </c>
      <c r="L62" s="25" t="s">
        <v>761</v>
      </c>
      <c r="M62" s="25" t="s">
        <v>762</v>
      </c>
      <c r="N62" s="25">
        <v>87</v>
      </c>
      <c r="O62" s="25">
        <v>7</v>
      </c>
      <c r="P62" s="25" t="s">
        <v>763</v>
      </c>
      <c r="Q62" s="25" t="s">
        <v>764</v>
      </c>
      <c r="R62" s="25" t="s">
        <v>765</v>
      </c>
      <c r="S62" s="25" t="s">
        <v>545</v>
      </c>
    </row>
    <row r="63" spans="1:19" ht="26.25">
      <c r="A63" s="25" t="s">
        <v>7</v>
      </c>
      <c r="B63" s="25" t="s">
        <v>8</v>
      </c>
      <c r="C63" s="25" t="s">
        <v>146</v>
      </c>
      <c r="D63" s="25" t="s">
        <v>147</v>
      </c>
      <c r="E63" s="25" t="s">
        <v>1616</v>
      </c>
      <c r="F63" s="25" t="s">
        <v>148</v>
      </c>
      <c r="G63" s="25" t="s">
        <v>356</v>
      </c>
      <c r="H63" s="25" t="s">
        <v>149</v>
      </c>
      <c r="I63" s="25" t="s">
        <v>760</v>
      </c>
      <c r="J63" s="25" t="s">
        <v>308</v>
      </c>
      <c r="K63" s="25" t="s">
        <v>464</v>
      </c>
      <c r="L63" s="25" t="s">
        <v>766</v>
      </c>
      <c r="M63" s="25" t="s">
        <v>767</v>
      </c>
      <c r="N63" s="25">
        <v>89</v>
      </c>
      <c r="O63" s="25">
        <v>26</v>
      </c>
      <c r="P63" s="25" t="s">
        <v>768</v>
      </c>
      <c r="Q63" s="25" t="s">
        <v>769</v>
      </c>
      <c r="R63" s="25" t="s">
        <v>770</v>
      </c>
      <c r="S63" s="25" t="s">
        <v>534</v>
      </c>
    </row>
    <row r="64" spans="1:19" ht="26.25">
      <c r="A64" s="25" t="s">
        <v>7</v>
      </c>
      <c r="B64" s="25" t="s">
        <v>8</v>
      </c>
      <c r="C64" s="25" t="s">
        <v>156</v>
      </c>
      <c r="D64" s="25" t="s">
        <v>157</v>
      </c>
      <c r="E64" s="25" t="s">
        <v>1616</v>
      </c>
      <c r="F64" s="25" t="s">
        <v>158</v>
      </c>
      <c r="G64" s="25" t="s">
        <v>356</v>
      </c>
      <c r="H64" s="25" t="s">
        <v>159</v>
      </c>
      <c r="I64" s="25" t="s">
        <v>771</v>
      </c>
      <c r="J64" s="25" t="s">
        <v>308</v>
      </c>
      <c r="K64" s="25" t="s">
        <v>457</v>
      </c>
      <c r="L64" s="25" t="s">
        <v>679</v>
      </c>
      <c r="M64" s="25" t="s">
        <v>772</v>
      </c>
      <c r="N64" s="25">
        <v>92</v>
      </c>
      <c r="O64" s="25">
        <v>11</v>
      </c>
      <c r="P64" s="25" t="s">
        <v>773</v>
      </c>
      <c r="Q64" s="25" t="s">
        <v>774</v>
      </c>
      <c r="R64" s="25" t="s">
        <v>534</v>
      </c>
      <c r="S64" s="25" t="s">
        <v>611</v>
      </c>
    </row>
    <row r="65" spans="1:19" ht="26.25">
      <c r="A65" s="25" t="s">
        <v>7</v>
      </c>
      <c r="B65" s="25" t="s">
        <v>8</v>
      </c>
      <c r="C65" s="25" t="s">
        <v>156</v>
      </c>
      <c r="D65" s="25" t="s">
        <v>157</v>
      </c>
      <c r="E65" s="25" t="s">
        <v>1616</v>
      </c>
      <c r="F65" s="25" t="s">
        <v>158</v>
      </c>
      <c r="G65" s="25" t="s">
        <v>356</v>
      </c>
      <c r="H65" s="25" t="s">
        <v>159</v>
      </c>
      <c r="I65" s="25" t="s">
        <v>771</v>
      </c>
      <c r="J65" s="25" t="s">
        <v>308</v>
      </c>
      <c r="K65" s="25" t="s">
        <v>464</v>
      </c>
      <c r="L65" s="25" t="s">
        <v>775</v>
      </c>
      <c r="M65" s="25" t="s">
        <v>776</v>
      </c>
      <c r="N65" s="25">
        <v>50</v>
      </c>
      <c r="O65" s="25">
        <v>22</v>
      </c>
      <c r="P65" s="25" t="s">
        <v>777</v>
      </c>
      <c r="Q65" s="25" t="s">
        <v>778</v>
      </c>
      <c r="R65" s="25" t="s">
        <v>566</v>
      </c>
      <c r="S65" s="25" t="s">
        <v>488</v>
      </c>
    </row>
    <row r="66" spans="1:19" ht="26.25">
      <c r="A66" s="25" t="s">
        <v>7</v>
      </c>
      <c r="B66" s="25" t="s">
        <v>8</v>
      </c>
      <c r="C66" s="25" t="s">
        <v>166</v>
      </c>
      <c r="D66" s="25" t="s">
        <v>167</v>
      </c>
      <c r="E66" s="25" t="s">
        <v>1616</v>
      </c>
      <c r="F66" s="25" t="s">
        <v>41</v>
      </c>
      <c r="G66" s="25" t="s">
        <v>356</v>
      </c>
      <c r="H66" s="25" t="s">
        <v>42</v>
      </c>
      <c r="I66" s="25" t="s">
        <v>779</v>
      </c>
      <c r="J66" s="25" t="s">
        <v>308</v>
      </c>
      <c r="K66" s="25" t="s">
        <v>457</v>
      </c>
      <c r="L66" s="25" t="s">
        <v>780</v>
      </c>
      <c r="M66" s="25" t="s">
        <v>781</v>
      </c>
      <c r="N66" s="25">
        <v>49</v>
      </c>
      <c r="O66" s="25">
        <v>5</v>
      </c>
      <c r="P66" s="25" t="s">
        <v>782</v>
      </c>
      <c r="Q66" s="25" t="s">
        <v>783</v>
      </c>
      <c r="R66" s="25" t="s">
        <v>634</v>
      </c>
      <c r="S66" s="25" t="s">
        <v>511</v>
      </c>
    </row>
    <row r="67" spans="1:19" ht="26.25">
      <c r="A67" s="25" t="s">
        <v>7</v>
      </c>
      <c r="B67" s="25" t="s">
        <v>8</v>
      </c>
      <c r="C67" s="25" t="s">
        <v>166</v>
      </c>
      <c r="D67" s="25" t="s">
        <v>167</v>
      </c>
      <c r="E67" s="25" t="s">
        <v>1616</v>
      </c>
      <c r="F67" s="25" t="s">
        <v>41</v>
      </c>
      <c r="G67" s="25" t="s">
        <v>356</v>
      </c>
      <c r="H67" s="25" t="s">
        <v>42</v>
      </c>
      <c r="I67" s="25" t="s">
        <v>779</v>
      </c>
      <c r="J67" s="25" t="s">
        <v>308</v>
      </c>
      <c r="K67" s="25" t="s">
        <v>464</v>
      </c>
      <c r="L67" s="25" t="s">
        <v>784</v>
      </c>
      <c r="M67" s="25" t="s">
        <v>785</v>
      </c>
      <c r="N67" s="25">
        <v>80</v>
      </c>
      <c r="O67" s="25">
        <v>29</v>
      </c>
      <c r="P67" s="25" t="s">
        <v>786</v>
      </c>
      <c r="Q67" s="25" t="s">
        <v>787</v>
      </c>
      <c r="R67" s="25" t="s">
        <v>749</v>
      </c>
      <c r="S67" s="25" t="s">
        <v>487</v>
      </c>
    </row>
    <row r="68" spans="1:19" ht="26.25">
      <c r="A68" s="25" t="s">
        <v>7</v>
      </c>
      <c r="B68" s="25" t="s">
        <v>8</v>
      </c>
      <c r="C68" s="25" t="s">
        <v>39</v>
      </c>
      <c r="D68" s="25" t="s">
        <v>40</v>
      </c>
      <c r="E68" s="25" t="s">
        <v>11</v>
      </c>
      <c r="F68" s="25" t="s">
        <v>41</v>
      </c>
      <c r="G68" s="25" t="s">
        <v>356</v>
      </c>
      <c r="H68" s="25" t="s">
        <v>42</v>
      </c>
      <c r="I68" s="25" t="s">
        <v>779</v>
      </c>
      <c r="J68" s="25" t="s">
        <v>308</v>
      </c>
      <c r="K68" s="25" t="s">
        <v>457</v>
      </c>
      <c r="L68" s="25" t="s">
        <v>788</v>
      </c>
      <c r="M68" s="25" t="s">
        <v>789</v>
      </c>
      <c r="N68" s="25">
        <v>52</v>
      </c>
      <c r="O68" s="25">
        <v>3</v>
      </c>
      <c r="P68" s="25" t="s">
        <v>790</v>
      </c>
      <c r="Q68" s="25" t="s">
        <v>791</v>
      </c>
      <c r="R68" s="25" t="s">
        <v>505</v>
      </c>
      <c r="S68" s="25" t="s">
        <v>673</v>
      </c>
    </row>
    <row r="69" spans="1:19" ht="26.25">
      <c r="A69" s="25" t="s">
        <v>7</v>
      </c>
      <c r="B69" s="25" t="s">
        <v>8</v>
      </c>
      <c r="C69" s="25" t="s">
        <v>39</v>
      </c>
      <c r="D69" s="25" t="s">
        <v>40</v>
      </c>
      <c r="E69" s="25" t="s">
        <v>11</v>
      </c>
      <c r="F69" s="25" t="s">
        <v>41</v>
      </c>
      <c r="G69" s="25" t="s">
        <v>356</v>
      </c>
      <c r="H69" s="25" t="s">
        <v>42</v>
      </c>
      <c r="I69" s="25" t="s">
        <v>779</v>
      </c>
      <c r="J69" s="25" t="s">
        <v>308</v>
      </c>
      <c r="K69" s="25" t="s">
        <v>464</v>
      </c>
      <c r="L69" s="25" t="s">
        <v>792</v>
      </c>
      <c r="M69" s="25" t="s">
        <v>793</v>
      </c>
      <c r="N69" s="25">
        <v>52</v>
      </c>
      <c r="O69" s="25">
        <v>25</v>
      </c>
      <c r="P69" s="25" t="s">
        <v>794</v>
      </c>
      <c r="Q69" s="25" t="s">
        <v>795</v>
      </c>
      <c r="R69" s="25" t="s">
        <v>673</v>
      </c>
      <c r="S69" s="25" t="s">
        <v>619</v>
      </c>
    </row>
    <row r="70" spans="1:19" ht="26.25">
      <c r="A70" s="25" t="s">
        <v>7</v>
      </c>
      <c r="B70" s="25" t="s">
        <v>8</v>
      </c>
      <c r="C70" s="25" t="s">
        <v>89</v>
      </c>
      <c r="D70" s="25" t="s">
        <v>90</v>
      </c>
      <c r="E70" s="25" t="s">
        <v>1616</v>
      </c>
      <c r="F70" s="25" t="s">
        <v>87</v>
      </c>
      <c r="G70" s="25" t="s">
        <v>370</v>
      </c>
      <c r="H70" s="25" t="s">
        <v>88</v>
      </c>
      <c r="I70" s="25" t="s">
        <v>796</v>
      </c>
      <c r="J70" s="25" t="s">
        <v>308</v>
      </c>
      <c r="K70" s="25" t="s">
        <v>457</v>
      </c>
      <c r="L70" s="25" t="s">
        <v>797</v>
      </c>
      <c r="M70" s="25" t="s">
        <v>798</v>
      </c>
      <c r="N70" s="25">
        <v>155</v>
      </c>
      <c r="O70" s="25">
        <v>39</v>
      </c>
      <c r="P70" s="25" t="s">
        <v>799</v>
      </c>
      <c r="Q70" s="25" t="s">
        <v>800</v>
      </c>
      <c r="R70" s="25" t="s">
        <v>765</v>
      </c>
      <c r="S70" s="25" t="s">
        <v>634</v>
      </c>
    </row>
    <row r="71" spans="1:19" ht="26.25">
      <c r="A71" s="25" t="s">
        <v>7</v>
      </c>
      <c r="B71" s="25" t="s">
        <v>8</v>
      </c>
      <c r="C71" s="25" t="s">
        <v>89</v>
      </c>
      <c r="D71" s="25" t="s">
        <v>90</v>
      </c>
      <c r="E71" s="25" t="s">
        <v>1616</v>
      </c>
      <c r="F71" s="25" t="s">
        <v>87</v>
      </c>
      <c r="G71" s="25" t="s">
        <v>370</v>
      </c>
      <c r="H71" s="25" t="s">
        <v>88</v>
      </c>
      <c r="I71" s="25" t="s">
        <v>796</v>
      </c>
      <c r="J71" s="25" t="s">
        <v>308</v>
      </c>
      <c r="K71" s="25" t="s">
        <v>464</v>
      </c>
      <c r="L71" s="25" t="s">
        <v>801</v>
      </c>
      <c r="M71" s="25" t="s">
        <v>802</v>
      </c>
      <c r="N71" s="25">
        <v>33</v>
      </c>
      <c r="O71" s="25">
        <v>12</v>
      </c>
      <c r="P71" s="25" t="s">
        <v>803</v>
      </c>
      <c r="Q71" s="25" t="s">
        <v>804</v>
      </c>
      <c r="R71" s="25" t="s">
        <v>805</v>
      </c>
      <c r="S71" s="25" t="s">
        <v>634</v>
      </c>
    </row>
    <row r="72" spans="1:19" ht="26.25">
      <c r="A72" s="25" t="s">
        <v>7</v>
      </c>
      <c r="B72" s="25" t="s">
        <v>8</v>
      </c>
      <c r="C72" s="25" t="s">
        <v>85</v>
      </c>
      <c r="D72" s="25" t="s">
        <v>86</v>
      </c>
      <c r="E72" s="25" t="s">
        <v>1616</v>
      </c>
      <c r="F72" s="25" t="s">
        <v>87</v>
      </c>
      <c r="G72" s="25" t="s">
        <v>370</v>
      </c>
      <c r="H72" s="25" t="s">
        <v>88</v>
      </c>
      <c r="I72" s="25" t="s">
        <v>796</v>
      </c>
      <c r="J72" s="25" t="s">
        <v>308</v>
      </c>
      <c r="K72" s="25" t="s">
        <v>457</v>
      </c>
      <c r="L72" s="25" t="s">
        <v>806</v>
      </c>
      <c r="M72" s="25" t="s">
        <v>807</v>
      </c>
      <c r="N72" s="25">
        <v>149</v>
      </c>
      <c r="O72" s="25">
        <v>31</v>
      </c>
      <c r="P72" s="25" t="s">
        <v>808</v>
      </c>
      <c r="Q72" s="25" t="s">
        <v>809</v>
      </c>
      <c r="R72" s="25" t="s">
        <v>728</v>
      </c>
      <c r="S72" s="25" t="s">
        <v>505</v>
      </c>
    </row>
    <row r="73" spans="1:19" ht="26.25">
      <c r="A73" s="25" t="s">
        <v>7</v>
      </c>
      <c r="B73" s="25" t="s">
        <v>8</v>
      </c>
      <c r="C73" s="25" t="s">
        <v>85</v>
      </c>
      <c r="D73" s="25" t="s">
        <v>86</v>
      </c>
      <c r="E73" s="25" t="s">
        <v>1616</v>
      </c>
      <c r="F73" s="25" t="s">
        <v>87</v>
      </c>
      <c r="G73" s="25" t="s">
        <v>370</v>
      </c>
      <c r="H73" s="25" t="s">
        <v>88</v>
      </c>
      <c r="I73" s="25" t="s">
        <v>796</v>
      </c>
      <c r="J73" s="25" t="s">
        <v>308</v>
      </c>
      <c r="K73" s="25" t="s">
        <v>464</v>
      </c>
      <c r="L73" s="25" t="s">
        <v>810</v>
      </c>
      <c r="M73" s="25" t="s">
        <v>509</v>
      </c>
      <c r="N73" s="25">
        <v>46</v>
      </c>
      <c r="O73" s="25">
        <v>22</v>
      </c>
      <c r="P73" s="25" t="s">
        <v>811</v>
      </c>
      <c r="Q73" s="25" t="s">
        <v>812</v>
      </c>
      <c r="R73" s="25" t="s">
        <v>813</v>
      </c>
      <c r="S73" s="25" t="s">
        <v>511</v>
      </c>
    </row>
    <row r="74" spans="1:19" ht="26.25">
      <c r="A74" s="25" t="s">
        <v>7</v>
      </c>
      <c r="B74" s="25" t="s">
        <v>8</v>
      </c>
      <c r="C74" s="25" t="s">
        <v>150</v>
      </c>
      <c r="D74" s="25" t="s">
        <v>151</v>
      </c>
      <c r="E74" s="25" t="s">
        <v>1616</v>
      </c>
      <c r="F74" s="25" t="s">
        <v>152</v>
      </c>
      <c r="G74" s="25" t="s">
        <v>320</v>
      </c>
      <c r="H74" s="25" t="s">
        <v>153</v>
      </c>
      <c r="I74" s="25" t="s">
        <v>814</v>
      </c>
      <c r="J74" s="25" t="s">
        <v>308</v>
      </c>
      <c r="K74" s="25" t="s">
        <v>457</v>
      </c>
      <c r="L74" s="25" t="s">
        <v>815</v>
      </c>
      <c r="M74" s="25" t="s">
        <v>816</v>
      </c>
      <c r="N74" s="25">
        <v>56</v>
      </c>
      <c r="O74" s="25">
        <v>2</v>
      </c>
      <c r="P74" s="25" t="s">
        <v>817</v>
      </c>
      <c r="Q74" s="25" t="s">
        <v>818</v>
      </c>
      <c r="R74" s="25" t="s">
        <v>586</v>
      </c>
      <c r="S74" s="25" t="s">
        <v>527</v>
      </c>
    </row>
    <row r="75" spans="1:19" ht="26.25">
      <c r="A75" s="25" t="s">
        <v>7</v>
      </c>
      <c r="B75" s="25" t="s">
        <v>8</v>
      </c>
      <c r="C75" s="25" t="s">
        <v>150</v>
      </c>
      <c r="D75" s="25" t="s">
        <v>151</v>
      </c>
      <c r="E75" s="25" t="s">
        <v>1616</v>
      </c>
      <c r="F75" s="25" t="s">
        <v>152</v>
      </c>
      <c r="G75" s="25" t="s">
        <v>320</v>
      </c>
      <c r="H75" s="25" t="s">
        <v>153</v>
      </c>
      <c r="I75" s="25" t="s">
        <v>814</v>
      </c>
      <c r="J75" s="25" t="s">
        <v>308</v>
      </c>
      <c r="K75" s="25" t="s">
        <v>464</v>
      </c>
      <c r="L75" s="25" t="s">
        <v>819</v>
      </c>
      <c r="M75" s="25" t="s">
        <v>820</v>
      </c>
      <c r="N75" s="25">
        <v>60</v>
      </c>
      <c r="O75" s="25">
        <v>30</v>
      </c>
      <c r="P75" s="25" t="s">
        <v>821</v>
      </c>
      <c r="Q75" s="25" t="s">
        <v>822</v>
      </c>
      <c r="R75" s="25" t="s">
        <v>586</v>
      </c>
      <c r="S75" s="25" t="s">
        <v>606</v>
      </c>
    </row>
    <row r="76" spans="1:19" ht="26.25">
      <c r="A76" s="25" t="s">
        <v>7</v>
      </c>
      <c r="B76" s="25" t="s">
        <v>8</v>
      </c>
      <c r="C76" s="25" t="s">
        <v>154</v>
      </c>
      <c r="D76" s="25" t="s">
        <v>155</v>
      </c>
      <c r="E76" s="25" t="s">
        <v>1616</v>
      </c>
      <c r="F76" s="25" t="s">
        <v>152</v>
      </c>
      <c r="G76" s="25" t="s">
        <v>320</v>
      </c>
      <c r="H76" s="25" t="s">
        <v>153</v>
      </c>
      <c r="I76" s="25" t="s">
        <v>814</v>
      </c>
      <c r="J76" s="25" t="s">
        <v>308</v>
      </c>
      <c r="K76" s="25" t="s">
        <v>457</v>
      </c>
      <c r="L76" s="25" t="s">
        <v>823</v>
      </c>
      <c r="M76" s="25" t="s">
        <v>824</v>
      </c>
      <c r="N76" s="25">
        <v>46</v>
      </c>
      <c r="O76" s="25">
        <v>5</v>
      </c>
      <c r="P76" s="25" t="s">
        <v>825</v>
      </c>
      <c r="Q76" s="25" t="s">
        <v>826</v>
      </c>
      <c r="R76" s="25" t="s">
        <v>827</v>
      </c>
      <c r="S76" s="25" t="s">
        <v>606</v>
      </c>
    </row>
    <row r="77" spans="1:19" ht="26.25">
      <c r="A77" s="25" t="s">
        <v>7</v>
      </c>
      <c r="B77" s="25" t="s">
        <v>8</v>
      </c>
      <c r="C77" s="25" t="s">
        <v>154</v>
      </c>
      <c r="D77" s="25" t="s">
        <v>155</v>
      </c>
      <c r="E77" s="25" t="s">
        <v>1616</v>
      </c>
      <c r="F77" s="25" t="s">
        <v>152</v>
      </c>
      <c r="G77" s="25" t="s">
        <v>320</v>
      </c>
      <c r="H77" s="25" t="s">
        <v>153</v>
      </c>
      <c r="I77" s="25" t="s">
        <v>814</v>
      </c>
      <c r="J77" s="25" t="s">
        <v>308</v>
      </c>
      <c r="K77" s="25" t="s">
        <v>464</v>
      </c>
      <c r="L77" s="25" t="s">
        <v>828</v>
      </c>
      <c r="M77" s="25" t="s">
        <v>829</v>
      </c>
      <c r="N77" s="25">
        <v>78</v>
      </c>
      <c r="O77" s="25">
        <v>39</v>
      </c>
      <c r="P77" s="25" t="s">
        <v>830</v>
      </c>
      <c r="Q77" s="25" t="s">
        <v>831</v>
      </c>
      <c r="R77" s="25" t="s">
        <v>480</v>
      </c>
      <c r="S77" s="25" t="s">
        <v>488</v>
      </c>
    </row>
    <row r="78" spans="1:19" ht="26.25">
      <c r="A78" s="25" t="s">
        <v>7</v>
      </c>
      <c r="B78" s="25" t="s">
        <v>8</v>
      </c>
      <c r="C78" s="25" t="s">
        <v>269</v>
      </c>
      <c r="D78" s="25" t="s">
        <v>270</v>
      </c>
      <c r="E78" s="25" t="s">
        <v>1616</v>
      </c>
      <c r="F78" s="25" t="s">
        <v>271</v>
      </c>
      <c r="G78" s="25" t="s">
        <v>306</v>
      </c>
      <c r="H78" s="25" t="s">
        <v>272</v>
      </c>
      <c r="I78" s="25" t="s">
        <v>832</v>
      </c>
      <c r="J78" s="25" t="s">
        <v>308</v>
      </c>
      <c r="K78" s="25" t="s">
        <v>457</v>
      </c>
      <c r="L78" s="25" t="s">
        <v>833</v>
      </c>
      <c r="M78" s="25" t="s">
        <v>834</v>
      </c>
      <c r="N78" s="25">
        <v>88</v>
      </c>
      <c r="O78" s="25">
        <v>13</v>
      </c>
      <c r="P78" s="25" t="s">
        <v>835</v>
      </c>
      <c r="Q78" s="25" t="s">
        <v>836</v>
      </c>
      <c r="R78" s="25" t="s">
        <v>522</v>
      </c>
      <c r="S78" s="25" t="s">
        <v>534</v>
      </c>
    </row>
    <row r="79" spans="1:19" ht="26.25">
      <c r="A79" s="25" t="s">
        <v>7</v>
      </c>
      <c r="B79" s="25" t="s">
        <v>8</v>
      </c>
      <c r="C79" s="25" t="s">
        <v>269</v>
      </c>
      <c r="D79" s="25" t="s">
        <v>270</v>
      </c>
      <c r="E79" s="25" t="s">
        <v>1616</v>
      </c>
      <c r="F79" s="25" t="s">
        <v>271</v>
      </c>
      <c r="G79" s="25" t="s">
        <v>306</v>
      </c>
      <c r="H79" s="25" t="s">
        <v>272</v>
      </c>
      <c r="I79" s="25" t="s">
        <v>832</v>
      </c>
      <c r="J79" s="25" t="s">
        <v>308</v>
      </c>
      <c r="K79" s="25" t="s">
        <v>464</v>
      </c>
      <c r="L79" s="25" t="s">
        <v>837</v>
      </c>
      <c r="M79" s="25" t="s">
        <v>838</v>
      </c>
      <c r="N79" s="25">
        <v>70</v>
      </c>
      <c r="O79" s="25">
        <v>37</v>
      </c>
      <c r="P79" s="25" t="s">
        <v>839</v>
      </c>
      <c r="Q79" s="25" t="s">
        <v>840</v>
      </c>
      <c r="R79" s="25" t="s">
        <v>581</v>
      </c>
      <c r="S79" s="25" t="s">
        <v>673</v>
      </c>
    </row>
    <row r="80" spans="1:19" ht="26.25">
      <c r="A80" s="25" t="s">
        <v>7</v>
      </c>
      <c r="B80" s="25" t="s">
        <v>8</v>
      </c>
      <c r="C80" s="25" t="s">
        <v>275</v>
      </c>
      <c r="D80" s="25" t="s">
        <v>276</v>
      </c>
      <c r="E80" s="25" t="s">
        <v>1616</v>
      </c>
      <c r="F80" s="25" t="s">
        <v>113</v>
      </c>
      <c r="G80" s="25" t="s">
        <v>306</v>
      </c>
      <c r="H80" s="25" t="s">
        <v>114</v>
      </c>
      <c r="I80" s="25" t="s">
        <v>841</v>
      </c>
      <c r="J80" s="25" t="s">
        <v>308</v>
      </c>
      <c r="K80" s="25" t="s">
        <v>457</v>
      </c>
      <c r="L80" s="25" t="s">
        <v>842</v>
      </c>
      <c r="M80" s="25" t="s">
        <v>843</v>
      </c>
      <c r="N80" s="25">
        <v>60</v>
      </c>
      <c r="O80" s="25">
        <v>20</v>
      </c>
      <c r="P80" s="25" t="s">
        <v>844</v>
      </c>
      <c r="Q80" s="25" t="s">
        <v>845</v>
      </c>
      <c r="R80" s="25" t="s">
        <v>504</v>
      </c>
      <c r="S80" s="25" t="s">
        <v>499</v>
      </c>
    </row>
    <row r="81" spans="1:19" ht="26.25">
      <c r="A81" s="25" t="s">
        <v>7</v>
      </c>
      <c r="B81" s="25" t="s">
        <v>8</v>
      </c>
      <c r="C81" s="25" t="s">
        <v>275</v>
      </c>
      <c r="D81" s="25" t="s">
        <v>276</v>
      </c>
      <c r="E81" s="25" t="s">
        <v>1616</v>
      </c>
      <c r="F81" s="25" t="s">
        <v>113</v>
      </c>
      <c r="G81" s="25" t="s">
        <v>306</v>
      </c>
      <c r="H81" s="25" t="s">
        <v>114</v>
      </c>
      <c r="I81" s="25" t="s">
        <v>841</v>
      </c>
      <c r="J81" s="25" t="s">
        <v>308</v>
      </c>
      <c r="K81" s="25" t="s">
        <v>464</v>
      </c>
      <c r="L81" s="25" t="s">
        <v>846</v>
      </c>
      <c r="M81" s="25" t="s">
        <v>847</v>
      </c>
      <c r="N81" s="25">
        <v>62</v>
      </c>
      <c r="O81" s="25">
        <v>31</v>
      </c>
      <c r="P81" s="25" t="s">
        <v>848</v>
      </c>
      <c r="Q81" s="25" t="s">
        <v>849</v>
      </c>
      <c r="R81" s="25" t="s">
        <v>566</v>
      </c>
      <c r="S81" s="25" t="s">
        <v>673</v>
      </c>
    </row>
    <row r="82" spans="1:19" ht="26.25">
      <c r="A82" s="25" t="s">
        <v>7</v>
      </c>
      <c r="B82" s="25" t="s">
        <v>8</v>
      </c>
      <c r="C82" s="25" t="s">
        <v>111</v>
      </c>
      <c r="D82" s="25" t="s">
        <v>112</v>
      </c>
      <c r="E82" s="25" t="s">
        <v>11</v>
      </c>
      <c r="F82" s="25" t="s">
        <v>113</v>
      </c>
      <c r="G82" s="25" t="s">
        <v>306</v>
      </c>
      <c r="H82" s="25" t="s">
        <v>114</v>
      </c>
      <c r="I82" s="25" t="s">
        <v>841</v>
      </c>
      <c r="J82" s="25" t="s">
        <v>308</v>
      </c>
      <c r="K82" s="25" t="s">
        <v>457</v>
      </c>
      <c r="L82" s="25" t="s">
        <v>850</v>
      </c>
      <c r="M82" s="25" t="s">
        <v>851</v>
      </c>
      <c r="N82" s="25">
        <v>54</v>
      </c>
      <c r="O82" s="25">
        <v>11</v>
      </c>
      <c r="P82" s="25" t="s">
        <v>852</v>
      </c>
      <c r="Q82" s="25" t="s">
        <v>853</v>
      </c>
      <c r="R82" s="25" t="s">
        <v>749</v>
      </c>
      <c r="S82" s="25" t="s">
        <v>854</v>
      </c>
    </row>
    <row r="83" spans="1:19" ht="26.25">
      <c r="A83" s="25" t="s">
        <v>7</v>
      </c>
      <c r="B83" s="25" t="s">
        <v>8</v>
      </c>
      <c r="C83" s="25" t="s">
        <v>111</v>
      </c>
      <c r="D83" s="25" t="s">
        <v>112</v>
      </c>
      <c r="E83" s="25" t="s">
        <v>11</v>
      </c>
      <c r="F83" s="25" t="s">
        <v>113</v>
      </c>
      <c r="G83" s="25" t="s">
        <v>306</v>
      </c>
      <c r="H83" s="25" t="s">
        <v>114</v>
      </c>
      <c r="I83" s="25" t="s">
        <v>841</v>
      </c>
      <c r="J83" s="25" t="s">
        <v>308</v>
      </c>
      <c r="K83" s="25" t="s">
        <v>464</v>
      </c>
      <c r="L83" s="25" t="s">
        <v>855</v>
      </c>
      <c r="M83" s="25" t="s">
        <v>856</v>
      </c>
      <c r="N83" s="25">
        <v>52</v>
      </c>
      <c r="O83" s="25">
        <v>18</v>
      </c>
      <c r="P83" s="25" t="s">
        <v>857</v>
      </c>
      <c r="Q83" s="25" t="s">
        <v>858</v>
      </c>
      <c r="R83" s="25" t="s">
        <v>494</v>
      </c>
      <c r="S83" s="25" t="s">
        <v>462</v>
      </c>
    </row>
    <row r="84" spans="1:19" ht="64.5">
      <c r="A84" s="25" t="s">
        <v>7</v>
      </c>
      <c r="B84" s="25" t="s">
        <v>8</v>
      </c>
      <c r="C84" s="25" t="s">
        <v>285</v>
      </c>
      <c r="D84" s="25" t="s">
        <v>286</v>
      </c>
      <c r="E84" s="25" t="s">
        <v>1616</v>
      </c>
      <c r="F84" s="25" t="s">
        <v>287</v>
      </c>
      <c r="G84" s="25" t="s">
        <v>306</v>
      </c>
      <c r="H84" s="25" t="s">
        <v>305</v>
      </c>
      <c r="I84" s="25" t="s">
        <v>859</v>
      </c>
      <c r="J84" s="25" t="s">
        <v>1905</v>
      </c>
      <c r="K84" s="25" t="s">
        <v>457</v>
      </c>
      <c r="L84" s="25" t="s">
        <v>860</v>
      </c>
      <c r="M84" s="25" t="s">
        <v>717</v>
      </c>
      <c r="N84" s="25">
        <v>22</v>
      </c>
      <c r="O84" s="25">
        <v>22</v>
      </c>
      <c r="P84" s="25" t="s">
        <v>861</v>
      </c>
      <c r="Q84" s="25" t="s">
        <v>862</v>
      </c>
      <c r="R84" s="25" t="s">
        <v>863</v>
      </c>
      <c r="S84" s="25" t="s">
        <v>550</v>
      </c>
    </row>
    <row r="85" spans="1:19" ht="64.5">
      <c r="A85" s="25" t="s">
        <v>7</v>
      </c>
      <c r="B85" s="25" t="s">
        <v>8</v>
      </c>
      <c r="C85" s="25" t="s">
        <v>285</v>
      </c>
      <c r="D85" s="25" t="s">
        <v>286</v>
      </c>
      <c r="E85" s="25" t="s">
        <v>1616</v>
      </c>
      <c r="F85" s="25" t="s">
        <v>287</v>
      </c>
      <c r="G85" s="25" t="s">
        <v>306</v>
      </c>
      <c r="H85" s="25" t="s">
        <v>305</v>
      </c>
      <c r="I85" s="25" t="s">
        <v>859</v>
      </c>
      <c r="J85" s="25" t="s">
        <v>1905</v>
      </c>
      <c r="K85" s="25" t="s">
        <v>464</v>
      </c>
      <c r="L85" s="25" t="s">
        <v>864</v>
      </c>
      <c r="M85" s="25" t="s">
        <v>865</v>
      </c>
      <c r="N85" s="25">
        <v>53</v>
      </c>
      <c r="O85" s="25">
        <v>36</v>
      </c>
      <c r="P85" s="25" t="s">
        <v>866</v>
      </c>
      <c r="Q85" s="25" t="s">
        <v>867</v>
      </c>
      <c r="R85" s="25" t="s">
        <v>550</v>
      </c>
      <c r="S85" s="25" t="s">
        <v>681</v>
      </c>
    </row>
    <row r="86" spans="1:19" ht="26.25">
      <c r="A86" s="25" t="s">
        <v>7</v>
      </c>
      <c r="B86" s="25" t="s">
        <v>8</v>
      </c>
      <c r="C86" s="25" t="s">
        <v>168</v>
      </c>
      <c r="D86" s="25" t="s">
        <v>169</v>
      </c>
      <c r="E86" s="25" t="s">
        <v>1616</v>
      </c>
      <c r="F86" s="25" t="s">
        <v>37</v>
      </c>
      <c r="G86" s="25" t="s">
        <v>310</v>
      </c>
      <c r="H86" s="25" t="s">
        <v>38</v>
      </c>
      <c r="I86" s="25" t="s">
        <v>868</v>
      </c>
      <c r="J86" s="25" t="s">
        <v>308</v>
      </c>
      <c r="K86" s="25" t="s">
        <v>457</v>
      </c>
      <c r="L86" s="25" t="s">
        <v>869</v>
      </c>
      <c r="M86" s="25" t="s">
        <v>870</v>
      </c>
      <c r="N86" s="25">
        <v>160</v>
      </c>
      <c r="O86" s="25">
        <v>17</v>
      </c>
      <c r="P86" s="25" t="s">
        <v>871</v>
      </c>
      <c r="Q86" s="25" t="s">
        <v>872</v>
      </c>
      <c r="R86" s="25" t="s">
        <v>873</v>
      </c>
      <c r="S86" s="25" t="s">
        <v>687</v>
      </c>
    </row>
    <row r="87" spans="1:19" ht="26.25">
      <c r="A87" s="25" t="s">
        <v>7</v>
      </c>
      <c r="B87" s="25" t="s">
        <v>8</v>
      </c>
      <c r="C87" s="25" t="s">
        <v>168</v>
      </c>
      <c r="D87" s="25" t="s">
        <v>169</v>
      </c>
      <c r="E87" s="25" t="s">
        <v>1616</v>
      </c>
      <c r="F87" s="25" t="s">
        <v>37</v>
      </c>
      <c r="G87" s="25" t="s">
        <v>310</v>
      </c>
      <c r="H87" s="25" t="s">
        <v>38</v>
      </c>
      <c r="I87" s="25" t="s">
        <v>868</v>
      </c>
      <c r="J87" s="25" t="s">
        <v>308</v>
      </c>
      <c r="K87" s="25" t="s">
        <v>464</v>
      </c>
      <c r="L87" s="25" t="s">
        <v>874</v>
      </c>
      <c r="M87" s="25" t="s">
        <v>875</v>
      </c>
      <c r="N87" s="25">
        <v>48</v>
      </c>
      <c r="O87" s="25">
        <v>21</v>
      </c>
      <c r="P87" s="25" t="s">
        <v>876</v>
      </c>
      <c r="Q87" s="25" t="s">
        <v>877</v>
      </c>
      <c r="R87" s="25" t="s">
        <v>545</v>
      </c>
      <c r="S87" s="25" t="s">
        <v>511</v>
      </c>
    </row>
    <row r="88" spans="1:19" ht="26.25">
      <c r="A88" s="25" t="s">
        <v>7</v>
      </c>
      <c r="B88" s="25" t="s">
        <v>8</v>
      </c>
      <c r="C88" s="25" t="s">
        <v>180</v>
      </c>
      <c r="D88" s="25" t="s">
        <v>181</v>
      </c>
      <c r="E88" s="25" t="s">
        <v>1616</v>
      </c>
      <c r="F88" s="25" t="s">
        <v>37</v>
      </c>
      <c r="G88" s="25" t="s">
        <v>310</v>
      </c>
      <c r="H88" s="25" t="s">
        <v>38</v>
      </c>
      <c r="I88" s="25" t="s">
        <v>868</v>
      </c>
      <c r="J88" s="25" t="s">
        <v>308</v>
      </c>
      <c r="K88" s="25" t="s">
        <v>457</v>
      </c>
      <c r="L88" s="25" t="s">
        <v>878</v>
      </c>
      <c r="M88" s="25" t="s">
        <v>879</v>
      </c>
      <c r="N88" s="25">
        <v>169</v>
      </c>
      <c r="O88" s="25">
        <v>24</v>
      </c>
      <c r="P88" s="25" t="s">
        <v>880</v>
      </c>
      <c r="Q88" s="25" t="s">
        <v>881</v>
      </c>
      <c r="R88" s="25" t="s">
        <v>827</v>
      </c>
      <c r="S88" s="25" t="s">
        <v>619</v>
      </c>
    </row>
    <row r="89" spans="1:19" ht="26.25">
      <c r="A89" s="25" t="s">
        <v>7</v>
      </c>
      <c r="B89" s="25" t="s">
        <v>8</v>
      </c>
      <c r="C89" s="25" t="s">
        <v>180</v>
      </c>
      <c r="D89" s="25" t="s">
        <v>181</v>
      </c>
      <c r="E89" s="25" t="s">
        <v>1616</v>
      </c>
      <c r="F89" s="25" t="s">
        <v>37</v>
      </c>
      <c r="G89" s="25" t="s">
        <v>310</v>
      </c>
      <c r="H89" s="25" t="s">
        <v>38</v>
      </c>
      <c r="I89" s="25" t="s">
        <v>868</v>
      </c>
      <c r="J89" s="25" t="s">
        <v>308</v>
      </c>
      <c r="K89" s="25" t="s">
        <v>464</v>
      </c>
      <c r="L89" s="25" t="s">
        <v>882</v>
      </c>
      <c r="M89" s="25" t="s">
        <v>883</v>
      </c>
      <c r="N89" s="25">
        <v>43</v>
      </c>
      <c r="O89" s="25">
        <v>21</v>
      </c>
      <c r="P89" s="25" t="s">
        <v>884</v>
      </c>
      <c r="Q89" s="25" t="s">
        <v>885</v>
      </c>
      <c r="R89" s="25" t="s">
        <v>886</v>
      </c>
      <c r="S89" s="25" t="s">
        <v>581</v>
      </c>
    </row>
    <row r="90" spans="1:19" ht="26.25">
      <c r="A90" s="25" t="s">
        <v>7</v>
      </c>
      <c r="B90" s="25" t="s">
        <v>8</v>
      </c>
      <c r="C90" s="25" t="s">
        <v>170</v>
      </c>
      <c r="D90" s="25" t="s">
        <v>171</v>
      </c>
      <c r="E90" s="25" t="s">
        <v>1616</v>
      </c>
      <c r="F90" s="25" t="s">
        <v>37</v>
      </c>
      <c r="G90" s="25" t="s">
        <v>310</v>
      </c>
      <c r="H90" s="25" t="s">
        <v>38</v>
      </c>
      <c r="I90" s="25" t="s">
        <v>868</v>
      </c>
      <c r="J90" s="25" t="s">
        <v>308</v>
      </c>
      <c r="K90" s="25" t="s">
        <v>457</v>
      </c>
      <c r="L90" s="25" t="s">
        <v>887</v>
      </c>
      <c r="M90" s="25" t="s">
        <v>888</v>
      </c>
      <c r="N90" s="25">
        <v>162</v>
      </c>
      <c r="O90" s="25">
        <v>22</v>
      </c>
      <c r="P90" s="25" t="s">
        <v>889</v>
      </c>
      <c r="Q90" s="25" t="s">
        <v>890</v>
      </c>
      <c r="R90" s="25" t="s">
        <v>891</v>
      </c>
      <c r="S90" s="25" t="s">
        <v>550</v>
      </c>
    </row>
    <row r="91" spans="1:19" ht="26.25">
      <c r="A91" s="25" t="s">
        <v>7</v>
      </c>
      <c r="B91" s="25" t="s">
        <v>8</v>
      </c>
      <c r="C91" s="25" t="s">
        <v>170</v>
      </c>
      <c r="D91" s="25" t="s">
        <v>171</v>
      </c>
      <c r="E91" s="25" t="s">
        <v>1616</v>
      </c>
      <c r="F91" s="25" t="s">
        <v>37</v>
      </c>
      <c r="G91" s="25" t="s">
        <v>310</v>
      </c>
      <c r="H91" s="25" t="s">
        <v>38</v>
      </c>
      <c r="I91" s="25" t="s">
        <v>868</v>
      </c>
      <c r="J91" s="25" t="s">
        <v>308</v>
      </c>
      <c r="K91" s="25" t="s">
        <v>464</v>
      </c>
      <c r="L91" s="25" t="s">
        <v>558</v>
      </c>
      <c r="M91" s="25" t="s">
        <v>892</v>
      </c>
      <c r="N91" s="25">
        <v>58</v>
      </c>
      <c r="O91" s="25">
        <v>30</v>
      </c>
      <c r="P91" s="25" t="s">
        <v>893</v>
      </c>
      <c r="Q91" s="25" t="s">
        <v>894</v>
      </c>
      <c r="R91" s="25" t="s">
        <v>516</v>
      </c>
      <c r="S91" s="25" t="s">
        <v>581</v>
      </c>
    </row>
    <row r="92" spans="1:19" ht="26.25">
      <c r="A92" s="25" t="s">
        <v>7</v>
      </c>
      <c r="B92" s="25" t="s">
        <v>8</v>
      </c>
      <c r="C92" s="25" t="s">
        <v>35</v>
      </c>
      <c r="D92" s="25" t="s">
        <v>36</v>
      </c>
      <c r="E92" s="25" t="s">
        <v>11</v>
      </c>
      <c r="F92" s="25" t="s">
        <v>37</v>
      </c>
      <c r="G92" s="25" t="s">
        <v>310</v>
      </c>
      <c r="H92" s="25" t="s">
        <v>38</v>
      </c>
      <c r="I92" s="25" t="s">
        <v>868</v>
      </c>
      <c r="J92" s="25" t="s">
        <v>308</v>
      </c>
      <c r="K92" s="25" t="s">
        <v>457</v>
      </c>
      <c r="L92" s="25" t="s">
        <v>895</v>
      </c>
      <c r="M92" s="25" t="s">
        <v>896</v>
      </c>
      <c r="N92" s="25">
        <v>134</v>
      </c>
      <c r="O92" s="25">
        <v>27</v>
      </c>
      <c r="P92" s="25" t="s">
        <v>897</v>
      </c>
      <c r="Q92" s="25" t="s">
        <v>898</v>
      </c>
      <c r="R92" s="25" t="s">
        <v>538</v>
      </c>
      <c r="S92" s="25" t="s">
        <v>539</v>
      </c>
    </row>
    <row r="93" spans="1:19" ht="26.25">
      <c r="A93" s="25" t="s">
        <v>7</v>
      </c>
      <c r="B93" s="25" t="s">
        <v>8</v>
      </c>
      <c r="C93" s="25" t="s">
        <v>35</v>
      </c>
      <c r="D93" s="25" t="s">
        <v>36</v>
      </c>
      <c r="E93" s="25" t="s">
        <v>11</v>
      </c>
      <c r="F93" s="25" t="s">
        <v>37</v>
      </c>
      <c r="G93" s="25" t="s">
        <v>310</v>
      </c>
      <c r="H93" s="25" t="s">
        <v>38</v>
      </c>
      <c r="I93" s="25" t="s">
        <v>868</v>
      </c>
      <c r="J93" s="25" t="s">
        <v>308</v>
      </c>
      <c r="K93" s="25" t="s">
        <v>464</v>
      </c>
      <c r="L93" s="25" t="s">
        <v>899</v>
      </c>
      <c r="M93" s="25" t="s">
        <v>900</v>
      </c>
      <c r="N93" s="25">
        <v>58</v>
      </c>
      <c r="O93" s="25">
        <v>33</v>
      </c>
      <c r="P93" s="25" t="s">
        <v>901</v>
      </c>
      <c r="Q93" s="25" t="s">
        <v>902</v>
      </c>
      <c r="R93" s="25" t="s">
        <v>528</v>
      </c>
      <c r="S93" s="25" t="s">
        <v>528</v>
      </c>
    </row>
    <row r="94" spans="1:19" ht="26.25">
      <c r="A94" s="25" t="s">
        <v>7</v>
      </c>
      <c r="B94" s="25" t="s">
        <v>8</v>
      </c>
      <c r="C94" s="25" t="s">
        <v>182</v>
      </c>
      <c r="D94" s="25" t="s">
        <v>183</v>
      </c>
      <c r="E94" s="25" t="s">
        <v>1616</v>
      </c>
      <c r="F94" s="25" t="s">
        <v>184</v>
      </c>
      <c r="G94" s="25" t="s">
        <v>310</v>
      </c>
      <c r="H94" s="25" t="s">
        <v>185</v>
      </c>
      <c r="I94" s="25" t="s">
        <v>903</v>
      </c>
      <c r="J94" s="25" t="s">
        <v>308</v>
      </c>
      <c r="K94" s="25" t="s">
        <v>457</v>
      </c>
      <c r="L94" s="25" t="s">
        <v>904</v>
      </c>
      <c r="M94" s="25" t="s">
        <v>905</v>
      </c>
      <c r="N94" s="25">
        <v>6</v>
      </c>
      <c r="O94" s="25">
        <v>5</v>
      </c>
      <c r="P94" s="25" t="s">
        <v>906</v>
      </c>
      <c r="Q94" s="25" t="s">
        <v>907</v>
      </c>
      <c r="R94" s="25" t="s">
        <v>908</v>
      </c>
      <c r="S94" s="25" t="s">
        <v>534</v>
      </c>
    </row>
    <row r="95" spans="1:19" ht="26.25">
      <c r="A95" s="25" t="s">
        <v>7</v>
      </c>
      <c r="B95" s="25" t="s">
        <v>8</v>
      </c>
      <c r="C95" s="25" t="s">
        <v>182</v>
      </c>
      <c r="D95" s="25" t="s">
        <v>183</v>
      </c>
      <c r="E95" s="25" t="s">
        <v>1616</v>
      </c>
      <c r="F95" s="25" t="s">
        <v>184</v>
      </c>
      <c r="G95" s="25" t="s">
        <v>310</v>
      </c>
      <c r="H95" s="25" t="s">
        <v>185</v>
      </c>
      <c r="I95" s="25" t="s">
        <v>903</v>
      </c>
      <c r="J95" s="25" t="s">
        <v>308</v>
      </c>
      <c r="K95" s="25" t="s">
        <v>464</v>
      </c>
      <c r="L95" s="25" t="s">
        <v>909</v>
      </c>
      <c r="M95" s="25" t="s">
        <v>471</v>
      </c>
      <c r="N95" s="25">
        <v>99</v>
      </c>
      <c r="O95" s="25">
        <v>40</v>
      </c>
      <c r="P95" s="25" t="s">
        <v>910</v>
      </c>
      <c r="Q95" s="25" t="s">
        <v>911</v>
      </c>
      <c r="R95" s="25" t="s">
        <v>511</v>
      </c>
      <c r="S95" s="25" t="s">
        <v>912</v>
      </c>
    </row>
    <row r="96" spans="1:19" ht="26.25">
      <c r="A96" s="25" t="s">
        <v>7</v>
      </c>
      <c r="B96" s="25" t="s">
        <v>8</v>
      </c>
      <c r="C96" s="25" t="s">
        <v>186</v>
      </c>
      <c r="D96" s="25" t="s">
        <v>187</v>
      </c>
      <c r="E96" s="25" t="s">
        <v>1616</v>
      </c>
      <c r="F96" s="25" t="s">
        <v>188</v>
      </c>
      <c r="G96" s="25" t="s">
        <v>310</v>
      </c>
      <c r="H96" s="25" t="s">
        <v>189</v>
      </c>
      <c r="I96" s="25" t="s">
        <v>913</v>
      </c>
      <c r="J96" s="25" t="s">
        <v>308</v>
      </c>
      <c r="K96" s="25" t="s">
        <v>457</v>
      </c>
      <c r="L96" s="25" t="s">
        <v>914</v>
      </c>
      <c r="M96" s="25" t="s">
        <v>915</v>
      </c>
      <c r="N96" s="25">
        <v>4</v>
      </c>
      <c r="O96" s="25">
        <v>2</v>
      </c>
      <c r="P96" s="25" t="s">
        <v>916</v>
      </c>
      <c r="Q96" s="25" t="s">
        <v>917</v>
      </c>
      <c r="R96" s="25" t="s">
        <v>918</v>
      </c>
      <c r="S96" s="25" t="s">
        <v>919</v>
      </c>
    </row>
    <row r="97" spans="1:19" ht="26.25">
      <c r="A97" s="25" t="s">
        <v>7</v>
      </c>
      <c r="B97" s="25" t="s">
        <v>8</v>
      </c>
      <c r="C97" s="25" t="s">
        <v>186</v>
      </c>
      <c r="D97" s="25" t="s">
        <v>187</v>
      </c>
      <c r="E97" s="25" t="s">
        <v>1616</v>
      </c>
      <c r="F97" s="25" t="s">
        <v>188</v>
      </c>
      <c r="G97" s="25" t="s">
        <v>310</v>
      </c>
      <c r="H97" s="25" t="s">
        <v>189</v>
      </c>
      <c r="I97" s="25" t="s">
        <v>913</v>
      </c>
      <c r="J97" s="25" t="s">
        <v>308</v>
      </c>
      <c r="K97" s="25" t="s">
        <v>464</v>
      </c>
      <c r="L97" s="25" t="s">
        <v>920</v>
      </c>
      <c r="M97" s="25" t="s">
        <v>921</v>
      </c>
      <c r="N97" s="25">
        <v>95</v>
      </c>
      <c r="O97" s="25">
        <v>46</v>
      </c>
      <c r="P97" s="25" t="s">
        <v>922</v>
      </c>
      <c r="Q97" s="25" t="s">
        <v>923</v>
      </c>
      <c r="R97" s="25" t="s">
        <v>611</v>
      </c>
      <c r="S97" s="25" t="s">
        <v>534</v>
      </c>
    </row>
    <row r="98" spans="1:19" ht="51.75">
      <c r="A98" s="25" t="s">
        <v>7</v>
      </c>
      <c r="B98" s="25" t="s">
        <v>8</v>
      </c>
      <c r="C98" s="25" t="s">
        <v>283</v>
      </c>
      <c r="D98" s="25" t="s">
        <v>284</v>
      </c>
      <c r="E98" s="25" t="s">
        <v>1616</v>
      </c>
      <c r="F98" s="25" t="s">
        <v>83</v>
      </c>
      <c r="G98" s="25" t="s">
        <v>300</v>
      </c>
      <c r="H98" s="25" t="s">
        <v>84</v>
      </c>
      <c r="I98" s="25" t="s">
        <v>924</v>
      </c>
      <c r="J98" s="25" t="s">
        <v>1904</v>
      </c>
      <c r="K98" s="25" t="s">
        <v>457</v>
      </c>
      <c r="L98" s="25" t="s">
        <v>925</v>
      </c>
      <c r="M98" s="25" t="s">
        <v>926</v>
      </c>
      <c r="N98" s="25">
        <v>139</v>
      </c>
      <c r="O98" s="25">
        <v>11</v>
      </c>
      <c r="P98" s="25" t="s">
        <v>927</v>
      </c>
      <c r="Q98" s="25" t="s">
        <v>928</v>
      </c>
      <c r="R98" s="25" t="s">
        <v>873</v>
      </c>
      <c r="S98" s="25" t="s">
        <v>929</v>
      </c>
    </row>
    <row r="99" spans="1:19" ht="51.75">
      <c r="A99" s="25" t="s">
        <v>7</v>
      </c>
      <c r="B99" s="25" t="s">
        <v>8</v>
      </c>
      <c r="C99" s="25" t="s">
        <v>283</v>
      </c>
      <c r="D99" s="25" t="s">
        <v>284</v>
      </c>
      <c r="E99" s="25" t="s">
        <v>1616</v>
      </c>
      <c r="F99" s="25" t="s">
        <v>83</v>
      </c>
      <c r="G99" s="25" t="s">
        <v>300</v>
      </c>
      <c r="H99" s="25" t="s">
        <v>84</v>
      </c>
      <c r="I99" s="25" t="s">
        <v>924</v>
      </c>
      <c r="J99" s="25" t="s">
        <v>1904</v>
      </c>
      <c r="K99" s="25" t="s">
        <v>464</v>
      </c>
      <c r="L99" s="25" t="s">
        <v>930</v>
      </c>
      <c r="M99" s="25" t="s">
        <v>931</v>
      </c>
      <c r="N99" s="25">
        <v>51</v>
      </c>
      <c r="O99" s="25">
        <v>30</v>
      </c>
      <c r="P99" s="25" t="s">
        <v>794</v>
      </c>
      <c r="Q99" s="25" t="s">
        <v>932</v>
      </c>
      <c r="R99" s="25" t="s">
        <v>681</v>
      </c>
      <c r="S99" s="25" t="s">
        <v>933</v>
      </c>
    </row>
    <row r="100" spans="1:19" ht="51.75">
      <c r="A100" s="25" t="s">
        <v>7</v>
      </c>
      <c r="B100" s="25" t="s">
        <v>8</v>
      </c>
      <c r="C100" s="25" t="s">
        <v>81</v>
      </c>
      <c r="D100" s="25" t="s">
        <v>82</v>
      </c>
      <c r="E100" s="25" t="s">
        <v>11</v>
      </c>
      <c r="F100" s="25" t="s">
        <v>83</v>
      </c>
      <c r="G100" s="25" t="s">
        <v>300</v>
      </c>
      <c r="H100" s="25" t="s">
        <v>84</v>
      </c>
      <c r="I100" s="25" t="s">
        <v>924</v>
      </c>
      <c r="J100" s="25" t="s">
        <v>1904</v>
      </c>
      <c r="K100" s="25" t="s">
        <v>457</v>
      </c>
      <c r="L100" s="25" t="s">
        <v>934</v>
      </c>
      <c r="M100" s="25" t="s">
        <v>935</v>
      </c>
      <c r="N100" s="25">
        <v>149</v>
      </c>
      <c r="O100" s="25">
        <v>12</v>
      </c>
      <c r="P100" s="25" t="s">
        <v>936</v>
      </c>
      <c r="Q100" s="25" t="s">
        <v>937</v>
      </c>
      <c r="R100" s="25" t="s">
        <v>480</v>
      </c>
      <c r="S100" s="25" t="s">
        <v>854</v>
      </c>
    </row>
    <row r="101" spans="1:19" ht="51.75">
      <c r="A101" s="25" t="s">
        <v>7</v>
      </c>
      <c r="B101" s="25" t="s">
        <v>8</v>
      </c>
      <c r="C101" s="25" t="s">
        <v>81</v>
      </c>
      <c r="D101" s="25" t="s">
        <v>82</v>
      </c>
      <c r="E101" s="25" t="s">
        <v>11</v>
      </c>
      <c r="F101" s="25" t="s">
        <v>83</v>
      </c>
      <c r="G101" s="25" t="s">
        <v>300</v>
      </c>
      <c r="H101" s="25" t="s">
        <v>84</v>
      </c>
      <c r="I101" s="25" t="s">
        <v>924</v>
      </c>
      <c r="J101" s="25" t="s">
        <v>1904</v>
      </c>
      <c r="K101" s="25" t="s">
        <v>464</v>
      </c>
      <c r="L101" s="25" t="s">
        <v>938</v>
      </c>
      <c r="M101" s="25" t="s">
        <v>939</v>
      </c>
      <c r="N101" s="25">
        <v>37</v>
      </c>
      <c r="O101" s="25">
        <v>16</v>
      </c>
      <c r="P101" s="25" t="s">
        <v>940</v>
      </c>
      <c r="Q101" s="25" t="s">
        <v>941</v>
      </c>
      <c r="R101" s="25" t="s">
        <v>522</v>
      </c>
      <c r="S101" s="25" t="s">
        <v>942</v>
      </c>
    </row>
    <row r="102" spans="1:19" ht="51.75">
      <c r="A102" s="25" t="s">
        <v>7</v>
      </c>
      <c r="B102" s="25" t="s">
        <v>8</v>
      </c>
      <c r="C102" s="25" t="s">
        <v>261</v>
      </c>
      <c r="D102" s="25" t="s">
        <v>262</v>
      </c>
      <c r="E102" s="25" t="s">
        <v>1616</v>
      </c>
      <c r="F102" s="25" t="s">
        <v>263</v>
      </c>
      <c r="G102" s="25" t="s">
        <v>300</v>
      </c>
      <c r="H102" s="25" t="s">
        <v>264</v>
      </c>
      <c r="I102" s="25" t="s">
        <v>943</v>
      </c>
      <c r="J102" s="25" t="s">
        <v>1904</v>
      </c>
      <c r="K102" s="25" t="s">
        <v>457</v>
      </c>
      <c r="L102" s="25" t="s">
        <v>944</v>
      </c>
      <c r="M102" s="25" t="s">
        <v>945</v>
      </c>
      <c r="N102" s="25">
        <v>8</v>
      </c>
      <c r="O102" s="25">
        <v>6</v>
      </c>
      <c r="P102" s="25" t="s">
        <v>946</v>
      </c>
      <c r="Q102" s="25" t="s">
        <v>947</v>
      </c>
      <c r="R102" s="25" t="s">
        <v>750</v>
      </c>
      <c r="S102" s="25" t="s">
        <v>948</v>
      </c>
    </row>
    <row r="103" spans="1:19" ht="51.75">
      <c r="A103" s="25" t="s">
        <v>7</v>
      </c>
      <c r="B103" s="25" t="s">
        <v>8</v>
      </c>
      <c r="C103" s="25" t="s">
        <v>261</v>
      </c>
      <c r="D103" s="25" t="s">
        <v>262</v>
      </c>
      <c r="E103" s="25" t="s">
        <v>1616</v>
      </c>
      <c r="F103" s="25" t="s">
        <v>263</v>
      </c>
      <c r="G103" s="25" t="s">
        <v>300</v>
      </c>
      <c r="H103" s="25" t="s">
        <v>264</v>
      </c>
      <c r="I103" s="25" t="s">
        <v>943</v>
      </c>
      <c r="J103" s="25" t="s">
        <v>1904</v>
      </c>
      <c r="K103" s="25" t="s">
        <v>464</v>
      </c>
      <c r="L103" s="25" t="s">
        <v>949</v>
      </c>
      <c r="M103" s="25" t="s">
        <v>950</v>
      </c>
      <c r="N103" s="25">
        <v>99</v>
      </c>
      <c r="O103" s="25">
        <v>41</v>
      </c>
      <c r="P103" s="25" t="s">
        <v>951</v>
      </c>
      <c r="Q103" s="25" t="s">
        <v>952</v>
      </c>
      <c r="R103" s="25" t="s">
        <v>619</v>
      </c>
      <c r="S103" s="25" t="s">
        <v>953</v>
      </c>
    </row>
    <row r="104" spans="1:19" ht="51.75">
      <c r="A104" s="25" t="s">
        <v>7</v>
      </c>
      <c r="B104" s="25" t="s">
        <v>8</v>
      </c>
      <c r="C104" s="25" t="s">
        <v>289</v>
      </c>
      <c r="D104" s="25" t="s">
        <v>290</v>
      </c>
      <c r="E104" s="25" t="s">
        <v>1616</v>
      </c>
      <c r="F104" s="25" t="s">
        <v>291</v>
      </c>
      <c r="G104" s="25" t="s">
        <v>300</v>
      </c>
      <c r="H104" s="25" t="s">
        <v>292</v>
      </c>
      <c r="I104" s="25" t="s">
        <v>954</v>
      </c>
      <c r="J104" s="25" t="s">
        <v>1904</v>
      </c>
      <c r="K104" s="25" t="s">
        <v>457</v>
      </c>
      <c r="L104" s="25" t="s">
        <v>680</v>
      </c>
      <c r="M104" s="25" t="s">
        <v>955</v>
      </c>
      <c r="N104" s="25">
        <v>11</v>
      </c>
      <c r="O104" s="25">
        <v>11</v>
      </c>
      <c r="P104" s="25" t="s">
        <v>956</v>
      </c>
      <c r="Q104" s="25" t="s">
        <v>957</v>
      </c>
      <c r="R104" s="25" t="s">
        <v>527</v>
      </c>
      <c r="S104" s="25" t="s">
        <v>827</v>
      </c>
    </row>
    <row r="105" spans="1:19" ht="51.75">
      <c r="A105" s="25" t="s">
        <v>7</v>
      </c>
      <c r="B105" s="25" t="s">
        <v>8</v>
      </c>
      <c r="C105" s="25" t="s">
        <v>289</v>
      </c>
      <c r="D105" s="25" t="s">
        <v>290</v>
      </c>
      <c r="E105" s="25" t="s">
        <v>1616</v>
      </c>
      <c r="F105" s="25" t="s">
        <v>291</v>
      </c>
      <c r="G105" s="25" t="s">
        <v>300</v>
      </c>
      <c r="H105" s="25" t="s">
        <v>292</v>
      </c>
      <c r="I105" s="25" t="s">
        <v>954</v>
      </c>
      <c r="J105" s="25" t="s">
        <v>1904</v>
      </c>
      <c r="K105" s="25" t="s">
        <v>464</v>
      </c>
      <c r="L105" s="25" t="s">
        <v>958</v>
      </c>
      <c r="M105" s="25" t="s">
        <v>959</v>
      </c>
      <c r="N105" s="25">
        <v>72</v>
      </c>
      <c r="O105" s="25">
        <v>2</v>
      </c>
      <c r="P105" s="25" t="s">
        <v>960</v>
      </c>
      <c r="Q105" s="25" t="s">
        <v>961</v>
      </c>
      <c r="R105" s="25" t="s">
        <v>634</v>
      </c>
      <c r="S105" s="25" t="s">
        <v>854</v>
      </c>
    </row>
    <row r="106" spans="1:19" ht="26.25">
      <c r="A106" s="25" t="s">
        <v>7</v>
      </c>
      <c r="B106" s="25" t="s">
        <v>8</v>
      </c>
      <c r="C106" s="25" t="s">
        <v>239</v>
      </c>
      <c r="D106" s="25" t="s">
        <v>240</v>
      </c>
      <c r="E106" s="25" t="s">
        <v>1616</v>
      </c>
      <c r="F106" s="25" t="s">
        <v>241</v>
      </c>
      <c r="G106" s="25" t="s">
        <v>332</v>
      </c>
      <c r="H106" s="25" t="s">
        <v>242</v>
      </c>
      <c r="I106" s="25" t="s">
        <v>962</v>
      </c>
      <c r="J106" s="25" t="s">
        <v>308</v>
      </c>
      <c r="K106" s="25" t="s">
        <v>457</v>
      </c>
      <c r="L106" s="25" t="s">
        <v>963</v>
      </c>
      <c r="M106" s="25" t="s">
        <v>964</v>
      </c>
      <c r="N106" s="25">
        <v>111</v>
      </c>
      <c r="O106" s="25">
        <v>10</v>
      </c>
      <c r="P106" s="25" t="s">
        <v>965</v>
      </c>
      <c r="Q106" s="25" t="s">
        <v>966</v>
      </c>
      <c r="R106" s="25" t="s">
        <v>522</v>
      </c>
      <c r="S106" s="25" t="s">
        <v>967</v>
      </c>
    </row>
    <row r="107" spans="1:19" ht="26.25">
      <c r="A107" s="25" t="s">
        <v>7</v>
      </c>
      <c r="B107" s="25" t="s">
        <v>8</v>
      </c>
      <c r="C107" s="25" t="s">
        <v>239</v>
      </c>
      <c r="D107" s="25" t="s">
        <v>240</v>
      </c>
      <c r="E107" s="25" t="s">
        <v>1616</v>
      </c>
      <c r="F107" s="25" t="s">
        <v>241</v>
      </c>
      <c r="G107" s="25" t="s">
        <v>332</v>
      </c>
      <c r="H107" s="25" t="s">
        <v>242</v>
      </c>
      <c r="I107" s="25" t="s">
        <v>962</v>
      </c>
      <c r="J107" s="25" t="s">
        <v>308</v>
      </c>
      <c r="K107" s="25" t="s">
        <v>464</v>
      </c>
      <c r="L107" s="25" t="s">
        <v>968</v>
      </c>
      <c r="M107" s="25" t="s">
        <v>969</v>
      </c>
      <c r="N107" s="25">
        <v>61</v>
      </c>
      <c r="O107" s="25">
        <v>25</v>
      </c>
      <c r="P107" s="25" t="s">
        <v>970</v>
      </c>
      <c r="Q107" s="25" t="s">
        <v>971</v>
      </c>
      <c r="R107" s="25" t="s">
        <v>972</v>
      </c>
      <c r="S107" s="25" t="s">
        <v>516</v>
      </c>
    </row>
    <row r="108" spans="1:19" ht="26.25">
      <c r="A108" s="25" t="s">
        <v>7</v>
      </c>
      <c r="B108" s="25" t="s">
        <v>8</v>
      </c>
      <c r="C108" s="25" t="s">
        <v>243</v>
      </c>
      <c r="D108" s="25" t="s">
        <v>244</v>
      </c>
      <c r="E108" s="25" t="s">
        <v>1616</v>
      </c>
      <c r="F108" s="25" t="s">
        <v>245</v>
      </c>
      <c r="G108" s="25" t="s">
        <v>332</v>
      </c>
      <c r="H108" s="25" t="s">
        <v>246</v>
      </c>
      <c r="I108" s="25" t="s">
        <v>973</v>
      </c>
      <c r="J108" s="25" t="s">
        <v>308</v>
      </c>
      <c r="K108" s="25" t="s">
        <v>457</v>
      </c>
      <c r="L108" s="25" t="s">
        <v>974</v>
      </c>
      <c r="M108" s="25" t="s">
        <v>975</v>
      </c>
      <c r="N108" s="25">
        <v>12</v>
      </c>
      <c r="O108" s="25">
        <v>12</v>
      </c>
      <c r="P108" s="25" t="s">
        <v>976</v>
      </c>
      <c r="Q108" s="25" t="s">
        <v>977</v>
      </c>
      <c r="R108" s="25" t="s">
        <v>566</v>
      </c>
      <c r="S108" s="25" t="s">
        <v>644</v>
      </c>
    </row>
    <row r="109" spans="1:19" ht="26.25">
      <c r="A109" s="25" t="s">
        <v>7</v>
      </c>
      <c r="B109" s="25" t="s">
        <v>8</v>
      </c>
      <c r="C109" s="25" t="s">
        <v>243</v>
      </c>
      <c r="D109" s="25" t="s">
        <v>244</v>
      </c>
      <c r="E109" s="25" t="s">
        <v>1616</v>
      </c>
      <c r="F109" s="25" t="s">
        <v>245</v>
      </c>
      <c r="G109" s="25" t="s">
        <v>332</v>
      </c>
      <c r="H109" s="25" t="s">
        <v>246</v>
      </c>
      <c r="I109" s="25" t="s">
        <v>973</v>
      </c>
      <c r="J109" s="25" t="s">
        <v>308</v>
      </c>
      <c r="K109" s="25" t="s">
        <v>464</v>
      </c>
      <c r="L109" s="25" t="s">
        <v>978</v>
      </c>
      <c r="M109" s="25" t="s">
        <v>707</v>
      </c>
      <c r="N109" s="25">
        <v>120</v>
      </c>
      <c r="O109" s="25">
        <v>52</v>
      </c>
      <c r="P109" s="25" t="s">
        <v>979</v>
      </c>
      <c r="Q109" s="25" t="s">
        <v>980</v>
      </c>
      <c r="R109" s="25" t="s">
        <v>967</v>
      </c>
      <c r="S109" s="25" t="s">
        <v>557</v>
      </c>
    </row>
    <row r="110" spans="1:19" ht="26.25">
      <c r="A110" s="25" t="s">
        <v>7</v>
      </c>
      <c r="B110" s="25" t="s">
        <v>8</v>
      </c>
      <c r="C110" s="25" t="s">
        <v>247</v>
      </c>
      <c r="D110" s="25" t="s">
        <v>248</v>
      </c>
      <c r="E110" s="25" t="s">
        <v>1616</v>
      </c>
      <c r="F110" s="25" t="s">
        <v>75</v>
      </c>
      <c r="G110" s="25" t="s">
        <v>324</v>
      </c>
      <c r="H110" s="25" t="s">
        <v>76</v>
      </c>
      <c r="I110" s="25" t="s">
        <v>981</v>
      </c>
      <c r="J110" s="25" t="s">
        <v>308</v>
      </c>
      <c r="K110" s="25" t="s">
        <v>457</v>
      </c>
      <c r="L110" s="25" t="s">
        <v>982</v>
      </c>
      <c r="M110" s="25" t="s">
        <v>983</v>
      </c>
      <c r="N110" s="25">
        <v>120</v>
      </c>
      <c r="O110" s="25">
        <v>10</v>
      </c>
      <c r="P110" s="25" t="s">
        <v>984</v>
      </c>
      <c r="Q110" s="25" t="s">
        <v>985</v>
      </c>
      <c r="R110" s="25" t="s">
        <v>681</v>
      </c>
      <c r="S110" s="25" t="s">
        <v>986</v>
      </c>
    </row>
    <row r="111" spans="1:19" ht="26.25">
      <c r="A111" s="25" t="s">
        <v>7</v>
      </c>
      <c r="B111" s="25" t="s">
        <v>8</v>
      </c>
      <c r="C111" s="25" t="s">
        <v>247</v>
      </c>
      <c r="D111" s="25" t="s">
        <v>248</v>
      </c>
      <c r="E111" s="25" t="s">
        <v>1616</v>
      </c>
      <c r="F111" s="25" t="s">
        <v>75</v>
      </c>
      <c r="G111" s="25" t="s">
        <v>324</v>
      </c>
      <c r="H111" s="25" t="s">
        <v>76</v>
      </c>
      <c r="I111" s="25" t="s">
        <v>981</v>
      </c>
      <c r="J111" s="25" t="s">
        <v>308</v>
      </c>
      <c r="K111" s="25" t="s">
        <v>464</v>
      </c>
      <c r="L111" s="25" t="s">
        <v>523</v>
      </c>
      <c r="M111" s="25" t="s">
        <v>987</v>
      </c>
      <c r="N111" s="25">
        <v>46</v>
      </c>
      <c r="O111" s="25">
        <v>14</v>
      </c>
      <c r="P111" s="25" t="s">
        <v>988</v>
      </c>
      <c r="Q111" s="25" t="s">
        <v>989</v>
      </c>
      <c r="R111" s="25" t="s">
        <v>687</v>
      </c>
      <c r="S111" s="25" t="s">
        <v>933</v>
      </c>
    </row>
    <row r="112" spans="1:19" ht="26.25">
      <c r="A112" s="25" t="s">
        <v>7</v>
      </c>
      <c r="B112" s="25" t="s">
        <v>8</v>
      </c>
      <c r="C112" s="25" t="s">
        <v>73</v>
      </c>
      <c r="D112" s="25" t="s">
        <v>74</v>
      </c>
      <c r="E112" s="25" t="s">
        <v>11</v>
      </c>
      <c r="F112" s="25" t="s">
        <v>75</v>
      </c>
      <c r="G112" s="25" t="s">
        <v>324</v>
      </c>
      <c r="H112" s="25" t="s">
        <v>76</v>
      </c>
      <c r="I112" s="25" t="s">
        <v>981</v>
      </c>
      <c r="J112" s="25" t="s">
        <v>308</v>
      </c>
      <c r="K112" s="25" t="s">
        <v>457</v>
      </c>
      <c r="L112" s="25" t="s">
        <v>990</v>
      </c>
      <c r="M112" s="25" t="s">
        <v>991</v>
      </c>
      <c r="N112" s="25">
        <v>104</v>
      </c>
      <c r="O112" s="25">
        <v>2</v>
      </c>
      <c r="P112" s="25" t="s">
        <v>964</v>
      </c>
      <c r="Q112" s="25" t="s">
        <v>992</v>
      </c>
      <c r="R112" s="25" t="s">
        <v>556</v>
      </c>
      <c r="S112" s="25" t="s">
        <v>480</v>
      </c>
    </row>
    <row r="113" spans="1:19" ht="26.25">
      <c r="A113" s="25" t="s">
        <v>7</v>
      </c>
      <c r="B113" s="25" t="s">
        <v>8</v>
      </c>
      <c r="C113" s="25" t="s">
        <v>73</v>
      </c>
      <c r="D113" s="25" t="s">
        <v>74</v>
      </c>
      <c r="E113" s="25" t="s">
        <v>11</v>
      </c>
      <c r="F113" s="25" t="s">
        <v>75</v>
      </c>
      <c r="G113" s="25" t="s">
        <v>324</v>
      </c>
      <c r="H113" s="25" t="s">
        <v>76</v>
      </c>
      <c r="I113" s="25" t="s">
        <v>981</v>
      </c>
      <c r="J113" s="25" t="s">
        <v>308</v>
      </c>
      <c r="K113" s="25" t="s">
        <v>464</v>
      </c>
      <c r="L113" s="25" t="s">
        <v>993</v>
      </c>
      <c r="M113" s="25" t="s">
        <v>994</v>
      </c>
      <c r="N113" s="25">
        <v>35</v>
      </c>
      <c r="O113" s="25">
        <v>9</v>
      </c>
      <c r="P113" s="25" t="s">
        <v>995</v>
      </c>
      <c r="Q113" s="25" t="s">
        <v>996</v>
      </c>
      <c r="R113" s="25" t="s">
        <v>493</v>
      </c>
      <c r="S113" s="25" t="s">
        <v>673</v>
      </c>
    </row>
    <row r="114" spans="1:19" ht="26.25">
      <c r="A114" s="25" t="s">
        <v>7</v>
      </c>
      <c r="B114" s="25" t="s">
        <v>8</v>
      </c>
      <c r="C114" s="25" t="s">
        <v>235</v>
      </c>
      <c r="D114" s="25" t="s">
        <v>236</v>
      </c>
      <c r="E114" s="25" t="s">
        <v>1616</v>
      </c>
      <c r="F114" s="25" t="s">
        <v>237</v>
      </c>
      <c r="G114" s="25" t="s">
        <v>324</v>
      </c>
      <c r="H114" s="25" t="s">
        <v>238</v>
      </c>
      <c r="I114" s="25" t="s">
        <v>997</v>
      </c>
      <c r="J114" s="25" t="s">
        <v>308</v>
      </c>
      <c r="K114" s="25" t="s">
        <v>457</v>
      </c>
      <c r="L114" s="25" t="s">
        <v>998</v>
      </c>
      <c r="M114" s="25" t="s">
        <v>999</v>
      </c>
      <c r="N114" s="25">
        <v>5</v>
      </c>
      <c r="O114" s="25">
        <v>5</v>
      </c>
      <c r="P114" s="25" t="s">
        <v>1000</v>
      </c>
      <c r="Q114" s="25" t="s">
        <v>1001</v>
      </c>
      <c r="R114" s="25" t="s">
        <v>1002</v>
      </c>
      <c r="S114" s="25" t="s">
        <v>556</v>
      </c>
    </row>
    <row r="115" spans="1:19" ht="26.25">
      <c r="A115" s="25" t="s">
        <v>7</v>
      </c>
      <c r="B115" s="25" t="s">
        <v>8</v>
      </c>
      <c r="C115" s="25" t="s">
        <v>235</v>
      </c>
      <c r="D115" s="25" t="s">
        <v>236</v>
      </c>
      <c r="E115" s="25" t="s">
        <v>1616</v>
      </c>
      <c r="F115" s="25" t="s">
        <v>237</v>
      </c>
      <c r="G115" s="25" t="s">
        <v>324</v>
      </c>
      <c r="H115" s="25" t="s">
        <v>238</v>
      </c>
      <c r="I115" s="25" t="s">
        <v>997</v>
      </c>
      <c r="J115" s="25" t="s">
        <v>308</v>
      </c>
      <c r="K115" s="25" t="s">
        <v>464</v>
      </c>
      <c r="L115" s="25" t="s">
        <v>1003</v>
      </c>
      <c r="M115" s="25" t="s">
        <v>1004</v>
      </c>
      <c r="N115" s="25">
        <v>64</v>
      </c>
      <c r="O115" s="25">
        <v>16</v>
      </c>
      <c r="P115" s="25" t="s">
        <v>1005</v>
      </c>
      <c r="Q115" s="25" t="s">
        <v>1006</v>
      </c>
      <c r="R115" s="25" t="s">
        <v>687</v>
      </c>
      <c r="S115" s="25" t="s">
        <v>511</v>
      </c>
    </row>
    <row r="116" spans="1:19" ht="26.25">
      <c r="A116" s="25" t="s">
        <v>7</v>
      </c>
      <c r="B116" s="25" t="s">
        <v>8</v>
      </c>
      <c r="C116" s="25" t="s">
        <v>176</v>
      </c>
      <c r="D116" s="25" t="s">
        <v>177</v>
      </c>
      <c r="E116" s="25" t="s">
        <v>1616</v>
      </c>
      <c r="F116" s="25" t="s">
        <v>69</v>
      </c>
      <c r="G116" s="25" t="s">
        <v>326</v>
      </c>
      <c r="H116" s="25" t="s">
        <v>70</v>
      </c>
      <c r="I116" s="25" t="s">
        <v>1007</v>
      </c>
      <c r="J116" s="25" t="s">
        <v>308</v>
      </c>
      <c r="K116" s="25" t="s">
        <v>457</v>
      </c>
      <c r="L116" s="25" t="s">
        <v>666</v>
      </c>
      <c r="M116" s="25" t="s">
        <v>1008</v>
      </c>
      <c r="N116" s="25">
        <v>23</v>
      </c>
      <c r="O116" s="25">
        <v>21</v>
      </c>
      <c r="P116" s="25" t="s">
        <v>1009</v>
      </c>
      <c r="Q116" s="25" t="s">
        <v>1010</v>
      </c>
      <c r="R116" s="25" t="s">
        <v>606</v>
      </c>
      <c r="S116" s="25" t="s">
        <v>545</v>
      </c>
    </row>
    <row r="117" spans="1:19" ht="26.25">
      <c r="A117" s="25" t="s">
        <v>7</v>
      </c>
      <c r="B117" s="25" t="s">
        <v>8</v>
      </c>
      <c r="C117" s="25" t="s">
        <v>176</v>
      </c>
      <c r="D117" s="25" t="s">
        <v>177</v>
      </c>
      <c r="E117" s="25" t="s">
        <v>1616</v>
      </c>
      <c r="F117" s="25" t="s">
        <v>69</v>
      </c>
      <c r="G117" s="25" t="s">
        <v>326</v>
      </c>
      <c r="H117" s="25" t="s">
        <v>70</v>
      </c>
      <c r="I117" s="25" t="s">
        <v>1007</v>
      </c>
      <c r="J117" s="25" t="s">
        <v>308</v>
      </c>
      <c r="K117" s="25" t="s">
        <v>464</v>
      </c>
      <c r="L117" s="25" t="s">
        <v>1011</v>
      </c>
      <c r="M117" s="25" t="s">
        <v>865</v>
      </c>
      <c r="N117" s="25">
        <v>102</v>
      </c>
      <c r="O117" s="25">
        <v>31</v>
      </c>
      <c r="P117" s="25" t="s">
        <v>1012</v>
      </c>
      <c r="Q117" s="25" t="s">
        <v>1013</v>
      </c>
      <c r="R117" s="25" t="s">
        <v>606</v>
      </c>
      <c r="S117" s="25" t="s">
        <v>566</v>
      </c>
    </row>
    <row r="118" spans="1:19" ht="26.25">
      <c r="A118" s="25" t="s">
        <v>7</v>
      </c>
      <c r="B118" s="25" t="s">
        <v>8</v>
      </c>
      <c r="C118" s="25" t="s">
        <v>67</v>
      </c>
      <c r="D118" s="25" t="s">
        <v>68</v>
      </c>
      <c r="E118" s="25" t="s">
        <v>11</v>
      </c>
      <c r="F118" s="25" t="s">
        <v>69</v>
      </c>
      <c r="G118" s="25" t="s">
        <v>326</v>
      </c>
      <c r="H118" s="25" t="s">
        <v>70</v>
      </c>
      <c r="I118" s="25" t="s">
        <v>1007</v>
      </c>
      <c r="J118" s="25" t="s">
        <v>308</v>
      </c>
      <c r="K118" s="25" t="s">
        <v>457</v>
      </c>
      <c r="L118" s="25" t="s">
        <v>1014</v>
      </c>
      <c r="M118" s="25" t="s">
        <v>1015</v>
      </c>
      <c r="N118" s="25">
        <v>16</v>
      </c>
      <c r="O118" s="25">
        <v>15</v>
      </c>
      <c r="P118" s="25" t="s">
        <v>1016</v>
      </c>
      <c r="Q118" s="25" t="s">
        <v>1017</v>
      </c>
      <c r="R118" s="25" t="s">
        <v>611</v>
      </c>
      <c r="S118" s="25" t="s">
        <v>566</v>
      </c>
    </row>
    <row r="119" spans="1:19" ht="26.25">
      <c r="A119" s="25" t="s">
        <v>7</v>
      </c>
      <c r="B119" s="25" t="s">
        <v>8</v>
      </c>
      <c r="C119" s="25" t="s">
        <v>67</v>
      </c>
      <c r="D119" s="25" t="s">
        <v>68</v>
      </c>
      <c r="E119" s="25" t="s">
        <v>11</v>
      </c>
      <c r="F119" s="25" t="s">
        <v>69</v>
      </c>
      <c r="G119" s="25" t="s">
        <v>326</v>
      </c>
      <c r="H119" s="25" t="s">
        <v>70</v>
      </c>
      <c r="I119" s="25" t="s">
        <v>1007</v>
      </c>
      <c r="J119" s="25" t="s">
        <v>308</v>
      </c>
      <c r="K119" s="25" t="s">
        <v>464</v>
      </c>
      <c r="L119" s="25" t="s">
        <v>1018</v>
      </c>
      <c r="M119" s="25" t="s">
        <v>776</v>
      </c>
      <c r="N119" s="25">
        <v>111</v>
      </c>
      <c r="O119" s="25">
        <v>40</v>
      </c>
      <c r="P119" s="25" t="s">
        <v>1019</v>
      </c>
      <c r="Q119" s="25" t="s">
        <v>1020</v>
      </c>
      <c r="R119" s="25" t="s">
        <v>480</v>
      </c>
      <c r="S119" s="25" t="s">
        <v>487</v>
      </c>
    </row>
    <row r="120" spans="1:19" ht="26.25">
      <c r="A120" s="25" t="s">
        <v>7</v>
      </c>
      <c r="B120" s="25" t="s">
        <v>8</v>
      </c>
      <c r="C120" s="25" t="s">
        <v>204</v>
      </c>
      <c r="D120" s="25" t="s">
        <v>205</v>
      </c>
      <c r="E120" s="25" t="s">
        <v>1616</v>
      </c>
      <c r="F120" s="25" t="s">
        <v>206</v>
      </c>
      <c r="G120" s="25" t="s">
        <v>326</v>
      </c>
      <c r="H120" s="25" t="s">
        <v>207</v>
      </c>
      <c r="I120" s="25" t="s">
        <v>1021</v>
      </c>
      <c r="J120" s="25" t="s">
        <v>308</v>
      </c>
      <c r="K120" s="25" t="s">
        <v>457</v>
      </c>
      <c r="L120" s="25" t="s">
        <v>1022</v>
      </c>
      <c r="M120" s="25" t="s">
        <v>1023</v>
      </c>
      <c r="N120" s="25">
        <v>8</v>
      </c>
      <c r="O120" s="25">
        <v>6</v>
      </c>
      <c r="P120" s="25" t="s">
        <v>1024</v>
      </c>
      <c r="Q120" s="25" t="s">
        <v>1025</v>
      </c>
      <c r="R120" s="25" t="s">
        <v>1026</v>
      </c>
      <c r="S120" s="25" t="s">
        <v>1027</v>
      </c>
    </row>
    <row r="121" spans="1:19" ht="26.25">
      <c r="A121" s="25" t="s">
        <v>7</v>
      </c>
      <c r="B121" s="25" t="s">
        <v>8</v>
      </c>
      <c r="C121" s="25" t="s">
        <v>204</v>
      </c>
      <c r="D121" s="25" t="s">
        <v>205</v>
      </c>
      <c r="E121" s="25" t="s">
        <v>1616</v>
      </c>
      <c r="F121" s="25" t="s">
        <v>206</v>
      </c>
      <c r="G121" s="25" t="s">
        <v>326</v>
      </c>
      <c r="H121" s="25" t="s">
        <v>207</v>
      </c>
      <c r="I121" s="25" t="s">
        <v>1021</v>
      </c>
      <c r="J121" s="25" t="s">
        <v>308</v>
      </c>
      <c r="K121" s="25" t="s">
        <v>464</v>
      </c>
      <c r="L121" s="25" t="s">
        <v>1028</v>
      </c>
      <c r="M121" s="25" t="s">
        <v>1029</v>
      </c>
      <c r="N121" s="25">
        <v>109</v>
      </c>
      <c r="O121" s="25">
        <v>14</v>
      </c>
      <c r="P121" s="25" t="s">
        <v>1030</v>
      </c>
      <c r="Q121" s="25" t="s">
        <v>1031</v>
      </c>
      <c r="R121" s="25" t="s">
        <v>505</v>
      </c>
      <c r="S121" s="25" t="s">
        <v>1032</v>
      </c>
    </row>
    <row r="122" spans="1:19" ht="26.25">
      <c r="A122" s="25" t="s">
        <v>7</v>
      </c>
      <c r="B122" s="25" t="s">
        <v>8</v>
      </c>
      <c r="C122" s="25" t="s">
        <v>213</v>
      </c>
      <c r="D122" s="25" t="s">
        <v>214</v>
      </c>
      <c r="E122" s="25" t="s">
        <v>1616</v>
      </c>
      <c r="F122" s="25" t="s">
        <v>95</v>
      </c>
      <c r="G122" s="25" t="s">
        <v>96</v>
      </c>
      <c r="H122" s="25" t="s">
        <v>96</v>
      </c>
      <c r="I122" s="25" t="s">
        <v>1033</v>
      </c>
      <c r="J122" s="25" t="s">
        <v>308</v>
      </c>
      <c r="K122" s="25" t="s">
        <v>457</v>
      </c>
      <c r="L122" s="25" t="s">
        <v>1034</v>
      </c>
      <c r="M122" s="25" t="s">
        <v>1035</v>
      </c>
      <c r="N122" s="25">
        <v>201</v>
      </c>
      <c r="O122" s="25">
        <v>31</v>
      </c>
      <c r="P122" s="25" t="s">
        <v>1036</v>
      </c>
      <c r="Q122" s="25" t="s">
        <v>1037</v>
      </c>
      <c r="R122" s="25" t="s">
        <v>1038</v>
      </c>
      <c r="S122" s="25" t="s">
        <v>1039</v>
      </c>
    </row>
    <row r="123" spans="1:19" ht="26.25">
      <c r="A123" s="25" t="s">
        <v>7</v>
      </c>
      <c r="B123" s="25" t="s">
        <v>8</v>
      </c>
      <c r="C123" s="25" t="s">
        <v>213</v>
      </c>
      <c r="D123" s="25" t="s">
        <v>214</v>
      </c>
      <c r="E123" s="25" t="s">
        <v>1616</v>
      </c>
      <c r="F123" s="25" t="s">
        <v>95</v>
      </c>
      <c r="G123" s="25" t="s">
        <v>96</v>
      </c>
      <c r="H123" s="25" t="s">
        <v>96</v>
      </c>
      <c r="I123" s="25" t="s">
        <v>1033</v>
      </c>
      <c r="J123" s="25" t="s">
        <v>308</v>
      </c>
      <c r="K123" s="25" t="s">
        <v>464</v>
      </c>
      <c r="L123" s="25" t="s">
        <v>1040</v>
      </c>
      <c r="M123" s="25" t="s">
        <v>1041</v>
      </c>
      <c r="N123" s="25">
        <v>65</v>
      </c>
      <c r="O123" s="25">
        <v>41</v>
      </c>
      <c r="P123" s="25" t="s">
        <v>1042</v>
      </c>
      <c r="Q123" s="25" t="s">
        <v>1043</v>
      </c>
      <c r="R123" s="25" t="s">
        <v>1027</v>
      </c>
      <c r="S123" s="25" t="s">
        <v>891</v>
      </c>
    </row>
    <row r="124" spans="1:19" ht="26.25">
      <c r="A124" s="25" t="s">
        <v>7</v>
      </c>
      <c r="B124" s="25" t="s">
        <v>8</v>
      </c>
      <c r="C124" s="25" t="s">
        <v>227</v>
      </c>
      <c r="D124" s="25" t="s">
        <v>228</v>
      </c>
      <c r="E124" s="25" t="s">
        <v>1616</v>
      </c>
      <c r="F124" s="25" t="s">
        <v>95</v>
      </c>
      <c r="G124" s="25" t="s">
        <v>96</v>
      </c>
      <c r="H124" s="25" t="s">
        <v>96</v>
      </c>
      <c r="I124" s="25" t="s">
        <v>1033</v>
      </c>
      <c r="J124" s="25" t="s">
        <v>308</v>
      </c>
      <c r="K124" s="25" t="s">
        <v>457</v>
      </c>
      <c r="L124" s="25" t="s">
        <v>1044</v>
      </c>
      <c r="M124" s="25" t="s">
        <v>1045</v>
      </c>
      <c r="N124" s="25">
        <v>191</v>
      </c>
      <c r="O124" s="25">
        <v>21</v>
      </c>
      <c r="P124" s="25" t="s">
        <v>1046</v>
      </c>
      <c r="Q124" s="25" t="s">
        <v>649</v>
      </c>
      <c r="R124" s="25" t="s">
        <v>918</v>
      </c>
      <c r="S124" s="25" t="s">
        <v>749</v>
      </c>
    </row>
    <row r="125" spans="1:19" ht="26.25">
      <c r="A125" s="25" t="s">
        <v>7</v>
      </c>
      <c r="B125" s="25" t="s">
        <v>8</v>
      </c>
      <c r="C125" s="25" t="s">
        <v>227</v>
      </c>
      <c r="D125" s="25" t="s">
        <v>228</v>
      </c>
      <c r="E125" s="25" t="s">
        <v>1616</v>
      </c>
      <c r="F125" s="25" t="s">
        <v>95</v>
      </c>
      <c r="G125" s="25" t="s">
        <v>96</v>
      </c>
      <c r="H125" s="25" t="s">
        <v>96</v>
      </c>
      <c r="I125" s="25" t="s">
        <v>1033</v>
      </c>
      <c r="J125" s="25" t="s">
        <v>308</v>
      </c>
      <c r="K125" s="25" t="s">
        <v>464</v>
      </c>
      <c r="L125" s="25" t="s">
        <v>745</v>
      </c>
      <c r="M125" s="25" t="s">
        <v>1047</v>
      </c>
      <c r="N125" s="25">
        <v>83</v>
      </c>
      <c r="O125" s="25">
        <v>46</v>
      </c>
      <c r="P125" s="25" t="s">
        <v>951</v>
      </c>
      <c r="Q125" s="25" t="s">
        <v>1048</v>
      </c>
      <c r="R125" s="25" t="s">
        <v>1049</v>
      </c>
      <c r="S125" s="25" t="s">
        <v>1050</v>
      </c>
    </row>
    <row r="126" spans="1:19" ht="26.25">
      <c r="A126" s="25" t="s">
        <v>7</v>
      </c>
      <c r="B126" s="25" t="s">
        <v>8</v>
      </c>
      <c r="C126" s="25" t="s">
        <v>215</v>
      </c>
      <c r="D126" s="25" t="s">
        <v>216</v>
      </c>
      <c r="E126" s="25" t="s">
        <v>1616</v>
      </c>
      <c r="F126" s="25" t="s">
        <v>95</v>
      </c>
      <c r="G126" s="25" t="s">
        <v>96</v>
      </c>
      <c r="H126" s="25" t="s">
        <v>96</v>
      </c>
      <c r="I126" s="25" t="s">
        <v>1033</v>
      </c>
      <c r="J126" s="25" t="s">
        <v>308</v>
      </c>
      <c r="K126" s="25" t="s">
        <v>457</v>
      </c>
      <c r="L126" s="25" t="s">
        <v>1051</v>
      </c>
      <c r="M126" s="25" t="s">
        <v>1052</v>
      </c>
      <c r="N126" s="25">
        <v>191</v>
      </c>
      <c r="O126" s="25">
        <v>22</v>
      </c>
      <c r="P126" s="25" t="s">
        <v>1053</v>
      </c>
      <c r="Q126" s="25" t="s">
        <v>1054</v>
      </c>
      <c r="R126" s="25" t="s">
        <v>1055</v>
      </c>
      <c r="S126" s="25" t="s">
        <v>749</v>
      </c>
    </row>
    <row r="127" spans="1:19" ht="26.25">
      <c r="A127" s="25" t="s">
        <v>7</v>
      </c>
      <c r="B127" s="25" t="s">
        <v>8</v>
      </c>
      <c r="C127" s="25" t="s">
        <v>215</v>
      </c>
      <c r="D127" s="25" t="s">
        <v>216</v>
      </c>
      <c r="E127" s="25" t="s">
        <v>1616</v>
      </c>
      <c r="F127" s="25" t="s">
        <v>95</v>
      </c>
      <c r="G127" s="25" t="s">
        <v>96</v>
      </c>
      <c r="H127" s="25" t="s">
        <v>96</v>
      </c>
      <c r="I127" s="25" t="s">
        <v>1033</v>
      </c>
      <c r="J127" s="25" t="s">
        <v>308</v>
      </c>
      <c r="K127" s="25" t="s">
        <v>464</v>
      </c>
      <c r="L127" s="25" t="s">
        <v>1056</v>
      </c>
      <c r="M127" s="25" t="s">
        <v>1057</v>
      </c>
      <c r="N127" s="25">
        <v>65</v>
      </c>
      <c r="O127" s="25">
        <v>37</v>
      </c>
      <c r="P127" s="25" t="s">
        <v>1058</v>
      </c>
      <c r="Q127" s="25" t="s">
        <v>1059</v>
      </c>
      <c r="R127" s="25" t="s">
        <v>611</v>
      </c>
      <c r="S127" s="25" t="s">
        <v>654</v>
      </c>
    </row>
    <row r="128" spans="1:19" ht="26.25">
      <c r="A128" s="25" t="s">
        <v>7</v>
      </c>
      <c r="B128" s="25" t="s">
        <v>8</v>
      </c>
      <c r="C128" s="25" t="s">
        <v>225</v>
      </c>
      <c r="D128" s="25" t="s">
        <v>226</v>
      </c>
      <c r="E128" s="25" t="s">
        <v>1616</v>
      </c>
      <c r="F128" s="25" t="s">
        <v>95</v>
      </c>
      <c r="G128" s="25" t="s">
        <v>96</v>
      </c>
      <c r="H128" s="25" t="s">
        <v>96</v>
      </c>
      <c r="I128" s="25" t="s">
        <v>1033</v>
      </c>
      <c r="J128" s="25" t="s">
        <v>308</v>
      </c>
      <c r="K128" s="25" t="s">
        <v>457</v>
      </c>
      <c r="L128" s="25" t="s">
        <v>1060</v>
      </c>
      <c r="M128" s="25" t="s">
        <v>1061</v>
      </c>
      <c r="N128" s="25">
        <v>199</v>
      </c>
      <c r="O128" s="25">
        <v>21</v>
      </c>
      <c r="P128" s="25" t="s">
        <v>1062</v>
      </c>
      <c r="Q128" s="25" t="s">
        <v>1063</v>
      </c>
      <c r="R128" s="25" t="s">
        <v>886</v>
      </c>
      <c r="S128" s="25" t="s">
        <v>827</v>
      </c>
    </row>
    <row r="129" spans="1:19" ht="26.25">
      <c r="A129" s="25" t="s">
        <v>7</v>
      </c>
      <c r="B129" s="25" t="s">
        <v>8</v>
      </c>
      <c r="C129" s="25" t="s">
        <v>225</v>
      </c>
      <c r="D129" s="25" t="s">
        <v>226</v>
      </c>
      <c r="E129" s="25" t="s">
        <v>1616</v>
      </c>
      <c r="F129" s="25" t="s">
        <v>95</v>
      </c>
      <c r="G129" s="25" t="s">
        <v>96</v>
      </c>
      <c r="H129" s="25" t="s">
        <v>96</v>
      </c>
      <c r="I129" s="25" t="s">
        <v>1033</v>
      </c>
      <c r="J129" s="25" t="s">
        <v>308</v>
      </c>
      <c r="K129" s="25" t="s">
        <v>464</v>
      </c>
      <c r="L129" s="25" t="s">
        <v>1064</v>
      </c>
      <c r="M129" s="25" t="s">
        <v>776</v>
      </c>
      <c r="N129" s="25">
        <v>63</v>
      </c>
      <c r="O129" s="25">
        <v>34</v>
      </c>
      <c r="P129" s="25" t="s">
        <v>1065</v>
      </c>
      <c r="Q129" s="25" t="s">
        <v>1066</v>
      </c>
      <c r="R129" s="25" t="s">
        <v>1067</v>
      </c>
      <c r="S129" s="25" t="s">
        <v>504</v>
      </c>
    </row>
    <row r="130" spans="1:19" ht="26.25">
      <c r="A130" s="25" t="s">
        <v>7</v>
      </c>
      <c r="B130" s="25" t="s">
        <v>8</v>
      </c>
      <c r="C130" s="25" t="s">
        <v>93</v>
      </c>
      <c r="D130" s="25" t="s">
        <v>94</v>
      </c>
      <c r="E130" s="25" t="s">
        <v>11</v>
      </c>
      <c r="F130" s="25" t="s">
        <v>95</v>
      </c>
      <c r="G130" s="25" t="s">
        <v>96</v>
      </c>
      <c r="H130" s="25" t="s">
        <v>96</v>
      </c>
      <c r="I130" s="25" t="s">
        <v>1033</v>
      </c>
      <c r="J130" s="25" t="s">
        <v>308</v>
      </c>
      <c r="K130" s="25" t="s">
        <v>457</v>
      </c>
      <c r="L130" s="25" t="s">
        <v>1068</v>
      </c>
      <c r="M130" s="25" t="s">
        <v>1069</v>
      </c>
      <c r="N130" s="25">
        <v>196</v>
      </c>
      <c r="O130" s="25">
        <v>15</v>
      </c>
      <c r="P130" s="25" t="s">
        <v>1070</v>
      </c>
      <c r="Q130" s="25" t="s">
        <v>1071</v>
      </c>
      <c r="R130" s="25" t="s">
        <v>1072</v>
      </c>
      <c r="S130" s="25" t="s">
        <v>1050</v>
      </c>
    </row>
    <row r="131" spans="1:19" ht="26.25">
      <c r="A131" s="25" t="s">
        <v>7</v>
      </c>
      <c r="B131" s="25" t="s">
        <v>8</v>
      </c>
      <c r="C131" s="25" t="s">
        <v>93</v>
      </c>
      <c r="D131" s="25" t="s">
        <v>94</v>
      </c>
      <c r="E131" s="25" t="s">
        <v>11</v>
      </c>
      <c r="F131" s="25" t="s">
        <v>95</v>
      </c>
      <c r="G131" s="25" t="s">
        <v>96</v>
      </c>
      <c r="H131" s="25" t="s">
        <v>96</v>
      </c>
      <c r="I131" s="25" t="s">
        <v>1033</v>
      </c>
      <c r="J131" s="25" t="s">
        <v>308</v>
      </c>
      <c r="K131" s="25" t="s">
        <v>464</v>
      </c>
      <c r="L131" s="25" t="s">
        <v>1073</v>
      </c>
      <c r="M131" s="25" t="s">
        <v>670</v>
      </c>
      <c r="N131" s="25">
        <v>61</v>
      </c>
      <c r="O131" s="25">
        <v>29</v>
      </c>
      <c r="P131" s="25" t="s">
        <v>1074</v>
      </c>
      <c r="Q131" s="25" t="s">
        <v>1075</v>
      </c>
      <c r="R131" s="25" t="s">
        <v>499</v>
      </c>
      <c r="S131" s="25" t="s">
        <v>1032</v>
      </c>
    </row>
    <row r="132" spans="1:19" ht="26.25">
      <c r="A132" s="25" t="s">
        <v>7</v>
      </c>
      <c r="B132" s="25" t="s">
        <v>8</v>
      </c>
      <c r="C132" s="25" t="s">
        <v>27</v>
      </c>
      <c r="D132" s="25" t="s">
        <v>28</v>
      </c>
      <c r="E132" s="25" t="s">
        <v>1616</v>
      </c>
      <c r="F132" s="25" t="s">
        <v>12</v>
      </c>
      <c r="G132" s="25" t="s">
        <v>13</v>
      </c>
      <c r="H132" s="25" t="s">
        <v>13</v>
      </c>
      <c r="I132" s="25" t="s">
        <v>1076</v>
      </c>
      <c r="J132" s="25" t="s">
        <v>308</v>
      </c>
      <c r="K132" s="25" t="s">
        <v>457</v>
      </c>
      <c r="L132" s="25" t="s">
        <v>1077</v>
      </c>
      <c r="M132" s="25" t="s">
        <v>1078</v>
      </c>
      <c r="N132" s="25">
        <v>298</v>
      </c>
      <c r="O132" s="25">
        <v>101</v>
      </c>
      <c r="P132" s="25" t="s">
        <v>1079</v>
      </c>
      <c r="Q132" s="25" t="s">
        <v>1080</v>
      </c>
      <c r="R132" s="25" t="s">
        <v>1081</v>
      </c>
      <c r="S132" s="25" t="s">
        <v>576</v>
      </c>
    </row>
    <row r="133" spans="1:19" ht="26.25">
      <c r="A133" s="25" t="s">
        <v>7</v>
      </c>
      <c r="B133" s="25" t="s">
        <v>8</v>
      </c>
      <c r="C133" s="25" t="s">
        <v>27</v>
      </c>
      <c r="D133" s="25" t="s">
        <v>28</v>
      </c>
      <c r="E133" s="25" t="s">
        <v>1616</v>
      </c>
      <c r="F133" s="25" t="s">
        <v>12</v>
      </c>
      <c r="G133" s="25" t="s">
        <v>13</v>
      </c>
      <c r="H133" s="25" t="s">
        <v>13</v>
      </c>
      <c r="I133" s="25" t="s">
        <v>1076</v>
      </c>
      <c r="J133" s="25" t="s">
        <v>308</v>
      </c>
      <c r="K133" s="25" t="s">
        <v>464</v>
      </c>
      <c r="L133" s="25" t="s">
        <v>1082</v>
      </c>
      <c r="M133" s="25" t="s">
        <v>1083</v>
      </c>
      <c r="N133" s="25">
        <v>32</v>
      </c>
      <c r="O133" s="25">
        <v>17</v>
      </c>
      <c r="P133" s="25" t="s">
        <v>1084</v>
      </c>
      <c r="Q133" s="25" t="s">
        <v>1085</v>
      </c>
      <c r="R133" s="25" t="s">
        <v>1086</v>
      </c>
      <c r="S133" s="25" t="s">
        <v>687</v>
      </c>
    </row>
    <row r="134" spans="1:19" ht="26.25">
      <c r="A134" s="25" t="s">
        <v>7</v>
      </c>
      <c r="B134" s="25" t="s">
        <v>8</v>
      </c>
      <c r="C134" s="25" t="s">
        <v>19</v>
      </c>
      <c r="D134" s="25" t="s">
        <v>20</v>
      </c>
      <c r="E134" s="25" t="s">
        <v>1616</v>
      </c>
      <c r="F134" s="25" t="s">
        <v>12</v>
      </c>
      <c r="G134" s="25" t="s">
        <v>13</v>
      </c>
      <c r="H134" s="25" t="s">
        <v>13</v>
      </c>
      <c r="I134" s="25" t="s">
        <v>1076</v>
      </c>
      <c r="J134" s="25" t="s">
        <v>308</v>
      </c>
      <c r="K134" s="25" t="s">
        <v>457</v>
      </c>
      <c r="L134" s="25" t="s">
        <v>1087</v>
      </c>
      <c r="M134" s="25" t="s">
        <v>917</v>
      </c>
      <c r="N134" s="25">
        <v>313</v>
      </c>
      <c r="O134" s="25">
        <v>110</v>
      </c>
      <c r="P134" s="25" t="s">
        <v>1088</v>
      </c>
      <c r="Q134" s="25" t="s">
        <v>1089</v>
      </c>
      <c r="R134" s="25" t="s">
        <v>1090</v>
      </c>
      <c r="S134" s="25" t="s">
        <v>972</v>
      </c>
    </row>
    <row r="135" spans="1:19" ht="26.25">
      <c r="A135" s="25" t="s">
        <v>7</v>
      </c>
      <c r="B135" s="25" t="s">
        <v>8</v>
      </c>
      <c r="C135" s="25" t="s">
        <v>19</v>
      </c>
      <c r="D135" s="25" t="s">
        <v>20</v>
      </c>
      <c r="E135" s="25" t="s">
        <v>1616</v>
      </c>
      <c r="F135" s="25" t="s">
        <v>12</v>
      </c>
      <c r="G135" s="25" t="s">
        <v>13</v>
      </c>
      <c r="H135" s="25" t="s">
        <v>13</v>
      </c>
      <c r="I135" s="25" t="s">
        <v>1076</v>
      </c>
      <c r="J135" s="25" t="s">
        <v>308</v>
      </c>
      <c r="K135" s="25" t="s">
        <v>464</v>
      </c>
      <c r="L135" s="25" t="s">
        <v>1091</v>
      </c>
      <c r="M135" s="25" t="s">
        <v>1092</v>
      </c>
      <c r="N135" s="25">
        <v>18</v>
      </c>
      <c r="O135" s="25">
        <v>9</v>
      </c>
      <c r="P135" s="25" t="s">
        <v>1093</v>
      </c>
      <c r="Q135" s="25" t="s">
        <v>1094</v>
      </c>
      <c r="R135" s="25" t="s">
        <v>1095</v>
      </c>
      <c r="S135" s="25" t="s">
        <v>463</v>
      </c>
    </row>
    <row r="136" spans="1:19" ht="26.25">
      <c r="A136" s="25" t="s">
        <v>7</v>
      </c>
      <c r="B136" s="25" t="s">
        <v>8</v>
      </c>
      <c r="C136" s="25" t="s">
        <v>47</v>
      </c>
      <c r="D136" s="25" t="s">
        <v>48</v>
      </c>
      <c r="E136" s="25" t="s">
        <v>1616</v>
      </c>
      <c r="F136" s="25" t="s">
        <v>12</v>
      </c>
      <c r="G136" s="25" t="s">
        <v>13</v>
      </c>
      <c r="H136" s="25" t="s">
        <v>13</v>
      </c>
      <c r="I136" s="25" t="s">
        <v>1076</v>
      </c>
      <c r="J136" s="25" t="s">
        <v>308</v>
      </c>
      <c r="K136" s="25" t="s">
        <v>457</v>
      </c>
      <c r="L136" s="25" t="s">
        <v>1096</v>
      </c>
      <c r="M136" s="25" t="s">
        <v>817</v>
      </c>
      <c r="N136" s="25">
        <v>298</v>
      </c>
      <c r="O136" s="25">
        <v>119</v>
      </c>
      <c r="P136" s="25" t="s">
        <v>1097</v>
      </c>
      <c r="Q136" s="25" t="s">
        <v>1098</v>
      </c>
      <c r="R136" s="25" t="s">
        <v>1099</v>
      </c>
      <c r="S136" s="25" t="s">
        <v>505</v>
      </c>
    </row>
    <row r="137" spans="1:19" ht="26.25">
      <c r="A137" s="25" t="s">
        <v>7</v>
      </c>
      <c r="B137" s="25" t="s">
        <v>8</v>
      </c>
      <c r="C137" s="25" t="s">
        <v>47</v>
      </c>
      <c r="D137" s="25" t="s">
        <v>48</v>
      </c>
      <c r="E137" s="25" t="s">
        <v>1616</v>
      </c>
      <c r="F137" s="25" t="s">
        <v>12</v>
      </c>
      <c r="G137" s="25" t="s">
        <v>13</v>
      </c>
      <c r="H137" s="25" t="s">
        <v>13</v>
      </c>
      <c r="I137" s="25" t="s">
        <v>1076</v>
      </c>
      <c r="J137" s="25" t="s">
        <v>308</v>
      </c>
      <c r="K137" s="25" t="s">
        <v>464</v>
      </c>
      <c r="L137" s="25" t="s">
        <v>1100</v>
      </c>
      <c r="M137" s="25" t="s">
        <v>554</v>
      </c>
      <c r="N137" s="25">
        <v>20</v>
      </c>
      <c r="O137" s="25">
        <v>11</v>
      </c>
      <c r="P137" s="25" t="s">
        <v>1101</v>
      </c>
      <c r="Q137" s="25" t="s">
        <v>1102</v>
      </c>
      <c r="R137" s="25" t="s">
        <v>1103</v>
      </c>
      <c r="S137" s="25" t="s">
        <v>581</v>
      </c>
    </row>
    <row r="138" spans="1:19" ht="26.25">
      <c r="A138" s="25" t="s">
        <v>7</v>
      </c>
      <c r="B138" s="25" t="s">
        <v>8</v>
      </c>
      <c r="C138" s="25" t="s">
        <v>29</v>
      </c>
      <c r="D138" s="25" t="s">
        <v>30</v>
      </c>
      <c r="E138" s="25" t="s">
        <v>1616</v>
      </c>
      <c r="F138" s="25" t="s">
        <v>12</v>
      </c>
      <c r="G138" s="25" t="s">
        <v>13</v>
      </c>
      <c r="H138" s="25" t="s">
        <v>13</v>
      </c>
      <c r="I138" s="25" t="s">
        <v>1076</v>
      </c>
      <c r="J138" s="25" t="s">
        <v>308</v>
      </c>
      <c r="K138" s="25" t="s">
        <v>457</v>
      </c>
      <c r="L138" s="25" t="s">
        <v>1104</v>
      </c>
      <c r="M138" s="25" t="s">
        <v>1105</v>
      </c>
      <c r="N138" s="25">
        <v>291</v>
      </c>
      <c r="O138" s="25">
        <v>99</v>
      </c>
      <c r="P138" s="25" t="s">
        <v>1106</v>
      </c>
      <c r="Q138" s="25" t="s">
        <v>1107</v>
      </c>
      <c r="R138" s="25" t="s">
        <v>1108</v>
      </c>
      <c r="S138" s="25" t="s">
        <v>494</v>
      </c>
    </row>
    <row r="139" spans="1:19" ht="26.25">
      <c r="A139" s="25" t="s">
        <v>7</v>
      </c>
      <c r="B139" s="25" t="s">
        <v>8</v>
      </c>
      <c r="C139" s="25" t="s">
        <v>29</v>
      </c>
      <c r="D139" s="25" t="s">
        <v>30</v>
      </c>
      <c r="E139" s="25" t="s">
        <v>1616</v>
      </c>
      <c r="F139" s="25" t="s">
        <v>12</v>
      </c>
      <c r="G139" s="25" t="s">
        <v>13</v>
      </c>
      <c r="H139" s="25" t="s">
        <v>13</v>
      </c>
      <c r="I139" s="25" t="s">
        <v>1076</v>
      </c>
      <c r="J139" s="25" t="s">
        <v>308</v>
      </c>
      <c r="K139" s="25" t="s">
        <v>464</v>
      </c>
      <c r="L139" s="25" t="s">
        <v>846</v>
      </c>
      <c r="M139" s="25" t="s">
        <v>1109</v>
      </c>
      <c r="N139" s="25">
        <v>21</v>
      </c>
      <c r="O139" s="25">
        <v>10</v>
      </c>
      <c r="P139" s="25" t="s">
        <v>1110</v>
      </c>
      <c r="Q139" s="25" t="s">
        <v>1111</v>
      </c>
      <c r="R139" s="25" t="s">
        <v>1112</v>
      </c>
      <c r="S139" s="25" t="s">
        <v>611</v>
      </c>
    </row>
    <row r="140" spans="1:19" ht="26.25">
      <c r="A140" s="25" t="s">
        <v>7</v>
      </c>
      <c r="B140" s="25" t="s">
        <v>8</v>
      </c>
      <c r="C140" s="25" t="s">
        <v>31</v>
      </c>
      <c r="D140" s="25" t="s">
        <v>32</v>
      </c>
      <c r="E140" s="25" t="s">
        <v>1616</v>
      </c>
      <c r="F140" s="25" t="s">
        <v>12</v>
      </c>
      <c r="G140" s="25" t="s">
        <v>13</v>
      </c>
      <c r="H140" s="25" t="s">
        <v>13</v>
      </c>
      <c r="I140" s="25" t="s">
        <v>1076</v>
      </c>
      <c r="J140" s="25" t="s">
        <v>308</v>
      </c>
      <c r="K140" s="25" t="s">
        <v>457</v>
      </c>
      <c r="L140" s="25" t="s">
        <v>1113</v>
      </c>
      <c r="M140" s="25" t="s">
        <v>711</v>
      </c>
      <c r="N140" s="25">
        <v>268</v>
      </c>
      <c r="O140" s="25">
        <v>88</v>
      </c>
      <c r="P140" s="25" t="s">
        <v>956</v>
      </c>
      <c r="Q140" s="25" t="s">
        <v>1114</v>
      </c>
      <c r="R140" s="25" t="s">
        <v>891</v>
      </c>
      <c r="S140" s="25" t="s">
        <v>687</v>
      </c>
    </row>
    <row r="141" spans="1:19" ht="26.25">
      <c r="A141" s="25" t="s">
        <v>7</v>
      </c>
      <c r="B141" s="25" t="s">
        <v>8</v>
      </c>
      <c r="C141" s="25" t="s">
        <v>31</v>
      </c>
      <c r="D141" s="25" t="s">
        <v>32</v>
      </c>
      <c r="E141" s="25" t="s">
        <v>1616</v>
      </c>
      <c r="F141" s="25" t="s">
        <v>12</v>
      </c>
      <c r="G141" s="25" t="s">
        <v>13</v>
      </c>
      <c r="H141" s="25" t="s">
        <v>13</v>
      </c>
      <c r="I141" s="25" t="s">
        <v>1076</v>
      </c>
      <c r="J141" s="25" t="s">
        <v>308</v>
      </c>
      <c r="K141" s="25" t="s">
        <v>464</v>
      </c>
      <c r="L141" s="25" t="s">
        <v>1115</v>
      </c>
      <c r="M141" s="25" t="s">
        <v>1116</v>
      </c>
      <c r="N141" s="25">
        <v>22</v>
      </c>
      <c r="O141" s="25">
        <v>11</v>
      </c>
      <c r="P141" s="25" t="s">
        <v>1117</v>
      </c>
      <c r="Q141" s="25" t="s">
        <v>818</v>
      </c>
      <c r="R141" s="25" t="s">
        <v>1118</v>
      </c>
      <c r="S141" s="25" t="s">
        <v>576</v>
      </c>
    </row>
    <row r="142" spans="1:19" ht="26.25">
      <c r="A142" s="25" t="s">
        <v>7</v>
      </c>
      <c r="B142" s="25" t="s">
        <v>8</v>
      </c>
      <c r="C142" s="25" t="s">
        <v>33</v>
      </c>
      <c r="D142" s="25" t="s">
        <v>34</v>
      </c>
      <c r="E142" s="25" t="s">
        <v>1616</v>
      </c>
      <c r="F142" s="25" t="s">
        <v>12</v>
      </c>
      <c r="G142" s="25" t="s">
        <v>13</v>
      </c>
      <c r="H142" s="25" t="s">
        <v>13</v>
      </c>
      <c r="I142" s="25" t="s">
        <v>1076</v>
      </c>
      <c r="J142" s="25" t="s">
        <v>308</v>
      </c>
      <c r="K142" s="25" t="s">
        <v>457</v>
      </c>
      <c r="L142" s="25" t="s">
        <v>1119</v>
      </c>
      <c r="M142" s="25" t="s">
        <v>1120</v>
      </c>
      <c r="N142" s="25">
        <v>302</v>
      </c>
      <c r="O142" s="25">
        <v>98</v>
      </c>
      <c r="P142" s="25" t="s">
        <v>1121</v>
      </c>
      <c r="Q142" s="25" t="s">
        <v>1122</v>
      </c>
      <c r="R142" s="25" t="s">
        <v>1123</v>
      </c>
      <c r="S142" s="25" t="s">
        <v>655</v>
      </c>
    </row>
    <row r="143" spans="1:19" ht="26.25">
      <c r="A143" s="25" t="s">
        <v>7</v>
      </c>
      <c r="B143" s="25" t="s">
        <v>8</v>
      </c>
      <c r="C143" s="25" t="s">
        <v>33</v>
      </c>
      <c r="D143" s="25" t="s">
        <v>34</v>
      </c>
      <c r="E143" s="25" t="s">
        <v>1616</v>
      </c>
      <c r="F143" s="25" t="s">
        <v>12</v>
      </c>
      <c r="G143" s="25" t="s">
        <v>13</v>
      </c>
      <c r="H143" s="25" t="s">
        <v>13</v>
      </c>
      <c r="I143" s="25" t="s">
        <v>1076</v>
      </c>
      <c r="J143" s="25" t="s">
        <v>308</v>
      </c>
      <c r="K143" s="25" t="s">
        <v>464</v>
      </c>
      <c r="L143" s="25" t="s">
        <v>1124</v>
      </c>
      <c r="M143" s="25" t="s">
        <v>1125</v>
      </c>
      <c r="N143" s="25">
        <v>34</v>
      </c>
      <c r="O143" s="25">
        <v>14</v>
      </c>
      <c r="P143" s="25" t="s">
        <v>1126</v>
      </c>
      <c r="Q143" s="25" t="s">
        <v>1127</v>
      </c>
      <c r="R143" s="25" t="s">
        <v>644</v>
      </c>
      <c r="S143" s="25" t="s">
        <v>586</v>
      </c>
    </row>
    <row r="144" spans="1:19" ht="26.25">
      <c r="A144" s="25" t="s">
        <v>7</v>
      </c>
      <c r="B144" s="25" t="s">
        <v>8</v>
      </c>
      <c r="C144" s="25" t="s">
        <v>65</v>
      </c>
      <c r="D144" s="25" t="s">
        <v>66</v>
      </c>
      <c r="E144" s="25" t="s">
        <v>1616</v>
      </c>
      <c r="F144" s="25" t="s">
        <v>12</v>
      </c>
      <c r="G144" s="25" t="s">
        <v>13</v>
      </c>
      <c r="H144" s="25" t="s">
        <v>13</v>
      </c>
      <c r="I144" s="25" t="s">
        <v>1076</v>
      </c>
      <c r="J144" s="25" t="s">
        <v>308</v>
      </c>
      <c r="K144" s="25" t="s">
        <v>457</v>
      </c>
      <c r="L144" s="25" t="s">
        <v>1128</v>
      </c>
      <c r="M144" s="25" t="s">
        <v>1129</v>
      </c>
      <c r="N144" s="25">
        <v>303</v>
      </c>
      <c r="O144" s="25">
        <v>112</v>
      </c>
      <c r="P144" s="25" t="s">
        <v>1130</v>
      </c>
      <c r="Q144" s="25" t="s">
        <v>1131</v>
      </c>
      <c r="R144" s="25" t="s">
        <v>629</v>
      </c>
      <c r="S144" s="25" t="s">
        <v>475</v>
      </c>
    </row>
    <row r="145" spans="1:19" ht="26.25">
      <c r="A145" s="25" t="s">
        <v>7</v>
      </c>
      <c r="B145" s="25" t="s">
        <v>8</v>
      </c>
      <c r="C145" s="25" t="s">
        <v>65</v>
      </c>
      <c r="D145" s="25" t="s">
        <v>66</v>
      </c>
      <c r="E145" s="25" t="s">
        <v>1616</v>
      </c>
      <c r="F145" s="25" t="s">
        <v>12</v>
      </c>
      <c r="G145" s="25" t="s">
        <v>13</v>
      </c>
      <c r="H145" s="25" t="s">
        <v>13</v>
      </c>
      <c r="I145" s="25" t="s">
        <v>1076</v>
      </c>
      <c r="J145" s="25" t="s">
        <v>308</v>
      </c>
      <c r="K145" s="25" t="s">
        <v>464</v>
      </c>
      <c r="L145" s="25" t="s">
        <v>546</v>
      </c>
      <c r="M145" s="25" t="s">
        <v>1132</v>
      </c>
      <c r="N145" s="25">
        <v>22</v>
      </c>
      <c r="O145" s="25">
        <v>10</v>
      </c>
      <c r="P145" s="25" t="s">
        <v>1133</v>
      </c>
      <c r="Q145" s="25" t="s">
        <v>1134</v>
      </c>
      <c r="R145" s="25" t="s">
        <v>1032</v>
      </c>
      <c r="S145" s="25" t="s">
        <v>581</v>
      </c>
    </row>
    <row r="146" spans="1:19" ht="26.25">
      <c r="A146" s="25" t="s">
        <v>7</v>
      </c>
      <c r="B146" s="25" t="s">
        <v>8</v>
      </c>
      <c r="C146" s="25" t="s">
        <v>71</v>
      </c>
      <c r="D146" s="25" t="s">
        <v>72</v>
      </c>
      <c r="E146" s="25" t="s">
        <v>1616</v>
      </c>
      <c r="F146" s="25" t="s">
        <v>12</v>
      </c>
      <c r="G146" s="25" t="s">
        <v>13</v>
      </c>
      <c r="H146" s="25" t="s">
        <v>13</v>
      </c>
      <c r="I146" s="25" t="s">
        <v>1135</v>
      </c>
      <c r="J146" s="25" t="s">
        <v>308</v>
      </c>
      <c r="K146" s="25" t="s">
        <v>457</v>
      </c>
      <c r="L146" s="25" t="s">
        <v>1136</v>
      </c>
      <c r="M146" s="25" t="s">
        <v>1137</v>
      </c>
      <c r="N146" s="25">
        <v>287</v>
      </c>
      <c r="O146" s="25">
        <v>96</v>
      </c>
      <c r="P146" s="25" t="s">
        <v>1138</v>
      </c>
      <c r="Q146" s="25" t="s">
        <v>1139</v>
      </c>
      <c r="R146" s="25" t="s">
        <v>1140</v>
      </c>
      <c r="S146" s="25" t="s">
        <v>505</v>
      </c>
    </row>
    <row r="147" spans="1:19" ht="26.25">
      <c r="A147" s="25" t="s">
        <v>7</v>
      </c>
      <c r="B147" s="25" t="s">
        <v>8</v>
      </c>
      <c r="C147" s="25" t="s">
        <v>71</v>
      </c>
      <c r="D147" s="25" t="s">
        <v>72</v>
      </c>
      <c r="E147" s="25" t="s">
        <v>1616</v>
      </c>
      <c r="F147" s="25" t="s">
        <v>12</v>
      </c>
      <c r="G147" s="25" t="s">
        <v>13</v>
      </c>
      <c r="H147" s="25" t="s">
        <v>13</v>
      </c>
      <c r="I147" s="25" t="s">
        <v>1135</v>
      </c>
      <c r="J147" s="25" t="s">
        <v>308</v>
      </c>
      <c r="K147" s="25" t="s">
        <v>464</v>
      </c>
      <c r="L147" s="25" t="s">
        <v>1141</v>
      </c>
      <c r="M147" s="25" t="s">
        <v>1142</v>
      </c>
      <c r="N147" s="25">
        <v>10</v>
      </c>
      <c r="O147" s="25">
        <v>5</v>
      </c>
      <c r="P147" s="25" t="s">
        <v>1143</v>
      </c>
      <c r="Q147" s="25" t="s">
        <v>1144</v>
      </c>
      <c r="R147" s="25" t="s">
        <v>1145</v>
      </c>
      <c r="S147" s="25" t="s">
        <v>493</v>
      </c>
    </row>
    <row r="148" spans="1:19" ht="26.25">
      <c r="A148" s="25" t="s">
        <v>7</v>
      </c>
      <c r="B148" s="25" t="s">
        <v>8</v>
      </c>
      <c r="C148" s="25" t="s">
        <v>63</v>
      </c>
      <c r="D148" s="25" t="s">
        <v>64</v>
      </c>
      <c r="E148" s="25" t="s">
        <v>1616</v>
      </c>
      <c r="F148" s="25" t="s">
        <v>12</v>
      </c>
      <c r="G148" s="25" t="s">
        <v>13</v>
      </c>
      <c r="H148" s="25" t="s">
        <v>13</v>
      </c>
      <c r="I148" s="25" t="s">
        <v>1135</v>
      </c>
      <c r="J148" s="25" t="s">
        <v>308</v>
      </c>
      <c r="K148" s="25" t="s">
        <v>457</v>
      </c>
      <c r="L148" s="25" t="s">
        <v>1146</v>
      </c>
      <c r="M148" s="25" t="s">
        <v>1147</v>
      </c>
      <c r="N148" s="25">
        <v>304</v>
      </c>
      <c r="O148" s="25">
        <v>102</v>
      </c>
      <c r="P148" s="25" t="s">
        <v>1148</v>
      </c>
      <c r="Q148" s="25" t="s">
        <v>1149</v>
      </c>
      <c r="R148" s="25" t="s">
        <v>1150</v>
      </c>
      <c r="S148" s="25" t="s">
        <v>505</v>
      </c>
    </row>
    <row r="149" spans="1:19" ht="26.25">
      <c r="A149" s="25" t="s">
        <v>7</v>
      </c>
      <c r="B149" s="25" t="s">
        <v>8</v>
      </c>
      <c r="C149" s="25" t="s">
        <v>63</v>
      </c>
      <c r="D149" s="25" t="s">
        <v>64</v>
      </c>
      <c r="E149" s="25" t="s">
        <v>1616</v>
      </c>
      <c r="F149" s="25" t="s">
        <v>12</v>
      </c>
      <c r="G149" s="25" t="s">
        <v>13</v>
      </c>
      <c r="H149" s="25" t="s">
        <v>13</v>
      </c>
      <c r="I149" s="25" t="s">
        <v>1135</v>
      </c>
      <c r="J149" s="25" t="s">
        <v>308</v>
      </c>
      <c r="K149" s="25" t="s">
        <v>464</v>
      </c>
      <c r="L149" s="25" t="s">
        <v>1151</v>
      </c>
      <c r="M149" s="25" t="s">
        <v>1152</v>
      </c>
      <c r="N149" s="25">
        <v>7</v>
      </c>
      <c r="O149" s="25">
        <v>5</v>
      </c>
      <c r="P149" s="25" t="s">
        <v>1153</v>
      </c>
      <c r="Q149" s="25" t="s">
        <v>1154</v>
      </c>
      <c r="R149" s="25" t="s">
        <v>1155</v>
      </c>
      <c r="S149" s="25" t="s">
        <v>619</v>
      </c>
    </row>
    <row r="150" spans="1:19" ht="26.25">
      <c r="A150" s="25" t="s">
        <v>7</v>
      </c>
      <c r="B150" s="25" t="s">
        <v>8</v>
      </c>
      <c r="C150" s="25" t="s">
        <v>61</v>
      </c>
      <c r="D150" s="25" t="s">
        <v>62</v>
      </c>
      <c r="E150" s="25" t="s">
        <v>1616</v>
      </c>
      <c r="F150" s="25" t="s">
        <v>12</v>
      </c>
      <c r="G150" s="25" t="s">
        <v>13</v>
      </c>
      <c r="H150" s="25" t="s">
        <v>13</v>
      </c>
      <c r="I150" s="25" t="s">
        <v>1135</v>
      </c>
      <c r="J150" s="25" t="s">
        <v>308</v>
      </c>
      <c r="K150" s="25" t="s">
        <v>457</v>
      </c>
      <c r="L150" s="25" t="s">
        <v>1156</v>
      </c>
      <c r="M150" s="25" t="s">
        <v>1157</v>
      </c>
      <c r="N150" s="25">
        <v>327</v>
      </c>
      <c r="O150" s="25">
        <v>111</v>
      </c>
      <c r="P150" s="25" t="s">
        <v>1158</v>
      </c>
      <c r="Q150" s="25" t="s">
        <v>1159</v>
      </c>
      <c r="R150" s="25" t="s">
        <v>1160</v>
      </c>
      <c r="S150" s="25" t="s">
        <v>576</v>
      </c>
    </row>
    <row r="151" spans="1:19" ht="26.25">
      <c r="A151" s="25" t="s">
        <v>7</v>
      </c>
      <c r="B151" s="25" t="s">
        <v>8</v>
      </c>
      <c r="C151" s="25" t="s">
        <v>61</v>
      </c>
      <c r="D151" s="25" t="s">
        <v>62</v>
      </c>
      <c r="E151" s="25" t="s">
        <v>1616</v>
      </c>
      <c r="F151" s="25" t="s">
        <v>12</v>
      </c>
      <c r="G151" s="25" t="s">
        <v>13</v>
      </c>
      <c r="H151" s="25" t="s">
        <v>13</v>
      </c>
      <c r="I151" s="25" t="s">
        <v>1135</v>
      </c>
      <c r="J151" s="25" t="s">
        <v>308</v>
      </c>
      <c r="K151" s="25" t="s">
        <v>464</v>
      </c>
      <c r="L151" s="25" t="s">
        <v>1161</v>
      </c>
      <c r="M151" s="25" t="s">
        <v>1162</v>
      </c>
      <c r="N151" s="25">
        <v>8</v>
      </c>
      <c r="O151" s="25">
        <v>7</v>
      </c>
      <c r="P151" s="25" t="s">
        <v>1163</v>
      </c>
      <c r="Q151" s="25" t="s">
        <v>1164</v>
      </c>
      <c r="R151" s="25" t="s">
        <v>1049</v>
      </c>
      <c r="S151" s="25" t="s">
        <v>511</v>
      </c>
    </row>
    <row r="152" spans="1:19" ht="26.25">
      <c r="A152" s="25" t="s">
        <v>7</v>
      </c>
      <c r="B152" s="25" t="s">
        <v>8</v>
      </c>
      <c r="C152" s="25" t="s">
        <v>97</v>
      </c>
      <c r="D152" s="25" t="s">
        <v>98</v>
      </c>
      <c r="E152" s="25" t="s">
        <v>1616</v>
      </c>
      <c r="F152" s="25" t="s">
        <v>12</v>
      </c>
      <c r="G152" s="25" t="s">
        <v>13</v>
      </c>
      <c r="H152" s="25" t="s">
        <v>13</v>
      </c>
      <c r="I152" s="25" t="s">
        <v>1165</v>
      </c>
      <c r="J152" s="25" t="s">
        <v>308</v>
      </c>
      <c r="K152" s="25" t="s">
        <v>457</v>
      </c>
      <c r="L152" s="25" t="s">
        <v>1166</v>
      </c>
      <c r="M152" s="25" t="s">
        <v>1167</v>
      </c>
      <c r="N152" s="25">
        <v>283</v>
      </c>
      <c r="O152" s="25">
        <v>90</v>
      </c>
      <c r="P152" s="25" t="s">
        <v>1168</v>
      </c>
      <c r="Q152" s="25" t="s">
        <v>1169</v>
      </c>
      <c r="R152" s="25" t="s">
        <v>1170</v>
      </c>
      <c r="S152" s="25" t="s">
        <v>619</v>
      </c>
    </row>
    <row r="153" spans="1:19" ht="26.25">
      <c r="A153" s="25" t="s">
        <v>7</v>
      </c>
      <c r="B153" s="25" t="s">
        <v>8</v>
      </c>
      <c r="C153" s="25" t="s">
        <v>97</v>
      </c>
      <c r="D153" s="25" t="s">
        <v>98</v>
      </c>
      <c r="E153" s="25" t="s">
        <v>1616</v>
      </c>
      <c r="F153" s="25" t="s">
        <v>12</v>
      </c>
      <c r="G153" s="25" t="s">
        <v>13</v>
      </c>
      <c r="H153" s="25" t="s">
        <v>13</v>
      </c>
      <c r="I153" s="25" t="s">
        <v>1165</v>
      </c>
      <c r="J153" s="25" t="s">
        <v>308</v>
      </c>
      <c r="K153" s="25" t="s">
        <v>464</v>
      </c>
      <c r="L153" s="25" t="s">
        <v>1171</v>
      </c>
      <c r="M153" s="25" t="s">
        <v>1172</v>
      </c>
      <c r="N153" s="25">
        <v>9</v>
      </c>
      <c r="O153" s="25">
        <v>3</v>
      </c>
      <c r="P153" s="25" t="s">
        <v>1173</v>
      </c>
      <c r="Q153" s="25" t="s">
        <v>1174</v>
      </c>
      <c r="R153" s="25" t="s">
        <v>1032</v>
      </c>
      <c r="S153" s="25" t="s">
        <v>1175</v>
      </c>
    </row>
    <row r="154" spans="1:19" ht="26.25">
      <c r="A154" s="25" t="s">
        <v>7</v>
      </c>
      <c r="B154" s="25" t="s">
        <v>8</v>
      </c>
      <c r="C154" s="25" t="s">
        <v>91</v>
      </c>
      <c r="D154" s="25" t="s">
        <v>92</v>
      </c>
      <c r="E154" s="25" t="s">
        <v>1616</v>
      </c>
      <c r="F154" s="25" t="s">
        <v>12</v>
      </c>
      <c r="G154" s="25" t="s">
        <v>13</v>
      </c>
      <c r="H154" s="25" t="s">
        <v>13</v>
      </c>
      <c r="I154" s="25" t="s">
        <v>1165</v>
      </c>
      <c r="J154" s="25" t="s">
        <v>308</v>
      </c>
      <c r="K154" s="25" t="s">
        <v>457</v>
      </c>
      <c r="L154" s="25" t="s">
        <v>1176</v>
      </c>
      <c r="M154" s="25" t="s">
        <v>1177</v>
      </c>
      <c r="N154" s="25">
        <v>292</v>
      </c>
      <c r="O154" s="25">
        <v>88</v>
      </c>
      <c r="P154" s="25" t="s">
        <v>726</v>
      </c>
      <c r="Q154" s="25" t="s">
        <v>1178</v>
      </c>
      <c r="R154" s="25" t="s">
        <v>1150</v>
      </c>
      <c r="S154" s="25" t="s">
        <v>644</v>
      </c>
    </row>
    <row r="155" spans="1:19" ht="26.25">
      <c r="A155" s="25" t="s">
        <v>7</v>
      </c>
      <c r="B155" s="25" t="s">
        <v>8</v>
      </c>
      <c r="C155" s="25" t="s">
        <v>91</v>
      </c>
      <c r="D155" s="25" t="s">
        <v>92</v>
      </c>
      <c r="E155" s="25" t="s">
        <v>1616</v>
      </c>
      <c r="F155" s="25" t="s">
        <v>12</v>
      </c>
      <c r="G155" s="25" t="s">
        <v>13</v>
      </c>
      <c r="H155" s="25" t="s">
        <v>13</v>
      </c>
      <c r="I155" s="25" t="s">
        <v>1165</v>
      </c>
      <c r="J155" s="25" t="s">
        <v>308</v>
      </c>
      <c r="K155" s="25" t="s">
        <v>464</v>
      </c>
      <c r="L155" s="25" t="s">
        <v>615</v>
      </c>
      <c r="M155" s="25" t="s">
        <v>1179</v>
      </c>
      <c r="N155" s="25">
        <v>14</v>
      </c>
      <c r="O155" s="25">
        <v>5</v>
      </c>
      <c r="P155" s="25" t="s">
        <v>1180</v>
      </c>
      <c r="Q155" s="25" t="s">
        <v>957</v>
      </c>
      <c r="R155" s="25" t="s">
        <v>499</v>
      </c>
      <c r="S155" s="25" t="s">
        <v>493</v>
      </c>
    </row>
    <row r="156" spans="1:19" ht="26.25">
      <c r="A156" s="25" t="s">
        <v>7</v>
      </c>
      <c r="B156" s="25" t="s">
        <v>8</v>
      </c>
      <c r="C156" s="25" t="s">
        <v>25</v>
      </c>
      <c r="D156" s="25" t="s">
        <v>26</v>
      </c>
      <c r="E156" s="25" t="s">
        <v>11</v>
      </c>
      <c r="F156" s="25" t="s">
        <v>12</v>
      </c>
      <c r="G156" s="25" t="s">
        <v>13</v>
      </c>
      <c r="H156" s="25" t="s">
        <v>13</v>
      </c>
      <c r="I156" s="25" t="s">
        <v>1076</v>
      </c>
      <c r="J156" s="25" t="s">
        <v>308</v>
      </c>
      <c r="K156" s="25" t="s">
        <v>457</v>
      </c>
      <c r="L156" s="25" t="s">
        <v>1181</v>
      </c>
      <c r="M156" s="25" t="s">
        <v>906</v>
      </c>
      <c r="N156" s="25">
        <v>238</v>
      </c>
      <c r="O156" s="25">
        <v>65</v>
      </c>
      <c r="P156" s="25" t="s">
        <v>1182</v>
      </c>
      <c r="Q156" s="25" t="s">
        <v>1183</v>
      </c>
      <c r="R156" s="25" t="s">
        <v>1184</v>
      </c>
      <c r="S156" s="25" t="s">
        <v>550</v>
      </c>
    </row>
    <row r="157" spans="1:19" ht="26.25">
      <c r="A157" s="25" t="s">
        <v>7</v>
      </c>
      <c r="B157" s="25" t="s">
        <v>8</v>
      </c>
      <c r="C157" s="25" t="s">
        <v>25</v>
      </c>
      <c r="D157" s="25" t="s">
        <v>26</v>
      </c>
      <c r="E157" s="25" t="s">
        <v>11</v>
      </c>
      <c r="F157" s="25" t="s">
        <v>12</v>
      </c>
      <c r="G157" s="25" t="s">
        <v>13</v>
      </c>
      <c r="H157" s="25" t="s">
        <v>13</v>
      </c>
      <c r="I157" s="25" t="s">
        <v>1076</v>
      </c>
      <c r="J157" s="25" t="s">
        <v>308</v>
      </c>
      <c r="K157" s="25" t="s">
        <v>464</v>
      </c>
      <c r="L157" s="25" t="s">
        <v>1185</v>
      </c>
      <c r="M157" s="25" t="s">
        <v>1186</v>
      </c>
      <c r="N157" s="25">
        <v>20</v>
      </c>
      <c r="O157" s="25">
        <v>7</v>
      </c>
      <c r="P157" s="25" t="s">
        <v>1187</v>
      </c>
      <c r="Q157" s="25" t="s">
        <v>1188</v>
      </c>
      <c r="R157" s="25" t="s">
        <v>462</v>
      </c>
      <c r="S157" s="25" t="s">
        <v>539</v>
      </c>
    </row>
    <row r="158" spans="1:19" ht="26.25">
      <c r="A158" s="25" t="s">
        <v>7</v>
      </c>
      <c r="B158" s="25" t="s">
        <v>8</v>
      </c>
      <c r="C158" s="25" t="s">
        <v>9</v>
      </c>
      <c r="D158" s="25" t="s">
        <v>10</v>
      </c>
      <c r="E158" s="25" t="s">
        <v>11</v>
      </c>
      <c r="F158" s="25" t="s">
        <v>12</v>
      </c>
      <c r="G158" s="25" t="s">
        <v>13</v>
      </c>
      <c r="H158" s="25" t="s">
        <v>13</v>
      </c>
      <c r="I158" s="25" t="s">
        <v>1165</v>
      </c>
      <c r="J158" s="25" t="s">
        <v>308</v>
      </c>
      <c r="K158" s="25" t="s">
        <v>457</v>
      </c>
      <c r="L158" s="25" t="s">
        <v>1189</v>
      </c>
      <c r="M158" s="25" t="s">
        <v>1190</v>
      </c>
      <c r="N158" s="25">
        <v>252</v>
      </c>
      <c r="O158" s="25">
        <v>60</v>
      </c>
      <c r="P158" s="25" t="s">
        <v>1191</v>
      </c>
      <c r="Q158" s="25" t="s">
        <v>1192</v>
      </c>
      <c r="R158" s="25" t="s">
        <v>1112</v>
      </c>
      <c r="S158" s="25" t="s">
        <v>655</v>
      </c>
    </row>
    <row r="159" spans="1:19" ht="26.25">
      <c r="A159" s="25" t="s">
        <v>7</v>
      </c>
      <c r="B159" s="25" t="s">
        <v>8</v>
      </c>
      <c r="C159" s="25" t="s">
        <v>9</v>
      </c>
      <c r="D159" s="25" t="s">
        <v>10</v>
      </c>
      <c r="E159" s="25" t="s">
        <v>11</v>
      </c>
      <c r="F159" s="25" t="s">
        <v>12</v>
      </c>
      <c r="G159" s="25" t="s">
        <v>13</v>
      </c>
      <c r="H159" s="25" t="s">
        <v>13</v>
      </c>
      <c r="I159" s="25" t="s">
        <v>1165</v>
      </c>
      <c r="J159" s="25" t="s">
        <v>308</v>
      </c>
      <c r="K159" s="25" t="s">
        <v>464</v>
      </c>
      <c r="L159" s="25" t="s">
        <v>1193</v>
      </c>
      <c r="M159" s="25" t="s">
        <v>1194</v>
      </c>
      <c r="N159" s="25">
        <v>12</v>
      </c>
      <c r="O159" s="25">
        <v>5</v>
      </c>
      <c r="P159" s="25" t="s">
        <v>1195</v>
      </c>
      <c r="Q159" s="25" t="s">
        <v>1196</v>
      </c>
      <c r="R159" s="25" t="s">
        <v>469</v>
      </c>
      <c r="S159" s="25" t="s">
        <v>611</v>
      </c>
    </row>
    <row r="160" spans="1:19" ht="26.25">
      <c r="A160" s="25" t="s">
        <v>7</v>
      </c>
      <c r="B160" s="25" t="s">
        <v>8</v>
      </c>
      <c r="C160" s="25" t="s">
        <v>103</v>
      </c>
      <c r="D160" s="25" t="s">
        <v>104</v>
      </c>
      <c r="E160" s="25" t="s">
        <v>1616</v>
      </c>
      <c r="F160" s="25" t="s">
        <v>51</v>
      </c>
      <c r="G160" s="25" t="s">
        <v>52</v>
      </c>
      <c r="H160" s="25" t="s">
        <v>52</v>
      </c>
      <c r="I160" s="25" t="s">
        <v>1197</v>
      </c>
      <c r="J160" s="25" t="s">
        <v>308</v>
      </c>
      <c r="K160" s="25" t="s">
        <v>457</v>
      </c>
      <c r="L160" s="25" t="s">
        <v>1198</v>
      </c>
      <c r="M160" s="25" t="s">
        <v>1199</v>
      </c>
      <c r="N160" s="25">
        <v>156</v>
      </c>
      <c r="O160" s="25">
        <v>19</v>
      </c>
      <c r="P160" s="25" t="s">
        <v>1200</v>
      </c>
      <c r="Q160" s="25" t="s">
        <v>1201</v>
      </c>
      <c r="R160" s="25" t="s">
        <v>659</v>
      </c>
      <c r="S160" s="25" t="s">
        <v>619</v>
      </c>
    </row>
    <row r="161" spans="1:19" ht="26.25">
      <c r="A161" s="25" t="s">
        <v>7</v>
      </c>
      <c r="B161" s="25" t="s">
        <v>8</v>
      </c>
      <c r="C161" s="25" t="s">
        <v>103</v>
      </c>
      <c r="D161" s="25" t="s">
        <v>104</v>
      </c>
      <c r="E161" s="25" t="s">
        <v>1616</v>
      </c>
      <c r="F161" s="25" t="s">
        <v>51</v>
      </c>
      <c r="G161" s="25" t="s">
        <v>52</v>
      </c>
      <c r="H161" s="25" t="s">
        <v>52</v>
      </c>
      <c r="I161" s="25" t="s">
        <v>1197</v>
      </c>
      <c r="J161" s="25" t="s">
        <v>308</v>
      </c>
      <c r="K161" s="25" t="s">
        <v>464</v>
      </c>
      <c r="L161" s="25" t="s">
        <v>646</v>
      </c>
      <c r="M161" s="25" t="s">
        <v>646</v>
      </c>
      <c r="N161" s="25">
        <v>1</v>
      </c>
      <c r="O161" s="25">
        <v>0</v>
      </c>
      <c r="P161" s="25" t="s">
        <v>830</v>
      </c>
      <c r="Q161" s="25" t="s">
        <v>830</v>
      </c>
      <c r="R161" s="25" t="s">
        <v>581</v>
      </c>
      <c r="S161" s="25" t="s">
        <v>1202</v>
      </c>
    </row>
    <row r="162" spans="1:19" ht="26.25">
      <c r="A162" s="25" t="s">
        <v>7</v>
      </c>
      <c r="B162" s="25" t="s">
        <v>8</v>
      </c>
      <c r="C162" s="25" t="s">
        <v>105</v>
      </c>
      <c r="D162" s="25" t="s">
        <v>106</v>
      </c>
      <c r="E162" s="25" t="s">
        <v>1616</v>
      </c>
      <c r="F162" s="25" t="s">
        <v>51</v>
      </c>
      <c r="G162" s="25" t="s">
        <v>52</v>
      </c>
      <c r="H162" s="25" t="s">
        <v>52</v>
      </c>
      <c r="I162" s="25" t="s">
        <v>1197</v>
      </c>
      <c r="J162" s="25" t="s">
        <v>308</v>
      </c>
      <c r="K162" s="25" t="s">
        <v>457</v>
      </c>
      <c r="L162" s="25" t="s">
        <v>1203</v>
      </c>
      <c r="M162" s="25" t="s">
        <v>1204</v>
      </c>
      <c r="N162" s="25">
        <v>157</v>
      </c>
      <c r="O162" s="25">
        <v>18</v>
      </c>
      <c r="P162" s="25" t="s">
        <v>1205</v>
      </c>
      <c r="Q162" s="25" t="s">
        <v>1206</v>
      </c>
      <c r="R162" s="25" t="s">
        <v>1039</v>
      </c>
      <c r="S162" s="25" t="s">
        <v>644</v>
      </c>
    </row>
    <row r="163" spans="1:19" ht="26.25">
      <c r="A163" s="25" t="s">
        <v>7</v>
      </c>
      <c r="B163" s="25" t="s">
        <v>8</v>
      </c>
      <c r="C163" s="25" t="s">
        <v>105</v>
      </c>
      <c r="D163" s="25" t="s">
        <v>106</v>
      </c>
      <c r="E163" s="25" t="s">
        <v>1616</v>
      </c>
      <c r="F163" s="25" t="s">
        <v>51</v>
      </c>
      <c r="G163" s="25" t="s">
        <v>52</v>
      </c>
      <c r="H163" s="25" t="s">
        <v>52</v>
      </c>
      <c r="I163" s="25" t="s">
        <v>1197</v>
      </c>
      <c r="J163" s="25" t="s">
        <v>308</v>
      </c>
      <c r="K163" s="25" t="s">
        <v>464</v>
      </c>
      <c r="L163" s="25" t="s">
        <v>1207</v>
      </c>
      <c r="M163" s="25" t="s">
        <v>1207</v>
      </c>
      <c r="N163" s="25">
        <v>1</v>
      </c>
      <c r="O163" s="25">
        <v>1</v>
      </c>
      <c r="P163" s="25" t="s">
        <v>1208</v>
      </c>
      <c r="Q163" s="25" t="s">
        <v>1208</v>
      </c>
      <c r="R163" s="25" t="s">
        <v>654</v>
      </c>
      <c r="S163" s="25" t="s">
        <v>1175</v>
      </c>
    </row>
    <row r="164" spans="1:19" ht="26.25">
      <c r="A164" s="25" t="s">
        <v>7</v>
      </c>
      <c r="B164" s="25" t="s">
        <v>8</v>
      </c>
      <c r="C164" s="25" t="s">
        <v>49</v>
      </c>
      <c r="D164" s="25" t="s">
        <v>50</v>
      </c>
      <c r="E164" s="25" t="s">
        <v>11</v>
      </c>
      <c r="F164" s="25" t="s">
        <v>51</v>
      </c>
      <c r="G164" s="25" t="s">
        <v>52</v>
      </c>
      <c r="H164" s="25" t="s">
        <v>52</v>
      </c>
      <c r="I164" s="25" t="s">
        <v>1197</v>
      </c>
      <c r="J164" s="25" t="s">
        <v>308</v>
      </c>
      <c r="K164" s="25" t="s">
        <v>457</v>
      </c>
      <c r="L164" s="25" t="s">
        <v>470</v>
      </c>
      <c r="M164" s="25" t="s">
        <v>1209</v>
      </c>
      <c r="N164" s="25">
        <v>140</v>
      </c>
      <c r="O164" s="25">
        <v>9</v>
      </c>
      <c r="P164" s="25" t="s">
        <v>725</v>
      </c>
      <c r="Q164" s="25" t="s">
        <v>1210</v>
      </c>
      <c r="R164" s="25" t="s">
        <v>539</v>
      </c>
      <c r="S164" s="25" t="s">
        <v>494</v>
      </c>
    </row>
    <row r="165" spans="1:19">
      <c r="A165" s="11"/>
      <c r="B165" s="11"/>
      <c r="C165" s="11"/>
      <c r="D165" s="11"/>
      <c r="E165" s="11"/>
      <c r="F165" s="11"/>
      <c r="G165" s="11"/>
      <c r="H165" s="11"/>
      <c r="I165" s="18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2" t="s">
        <v>381</v>
      </c>
      <c r="B166" s="11"/>
      <c r="C166" s="11"/>
      <c r="D166" s="11"/>
      <c r="E166" s="11"/>
      <c r="F166" s="11"/>
      <c r="G166" s="11"/>
      <c r="H166" s="11"/>
      <c r="I166" s="18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23" t="s">
        <v>1584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</row>
    <row r="168" spans="1:19">
      <c r="A168" s="123" t="s">
        <v>1639</v>
      </c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</row>
    <row r="169" spans="1:19">
      <c r="A169" s="123" t="s">
        <v>1588</v>
      </c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</row>
    <row r="170" spans="1:19">
      <c r="A170" s="123" t="s">
        <v>1589</v>
      </c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</row>
  </sheetData>
  <mergeCells count="5">
    <mergeCell ref="A1:S1"/>
    <mergeCell ref="A167:S167"/>
    <mergeCell ref="A168:S168"/>
    <mergeCell ref="A169:S169"/>
    <mergeCell ref="A170:S170"/>
  </mergeCells>
  <pageMargins left="0.51181102362204722" right="0.51181102362204722" top="0.74803149606299213" bottom="0.74803149606299213" header="0.31496062992125984" footer="0.31496062992125984"/>
  <pageSetup paperSize="8" scale="44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9129-5059-437C-B415-77BCC8EF80FB}">
  <sheetPr>
    <pageSetUpPr fitToPage="1"/>
  </sheetPr>
  <dimension ref="A1:L48"/>
  <sheetViews>
    <sheetView workbookViewId="0">
      <pane ySplit="2" topLeftCell="A33" activePane="bottomLeft" state="frozen"/>
      <selection pane="bottomLeft" sqref="A1:L48"/>
    </sheetView>
  </sheetViews>
  <sheetFormatPr defaultRowHeight="15"/>
  <cols>
    <col min="1" max="1" width="21.42578125" customWidth="1"/>
    <col min="2" max="2" width="16.28515625" customWidth="1"/>
    <col min="3" max="3" width="19.5703125" bestFit="1" customWidth="1"/>
    <col min="4" max="4" width="52.5703125" bestFit="1" customWidth="1"/>
    <col min="5" max="5" width="18.28515625" customWidth="1"/>
    <col min="6" max="6" width="16.5703125" customWidth="1"/>
    <col min="7" max="7" width="20.7109375" customWidth="1"/>
    <col min="8" max="8" width="26.42578125" customWidth="1"/>
    <col min="9" max="9" width="35.42578125" customWidth="1"/>
    <col min="10" max="10" width="30.28515625" customWidth="1"/>
    <col min="11" max="11" width="30.7109375" customWidth="1"/>
    <col min="12" max="12" width="25.140625" customWidth="1"/>
  </cols>
  <sheetData>
    <row r="1" spans="1:12" ht="39" customHeight="1">
      <c r="A1" s="130" t="s">
        <v>1882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3" customFormat="1" ht="94.5" customHeight="1">
      <c r="A2" s="24" t="s">
        <v>0</v>
      </c>
      <c r="B2" s="24" t="s">
        <v>1628</v>
      </c>
      <c r="C2" s="24" t="s">
        <v>1211</v>
      </c>
      <c r="D2" s="24" t="s">
        <v>447</v>
      </c>
      <c r="E2" s="24" t="s">
        <v>448</v>
      </c>
      <c r="F2" s="24" t="s">
        <v>449</v>
      </c>
      <c r="G2" s="24" t="s">
        <v>1212</v>
      </c>
      <c r="H2" s="24" t="s">
        <v>451</v>
      </c>
      <c r="I2" s="24" t="s">
        <v>452</v>
      </c>
      <c r="J2" s="24" t="s">
        <v>453</v>
      </c>
      <c r="K2" s="24" t="s">
        <v>454</v>
      </c>
      <c r="L2" s="24" t="s">
        <v>455</v>
      </c>
    </row>
    <row r="3" spans="1:12" ht="20.100000000000001" customHeight="1">
      <c r="A3" s="25" t="s">
        <v>7</v>
      </c>
      <c r="B3" s="25" t="s">
        <v>8</v>
      </c>
      <c r="C3" s="25" t="s">
        <v>330</v>
      </c>
      <c r="D3" s="25" t="s">
        <v>464</v>
      </c>
      <c r="E3" s="25" t="s">
        <v>1213</v>
      </c>
      <c r="F3" s="25" t="s">
        <v>1214</v>
      </c>
      <c r="G3" s="25">
        <v>1989</v>
      </c>
      <c r="H3" s="25">
        <v>670</v>
      </c>
      <c r="I3" s="25" t="s">
        <v>1215</v>
      </c>
      <c r="J3" s="25" t="s">
        <v>1216</v>
      </c>
      <c r="K3" s="25" t="s">
        <v>469</v>
      </c>
      <c r="L3" s="25" t="s">
        <v>475</v>
      </c>
    </row>
    <row r="4" spans="1:12" ht="20.100000000000001" customHeight="1">
      <c r="A4" s="25" t="s">
        <v>7</v>
      </c>
      <c r="B4" s="25" t="s">
        <v>8</v>
      </c>
      <c r="C4" s="25" t="s">
        <v>330</v>
      </c>
      <c r="D4" s="25" t="s">
        <v>457</v>
      </c>
      <c r="E4" s="25" t="s">
        <v>1217</v>
      </c>
      <c r="F4" s="25" t="s">
        <v>1218</v>
      </c>
      <c r="G4" s="25">
        <v>2362</v>
      </c>
      <c r="H4" s="25">
        <v>188</v>
      </c>
      <c r="I4" s="25" t="s">
        <v>1035</v>
      </c>
      <c r="J4" s="25" t="s">
        <v>1219</v>
      </c>
      <c r="K4" s="25" t="s">
        <v>1067</v>
      </c>
      <c r="L4" s="25" t="s">
        <v>581</v>
      </c>
    </row>
    <row r="5" spans="1:12" ht="20.100000000000001" customHeight="1">
      <c r="A5" s="25" t="s">
        <v>7</v>
      </c>
      <c r="B5" s="25" t="s">
        <v>8</v>
      </c>
      <c r="C5" s="25" t="s">
        <v>352</v>
      </c>
      <c r="D5" s="25" t="s">
        <v>464</v>
      </c>
      <c r="E5" s="25" t="s">
        <v>1220</v>
      </c>
      <c r="F5" s="25" t="s">
        <v>1221</v>
      </c>
      <c r="G5" s="25">
        <v>2053</v>
      </c>
      <c r="H5" s="25">
        <v>1101</v>
      </c>
      <c r="I5" s="25" t="s">
        <v>1222</v>
      </c>
      <c r="J5" s="25" t="s">
        <v>1223</v>
      </c>
      <c r="K5" s="25" t="s">
        <v>886</v>
      </c>
      <c r="L5" s="25" t="s">
        <v>488</v>
      </c>
    </row>
    <row r="6" spans="1:12" ht="20.100000000000001" customHeight="1">
      <c r="A6" s="25" t="s">
        <v>7</v>
      </c>
      <c r="B6" s="25" t="s">
        <v>8</v>
      </c>
      <c r="C6" s="25" t="s">
        <v>352</v>
      </c>
      <c r="D6" s="25" t="s">
        <v>457</v>
      </c>
      <c r="E6" s="25" t="s">
        <v>1224</v>
      </c>
      <c r="F6" s="25" t="s">
        <v>1225</v>
      </c>
      <c r="G6" s="25">
        <v>1418</v>
      </c>
      <c r="H6" s="25">
        <v>207</v>
      </c>
      <c r="I6" s="25" t="s">
        <v>1226</v>
      </c>
      <c r="J6" s="25" t="s">
        <v>1227</v>
      </c>
      <c r="K6" s="25" t="s">
        <v>654</v>
      </c>
      <c r="L6" s="25" t="s">
        <v>556</v>
      </c>
    </row>
    <row r="7" spans="1:12" ht="20.100000000000001" customHeight="1">
      <c r="A7" s="25" t="s">
        <v>7</v>
      </c>
      <c r="B7" s="25" t="s">
        <v>8</v>
      </c>
      <c r="C7" s="25" t="s">
        <v>318</v>
      </c>
      <c r="D7" s="25" t="s">
        <v>457</v>
      </c>
      <c r="E7" s="25" t="s">
        <v>1228</v>
      </c>
      <c r="F7" s="25" t="s">
        <v>1229</v>
      </c>
      <c r="G7" s="25">
        <v>2412</v>
      </c>
      <c r="H7" s="25">
        <v>371</v>
      </c>
      <c r="I7" s="25" t="s">
        <v>1230</v>
      </c>
      <c r="J7" s="25" t="s">
        <v>1231</v>
      </c>
      <c r="K7" s="25" t="s">
        <v>673</v>
      </c>
      <c r="L7" s="25" t="s">
        <v>480</v>
      </c>
    </row>
    <row r="8" spans="1:12" ht="20.100000000000001" customHeight="1">
      <c r="A8" s="25" t="s">
        <v>7</v>
      </c>
      <c r="B8" s="25" t="s">
        <v>8</v>
      </c>
      <c r="C8" s="25" t="s">
        <v>318</v>
      </c>
      <c r="D8" s="25" t="s">
        <v>464</v>
      </c>
      <c r="E8" s="25" t="s">
        <v>1232</v>
      </c>
      <c r="F8" s="25" t="s">
        <v>1233</v>
      </c>
      <c r="G8" s="25">
        <v>3925</v>
      </c>
      <c r="H8" s="25">
        <v>1109</v>
      </c>
      <c r="I8" s="25" t="s">
        <v>1234</v>
      </c>
      <c r="J8" s="25" t="s">
        <v>1235</v>
      </c>
      <c r="K8" s="25" t="s">
        <v>611</v>
      </c>
      <c r="L8" s="25" t="s">
        <v>487</v>
      </c>
    </row>
    <row r="9" spans="1:12" ht="20.100000000000001" customHeight="1">
      <c r="A9" s="25" t="s">
        <v>7</v>
      </c>
      <c r="B9" s="25" t="s">
        <v>8</v>
      </c>
      <c r="C9" s="25" t="s">
        <v>366</v>
      </c>
      <c r="D9" s="25" t="s">
        <v>457</v>
      </c>
      <c r="E9" s="25" t="s">
        <v>1236</v>
      </c>
      <c r="F9" s="25" t="s">
        <v>1237</v>
      </c>
      <c r="G9" s="25">
        <v>3530</v>
      </c>
      <c r="H9" s="25">
        <v>216</v>
      </c>
      <c r="I9" s="25" t="s">
        <v>1230</v>
      </c>
      <c r="J9" s="25" t="s">
        <v>1238</v>
      </c>
      <c r="K9" s="25" t="s">
        <v>539</v>
      </c>
      <c r="L9" s="25" t="s">
        <v>499</v>
      </c>
    </row>
    <row r="10" spans="1:12" ht="20.100000000000001" customHeight="1">
      <c r="A10" s="25" t="s">
        <v>7</v>
      </c>
      <c r="B10" s="25" t="s">
        <v>8</v>
      </c>
      <c r="C10" s="25" t="s">
        <v>366</v>
      </c>
      <c r="D10" s="25" t="s">
        <v>464</v>
      </c>
      <c r="E10" s="25" t="s">
        <v>1239</v>
      </c>
      <c r="F10" s="25" t="s">
        <v>1240</v>
      </c>
      <c r="G10" s="25">
        <v>4078</v>
      </c>
      <c r="H10" s="25">
        <v>1739</v>
      </c>
      <c r="I10" s="25" t="s">
        <v>1241</v>
      </c>
      <c r="J10" s="25" t="s">
        <v>1242</v>
      </c>
      <c r="K10" s="25" t="s">
        <v>499</v>
      </c>
      <c r="L10" s="25" t="s">
        <v>611</v>
      </c>
    </row>
    <row r="11" spans="1:12" ht="20.100000000000001" customHeight="1">
      <c r="A11" s="25" t="s">
        <v>7</v>
      </c>
      <c r="B11" s="25" t="s">
        <v>8</v>
      </c>
      <c r="C11" s="25" t="s">
        <v>312</v>
      </c>
      <c r="D11" s="25" t="s">
        <v>464</v>
      </c>
      <c r="E11" s="25" t="s">
        <v>1243</v>
      </c>
      <c r="F11" s="25" t="s">
        <v>1244</v>
      </c>
      <c r="G11" s="25">
        <v>4756</v>
      </c>
      <c r="H11" s="25">
        <v>1528</v>
      </c>
      <c r="I11" s="25" t="s">
        <v>768</v>
      </c>
      <c r="J11" s="25" t="s">
        <v>1245</v>
      </c>
      <c r="K11" s="25" t="s">
        <v>933</v>
      </c>
      <c r="L11" s="25" t="s">
        <v>606</v>
      </c>
    </row>
    <row r="12" spans="1:12" ht="20.100000000000001" customHeight="1">
      <c r="A12" s="25" t="s">
        <v>7</v>
      </c>
      <c r="B12" s="25" t="s">
        <v>8</v>
      </c>
      <c r="C12" s="25" t="s">
        <v>312</v>
      </c>
      <c r="D12" s="25" t="s">
        <v>457</v>
      </c>
      <c r="E12" s="25" t="s">
        <v>1246</v>
      </c>
      <c r="F12" s="25" t="s">
        <v>1247</v>
      </c>
      <c r="G12" s="25">
        <v>1945</v>
      </c>
      <c r="H12" s="25">
        <v>229</v>
      </c>
      <c r="I12" s="25" t="s">
        <v>1248</v>
      </c>
      <c r="J12" s="25" t="s">
        <v>1249</v>
      </c>
      <c r="K12" s="25" t="s">
        <v>516</v>
      </c>
      <c r="L12" s="25" t="s">
        <v>511</v>
      </c>
    </row>
    <row r="13" spans="1:12" ht="20.100000000000001" customHeight="1">
      <c r="A13" s="25" t="s">
        <v>7</v>
      </c>
      <c r="B13" s="25" t="s">
        <v>8</v>
      </c>
      <c r="C13" s="25" t="s">
        <v>359</v>
      </c>
      <c r="D13" s="25" t="s">
        <v>457</v>
      </c>
      <c r="E13" s="25" t="s">
        <v>1250</v>
      </c>
      <c r="F13" s="25" t="s">
        <v>1251</v>
      </c>
      <c r="G13" s="25">
        <v>1944</v>
      </c>
      <c r="H13" s="25">
        <v>228</v>
      </c>
      <c r="I13" s="25" t="s">
        <v>725</v>
      </c>
      <c r="J13" s="25" t="s">
        <v>1252</v>
      </c>
      <c r="K13" s="25" t="s">
        <v>714</v>
      </c>
      <c r="L13" s="25" t="s">
        <v>550</v>
      </c>
    </row>
    <row r="14" spans="1:12" ht="20.100000000000001" customHeight="1">
      <c r="A14" s="25" t="s">
        <v>7</v>
      </c>
      <c r="B14" s="25" t="s">
        <v>8</v>
      </c>
      <c r="C14" s="25" t="s">
        <v>359</v>
      </c>
      <c r="D14" s="25" t="s">
        <v>464</v>
      </c>
      <c r="E14" s="25" t="s">
        <v>1253</v>
      </c>
      <c r="F14" s="25" t="s">
        <v>1254</v>
      </c>
      <c r="G14" s="25">
        <v>4867</v>
      </c>
      <c r="H14" s="25">
        <v>1104</v>
      </c>
      <c r="I14" s="25" t="s">
        <v>821</v>
      </c>
      <c r="J14" s="25" t="s">
        <v>1255</v>
      </c>
      <c r="K14" s="25" t="s">
        <v>499</v>
      </c>
      <c r="L14" s="25" t="s">
        <v>534</v>
      </c>
    </row>
    <row r="15" spans="1:12" ht="20.100000000000001" customHeight="1">
      <c r="A15" s="25" t="s">
        <v>7</v>
      </c>
      <c r="B15" s="25" t="s">
        <v>8</v>
      </c>
      <c r="C15" s="25" t="s">
        <v>316</v>
      </c>
      <c r="D15" s="25" t="s">
        <v>464</v>
      </c>
      <c r="E15" s="25" t="s">
        <v>1181</v>
      </c>
      <c r="F15" s="25" t="s">
        <v>1256</v>
      </c>
      <c r="G15" s="25">
        <v>5472</v>
      </c>
      <c r="H15" s="25">
        <v>1376</v>
      </c>
      <c r="I15" s="25" t="s">
        <v>1257</v>
      </c>
      <c r="J15" s="25" t="s">
        <v>1258</v>
      </c>
      <c r="K15" s="25" t="s">
        <v>681</v>
      </c>
      <c r="L15" s="25" t="s">
        <v>606</v>
      </c>
    </row>
    <row r="16" spans="1:12" ht="20.100000000000001" customHeight="1">
      <c r="A16" s="25" t="s">
        <v>7</v>
      </c>
      <c r="B16" s="25" t="s">
        <v>8</v>
      </c>
      <c r="C16" s="25" t="s">
        <v>316</v>
      </c>
      <c r="D16" s="25" t="s">
        <v>457</v>
      </c>
      <c r="E16" s="25" t="s">
        <v>1259</v>
      </c>
      <c r="F16" s="25" t="s">
        <v>1260</v>
      </c>
      <c r="G16" s="25">
        <v>589</v>
      </c>
      <c r="H16" s="25">
        <v>442</v>
      </c>
      <c r="I16" s="25" t="s">
        <v>1261</v>
      </c>
      <c r="J16" s="25" t="s">
        <v>1262</v>
      </c>
      <c r="K16" s="25" t="s">
        <v>1263</v>
      </c>
      <c r="L16" s="25" t="s">
        <v>499</v>
      </c>
    </row>
    <row r="17" spans="1:12" ht="20.100000000000001" customHeight="1">
      <c r="A17" s="25" t="s">
        <v>7</v>
      </c>
      <c r="B17" s="25" t="s">
        <v>8</v>
      </c>
      <c r="C17" s="25" t="s">
        <v>314</v>
      </c>
      <c r="D17" s="25" t="s">
        <v>457</v>
      </c>
      <c r="E17" s="25" t="s">
        <v>1264</v>
      </c>
      <c r="F17" s="25" t="s">
        <v>1265</v>
      </c>
      <c r="G17" s="25">
        <v>6386</v>
      </c>
      <c r="H17" s="25">
        <v>974</v>
      </c>
      <c r="I17" s="25" t="s">
        <v>1266</v>
      </c>
      <c r="J17" s="25" t="s">
        <v>1267</v>
      </c>
      <c r="K17" s="25" t="s">
        <v>1268</v>
      </c>
      <c r="L17" s="25" t="s">
        <v>505</v>
      </c>
    </row>
    <row r="18" spans="1:12" ht="20.100000000000001" customHeight="1">
      <c r="A18" s="25" t="s">
        <v>7</v>
      </c>
      <c r="B18" s="25" t="s">
        <v>8</v>
      </c>
      <c r="C18" s="25" t="s">
        <v>314</v>
      </c>
      <c r="D18" s="25" t="s">
        <v>464</v>
      </c>
      <c r="E18" s="25" t="s">
        <v>689</v>
      </c>
      <c r="F18" s="25" t="s">
        <v>1269</v>
      </c>
      <c r="G18" s="25">
        <v>4183</v>
      </c>
      <c r="H18" s="25">
        <v>1740</v>
      </c>
      <c r="I18" s="25" t="s">
        <v>1270</v>
      </c>
      <c r="J18" s="25" t="s">
        <v>1271</v>
      </c>
      <c r="K18" s="25" t="s">
        <v>948</v>
      </c>
      <c r="L18" s="25" t="s">
        <v>586</v>
      </c>
    </row>
    <row r="19" spans="1:12" ht="20.100000000000001" customHeight="1">
      <c r="A19" s="25" t="s">
        <v>7</v>
      </c>
      <c r="B19" s="25" t="s">
        <v>8</v>
      </c>
      <c r="C19" s="25" t="s">
        <v>96</v>
      </c>
      <c r="D19" s="25" t="s">
        <v>457</v>
      </c>
      <c r="E19" s="25" t="s">
        <v>1272</v>
      </c>
      <c r="F19" s="25" t="s">
        <v>1273</v>
      </c>
      <c r="G19" s="25">
        <v>10775</v>
      </c>
      <c r="H19" s="25">
        <v>1257</v>
      </c>
      <c r="I19" s="25" t="s">
        <v>1274</v>
      </c>
      <c r="J19" s="25" t="s">
        <v>1275</v>
      </c>
      <c r="K19" s="25" t="s">
        <v>1276</v>
      </c>
      <c r="L19" s="25" t="s">
        <v>873</v>
      </c>
    </row>
    <row r="20" spans="1:12" ht="20.100000000000001" customHeight="1">
      <c r="A20" s="25" t="s">
        <v>7</v>
      </c>
      <c r="B20" s="25" t="s">
        <v>8</v>
      </c>
      <c r="C20" s="25" t="s">
        <v>96</v>
      </c>
      <c r="D20" s="25" t="s">
        <v>464</v>
      </c>
      <c r="E20" s="25" t="s">
        <v>1277</v>
      </c>
      <c r="F20" s="25" t="s">
        <v>1278</v>
      </c>
      <c r="G20" s="25">
        <v>4035</v>
      </c>
      <c r="H20" s="25">
        <v>2249</v>
      </c>
      <c r="I20" s="25" t="s">
        <v>1279</v>
      </c>
      <c r="J20" s="25" t="s">
        <v>1280</v>
      </c>
      <c r="K20" s="25" t="s">
        <v>1049</v>
      </c>
      <c r="L20" s="25" t="s">
        <v>873</v>
      </c>
    </row>
    <row r="21" spans="1:12" ht="20.100000000000001" customHeight="1">
      <c r="A21" s="25" t="s">
        <v>7</v>
      </c>
      <c r="B21" s="25" t="s">
        <v>8</v>
      </c>
      <c r="C21" s="25" t="s">
        <v>340</v>
      </c>
      <c r="D21" s="25" t="s">
        <v>457</v>
      </c>
      <c r="E21" s="25" t="s">
        <v>1281</v>
      </c>
      <c r="F21" s="25" t="s">
        <v>1282</v>
      </c>
      <c r="G21" s="25">
        <v>83</v>
      </c>
      <c r="H21" s="25">
        <v>59</v>
      </c>
      <c r="I21" s="25" t="s">
        <v>1283</v>
      </c>
      <c r="J21" s="25" t="s">
        <v>1284</v>
      </c>
      <c r="K21" s="25" t="s">
        <v>1285</v>
      </c>
      <c r="L21" s="25" t="s">
        <v>673</v>
      </c>
    </row>
    <row r="22" spans="1:12" ht="20.100000000000001" customHeight="1">
      <c r="A22" s="25" t="s">
        <v>7</v>
      </c>
      <c r="B22" s="25" t="s">
        <v>8</v>
      </c>
      <c r="C22" s="25" t="s">
        <v>340</v>
      </c>
      <c r="D22" s="25" t="s">
        <v>464</v>
      </c>
      <c r="E22" s="25" t="s">
        <v>1286</v>
      </c>
      <c r="F22" s="25" t="s">
        <v>1287</v>
      </c>
      <c r="G22" s="25">
        <v>2547</v>
      </c>
      <c r="H22" s="25">
        <v>920</v>
      </c>
      <c r="I22" s="25" t="s">
        <v>821</v>
      </c>
      <c r="J22" s="25" t="s">
        <v>1288</v>
      </c>
      <c r="K22" s="25" t="s">
        <v>601</v>
      </c>
      <c r="L22" s="25" t="s">
        <v>750</v>
      </c>
    </row>
    <row r="23" spans="1:12" ht="20.100000000000001" customHeight="1">
      <c r="A23" s="25" t="s">
        <v>7</v>
      </c>
      <c r="B23" s="25" t="s">
        <v>8</v>
      </c>
      <c r="C23" s="25" t="s">
        <v>326</v>
      </c>
      <c r="D23" s="25" t="s">
        <v>457</v>
      </c>
      <c r="E23" s="25" t="s">
        <v>1289</v>
      </c>
      <c r="F23" s="25" t="s">
        <v>1057</v>
      </c>
      <c r="G23" s="25">
        <v>598</v>
      </c>
      <c r="H23" s="25">
        <v>439</v>
      </c>
      <c r="I23" s="25" t="s">
        <v>1290</v>
      </c>
      <c r="J23" s="25" t="s">
        <v>1291</v>
      </c>
      <c r="K23" s="25" t="s">
        <v>469</v>
      </c>
      <c r="L23" s="25" t="s">
        <v>565</v>
      </c>
    </row>
    <row r="24" spans="1:12" ht="20.100000000000001" customHeight="1">
      <c r="A24" s="25" t="s">
        <v>7</v>
      </c>
      <c r="B24" s="25" t="s">
        <v>8</v>
      </c>
      <c r="C24" s="25" t="s">
        <v>326</v>
      </c>
      <c r="D24" s="25" t="s">
        <v>464</v>
      </c>
      <c r="E24" s="25" t="s">
        <v>1292</v>
      </c>
      <c r="F24" s="25" t="s">
        <v>1293</v>
      </c>
      <c r="G24" s="25">
        <v>3502</v>
      </c>
      <c r="H24" s="25">
        <v>858</v>
      </c>
      <c r="I24" s="25" t="s">
        <v>1294</v>
      </c>
      <c r="J24" s="25" t="s">
        <v>1295</v>
      </c>
      <c r="K24" s="25" t="s">
        <v>488</v>
      </c>
      <c r="L24" s="25" t="s">
        <v>1032</v>
      </c>
    </row>
    <row r="25" spans="1:12" ht="20.100000000000001" customHeight="1">
      <c r="A25" s="25" t="s">
        <v>7</v>
      </c>
      <c r="B25" s="25" t="s">
        <v>8</v>
      </c>
      <c r="C25" s="25" t="s">
        <v>356</v>
      </c>
      <c r="D25" s="25" t="s">
        <v>457</v>
      </c>
      <c r="E25" s="25" t="s">
        <v>1296</v>
      </c>
      <c r="F25" s="25" t="s">
        <v>1297</v>
      </c>
      <c r="G25" s="25">
        <v>3413</v>
      </c>
      <c r="H25" s="25">
        <v>282</v>
      </c>
      <c r="I25" s="25" t="s">
        <v>884</v>
      </c>
      <c r="J25" s="25" t="s">
        <v>1298</v>
      </c>
      <c r="K25" s="25" t="s">
        <v>1032</v>
      </c>
      <c r="L25" s="25" t="s">
        <v>545</v>
      </c>
    </row>
    <row r="26" spans="1:12" ht="20.100000000000001" customHeight="1">
      <c r="A26" s="25" t="s">
        <v>7</v>
      </c>
      <c r="B26" s="25" t="s">
        <v>8</v>
      </c>
      <c r="C26" s="25" t="s">
        <v>356</v>
      </c>
      <c r="D26" s="25" t="s">
        <v>464</v>
      </c>
      <c r="E26" s="25" t="s">
        <v>1299</v>
      </c>
      <c r="F26" s="25" t="s">
        <v>1300</v>
      </c>
      <c r="G26" s="25">
        <v>2944</v>
      </c>
      <c r="H26" s="25">
        <v>901</v>
      </c>
      <c r="I26" s="25" t="s">
        <v>1301</v>
      </c>
      <c r="J26" s="25" t="s">
        <v>1302</v>
      </c>
      <c r="K26" s="25" t="s">
        <v>681</v>
      </c>
      <c r="L26" s="25" t="s">
        <v>539</v>
      </c>
    </row>
    <row r="27" spans="1:12" ht="20.100000000000001" customHeight="1">
      <c r="A27" s="25" t="s">
        <v>7</v>
      </c>
      <c r="B27" s="25" t="s">
        <v>8</v>
      </c>
      <c r="C27" s="25" t="s">
        <v>370</v>
      </c>
      <c r="D27" s="25" t="s">
        <v>457</v>
      </c>
      <c r="E27" s="25" t="s">
        <v>1303</v>
      </c>
      <c r="F27" s="25" t="s">
        <v>1304</v>
      </c>
      <c r="G27" s="25">
        <v>3433</v>
      </c>
      <c r="H27" s="25">
        <v>762</v>
      </c>
      <c r="I27" s="25" t="s">
        <v>1305</v>
      </c>
      <c r="J27" s="25" t="s">
        <v>1306</v>
      </c>
      <c r="K27" s="25" t="s">
        <v>474</v>
      </c>
      <c r="L27" s="25" t="s">
        <v>511</v>
      </c>
    </row>
    <row r="28" spans="1:12" ht="20.100000000000001" customHeight="1">
      <c r="A28" s="25" t="s">
        <v>7</v>
      </c>
      <c r="B28" s="25" t="s">
        <v>8</v>
      </c>
      <c r="C28" s="25" t="s">
        <v>370</v>
      </c>
      <c r="D28" s="25" t="s">
        <v>464</v>
      </c>
      <c r="E28" s="25" t="s">
        <v>810</v>
      </c>
      <c r="F28" s="25" t="s">
        <v>1307</v>
      </c>
      <c r="G28" s="25">
        <v>849</v>
      </c>
      <c r="H28" s="25">
        <v>334</v>
      </c>
      <c r="I28" s="25" t="s">
        <v>1308</v>
      </c>
      <c r="J28" s="25" t="s">
        <v>1309</v>
      </c>
      <c r="K28" s="25" t="s">
        <v>827</v>
      </c>
      <c r="L28" s="25" t="s">
        <v>619</v>
      </c>
    </row>
    <row r="29" spans="1:12" ht="20.100000000000001" customHeight="1">
      <c r="A29" s="25" t="s">
        <v>7</v>
      </c>
      <c r="B29" s="25" t="s">
        <v>8</v>
      </c>
      <c r="C29" s="25" t="s">
        <v>320</v>
      </c>
      <c r="D29" s="25" t="s">
        <v>457</v>
      </c>
      <c r="E29" s="25" t="s">
        <v>1217</v>
      </c>
      <c r="F29" s="25" t="s">
        <v>1310</v>
      </c>
      <c r="G29" s="25">
        <v>1092</v>
      </c>
      <c r="H29" s="25">
        <v>87</v>
      </c>
      <c r="I29" s="25" t="s">
        <v>1311</v>
      </c>
      <c r="J29" s="25" t="s">
        <v>1312</v>
      </c>
      <c r="K29" s="25" t="s">
        <v>1027</v>
      </c>
      <c r="L29" s="25" t="s">
        <v>534</v>
      </c>
    </row>
    <row r="30" spans="1:12" ht="20.100000000000001" customHeight="1">
      <c r="A30" s="25" t="s">
        <v>7</v>
      </c>
      <c r="B30" s="25" t="s">
        <v>8</v>
      </c>
      <c r="C30" s="25" t="s">
        <v>320</v>
      </c>
      <c r="D30" s="25" t="s">
        <v>464</v>
      </c>
      <c r="E30" s="25" t="s">
        <v>920</v>
      </c>
      <c r="F30" s="25" t="s">
        <v>1313</v>
      </c>
      <c r="G30" s="25">
        <v>1860</v>
      </c>
      <c r="H30" s="25">
        <v>803</v>
      </c>
      <c r="I30" s="25" t="s">
        <v>1133</v>
      </c>
      <c r="J30" s="25" t="s">
        <v>1314</v>
      </c>
      <c r="K30" s="25" t="s">
        <v>522</v>
      </c>
      <c r="L30" s="25" t="s">
        <v>499</v>
      </c>
    </row>
    <row r="31" spans="1:12" ht="20.100000000000001" customHeight="1">
      <c r="A31" s="25" t="s">
        <v>7</v>
      </c>
      <c r="B31" s="25" t="s">
        <v>8</v>
      </c>
      <c r="C31" s="25" t="s">
        <v>306</v>
      </c>
      <c r="D31" s="25" t="s">
        <v>464</v>
      </c>
      <c r="E31" s="25" t="s">
        <v>1315</v>
      </c>
      <c r="F31" s="25" t="s">
        <v>1316</v>
      </c>
      <c r="G31" s="25">
        <v>3066</v>
      </c>
      <c r="H31" s="25">
        <v>1473</v>
      </c>
      <c r="I31" s="25" t="s">
        <v>1317</v>
      </c>
      <c r="J31" s="25" t="s">
        <v>1318</v>
      </c>
      <c r="K31" s="25" t="s">
        <v>933</v>
      </c>
      <c r="L31" s="25" t="s">
        <v>539</v>
      </c>
    </row>
    <row r="32" spans="1:12" ht="20.100000000000001" customHeight="1">
      <c r="A32" s="25" t="s">
        <v>7</v>
      </c>
      <c r="B32" s="25" t="s">
        <v>8</v>
      </c>
      <c r="C32" s="25" t="s">
        <v>306</v>
      </c>
      <c r="D32" s="25" t="s">
        <v>457</v>
      </c>
      <c r="E32" s="25" t="s">
        <v>1319</v>
      </c>
      <c r="F32" s="25" t="s">
        <v>1320</v>
      </c>
      <c r="G32" s="25">
        <v>2602</v>
      </c>
      <c r="H32" s="25">
        <v>665</v>
      </c>
      <c r="I32" s="25" t="s">
        <v>1321</v>
      </c>
      <c r="J32" s="25" t="s">
        <v>1322</v>
      </c>
      <c r="K32" s="25" t="s">
        <v>654</v>
      </c>
      <c r="L32" s="25" t="s">
        <v>539</v>
      </c>
    </row>
    <row r="33" spans="1:12" ht="20.100000000000001" customHeight="1">
      <c r="A33" s="25" t="s">
        <v>7</v>
      </c>
      <c r="B33" s="25" t="s">
        <v>8</v>
      </c>
      <c r="C33" s="25" t="s">
        <v>310</v>
      </c>
      <c r="D33" s="25" t="s">
        <v>464</v>
      </c>
      <c r="E33" s="25" t="s">
        <v>1323</v>
      </c>
      <c r="F33" s="25" t="s">
        <v>1324</v>
      </c>
      <c r="G33" s="25">
        <v>4097</v>
      </c>
      <c r="H33" s="25">
        <v>1725</v>
      </c>
      <c r="I33" s="25" t="s">
        <v>1325</v>
      </c>
      <c r="J33" s="25" t="s">
        <v>1326</v>
      </c>
      <c r="K33" s="25" t="s">
        <v>539</v>
      </c>
      <c r="L33" s="25" t="s">
        <v>499</v>
      </c>
    </row>
    <row r="34" spans="1:12" ht="20.100000000000001" customHeight="1">
      <c r="A34" s="25" t="s">
        <v>7</v>
      </c>
      <c r="B34" s="25" t="s">
        <v>8</v>
      </c>
      <c r="C34" s="25" t="s">
        <v>310</v>
      </c>
      <c r="D34" s="25" t="s">
        <v>457</v>
      </c>
      <c r="E34" s="25" t="s">
        <v>1327</v>
      </c>
      <c r="F34" s="25" t="s">
        <v>1328</v>
      </c>
      <c r="G34" s="25">
        <v>6910</v>
      </c>
      <c r="H34" s="25">
        <v>897</v>
      </c>
      <c r="I34" s="25" t="s">
        <v>1329</v>
      </c>
      <c r="J34" s="25" t="s">
        <v>1330</v>
      </c>
      <c r="K34" s="25" t="s">
        <v>1331</v>
      </c>
      <c r="L34" s="25" t="s">
        <v>511</v>
      </c>
    </row>
    <row r="35" spans="1:12" ht="20.100000000000001" customHeight="1">
      <c r="A35" s="25" t="s">
        <v>7</v>
      </c>
      <c r="B35" s="25" t="s">
        <v>8</v>
      </c>
      <c r="C35" s="25" t="s">
        <v>13</v>
      </c>
      <c r="D35" s="25" t="s">
        <v>457</v>
      </c>
      <c r="E35" s="25" t="s">
        <v>1332</v>
      </c>
      <c r="F35" s="25" t="s">
        <v>1333</v>
      </c>
      <c r="G35" s="25">
        <v>42958</v>
      </c>
      <c r="H35" s="25">
        <v>14409</v>
      </c>
      <c r="I35" s="25" t="s">
        <v>1334</v>
      </c>
      <c r="J35" s="25" t="s">
        <v>1335</v>
      </c>
      <c r="K35" s="25" t="s">
        <v>919</v>
      </c>
      <c r="L35" s="25" t="s">
        <v>619</v>
      </c>
    </row>
    <row r="36" spans="1:12" ht="20.100000000000001" customHeight="1">
      <c r="A36" s="25" t="s">
        <v>7</v>
      </c>
      <c r="B36" s="25" t="s">
        <v>8</v>
      </c>
      <c r="C36" s="25" t="s">
        <v>13</v>
      </c>
      <c r="D36" s="25" t="s">
        <v>464</v>
      </c>
      <c r="E36" s="25" t="s">
        <v>1336</v>
      </c>
      <c r="F36" s="25" t="s">
        <v>1337</v>
      </c>
      <c r="G36" s="25">
        <v>2968</v>
      </c>
      <c r="H36" s="25">
        <v>1449</v>
      </c>
      <c r="I36" s="25" t="s">
        <v>1338</v>
      </c>
      <c r="J36" s="25" t="s">
        <v>1339</v>
      </c>
      <c r="K36" s="25" t="s">
        <v>714</v>
      </c>
      <c r="L36" s="25" t="s">
        <v>511</v>
      </c>
    </row>
    <row r="37" spans="1:12" ht="20.100000000000001" customHeight="1">
      <c r="A37" s="25" t="s">
        <v>7</v>
      </c>
      <c r="B37" s="25" t="s">
        <v>8</v>
      </c>
      <c r="C37" s="25" t="s">
        <v>1340</v>
      </c>
      <c r="D37" s="25" t="s">
        <v>464</v>
      </c>
      <c r="E37" s="25" t="s">
        <v>1341</v>
      </c>
      <c r="F37" s="25" t="s">
        <v>1342</v>
      </c>
      <c r="G37" s="25">
        <v>3139</v>
      </c>
      <c r="H37" s="25">
        <v>1148</v>
      </c>
      <c r="I37" s="25" t="s">
        <v>1343</v>
      </c>
      <c r="J37" s="25" t="s">
        <v>1344</v>
      </c>
      <c r="K37" s="25" t="s">
        <v>487</v>
      </c>
      <c r="L37" s="25" t="s">
        <v>1055</v>
      </c>
    </row>
    <row r="38" spans="1:12" ht="20.100000000000001" customHeight="1">
      <c r="A38" s="25" t="s">
        <v>7</v>
      </c>
      <c r="B38" s="25" t="s">
        <v>8</v>
      </c>
      <c r="C38" s="25" t="s">
        <v>1340</v>
      </c>
      <c r="D38" s="25" t="s">
        <v>457</v>
      </c>
      <c r="E38" s="25" t="s">
        <v>1345</v>
      </c>
      <c r="F38" s="25" t="s">
        <v>1346</v>
      </c>
      <c r="G38" s="25">
        <v>3174</v>
      </c>
      <c r="H38" s="25">
        <v>250</v>
      </c>
      <c r="I38" s="25" t="s">
        <v>1347</v>
      </c>
      <c r="J38" s="25" t="s">
        <v>1348</v>
      </c>
      <c r="K38" s="25" t="s">
        <v>601</v>
      </c>
      <c r="L38" s="25" t="s">
        <v>1349</v>
      </c>
    </row>
    <row r="39" spans="1:12" ht="20.100000000000001" customHeight="1">
      <c r="A39" s="25" t="s">
        <v>7</v>
      </c>
      <c r="B39" s="25" t="s">
        <v>8</v>
      </c>
      <c r="C39" s="25" t="s">
        <v>332</v>
      </c>
      <c r="D39" s="25" t="s">
        <v>457</v>
      </c>
      <c r="E39" s="25" t="s">
        <v>1350</v>
      </c>
      <c r="F39" s="25" t="s">
        <v>1351</v>
      </c>
      <c r="G39" s="25">
        <v>1162</v>
      </c>
      <c r="H39" s="25">
        <v>218</v>
      </c>
      <c r="I39" s="25" t="s">
        <v>1352</v>
      </c>
      <c r="J39" s="25" t="s">
        <v>1353</v>
      </c>
      <c r="K39" s="25" t="s">
        <v>601</v>
      </c>
      <c r="L39" s="25" t="s">
        <v>654</v>
      </c>
    </row>
    <row r="40" spans="1:12" ht="20.100000000000001" customHeight="1">
      <c r="A40" s="25" t="s">
        <v>7</v>
      </c>
      <c r="B40" s="25" t="s">
        <v>8</v>
      </c>
      <c r="C40" s="25" t="s">
        <v>332</v>
      </c>
      <c r="D40" s="25" t="s">
        <v>464</v>
      </c>
      <c r="E40" s="25" t="s">
        <v>1354</v>
      </c>
      <c r="F40" s="25" t="s">
        <v>1012</v>
      </c>
      <c r="G40" s="25">
        <v>2181</v>
      </c>
      <c r="H40" s="25">
        <v>958</v>
      </c>
      <c r="I40" s="25" t="s">
        <v>1355</v>
      </c>
      <c r="J40" s="25" t="s">
        <v>1356</v>
      </c>
      <c r="K40" s="25" t="s">
        <v>601</v>
      </c>
      <c r="L40" s="25" t="s">
        <v>749</v>
      </c>
    </row>
    <row r="41" spans="1:12" ht="20.100000000000001" customHeight="1">
      <c r="A41" s="25" t="s">
        <v>7</v>
      </c>
      <c r="B41" s="25" t="s">
        <v>8</v>
      </c>
      <c r="C41" s="25" t="s">
        <v>52</v>
      </c>
      <c r="D41" s="25" t="s">
        <v>457</v>
      </c>
      <c r="E41" s="25" t="s">
        <v>1198</v>
      </c>
      <c r="F41" s="25" t="s">
        <v>1357</v>
      </c>
      <c r="G41" s="25">
        <v>4757</v>
      </c>
      <c r="H41" s="25">
        <v>476</v>
      </c>
      <c r="I41" s="25" t="s">
        <v>1358</v>
      </c>
      <c r="J41" s="25" t="s">
        <v>1359</v>
      </c>
      <c r="K41" s="25" t="s">
        <v>827</v>
      </c>
      <c r="L41" s="25" t="s">
        <v>606</v>
      </c>
    </row>
    <row r="42" spans="1:12" ht="20.100000000000001" customHeight="1">
      <c r="A42" s="25" t="s">
        <v>7</v>
      </c>
      <c r="B42" s="25" t="s">
        <v>8</v>
      </c>
      <c r="C42" s="25" t="s">
        <v>52</v>
      </c>
      <c r="D42" s="25" t="s">
        <v>464</v>
      </c>
      <c r="E42" s="25" t="s">
        <v>1360</v>
      </c>
      <c r="F42" s="25" t="s">
        <v>1361</v>
      </c>
      <c r="G42" s="25">
        <v>71</v>
      </c>
      <c r="H42" s="25">
        <v>46</v>
      </c>
      <c r="I42" s="25" t="s">
        <v>1362</v>
      </c>
      <c r="J42" s="25" t="s">
        <v>1363</v>
      </c>
      <c r="K42" s="25" t="s">
        <v>1364</v>
      </c>
      <c r="L42" s="25" t="s">
        <v>619</v>
      </c>
    </row>
    <row r="43" spans="1:12" ht="20.100000000000001" customHeight="1">
      <c r="A43" s="25" t="s">
        <v>7</v>
      </c>
      <c r="B43" s="25" t="s">
        <v>8</v>
      </c>
      <c r="C43" s="25" t="s">
        <v>324</v>
      </c>
      <c r="D43" s="25" t="s">
        <v>457</v>
      </c>
      <c r="E43" s="25" t="s">
        <v>1365</v>
      </c>
      <c r="F43" s="25" t="s">
        <v>1366</v>
      </c>
      <c r="G43" s="25">
        <v>2231</v>
      </c>
      <c r="H43" s="25">
        <v>84</v>
      </c>
      <c r="I43" s="25" t="s">
        <v>1367</v>
      </c>
      <c r="J43" s="25" t="s">
        <v>1368</v>
      </c>
      <c r="K43" s="25" t="s">
        <v>601</v>
      </c>
      <c r="L43" s="25" t="s">
        <v>499</v>
      </c>
    </row>
    <row r="44" spans="1:12" ht="20.100000000000001" customHeight="1">
      <c r="A44" s="25" t="s">
        <v>7</v>
      </c>
      <c r="B44" s="25" t="s">
        <v>8</v>
      </c>
      <c r="C44" s="25" t="s">
        <v>324</v>
      </c>
      <c r="D44" s="25" t="s">
        <v>464</v>
      </c>
      <c r="E44" s="25" t="s">
        <v>1369</v>
      </c>
      <c r="F44" s="25" t="s">
        <v>1370</v>
      </c>
      <c r="G44" s="25">
        <v>1797</v>
      </c>
      <c r="H44" s="25">
        <v>533</v>
      </c>
      <c r="I44" s="25" t="s">
        <v>1371</v>
      </c>
      <c r="J44" s="25" t="s">
        <v>1372</v>
      </c>
      <c r="K44" s="25" t="s">
        <v>480</v>
      </c>
      <c r="L44" s="25" t="s">
        <v>534</v>
      </c>
    </row>
    <row r="45" spans="1:1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45.75" customHeight="1">
      <c r="A46" s="131" t="s">
        <v>1640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1"/>
      <c r="L46" s="11"/>
    </row>
    <row r="47" spans="1:1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</sheetData>
  <mergeCells count="2">
    <mergeCell ref="A1:L1"/>
    <mergeCell ref="A46:J46"/>
  </mergeCells>
  <pageMargins left="0.7" right="0.7" top="0.75" bottom="0.75" header="0.3" footer="0.3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1E7F-76CC-4412-8083-6769DD21A294}">
  <sheetPr>
    <pageSetUpPr fitToPage="1"/>
  </sheetPr>
  <dimension ref="A1:K7"/>
  <sheetViews>
    <sheetView workbookViewId="0">
      <pane ySplit="2" topLeftCell="A3" activePane="bottomLeft" state="frozen"/>
      <selection pane="bottomLeft" activeCell="C4" sqref="C4"/>
    </sheetView>
  </sheetViews>
  <sheetFormatPr defaultRowHeight="15"/>
  <cols>
    <col min="1" max="1" width="21" customWidth="1"/>
    <col min="2" max="2" width="16.140625" customWidth="1"/>
    <col min="3" max="3" width="39.140625" customWidth="1"/>
    <col min="4" max="4" width="17.140625" customWidth="1"/>
    <col min="5" max="5" width="15" customWidth="1"/>
    <col min="6" max="6" width="14.28515625" customWidth="1"/>
    <col min="7" max="7" width="18.140625" customWidth="1"/>
    <col min="8" max="8" width="27.140625" customWidth="1"/>
    <col min="9" max="9" width="28.42578125" customWidth="1"/>
    <col min="10" max="10" width="25.140625" customWidth="1"/>
    <col min="11" max="11" width="25.42578125" customWidth="1"/>
  </cols>
  <sheetData>
    <row r="1" spans="1:11" ht="49.5" customHeight="1">
      <c r="A1" s="130" t="s">
        <v>1745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s="3" customFormat="1" ht="111" customHeight="1">
      <c r="A2" s="24" t="s">
        <v>0</v>
      </c>
      <c r="B2" s="24" t="s">
        <v>1628</v>
      </c>
      <c r="C2" s="24" t="s">
        <v>447</v>
      </c>
      <c r="D2" s="24" t="s">
        <v>1373</v>
      </c>
      <c r="E2" s="24" t="s">
        <v>1374</v>
      </c>
      <c r="F2" s="24" t="s">
        <v>1212</v>
      </c>
      <c r="G2" s="24" t="s">
        <v>451</v>
      </c>
      <c r="H2" s="24" t="s">
        <v>452</v>
      </c>
      <c r="I2" s="24" t="s">
        <v>453</v>
      </c>
      <c r="J2" s="24" t="s">
        <v>454</v>
      </c>
      <c r="K2" s="24" t="s">
        <v>455</v>
      </c>
    </row>
    <row r="3" spans="1:11" ht="45" customHeight="1">
      <c r="A3" s="25" t="s">
        <v>7</v>
      </c>
      <c r="B3" s="25" t="s">
        <v>8</v>
      </c>
      <c r="C3" s="25" t="s">
        <v>457</v>
      </c>
      <c r="D3" s="25" t="s">
        <v>806</v>
      </c>
      <c r="E3" s="25" t="s">
        <v>1333</v>
      </c>
      <c r="F3" s="25">
        <v>103774</v>
      </c>
      <c r="G3" s="25">
        <v>22740</v>
      </c>
      <c r="H3" s="25" t="s">
        <v>1375</v>
      </c>
      <c r="I3" s="25" t="s">
        <v>1298</v>
      </c>
      <c r="J3" s="25" t="s">
        <v>1155</v>
      </c>
      <c r="K3" s="25" t="s">
        <v>673</v>
      </c>
    </row>
    <row r="4" spans="1:11" ht="45" customHeight="1">
      <c r="A4" s="25" t="s">
        <v>7</v>
      </c>
      <c r="B4" s="25" t="s">
        <v>8</v>
      </c>
      <c r="C4" s="25" t="s">
        <v>464</v>
      </c>
      <c r="D4" s="25" t="s">
        <v>1376</v>
      </c>
      <c r="E4" s="25" t="s">
        <v>1269</v>
      </c>
      <c r="F4" s="25">
        <v>64379</v>
      </c>
      <c r="G4" s="25">
        <v>23764</v>
      </c>
      <c r="H4" s="25" t="s">
        <v>1377</v>
      </c>
      <c r="I4" s="25" t="s">
        <v>1245</v>
      </c>
      <c r="J4" s="25" t="s">
        <v>681</v>
      </c>
      <c r="K4" s="25" t="s">
        <v>545</v>
      </c>
    </row>
    <row r="5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</sheetData>
  <mergeCells count="1">
    <mergeCell ref="A1:K1"/>
  </mergeCells>
  <pageMargins left="0.7" right="0.7" top="0.75" bottom="0.75" header="0.3" footer="0.3"/>
  <pageSetup paperSize="9" scale="53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5245-CADE-40E0-902A-79B7078BD780}">
  <sheetPr>
    <pageSetUpPr fitToPage="1"/>
  </sheetPr>
  <dimension ref="A1:J6"/>
  <sheetViews>
    <sheetView workbookViewId="0">
      <pane ySplit="2" topLeftCell="A3" activePane="bottomLeft" state="frozen"/>
      <selection pane="bottomLeft" activeCell="C9" sqref="C9"/>
    </sheetView>
  </sheetViews>
  <sheetFormatPr defaultRowHeight="15"/>
  <cols>
    <col min="1" max="1" width="18.5703125" bestFit="1" customWidth="1"/>
    <col min="2" max="2" width="39.42578125" bestFit="1" customWidth="1"/>
    <col min="3" max="3" width="18.42578125" customWidth="1"/>
    <col min="4" max="4" width="16.85546875" customWidth="1"/>
    <col min="5" max="5" width="18" customWidth="1"/>
    <col min="6" max="6" width="20" customWidth="1"/>
    <col min="7" max="7" width="25.5703125" customWidth="1"/>
    <col min="8" max="8" width="31.28515625" customWidth="1"/>
    <col min="9" max="9" width="24" customWidth="1"/>
    <col min="10" max="10" width="21.28515625" customWidth="1"/>
  </cols>
  <sheetData>
    <row r="1" spans="1:10" ht="53.25" customHeight="1">
      <c r="A1" s="130" t="s">
        <v>1883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3" customFormat="1" ht="111" customHeight="1">
      <c r="A2" s="24" t="s">
        <v>0</v>
      </c>
      <c r="B2" s="24" t="s">
        <v>447</v>
      </c>
      <c r="C2" s="24" t="s">
        <v>1373</v>
      </c>
      <c r="D2" s="24" t="s">
        <v>1374</v>
      </c>
      <c r="E2" s="24" t="s">
        <v>1212</v>
      </c>
      <c r="F2" s="24" t="s">
        <v>451</v>
      </c>
      <c r="G2" s="24" t="s">
        <v>452</v>
      </c>
      <c r="H2" s="24" t="s">
        <v>453</v>
      </c>
      <c r="I2" s="24" t="s">
        <v>454</v>
      </c>
      <c r="J2" s="24" t="s">
        <v>455</v>
      </c>
    </row>
    <row r="3" spans="1:10" ht="20.100000000000001" customHeight="1">
      <c r="A3" s="25" t="s">
        <v>7</v>
      </c>
      <c r="B3" s="25" t="s">
        <v>457</v>
      </c>
      <c r="C3" s="25" t="s">
        <v>806</v>
      </c>
      <c r="D3" s="25" t="s">
        <v>1333</v>
      </c>
      <c r="E3" s="25">
        <v>103774</v>
      </c>
      <c r="F3" s="25">
        <v>22740</v>
      </c>
      <c r="G3" s="25" t="s">
        <v>1375</v>
      </c>
      <c r="H3" s="25" t="s">
        <v>1298</v>
      </c>
      <c r="I3" s="25" t="s">
        <v>1155</v>
      </c>
      <c r="J3" s="25" t="s">
        <v>673</v>
      </c>
    </row>
    <row r="4" spans="1:10" ht="20.100000000000001" customHeight="1">
      <c r="A4" s="25" t="s">
        <v>7</v>
      </c>
      <c r="B4" s="25" t="s">
        <v>464</v>
      </c>
      <c r="C4" s="25" t="s">
        <v>1376</v>
      </c>
      <c r="D4" s="25" t="s">
        <v>1269</v>
      </c>
      <c r="E4" s="25">
        <v>64379</v>
      </c>
      <c r="F4" s="25">
        <v>23764</v>
      </c>
      <c r="G4" s="25" t="s">
        <v>1377</v>
      </c>
      <c r="H4" s="25" t="s">
        <v>1245</v>
      </c>
      <c r="I4" s="25" t="s">
        <v>681</v>
      </c>
      <c r="J4" s="25" t="s">
        <v>545</v>
      </c>
    </row>
    <row r="5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1"/>
      <c r="B6" s="11"/>
      <c r="C6" s="11"/>
      <c r="D6" s="11"/>
      <c r="E6" s="11"/>
      <c r="F6" s="11"/>
      <c r="G6" s="11"/>
      <c r="H6" s="11"/>
      <c r="I6" s="11"/>
      <c r="J6" s="11"/>
    </row>
  </sheetData>
  <mergeCells count="1">
    <mergeCell ref="A1:J1"/>
  </mergeCells>
  <pageMargins left="0.7" right="0.7" top="0.75" bottom="0.75" header="0.3" footer="0.3"/>
  <pageSetup paperSize="9" scale="56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CEDB-BB5B-4492-A683-84BE5CACF064}">
  <sheetPr>
    <pageSetUpPr fitToPage="1"/>
  </sheetPr>
  <dimension ref="A1:D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38.5703125" customWidth="1"/>
    <col min="2" max="2" width="44.85546875" customWidth="1"/>
    <col min="3" max="3" width="42.85546875" customWidth="1"/>
  </cols>
  <sheetData>
    <row r="1" spans="1:4" ht="38.25" customHeight="1">
      <c r="A1" s="130" t="s">
        <v>1979</v>
      </c>
      <c r="B1" s="130"/>
      <c r="C1" s="130"/>
      <c r="D1" s="8"/>
    </row>
    <row r="2" spans="1:4" ht="54.75" customHeight="1">
      <c r="A2" s="28" t="s">
        <v>0</v>
      </c>
      <c r="B2" s="28" t="s">
        <v>1378</v>
      </c>
      <c r="C2" s="28" t="s">
        <v>1379</v>
      </c>
    </row>
    <row r="3" spans="1:4" ht="45" customHeight="1">
      <c r="A3" s="25" t="s">
        <v>7</v>
      </c>
      <c r="B3" s="25" t="s">
        <v>1380</v>
      </c>
      <c r="C3" s="29" t="s">
        <v>1641</v>
      </c>
    </row>
    <row r="4" spans="1:4" ht="45" customHeight="1">
      <c r="A4" s="25" t="s">
        <v>7</v>
      </c>
      <c r="B4" s="25" t="s">
        <v>1381</v>
      </c>
      <c r="C4" s="29" t="s">
        <v>1642</v>
      </c>
    </row>
    <row r="5" spans="1:4">
      <c r="A5" s="11"/>
      <c r="B5" s="11"/>
      <c r="C5" s="11"/>
    </row>
    <row r="6" spans="1:4" ht="39.75" customHeight="1">
      <c r="A6" s="132" t="s">
        <v>1640</v>
      </c>
      <c r="B6" s="133"/>
      <c r="C6" s="133"/>
    </row>
    <row r="7" spans="1:4" ht="39.75" customHeight="1">
      <c r="A7" s="133"/>
      <c r="B7" s="133"/>
      <c r="C7" s="133"/>
    </row>
  </sheetData>
  <mergeCells count="2">
    <mergeCell ref="A6:C7"/>
    <mergeCell ref="A1:C1"/>
  </mergeCells>
  <pageMargins left="0.7" right="0.7" top="0.75" bottom="0.75" header="0.3" footer="0.3"/>
  <pageSetup paperSize="9" scale="6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5</vt:i4>
      </vt:variant>
    </vt:vector>
  </HeadingPairs>
  <TitlesOfParts>
    <vt:vector size="25" baseType="lpstr">
      <vt:lpstr>Tabela 1 </vt:lpstr>
      <vt:lpstr>Tabela_2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Tabela_2!_Hlk199229964</vt:lpstr>
      <vt:lpstr>'Tabela 1 '!Tytuły_wydruku</vt:lpstr>
      <vt:lpstr>'Tabela 4'!Tytuły_wydruku</vt:lpstr>
      <vt:lpstr>'Tabela 5'!Tytuły_wydruku</vt:lpstr>
      <vt:lpstr>Tabela_2!Tytuły_wydruku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Drozdowicz</dc:creator>
  <cp:lastModifiedBy>ZUW ZUW</cp:lastModifiedBy>
  <cp:lastPrinted>2025-10-17T11:09:11Z</cp:lastPrinted>
  <dcterms:created xsi:type="dcterms:W3CDTF">2025-08-06T10:45:33Z</dcterms:created>
  <dcterms:modified xsi:type="dcterms:W3CDTF">2025-11-18T13:27:41Z</dcterms:modified>
</cp:coreProperties>
</file>