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1805" yWindow="0" windowWidth="12135" windowHeight="1461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K129" i="1" l="1"/>
  <c r="H129" i="1"/>
  <c r="T84" i="1" l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S84" i="1"/>
  <c r="T85" i="1" l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U84" i="1" l="1"/>
  <c r="V84" i="1" s="1"/>
  <c r="U76" i="1"/>
  <c r="V76" i="1" s="1"/>
  <c r="U72" i="1"/>
  <c r="V72" i="1" s="1"/>
  <c r="U80" i="1"/>
  <c r="V80" i="1" s="1"/>
  <c r="U83" i="1"/>
  <c r="V83" i="1" s="1"/>
  <c r="U79" i="1"/>
  <c r="V79" i="1" s="1"/>
  <c r="U75" i="1"/>
  <c r="V75" i="1" s="1"/>
  <c r="U71" i="1"/>
  <c r="V71" i="1" s="1"/>
  <c r="U74" i="1"/>
  <c r="V74" i="1" s="1"/>
  <c r="U82" i="1"/>
  <c r="V82" i="1" s="1"/>
  <c r="U78" i="1"/>
  <c r="V78" i="1" s="1"/>
  <c r="U70" i="1"/>
  <c r="U81" i="1"/>
  <c r="V81" i="1" s="1"/>
  <c r="U77" i="1"/>
  <c r="V77" i="1" s="1"/>
  <c r="U73" i="1"/>
  <c r="V73" i="1" s="1"/>
  <c r="J276" i="1"/>
  <c r="V277" i="1" l="1"/>
  <c r="S277" i="1"/>
  <c r="P277" i="1"/>
  <c r="M277" i="1"/>
  <c r="J277" i="1"/>
  <c r="O181" i="1" l="1"/>
  <c r="S181" i="1" s="1"/>
  <c r="I179" i="1" l="1"/>
  <c r="M179" i="1" s="1"/>
  <c r="O178" i="1"/>
  <c r="S178" i="1" s="1"/>
  <c r="T231" i="1" l="1"/>
  <c r="T232" i="1"/>
  <c r="T233" i="1"/>
  <c r="T234" i="1"/>
  <c r="T235" i="1"/>
  <c r="T230" i="1"/>
  <c r="R231" i="1"/>
  <c r="R232" i="1"/>
  <c r="R233" i="1"/>
  <c r="R234" i="1"/>
  <c r="R235" i="1"/>
  <c r="R230" i="1"/>
  <c r="P231" i="1"/>
  <c r="P232" i="1"/>
  <c r="P233" i="1"/>
  <c r="P234" i="1"/>
  <c r="P235" i="1"/>
  <c r="P230" i="1"/>
  <c r="M231" i="1"/>
  <c r="M232" i="1"/>
  <c r="M233" i="1"/>
  <c r="M234" i="1"/>
  <c r="M235" i="1"/>
  <c r="M230" i="1"/>
  <c r="H231" i="1"/>
  <c r="H232" i="1"/>
  <c r="H233" i="1"/>
  <c r="H234" i="1"/>
  <c r="H235" i="1"/>
  <c r="F231" i="1"/>
  <c r="F232" i="1"/>
  <c r="F233" i="1"/>
  <c r="F234" i="1"/>
  <c r="F235" i="1"/>
  <c r="D231" i="1"/>
  <c r="D232" i="1"/>
  <c r="D233" i="1"/>
  <c r="D234" i="1"/>
  <c r="D235" i="1"/>
  <c r="A231" i="1"/>
  <c r="A232" i="1"/>
  <c r="A233" i="1"/>
  <c r="A235" i="1"/>
  <c r="R236" i="1" l="1"/>
  <c r="T236" i="1"/>
  <c r="P236" i="1"/>
  <c r="G157" i="1"/>
  <c r="L68" i="1"/>
  <c r="M18" i="1"/>
  <c r="G249" i="1"/>
  <c r="G175" i="1"/>
  <c r="M227" i="1"/>
  <c r="A227" i="1"/>
  <c r="E9" i="1"/>
  <c r="P161" i="1"/>
  <c r="M161" i="1"/>
  <c r="J161" i="1"/>
  <c r="G161" i="1"/>
  <c r="J160" i="1"/>
  <c r="M160" i="1"/>
  <c r="P160" i="1"/>
  <c r="G160" i="1"/>
  <c r="P159" i="1"/>
  <c r="M159" i="1"/>
  <c r="M162" i="1" s="1"/>
  <c r="J159" i="1"/>
  <c r="G159" i="1"/>
  <c r="Q112" i="1"/>
  <c r="N112" i="1"/>
  <c r="L112" i="1"/>
  <c r="L70" i="1"/>
  <c r="Q22" i="1"/>
  <c r="O22" i="1"/>
  <c r="M22" i="1"/>
  <c r="K22" i="1"/>
  <c r="Q21" i="1"/>
  <c r="O21" i="1"/>
  <c r="M21" i="1"/>
  <c r="K21" i="1"/>
  <c r="Q20" i="1"/>
  <c r="O20" i="1"/>
  <c r="M20" i="1"/>
  <c r="K20" i="1"/>
  <c r="Q46" i="1"/>
  <c r="O46" i="1"/>
  <c r="Q45" i="1"/>
  <c r="O45" i="1"/>
  <c r="Q44" i="1"/>
  <c r="O44" i="1"/>
  <c r="Q43" i="1"/>
  <c r="O43" i="1"/>
  <c r="V276" i="1"/>
  <c r="S276" i="1"/>
  <c r="P276" i="1"/>
  <c r="M276" i="1"/>
  <c r="V275" i="1"/>
  <c r="S275" i="1"/>
  <c r="P275" i="1"/>
  <c r="M275" i="1"/>
  <c r="J275" i="1"/>
  <c r="V274" i="1"/>
  <c r="S274" i="1"/>
  <c r="P274" i="1"/>
  <c r="M274" i="1"/>
  <c r="J274" i="1"/>
  <c r="V273" i="1"/>
  <c r="S273" i="1"/>
  <c r="P273" i="1"/>
  <c r="M273" i="1"/>
  <c r="J273" i="1"/>
  <c r="V272" i="1"/>
  <c r="S272" i="1"/>
  <c r="P272" i="1"/>
  <c r="M272" i="1"/>
  <c r="J272" i="1"/>
  <c r="S252" i="1"/>
  <c r="S253" i="1"/>
  <c r="S254" i="1"/>
  <c r="S255" i="1"/>
  <c r="S256" i="1"/>
  <c r="S251" i="1"/>
  <c r="P252" i="1"/>
  <c r="P253" i="1"/>
  <c r="P254" i="1"/>
  <c r="P255" i="1"/>
  <c r="P256" i="1"/>
  <c r="P251" i="1"/>
  <c r="M252" i="1"/>
  <c r="M253" i="1"/>
  <c r="M254" i="1"/>
  <c r="M255" i="1"/>
  <c r="M256" i="1"/>
  <c r="M251" i="1"/>
  <c r="J252" i="1"/>
  <c r="J253" i="1"/>
  <c r="J254" i="1"/>
  <c r="J255" i="1"/>
  <c r="J256" i="1"/>
  <c r="J251" i="1"/>
  <c r="G252" i="1"/>
  <c r="G253" i="1"/>
  <c r="G254" i="1"/>
  <c r="G255" i="1"/>
  <c r="G256" i="1"/>
  <c r="G251" i="1"/>
  <c r="C252" i="1"/>
  <c r="C253" i="1"/>
  <c r="C254" i="1"/>
  <c r="C255" i="1"/>
  <c r="C256" i="1"/>
  <c r="C251" i="1"/>
  <c r="H230" i="1"/>
  <c r="F230" i="1"/>
  <c r="D230" i="1"/>
  <c r="A230" i="1"/>
  <c r="Q179" i="1"/>
  <c r="U179" i="1" s="1"/>
  <c r="Q180" i="1"/>
  <c r="U180" i="1" s="1"/>
  <c r="Q181" i="1"/>
  <c r="U181" i="1" s="1"/>
  <c r="Q182" i="1"/>
  <c r="U182" i="1" s="1"/>
  <c r="Q183" i="1"/>
  <c r="U183" i="1" s="1"/>
  <c r="Q178" i="1"/>
  <c r="U178" i="1" s="1"/>
  <c r="O179" i="1"/>
  <c r="S179" i="1" s="1"/>
  <c r="O180" i="1"/>
  <c r="S180" i="1" s="1"/>
  <c r="O182" i="1"/>
  <c r="S182" i="1" s="1"/>
  <c r="O183" i="1"/>
  <c r="S183" i="1" s="1"/>
  <c r="C179" i="1"/>
  <c r="C180" i="1"/>
  <c r="C181" i="1"/>
  <c r="C182" i="1"/>
  <c r="C183" i="1"/>
  <c r="I180" i="1"/>
  <c r="M180" i="1" s="1"/>
  <c r="I181" i="1"/>
  <c r="M181" i="1" s="1"/>
  <c r="I182" i="1"/>
  <c r="M182" i="1" s="1"/>
  <c r="I183" i="1"/>
  <c r="M183" i="1" s="1"/>
  <c r="I178" i="1"/>
  <c r="M178" i="1" s="1"/>
  <c r="G179" i="1"/>
  <c r="K179" i="1" s="1"/>
  <c r="G180" i="1"/>
  <c r="K180" i="1" s="1"/>
  <c r="G181" i="1"/>
  <c r="K181" i="1" s="1"/>
  <c r="G182" i="1"/>
  <c r="K182" i="1" s="1"/>
  <c r="G183" i="1"/>
  <c r="K183" i="1" s="1"/>
  <c r="G178" i="1"/>
  <c r="K178" i="1" s="1"/>
  <c r="C178" i="1"/>
  <c r="M184" i="1" l="1"/>
  <c r="J278" i="1"/>
  <c r="V278" i="1"/>
  <c r="S278" i="1"/>
  <c r="V70" i="1"/>
  <c r="P278" i="1"/>
  <c r="M278" i="1"/>
  <c r="G162" i="1"/>
  <c r="J162" i="1"/>
  <c r="P162" i="1"/>
  <c r="G257" i="1"/>
  <c r="M257" i="1"/>
  <c r="S257" i="1"/>
  <c r="F236" i="1"/>
  <c r="P257" i="1"/>
  <c r="J257" i="1"/>
  <c r="D236" i="1"/>
  <c r="H236" i="1"/>
  <c r="S85" i="1"/>
  <c r="R85" i="1"/>
  <c r="Q85" i="1"/>
  <c r="P85" i="1"/>
  <c r="O85" i="1"/>
  <c r="N85" i="1"/>
  <c r="L85" i="1"/>
  <c r="Q47" i="1"/>
  <c r="O47" i="1"/>
  <c r="Q23" i="1"/>
  <c r="O23" i="1"/>
  <c r="M23" i="1"/>
  <c r="K23" i="1"/>
  <c r="Q184" i="1"/>
  <c r="O184" i="1"/>
  <c r="I184" i="1"/>
  <c r="G184" i="1"/>
  <c r="U85" i="1" l="1"/>
  <c r="V85" i="1"/>
  <c r="S184" i="1"/>
  <c r="U184" i="1"/>
  <c r="K184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<sst xmlns="http://schemas.openxmlformats.org/spreadsheetml/2006/main" count="938" uniqueCount="174">
  <si>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</si>
  <si>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</si>
  <si>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</si>
  <si>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</si>
  <si>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</si>
  <si>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</si>
  <si>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</si>
  <si>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</si>
  <si>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</si>
  <si>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</si>
  <si>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</si>
  <si>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</si>
  <si>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</si>
  <si>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</si>
  <si>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</si>
  <si>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</si>
  <si>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</si>
  <si>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</si>
  <si>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</si>
  <si>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</si>
  <si>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</si>
  <si>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</si>
  <si>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</si>
  <si>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</si>
  <si>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</si>
  <si>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</si>
  <si>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</si>
  <si>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</si>
  <si>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</si>
  <si>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</si>
  <si>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</si>
  <si>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</si>
  <si>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</si>
  <si>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</si>
  <si>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</si>
  <si>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</si>
  <si>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</si>
  <si>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</si>
  <si>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</si>
  <si>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</si>
  <si>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</si>
  <si>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</si>
  <si>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</si>
  <si>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</si>
  <si>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</si>
  <si>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</si>
  <si>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</si>
  <si>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</si>
  <si>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</si>
  <si>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</si>
  <si>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</si>
  <si>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</si>
  <si>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</si>
  <si>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</si>
  <si>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</si>
  <si>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</si>
  <si>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</si>
  <si>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</si>
  <si>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</si>
  <si>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</si>
  <si>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</si>
  <si>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</si>
  <si>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</si>
  <si>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</si>
  <si>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</si>
  <si>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</si>
  <si>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</si>
  <si>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</si>
  <si>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</si>
  <si>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</si>
  <si>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</si>
  <si>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</si>
  <si>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</si>
  <si>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</si>
  <si>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</si>
  <si>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</si>
  <si>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</si>
  <si>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</si>
  <si>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</si>
  <si>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</si>
  <si>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</si>
  <si>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</si>
  <si>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</si>
  <si>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</si>
  <si>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</si>
  <si>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</si>
  <si>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</si>
  <si>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</si>
  <si>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</si>
  <si>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</si>
  <si>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</si>
  <si>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</si>
  <si>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</si>
  <si>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</si>
  <si>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</si>
  <si>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</si>
  <si>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</si>
  <si>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</si>
  <si>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</si>
  <si>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</si>
  <si>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</si>
  <si>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</si>
  <si>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</si>
  <si>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</si>
  <si>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</si>
  <si>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</si>
  <si>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</si>
  <si>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</si>
  <si>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</si>
  <si>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</si>
  <si>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</si>
  <si>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</si>
  <si>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</si>
  <si>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</si>
  <si>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</si>
  <si>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</si>
  <si>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</si>
  <si>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</si>
  <si>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</si>
  <si>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</si>
  <si>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</si>
  <si>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</si>
  <si>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</si>
  <si>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</si>
  <si>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</si>
  <si>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</si>
  <si>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</si>
  <si>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</si>
  <si>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</si>
  <si>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</si>
  <si>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</si>
  <si>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BELGIA</t>
  </si>
  <si>
    <t>SZWECJA</t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</si>
  <si>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</si>
  <si>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</si>
  <si>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</si>
  <si>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01.01.2019</t>
  </si>
  <si>
    <t>31.01.2019</t>
  </si>
  <si>
    <t>TURCJA</t>
  </si>
  <si>
    <t>AFGANISTAN</t>
  </si>
  <si>
    <t>NIDERLANDY</t>
  </si>
  <si>
    <t>GRECJA</t>
  </si>
  <si>
    <t>BUŁGARIA</t>
  </si>
  <si>
    <t>WIELKA BRYTANIA</t>
  </si>
  <si>
    <t>brak</t>
  </si>
  <si>
    <t>BIAŁORUŚ</t>
  </si>
  <si>
    <t>WIETNAM</t>
  </si>
  <si>
    <t>EGIPT</t>
  </si>
  <si>
    <t>25.01.2019 - 31.01.2019</t>
  </si>
  <si>
    <t>18.01.2019 - 24.01.2019</t>
  </si>
  <si>
    <t>11.01.2019 - 17.01.2019</t>
  </si>
  <si>
    <t>04.01.2019 - 10.01.2019</t>
  </si>
  <si>
    <t>28.12.2018 - 03.01.2019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</si>
  <si>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</si>
  <si>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</si>
  <si>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</si>
  <si>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III. Konsultacje wizowe</t>
  </si>
  <si>
    <t>IV.  Informacja o Małym Ruchu Granicznym</t>
  </si>
  <si>
    <t>V. Przyjęte wnioski o udzielenie ochrony międzynarodowej w RP:</t>
  </si>
  <si>
    <t>VI. Stosowanie Rozporządzenia  Dublińskiego*:</t>
  </si>
  <si>
    <t>VII. Wydane decyzje w sprawie o udzielenie ochrony międzynarodowej:</t>
  </si>
  <si>
    <t>VIII. Cudzoziemcy, w sprawie których wszczęto postępowanie o udzielenie ochrony międzynarodowej i którym zapewniono zakwaterowanie w ośrodkach dla cudzoziemców:</t>
  </si>
  <si>
    <t>IX. Ogólne trendy</t>
  </si>
  <si>
    <t xml:space="preserve">W związku z zawieszeniem małego ruchu granicznego z Rosją w lipcu 2016 r. beneficjentami MRG są mieszkańcy Ukrainy (blisko 1,4 tys. zezwoleń), z czego 69% wydano w placówce we Lwowie, a 31% w Łucku. Wydania zezwoleń MRG odmówiono 19 osobom, cofnięto 46 zezwoleń, a 7 zezwoleń unieważniono. </t>
  </si>
  <si>
    <t>Według stanu na koniec stycznia 2019 r. Szef Urzędu do Spraw Cudzoziemców miał pod swoją opieką 2 930 os. Jednocześnie - bez względu na wahania ogólnej liczby osób korzystających z pomocy socjalnej UdSC - utrzymuje się wysokie, niezmienne zainteresowanie funkcjonowaniem poza ośrodkami dla cudzoziemców, aktualnie średnio 57% świadczeniobiorców  wynajmuje mieszkania i utrzymuje się ze środków otrzymywanych z Urzędu.</t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</si>
  <si>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(69%), łączeniem rodzin (11%) i podjęciem studiów (9%). Pięciokrotny wzrost liczby wniosków w sprawach o legalizację pobytu nie jest powiązany  z proporcjonalnym wzrostem kadr i infrastruktury do obsługi cudzoziemców. W związku z tym średni czas trwania postępowania u wojewodów przekracza obecnie 6 miesięcy. Wg stanu na dzień 31 grudnia 2018 r. ważne zezwolenia na pobyt na terytorium RP posiadało  372 tys. cudzoziemców (2017 r. - 325 tys.), w tym najliczniejsze: 203 tys. (55%) na pobyt czasowy, 81 tys. (22%) dokumentów poświadczających prawo pobytu obywateli UE, 69 tys. (19%) na pobyt stały. Wszystkie formy ochrony (międzynarodowej i krajowej) posiadało 5,6 tys. cudzoziemców. Najliczniejsze obywatelstwa cudzoziemców w Polsce to: Ukraina - 179 tys. (48%), Niemcy - 21 tys. (6%), Białoruś - 20 tys. (5%), Wietnam i Rosja - po 12 tys. (3%), Chiny i Indie - po 9 tys. (2%), Włochy - 8 tys. (2%), Francja i Wielka Brytania - po 6 tys. (2%). Grupa top 10 jest taka sama jak przed rokiem.              </t>
  </si>
  <si>
    <r>
      <t>W 2019 r. Szef Urzędu do Spraw Cudzoziemców wydał w sumie 377 decyzji: udzielił jednej z form ochrony 20 os.,</t>
    </r>
    <r>
      <rPr>
        <sz val="11"/>
        <rFont val="Roboto"/>
        <charset val="238"/>
      </rPr>
      <t xml:space="preserve"> 213 os. uzyskało decyzję negatywną, a 144 postępowania umorzono. Uznawalność w 2019 r. wyniosła 9%. Najliczniejszymi beneficjentami wszystkich decyzji przyznających ochronę (status uchodźcy, ochrona uzupełniająca i pobyt tolerowany) byli obywatele:
* Rosji (8 os.), Syrii (5 os.) i Egiptu (3os.).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 xml:space="preserve">W styczniu decyzje o udzieleniu ochrony wydała także Rada do Spraw Uchodźców (II instancja) - przyznała ją 2 obywatelom Ukrainy. </t>
    </r>
  </si>
  <si>
    <t xml:space="preserve">Styczeń okazał się ponownie rekordowym miesiącem w zakresie liczby złożonych wniosków z obszaru legalizacji pobytu (23,9 tys.). 82% wszystkich wniosków zostało złożonych przez przedstawicieli czterech krajów. Zdecydowanie najliczniejszą grupą zainteresowaną uzyskaniem zezwolenia na pobyt pozostali obywatele Ukrainy (69% wszystkich wniosków), dalsze trzy obywatelstwa licznie legalizujące swój pobyt w Polsce to obywatele Białorusi (1,1 tys.), Gruzji (1 tys.) i Indii (0,8 tys.), którzy łącznie złożyli 13% wszystkich wniosków. 
Największą popularnością cieszyło się tradycyjnie zezwolenie na pobyt czasowy - ubiegało się o nie 90% wnioskodawców, głównie z Ukrainy (71%, 15,6 tys.), Gruzji (5%, 1 tys.), Indii (5%, 0,8 tys.). W podziale na cel pobytu najbardziej popularnym był pobyt związany z aktywnością zawodową - jako cel podało go 73% wnioskodawców. Dalsze 10% przybyło do Polski w sprawach związanych z rodziną, kolejne 7% - z nauką.
Dalsze 8% (1,7 tys.) cudzoziemców złożyło wnioski o udzielenie zgody na pobyt stały. 50% z nich stanowili obywatele Ukrainy, 34% -Białorusi.
Najmniejszym zainteresowaniem cieszyła się tradycyjnie procedura uzyskania zgody na pobyt długoterminowy rezydenta UE. Wnioski o uzyskanie tego zezwolenia złożyło niecałe 1,7 tys. osób.
Najwięcej wniosków przyjął Wojewoda Mazowiecki (28%), Śląski (11%), oraz Wielkopolski i Małopolski (po 10%).
W styczniu urzędy wojewódzkie wydały prawie 14,4 tys. decyzji, z czego 79% stanowiły decyzje pozytywne,. 15% procedur zakończyło się odmową wydania zezwolenia, a 6% procedur umorzono.
</t>
  </si>
  <si>
    <t>Konsekwencją dużego napływu cudzoziemców starających się zalegalizować swój pobyt jest zwiększona liczba od wołań od decyzji wydawanych w I instancji. W styczniu 2019 r. cudzoziemcy złożyli 1631 odwołań, z czego 82% odwołań dotyczyło pobytu czasowego, 11% zobowiązania do powrotu, 4% - pobytu stałego. Cudzoziemcy uzyskali w tym samym czasie 564  decyzji Szefa UdSC w sprawach o legalizację pobytu na terytorium RP, z czego 26% stanowiło utrzymanie decyzji, od której się odwołano, 9% postępowań odwoławczych zakończyło się uchyleniem decyzji organu pierwszej instancji i udzieleniem zezwolenia, a 10%- uchyleniem i przekazaniem do ponownego rozpatrzenia.</t>
  </si>
  <si>
    <t xml:space="preserve">W styczniu partnerzy Schengen przesłali 58 tys. wniosków o konsultacje. W tym samym czasie konsulowie RP nadesłali 3,8 tys. wniosków o konsultacje, z czego 1,8 tys. spraw stanowiły konsultacje obowiązkowe, zaś 1,9 tys. – sprawy fakultatywne – tj. na życzenie konsula. W sumie w roku 2019 nadesłano do konsultacji 61,8 tys. spraw, zaś zrealizowano w Urzędzie 54,3 tys. spraw. </t>
  </si>
  <si>
    <t xml:space="preserve">W 2019 r. wpłynęło 168 wniosków o udzielenie ochrony międzynarodowej obejmujących 307 osób. 81% wniosków zostało złożonych przez obywateli czterech krajów. Tradycyjnie największą grupę stanowili wnioskodawcy z Rosji (52%), w dalszej kolejności Ukrainy (19%), Gruzji i Tadżykistanu (po 15 os.). W przypadku 66% cudzoziemców był to pierwszy złożony przez nich wniosek o udzielenie ochrony międzynarodowej, pozostałe 34% stanowiły wnioski kolejne.
Złożone wnioski obejmowały w 61% osoby pełnoletnie (62% mężczyźni, 38%% kobiety) oraz 39% niepełnoletnich (57% chłopców, 43% dziewczynek).
37% wniosków zostało przyjętych przez placówkę Straży Granicznej Warszawa PSG, dalsze 35% na granicy Polski z Białorusią: 26% przez PSG Terespol, 9% - przez PSG Bobrowniki.
</t>
  </si>
  <si>
    <r>
      <t xml:space="preserve">Tradycyjnie zdecydowaną większość działań związanych ze stosowaniem Procedur Dublińskich stanowiły w styczniu 2019 r. sprawy dotyczące przejęcia odpowiedzialności za wniosek o udzielenie ochrony złożony na terytorium innego państwa członkowskiego (tzw. IN). Liczba cudzoziemców objętych wnioskami IN wyniosła 356 os. Polska wystąpiła z takim wnioskiem do innych krajów europejskich (OUT) w przypadku 13 os.,  z czego 79% wniosków IN oraz 62% wniosków OUT zostało rozpatrzonych pozytywnie. 43% wniosków IN dotyczyło współpracy z Francją, a 35% - z Niemcami. Procedury OUT kierowane były do Grecji, Bułgarii i Niemiec. </t>
    </r>
    <r>
      <rPr>
        <sz val="11"/>
        <rFont val="Roboto"/>
        <charset val="238"/>
      </rPr>
      <t>Wnioski IN dotyczyły najczęściej ob. Rosji (56%) i Gruzji  (8%).</t>
    </r>
  </si>
  <si>
    <t>Warszawa, 13 lutego 2019 r.</t>
  </si>
  <si>
    <t>HOLANDIA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</si>
</sst>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FF000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272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14" fontId="20" fillId="0" borderId="0" xfId="0" applyNumberFormat="1" applyFont="1" applyProtection="1">
      <protection locked="0"/>
    </xf>
    <xf numFmtId="165" fontId="20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43" applyFont="1" applyProtection="1">
      <protection locked="0"/>
    </xf>
    <xf numFmtId="0" fontId="20" fillId="0" borderId="0" xfId="0" applyFont="1" applyAlignment="1" applyProtection="1">
      <alignment wrapText="1"/>
      <protection locked="0"/>
    </xf>
    <xf numFmtId="165" fontId="20" fillId="0" borderId="0" xfId="0" applyNumberFormat="1" applyFont="1" applyAlignment="1" applyProtection="1">
      <alignment wrapText="1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top"/>
      <protection locked="0"/>
    </xf>
    <xf numFmtId="165" fontId="33" fillId="0" borderId="0" xfId="0" applyNumberFormat="1" applyFont="1" applyAlignment="1" applyProtection="1">
      <alignment vertical="top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34" fillId="35" borderId="0" xfId="10" applyFont="1" applyFill="1" applyBorder="1" applyAlignment="1" applyProtection="1">
      <alignment horizontal="center" vertical="center" wrapText="1"/>
      <protection locked="0"/>
    </xf>
    <xf numFmtId="0" fontId="34" fillId="35" borderId="0" xfId="10" applyFont="1" applyFill="1" applyBorder="1" applyAlignment="1" applyProtection="1">
      <alignment horizontal="center" vertical="center"/>
      <protection locked="0"/>
    </xf>
    <xf numFmtId="0" fontId="27" fillId="36" borderId="0" xfId="10" applyFont="1" applyFill="1" applyBorder="1" applyAlignment="1" applyProtection="1">
      <alignment horizontal="center" vertical="center"/>
      <protection locked="0"/>
    </xf>
    <xf numFmtId="3" fontId="27" fillId="36" borderId="0" xfId="10" applyNumberFormat="1" applyFont="1" applyFill="1" applyBorder="1" applyAlignment="1" applyProtection="1">
      <alignment horizontal="center" vertical="center"/>
    </xf>
    <xf numFmtId="0" fontId="27" fillId="35" borderId="0" xfId="10" applyFont="1" applyFill="1" applyBorder="1" applyAlignment="1" applyProtection="1">
      <alignment horizontal="center" vertical="center"/>
      <protection locked="0"/>
    </xf>
    <xf numFmtId="0" fontId="34" fillId="35" borderId="0" xfId="1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/>
      <protection locked="0"/>
    </xf>
    <xf numFmtId="0" fontId="35" fillId="0" borderId="0" xfId="0" applyFont="1" applyAlignment="1" applyProtection="1">
      <alignment horizontal="left" vertical="top" wrapText="1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left" vertical="center" indent="1"/>
      <protection locked="0"/>
    </xf>
    <xf numFmtId="0" fontId="38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0" fillId="0" borderId="0" xfId="0" applyFont="1" applyBorder="1" applyAlignment="1" applyProtection="1">
      <protection locked="0"/>
    </xf>
    <xf numFmtId="0" fontId="0" fillId="0" borderId="0" xfId="0" applyBorder="1" applyAlignment="1"/>
    <xf numFmtId="0" fontId="20" fillId="0" borderId="0" xfId="0" applyFont="1" applyProtection="1">
      <protection locked="0"/>
    </xf>
    <xf numFmtId="0" fontId="28" fillId="0" borderId="0" xfId="0" applyFont="1" applyFill="1" applyBorder="1" applyAlignment="1" applyProtection="1">
      <alignment horizontal="left" vertical="center"/>
    </xf>
    <xf numFmtId="0" fontId="27" fillId="0" borderId="0" xfId="10" applyFont="1" applyFill="1" applyBorder="1" applyAlignment="1" applyProtection="1">
      <alignment horizontal="center" vertical="center"/>
    </xf>
    <xf numFmtId="0" fontId="27" fillId="0" borderId="0" xfId="10" applyFont="1" applyFill="1" applyBorder="1" applyAlignment="1" applyProtection="1">
      <alignment vertical="center" wrapText="1"/>
    </xf>
    <xf numFmtId="3" fontId="27" fillId="0" borderId="0" xfId="10" applyNumberFormat="1" applyFont="1" applyFill="1" applyBorder="1" applyAlignment="1" applyProtection="1">
      <alignment horizontal="center" vertical="center"/>
    </xf>
    <xf numFmtId="3" fontId="28" fillId="0" borderId="10" xfId="0" applyNumberFormat="1" applyFont="1" applyBorder="1" applyAlignment="1" applyProtection="1">
      <alignment horizontal="right" vertical="center"/>
    </xf>
    <xf numFmtId="3" fontId="28" fillId="0" borderId="32" xfId="0" applyNumberFormat="1" applyFont="1" applyBorder="1" applyAlignment="1" applyProtection="1">
      <alignment horizontal="right" vertical="center"/>
    </xf>
    <xf numFmtId="3" fontId="27" fillId="36" borderId="45" xfId="0" applyNumberFormat="1" applyFont="1" applyFill="1" applyBorder="1" applyAlignment="1" applyProtection="1">
      <alignment horizontal="center" vertical="center"/>
    </xf>
    <xf numFmtId="3" fontId="27" fillId="36" borderId="46" xfId="0" applyNumberFormat="1" applyFont="1" applyFill="1" applyBorder="1" applyAlignment="1" applyProtection="1">
      <alignment horizontal="center" vertical="center"/>
    </xf>
    <xf numFmtId="0" fontId="28" fillId="34" borderId="25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left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0" fillId="33" borderId="0" xfId="0" applyFont="1" applyFill="1" applyAlignment="1" applyProtection="1">
      <alignment horizontal="left" vertical="top" wrapText="1"/>
      <protection locked="0"/>
    </xf>
    <xf numFmtId="0" fontId="20" fillId="33" borderId="0" xfId="0" applyFont="1" applyFill="1" applyAlignment="1" applyProtection="1">
      <alignment horizontal="left" vertical="top"/>
      <protection locked="0"/>
    </xf>
    <xf numFmtId="0" fontId="28" fillId="34" borderId="41" xfId="0" applyFont="1" applyFill="1" applyBorder="1" applyAlignment="1" applyProtection="1">
      <alignment horizontal="left" vertical="center" wrapText="1"/>
      <protection locked="0"/>
    </xf>
    <xf numFmtId="0" fontId="28" fillId="34" borderId="42" xfId="0" applyFont="1" applyFill="1" applyBorder="1" applyAlignment="1" applyProtection="1">
      <alignment horizontal="left" vertical="center" wrapText="1"/>
      <protection locked="0"/>
    </xf>
    <xf numFmtId="3" fontId="28" fillId="0" borderId="10" xfId="0" applyNumberFormat="1" applyFont="1" applyBorder="1" applyAlignment="1" applyProtection="1">
      <alignment horizontal="right" vertical="center" wrapText="1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7" fillId="35" borderId="22" xfId="0" applyFont="1" applyFill="1" applyBorder="1" applyAlignment="1" applyProtection="1">
      <alignment horizontal="center" vertical="center" wrapText="1"/>
      <protection locked="0"/>
    </xf>
    <xf numFmtId="0" fontId="27" fillId="35" borderId="23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3" fontId="27" fillId="35" borderId="45" xfId="10" applyNumberFormat="1" applyFont="1" applyFill="1" applyBorder="1" applyAlignment="1" applyProtection="1">
      <alignment horizontal="center" vertical="center"/>
    </xf>
    <xf numFmtId="3" fontId="27" fillId="35" borderId="46" xfId="10" applyNumberFormat="1" applyFont="1" applyFill="1" applyBorder="1" applyAlignment="1" applyProtection="1">
      <alignment horizontal="center" vertical="center"/>
    </xf>
    <xf numFmtId="3" fontId="27" fillId="33" borderId="45" xfId="10" applyNumberFormat="1" applyFont="1" applyFill="1" applyBorder="1" applyAlignment="1" applyProtection="1">
      <alignment horizontal="center" vertical="center"/>
    </xf>
    <xf numFmtId="3" fontId="27" fillId="33" borderId="46" xfId="10" applyNumberFormat="1" applyFont="1" applyFill="1" applyBorder="1" applyAlignment="1" applyProtection="1">
      <alignment horizontal="center" vertical="center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44" xfId="10" applyFont="1" applyFill="1" applyBorder="1" applyAlignment="1" applyProtection="1">
      <alignment horizontal="center" vertical="center"/>
      <protection locked="0"/>
    </xf>
    <xf numFmtId="0" fontId="27" fillId="36" borderId="45" xfId="10" applyFont="1" applyFill="1" applyBorder="1" applyAlignment="1" applyProtection="1">
      <alignment horizontal="center" vertical="center"/>
      <protection locked="0"/>
    </xf>
    <xf numFmtId="3" fontId="27" fillId="36" borderId="45" xfId="10" applyNumberFormat="1" applyFont="1" applyFill="1" applyBorder="1" applyAlignment="1" applyProtection="1">
      <alignment horizontal="center" vertical="center"/>
    </xf>
    <xf numFmtId="3" fontId="27" fillId="36" borderId="46" xfId="10" applyNumberFormat="1" applyFont="1" applyFill="1" applyBorder="1" applyAlignment="1" applyProtection="1">
      <alignment horizontal="center" vertical="center"/>
    </xf>
    <xf numFmtId="0" fontId="27" fillId="33" borderId="2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  <protection locked="0"/>
    </xf>
    <xf numFmtId="0" fontId="27" fillId="33" borderId="25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</xf>
    <xf numFmtId="0" fontId="27" fillId="33" borderId="31" xfId="0" applyFont="1" applyFill="1" applyBorder="1" applyAlignment="1" applyProtection="1">
      <alignment horizontal="center" vertical="center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7" fillId="33" borderId="32" xfId="0" applyFont="1" applyFill="1" applyBorder="1" applyAlignment="1" applyProtection="1">
      <alignment horizontal="center" vertical="center" wrapText="1"/>
      <protection locked="0"/>
    </xf>
    <xf numFmtId="0" fontId="28" fillId="0" borderId="41" xfId="0" applyFont="1" applyFill="1" applyBorder="1" applyAlignment="1" applyProtection="1">
      <alignment horizontal="left" vertical="center" indent="1"/>
      <protection locked="0"/>
    </xf>
    <xf numFmtId="0" fontId="28" fillId="0" borderId="42" xfId="0" applyFont="1" applyFill="1" applyBorder="1" applyAlignment="1" applyProtection="1">
      <alignment horizontal="left" vertical="center" indent="1"/>
      <protection locked="0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2" xfId="0" applyFont="1" applyFill="1" applyBorder="1" applyAlignment="1" applyProtection="1">
      <alignment horizontal="left" vertical="center" wrapText="1"/>
      <protection locked="0"/>
    </xf>
    <xf numFmtId="3" fontId="28" fillId="0" borderId="42" xfId="24" applyNumberFormat="1" applyFont="1" applyFill="1" applyBorder="1" applyAlignment="1" applyProtection="1">
      <alignment horizontal="right" vertical="center"/>
    </xf>
    <xf numFmtId="0" fontId="27" fillId="35" borderId="44" xfId="10" applyFont="1" applyFill="1" applyBorder="1" applyAlignment="1" applyProtection="1">
      <alignment horizontal="center" vertical="center" wrapText="1"/>
      <protection locked="0"/>
    </xf>
    <xf numFmtId="0" fontId="27" fillId="35" borderId="45" xfId="1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/>
      <protection locked="0"/>
    </xf>
    <xf numFmtId="3" fontId="28" fillId="35" borderId="29" xfId="0" applyNumberFormat="1" applyFont="1" applyFill="1" applyBorder="1" applyAlignment="1" applyProtection="1">
      <alignment horizontal="right" vertical="center" wrapText="1"/>
    </xf>
    <xf numFmtId="3" fontId="28" fillId="35" borderId="37" xfId="0" applyNumberFormat="1" applyFont="1" applyFill="1" applyBorder="1" applyAlignment="1" applyProtection="1">
      <alignment horizontal="right" vertical="center" wrapText="1"/>
    </xf>
    <xf numFmtId="3" fontId="28" fillId="35" borderId="30" xfId="0" applyNumberFormat="1" applyFont="1" applyFill="1" applyBorder="1" applyAlignment="1" applyProtection="1">
      <alignment horizontal="right" vertical="center" wrapText="1"/>
    </xf>
    <xf numFmtId="0" fontId="27" fillId="35" borderId="21" xfId="0" applyFont="1" applyFill="1" applyBorder="1" applyAlignment="1" applyProtection="1">
      <alignment horizontal="center" vertical="center" wrapText="1"/>
      <protection locked="0"/>
    </xf>
    <xf numFmtId="3" fontId="28" fillId="35" borderId="28" xfId="0" applyNumberFormat="1" applyFont="1" applyFill="1" applyBorder="1" applyAlignment="1" applyProtection="1">
      <alignment horizontal="right" vertical="center" wrapText="1"/>
    </xf>
    <xf numFmtId="0" fontId="28" fillId="35" borderId="27" xfId="0" applyFont="1" applyFill="1" applyBorder="1" applyAlignment="1" applyProtection="1">
      <alignment horizontal="center" vertical="center"/>
      <protection locked="0"/>
    </xf>
    <xf numFmtId="0" fontId="28" fillId="35" borderId="28" xfId="0" applyFont="1" applyFill="1" applyBorder="1" applyAlignment="1" applyProtection="1">
      <alignment horizontal="center" vertical="center"/>
      <protection locked="0"/>
    </xf>
    <xf numFmtId="0" fontId="27" fillId="35" borderId="20" xfId="0" applyFont="1" applyFill="1" applyBorder="1" applyAlignment="1" applyProtection="1">
      <alignment horizontal="center" vertical="center"/>
      <protection locked="0"/>
    </xf>
    <xf numFmtId="3" fontId="27" fillId="34" borderId="45" xfId="0" applyNumberFormat="1" applyFont="1" applyFill="1" applyBorder="1" applyAlignment="1" applyProtection="1">
      <alignment horizontal="center" vertical="center"/>
    </xf>
    <xf numFmtId="3" fontId="27" fillId="34" borderId="46" xfId="0" applyNumberFormat="1" applyFont="1" applyFill="1" applyBorder="1" applyAlignment="1" applyProtection="1">
      <alignment horizontal="center" vertical="center"/>
    </xf>
    <xf numFmtId="3" fontId="28" fillId="34" borderId="10" xfId="0" applyNumberFormat="1" applyFont="1" applyFill="1" applyBorder="1" applyAlignment="1" applyProtection="1">
      <alignment horizontal="right" vertical="center"/>
    </xf>
    <xf numFmtId="3" fontId="28" fillId="35" borderId="42" xfId="0" applyNumberFormat="1" applyFont="1" applyFill="1" applyBorder="1" applyAlignment="1" applyProtection="1">
      <alignment horizontal="right" vertical="center"/>
    </xf>
    <xf numFmtId="0" fontId="27" fillId="36" borderId="44" xfId="10" applyFont="1" applyFill="1" applyBorder="1" applyAlignment="1" applyProtection="1">
      <alignment vertical="center" wrapText="1"/>
    </xf>
    <xf numFmtId="0" fontId="27" fillId="36" borderId="45" xfId="10" applyFont="1" applyFill="1" applyBorder="1" applyAlignment="1" applyProtection="1">
      <alignment vertical="center" wrapText="1"/>
    </xf>
    <xf numFmtId="0" fontId="27" fillId="34" borderId="44" xfId="24" applyFont="1" applyFill="1" applyBorder="1" applyAlignment="1" applyProtection="1">
      <alignment horizontal="center" vertical="center" wrapText="1"/>
      <protection locked="0"/>
    </xf>
    <xf numFmtId="0" fontId="27" fillId="34" borderId="45" xfId="24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</xf>
    <xf numFmtId="0" fontId="27" fillId="36" borderId="31" xfId="0" applyFont="1" applyFill="1" applyBorder="1" applyAlignment="1" applyProtection="1">
      <alignment horizontal="center" vertical="center" wrapText="1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3" fontId="28" fillId="36" borderId="10" xfId="24" applyNumberFormat="1" applyFont="1" applyFill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wrapText="1"/>
    </xf>
    <xf numFmtId="0" fontId="28" fillId="36" borderId="10" xfId="24" applyFont="1" applyFill="1" applyBorder="1" applyAlignment="1" applyProtection="1">
      <alignment horizontal="left" vertical="center" wrapText="1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3" fontId="28" fillId="0" borderId="42" xfId="0" applyNumberFormat="1" applyFont="1" applyFill="1" applyBorder="1" applyAlignment="1" applyProtection="1">
      <alignment horizontal="right" vertical="center"/>
    </xf>
    <xf numFmtId="0" fontId="32" fillId="35" borderId="21" xfId="0" applyFont="1" applyFill="1" applyBorder="1" applyAlignment="1" applyProtection="1">
      <alignment horizontal="center" vertical="center" wrapText="1"/>
    </xf>
    <xf numFmtId="3" fontId="28" fillId="0" borderId="10" xfId="0" applyNumberFormat="1" applyFont="1" applyFill="1" applyBorder="1" applyAlignment="1" applyProtection="1">
      <alignment horizontal="right" vertical="center"/>
    </xf>
    <xf numFmtId="0" fontId="32" fillId="35" borderId="31" xfId="0" applyFont="1" applyFill="1" applyBorder="1" applyAlignment="1" applyProtection="1">
      <alignment horizontal="center" vertical="center" wrapText="1"/>
    </xf>
    <xf numFmtId="0" fontId="28" fillId="34" borderId="25" xfId="24" applyFont="1" applyFill="1" applyBorder="1" applyAlignment="1" applyProtection="1">
      <alignment horizontal="left" vertical="center" wrapText="1"/>
      <protection locked="0"/>
    </xf>
    <xf numFmtId="0" fontId="28" fillId="34" borderId="10" xfId="24" applyFont="1" applyFill="1" applyBorder="1" applyAlignment="1" applyProtection="1">
      <alignment horizontal="left" vertical="center" wrapText="1"/>
      <protection locked="0"/>
    </xf>
    <xf numFmtId="0" fontId="27" fillId="35" borderId="20" xfId="0" applyFont="1" applyFill="1" applyBorder="1" applyAlignment="1" applyProtection="1">
      <alignment horizontal="center"/>
    </xf>
    <xf numFmtId="0" fontId="27" fillId="35" borderId="21" xfId="0" applyFont="1" applyFill="1" applyBorder="1" applyAlignment="1" applyProtection="1">
      <alignment horizontal="center"/>
    </xf>
    <xf numFmtId="0" fontId="27" fillId="35" borderId="31" xfId="0" applyFont="1" applyFill="1" applyBorder="1" applyAlignment="1" applyProtection="1">
      <alignment horizontal="center"/>
    </xf>
    <xf numFmtId="0" fontId="27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4" borderId="10" xfId="0" applyFont="1" applyFill="1" applyBorder="1" applyAlignment="1" applyProtection="1">
      <alignment horizontal="right" vertical="center"/>
    </xf>
    <xf numFmtId="0" fontId="22" fillId="35" borderId="0" xfId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7" fillId="35" borderId="33" xfId="44" applyFont="1" applyFill="1" applyBorder="1" applyAlignment="1" applyProtection="1">
      <alignment horizontal="center" vertical="center" textRotation="90"/>
      <protection locked="0"/>
    </xf>
    <xf numFmtId="0" fontId="27" fillId="35" borderId="12" xfId="44" applyFont="1" applyFill="1" applyBorder="1" applyAlignment="1" applyProtection="1">
      <alignment horizontal="center" vertical="center" textRotation="90"/>
      <protection locked="0"/>
    </xf>
    <xf numFmtId="0" fontId="27" fillId="35" borderId="13" xfId="44" applyFont="1" applyFill="1" applyBorder="1" applyAlignment="1" applyProtection="1">
      <alignment horizontal="center" vertical="center" textRotation="90"/>
      <protection locked="0"/>
    </xf>
    <xf numFmtId="0" fontId="27" fillId="35" borderId="34" xfId="44" applyFont="1" applyFill="1" applyBorder="1" applyAlignment="1" applyProtection="1">
      <alignment horizontal="center" vertical="center" textRotation="90"/>
      <protection locked="0"/>
    </xf>
    <xf numFmtId="0" fontId="27" fillId="35" borderId="15" xfId="44" applyFont="1" applyFill="1" applyBorder="1" applyAlignment="1" applyProtection="1">
      <alignment horizontal="center" vertical="center" textRotation="90"/>
      <protection locked="0"/>
    </xf>
    <xf numFmtId="0" fontId="27" fillId="35" borderId="16" xfId="44" applyFont="1" applyFill="1" applyBorder="1" applyAlignment="1" applyProtection="1">
      <alignment horizontal="center" vertical="center" textRotation="90"/>
      <protection locked="0"/>
    </xf>
    <xf numFmtId="0" fontId="27" fillId="36" borderId="45" xfId="10" applyFont="1" applyFill="1" applyBorder="1" applyAlignment="1" applyProtection="1">
      <alignment horizontal="center" vertical="center"/>
    </xf>
    <xf numFmtId="0" fontId="27" fillId="36" borderId="46" xfId="10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 indent="1"/>
    </xf>
    <xf numFmtId="0" fontId="27" fillId="36" borderId="45" xfId="10" applyFont="1" applyFill="1" applyBorder="1" applyAlignment="1" applyProtection="1">
      <alignment horizontal="left" vertical="center" indent="1"/>
    </xf>
    <xf numFmtId="0" fontId="27" fillId="36" borderId="47" xfId="10" applyFont="1" applyFill="1" applyBorder="1" applyAlignment="1" applyProtection="1">
      <alignment horizontal="center" vertical="center"/>
    </xf>
    <xf numFmtId="0" fontId="27" fillId="36" borderId="49" xfId="10" applyFont="1" applyFill="1" applyBorder="1" applyAlignment="1" applyProtection="1">
      <alignment horizontal="center" vertical="center"/>
    </xf>
    <xf numFmtId="0" fontId="27" fillId="36" borderId="48" xfId="10" applyFont="1" applyFill="1" applyBorder="1" applyAlignment="1" applyProtection="1">
      <alignment horizontal="center" vertical="center"/>
    </xf>
    <xf numFmtId="0" fontId="20" fillId="0" borderId="0" xfId="0" applyFont="1" applyProtection="1">
      <protection locked="0"/>
    </xf>
    <xf numFmtId="0" fontId="28" fillId="35" borderId="42" xfId="0" applyFont="1" applyFill="1" applyBorder="1" applyAlignment="1" applyProtection="1">
      <alignment horizontal="right" vertical="center"/>
    </xf>
    <xf numFmtId="0" fontId="28" fillId="35" borderId="10" xfId="0" applyFont="1" applyFill="1" applyBorder="1" applyAlignment="1" applyProtection="1">
      <alignment horizontal="right" vertical="center"/>
    </xf>
    <xf numFmtId="0" fontId="27" fillId="36" borderId="2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  <protection locked="0"/>
    </xf>
    <xf numFmtId="0" fontId="28" fillId="34" borderId="17" xfId="43" applyFont="1" applyFill="1" applyBorder="1" applyAlignment="1" applyProtection="1">
      <alignment horizontal="right" vertical="center"/>
    </xf>
    <xf numFmtId="0" fontId="28" fillId="34" borderId="19" xfId="43" applyFont="1" applyFill="1" applyBorder="1" applyAlignment="1" applyProtection="1">
      <alignment horizontal="right" vertical="center"/>
    </xf>
    <xf numFmtId="0" fontId="27" fillId="35" borderId="17" xfId="44" applyFont="1" applyFill="1" applyBorder="1" applyAlignment="1" applyProtection="1">
      <alignment horizontal="center" vertical="center"/>
      <protection locked="0"/>
    </xf>
    <xf numFmtId="0" fontId="27" fillId="35" borderId="18" xfId="44" applyFont="1" applyFill="1" applyBorder="1" applyAlignment="1" applyProtection="1">
      <alignment horizontal="center" vertical="center"/>
      <protection locked="0"/>
    </xf>
    <xf numFmtId="0" fontId="27" fillId="35" borderId="19" xfId="44" applyFont="1" applyFill="1" applyBorder="1" applyAlignment="1" applyProtection="1">
      <alignment horizontal="center" vertical="center"/>
      <protection locked="0"/>
    </xf>
    <xf numFmtId="0" fontId="28" fillId="35" borderId="11" xfId="43" applyFont="1" applyFill="1" applyBorder="1" applyAlignment="1" applyProtection="1">
      <alignment horizontal="right" vertical="center"/>
    </xf>
    <xf numFmtId="0" fontId="28" fillId="35" borderId="13" xfId="43" applyFont="1" applyFill="1" applyBorder="1" applyAlignment="1" applyProtection="1">
      <alignment horizontal="right" vertical="center"/>
    </xf>
    <xf numFmtId="0" fontId="28" fillId="0" borderId="41" xfId="24" applyFont="1" applyFill="1" applyBorder="1" applyAlignment="1" applyProtection="1">
      <alignment horizontal="left" vertical="center" indent="1"/>
      <protection locked="0"/>
    </xf>
    <xf numFmtId="0" fontId="28" fillId="0" borderId="42" xfId="24" applyFont="1" applyFill="1" applyBorder="1" applyAlignment="1" applyProtection="1">
      <alignment horizontal="left" vertical="center" indent="1"/>
      <protection locked="0"/>
    </xf>
    <xf numFmtId="164" fontId="23" fillId="0" borderId="0" xfId="2" applyNumberFormat="1" applyFont="1" applyBorder="1" applyAlignment="1" applyProtection="1">
      <alignment horizontal="center"/>
    </xf>
    <xf numFmtId="3" fontId="28" fillId="0" borderId="42" xfId="0" applyNumberFormat="1" applyFont="1" applyBorder="1" applyAlignment="1" applyProtection="1">
      <alignment horizontal="right" vertical="center" wrapText="1"/>
    </xf>
    <xf numFmtId="3" fontId="28" fillId="0" borderId="43" xfId="0" applyNumberFormat="1" applyFont="1" applyBorder="1" applyAlignment="1" applyProtection="1">
      <alignment horizontal="right" vertical="center" wrapText="1"/>
    </xf>
    <xf numFmtId="3" fontId="28" fillId="0" borderId="42" xfId="0" applyNumberFormat="1" applyFont="1" applyBorder="1" applyAlignment="1" applyProtection="1">
      <alignment horizontal="right" vertical="center"/>
    </xf>
    <xf numFmtId="0" fontId="27" fillId="36" borderId="32" xfId="0" applyFont="1" applyFill="1" applyBorder="1" applyAlignment="1" applyProtection="1">
      <alignment horizontal="center" vertical="center" textRotation="90"/>
      <protection locked="0"/>
    </xf>
    <xf numFmtId="0" fontId="27" fillId="36" borderId="44" xfId="0" applyFont="1" applyFill="1" applyBorder="1" applyAlignment="1" applyProtection="1">
      <alignment horizontal="center" vertical="center"/>
    </xf>
    <xf numFmtId="0" fontId="27" fillId="36" borderId="45" xfId="0" applyFont="1" applyFill="1" applyBorder="1" applyAlignment="1" applyProtection="1">
      <alignment horizontal="center" vertical="center"/>
    </xf>
    <xf numFmtId="3" fontId="28" fillId="0" borderId="32" xfId="0" applyNumberFormat="1" applyFont="1" applyBorder="1" applyAlignment="1" applyProtection="1">
      <alignment horizontal="right" vertical="center" wrapText="1"/>
    </xf>
    <xf numFmtId="3" fontId="28" fillId="36" borderId="10" xfId="24" applyNumberFormat="1" applyFont="1" applyFill="1" applyBorder="1" applyAlignment="1" applyProtection="1">
      <alignment horizontal="right" vertical="center" wrapText="1"/>
    </xf>
    <xf numFmtId="3" fontId="28" fillId="36" borderId="32" xfId="24" applyNumberFormat="1" applyFont="1" applyFill="1" applyBorder="1" applyAlignment="1" applyProtection="1">
      <alignment horizontal="right" vertical="center" wrapText="1"/>
    </xf>
    <xf numFmtId="0" fontId="27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4" borderId="25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left" vertical="center" wrapText="1" indent="1"/>
    </xf>
    <xf numFmtId="0" fontId="28" fillId="35" borderId="25" xfId="0" applyFont="1" applyFill="1" applyBorder="1" applyAlignment="1" applyProtection="1">
      <alignment horizontal="left" vertical="center" wrapText="1" indent="1"/>
    </xf>
    <xf numFmtId="0" fontId="28" fillId="35" borderId="10" xfId="0" applyFont="1" applyFill="1" applyBorder="1" applyAlignment="1" applyProtection="1">
      <alignment horizontal="left" vertical="center" wrapText="1" indent="1"/>
    </xf>
    <xf numFmtId="0" fontId="28" fillId="35" borderId="41" xfId="0" applyFont="1" applyFill="1" applyBorder="1" applyAlignment="1" applyProtection="1">
      <alignment horizontal="left" vertical="center" wrapText="1" indent="1"/>
    </xf>
    <xf numFmtId="0" fontId="28" fillId="35" borderId="42" xfId="0" applyFont="1" applyFill="1" applyBorder="1" applyAlignment="1" applyProtection="1">
      <alignment horizontal="left" vertical="center" wrapText="1" indent="1"/>
    </xf>
    <xf numFmtId="3" fontId="28" fillId="35" borderId="10" xfId="0" applyNumberFormat="1" applyFont="1" applyFill="1" applyBorder="1" applyAlignment="1" applyProtection="1">
      <alignment horizontal="right" vertical="center"/>
    </xf>
    <xf numFmtId="0" fontId="28" fillId="35" borderId="32" xfId="0" applyFont="1" applyFill="1" applyBorder="1" applyAlignment="1" applyProtection="1">
      <alignment horizontal="right" vertical="center"/>
    </xf>
    <xf numFmtId="0" fontId="27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4" borderId="32" xfId="0" applyFont="1" applyFill="1" applyBorder="1" applyAlignment="1" applyProtection="1">
      <alignment horizontal="right" vertical="center"/>
    </xf>
    <xf numFmtId="0" fontId="27" fillId="35" borderId="21" xfId="0" applyFont="1" applyFill="1" applyBorder="1" applyAlignment="1" applyProtection="1">
      <alignment horizontal="center" vertical="center"/>
    </xf>
    <xf numFmtId="0" fontId="27" fillId="35" borderId="31" xfId="0" applyFont="1" applyFill="1" applyBorder="1" applyAlignment="1" applyProtection="1">
      <alignment horizontal="center" vertical="center"/>
    </xf>
    <xf numFmtId="0" fontId="28" fillId="34" borderId="25" xfId="0" applyFont="1" applyFill="1" applyBorder="1" applyAlignment="1" applyProtection="1">
      <alignment horizontal="left" vertical="center" wrapText="1"/>
    </xf>
    <xf numFmtId="0" fontId="28" fillId="34" borderId="10" xfId="0" applyFont="1" applyFill="1" applyBorder="1" applyAlignment="1" applyProtection="1">
      <alignment horizontal="left" vertical="center" wrapText="1"/>
    </xf>
    <xf numFmtId="0" fontId="28" fillId="35" borderId="41" xfId="0" applyFont="1" applyFill="1" applyBorder="1" applyAlignment="1" applyProtection="1">
      <alignment horizontal="left" vertical="center" wrapText="1"/>
    </xf>
    <xf numFmtId="0" fontId="28" fillId="35" borderId="42" xfId="0" applyFont="1" applyFill="1" applyBorder="1" applyAlignment="1" applyProtection="1">
      <alignment horizontal="left" vertical="center" wrapText="1"/>
    </xf>
    <xf numFmtId="0" fontId="28" fillId="35" borderId="25" xfId="0" applyFont="1" applyFill="1" applyBorder="1" applyAlignment="1" applyProtection="1">
      <alignment horizontal="left" vertical="center" wrapText="1"/>
    </xf>
    <xf numFmtId="0" fontId="28" fillId="35" borderId="10" xfId="0" applyFont="1" applyFill="1" applyBorder="1" applyAlignment="1" applyProtection="1">
      <alignment horizontal="left" vertical="center" wrapText="1"/>
    </xf>
    <xf numFmtId="0" fontId="27" fillId="35" borderId="20" xfId="0" applyFont="1" applyFill="1" applyBorder="1" applyAlignment="1" applyProtection="1">
      <alignment horizontal="center" vertical="center" wrapText="1"/>
      <protection locked="0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1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8" fillId="34" borderId="25" xfId="24" applyFont="1" applyFill="1" applyBorder="1" applyAlignment="1" applyProtection="1">
      <alignment horizontal="left" vertical="center"/>
      <protection locked="0"/>
    </xf>
    <xf numFmtId="0" fontId="28" fillId="34" borderId="10" xfId="24" applyFont="1" applyFill="1" applyBorder="1" applyAlignment="1" applyProtection="1">
      <alignment horizontal="left" vertical="center"/>
      <protection locked="0"/>
    </xf>
    <xf numFmtId="0" fontId="28" fillId="0" borderId="25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34" borderId="25" xfId="0" applyFont="1" applyFill="1" applyBorder="1" applyAlignment="1" applyProtection="1">
      <alignment horizontal="left" vertical="center"/>
    </xf>
    <xf numFmtId="0" fontId="28" fillId="34" borderId="10" xfId="0" applyFont="1" applyFill="1" applyBorder="1" applyAlignment="1" applyProtection="1">
      <alignment horizontal="left" vertical="center"/>
    </xf>
    <xf numFmtId="0" fontId="28" fillId="34" borderId="44" xfId="0" applyFont="1" applyFill="1" applyBorder="1" applyAlignment="1" applyProtection="1">
      <alignment horizontal="left" vertical="center"/>
    </xf>
    <xf numFmtId="0" fontId="28" fillId="34" borderId="45" xfId="0" applyFont="1" applyFill="1" applyBorder="1" applyAlignment="1" applyProtection="1">
      <alignment horizontal="left" vertical="center"/>
    </xf>
    <xf numFmtId="0" fontId="28" fillId="35" borderId="25" xfId="0" applyFont="1" applyFill="1" applyBorder="1" applyAlignment="1" applyProtection="1">
      <alignment horizontal="left" vertical="center"/>
    </xf>
    <xf numFmtId="0" fontId="28" fillId="35" borderId="10" xfId="0" applyFont="1" applyFill="1" applyBorder="1" applyAlignment="1" applyProtection="1">
      <alignment horizontal="left" vertical="center"/>
    </xf>
    <xf numFmtId="0" fontId="28" fillId="35" borderId="41" xfId="0" applyFont="1" applyFill="1" applyBorder="1" applyAlignment="1" applyProtection="1">
      <alignment horizontal="left" vertical="center"/>
    </xf>
    <xf numFmtId="0" fontId="28" fillId="35" borderId="42" xfId="0" applyFont="1" applyFill="1" applyBorder="1" applyAlignment="1" applyProtection="1">
      <alignment horizontal="left" vertical="center"/>
    </xf>
    <xf numFmtId="0" fontId="27" fillId="35" borderId="17" xfId="44" applyFont="1" applyFill="1" applyBorder="1" applyAlignment="1" applyProtection="1">
      <alignment horizontal="center" vertical="center" wrapText="1"/>
      <protection locked="0"/>
    </xf>
    <xf numFmtId="0" fontId="27" fillId="35" borderId="19" xfId="44" applyFont="1" applyFill="1" applyBorder="1" applyAlignment="1" applyProtection="1">
      <alignment horizontal="center" vertical="center" wrapText="1"/>
      <protection locked="0"/>
    </xf>
    <xf numFmtId="0" fontId="27" fillId="36" borderId="31" xfId="0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 applyProtection="1">
      <alignment horizontal="left" vertical="center" indent="1"/>
      <protection locked="0"/>
    </xf>
    <xf numFmtId="0" fontId="28" fillId="0" borderId="10" xfId="0" applyFont="1" applyFill="1" applyBorder="1" applyAlignment="1" applyProtection="1">
      <alignment horizontal="left" vertical="center" indent="1"/>
      <protection locked="0"/>
    </xf>
    <xf numFmtId="0" fontId="28" fillId="36" borderId="25" xfId="24" applyFont="1" applyFill="1" applyBorder="1" applyAlignment="1" applyProtection="1">
      <alignment horizontal="left" vertical="center" indent="1"/>
      <protection locked="0"/>
    </xf>
    <xf numFmtId="0" fontId="28" fillId="36" borderId="10" xfId="24" applyFont="1" applyFill="1" applyBorder="1" applyAlignment="1" applyProtection="1">
      <alignment horizontal="left" vertical="center" indent="1"/>
      <protection locked="0"/>
    </xf>
    <xf numFmtId="0" fontId="28" fillId="0" borderId="25" xfId="24" applyFont="1" applyFill="1" applyBorder="1" applyAlignment="1" applyProtection="1">
      <alignment horizontal="left" vertical="center" indent="1"/>
      <protection locked="0"/>
    </xf>
    <xf numFmtId="0" fontId="28" fillId="0" borderId="10" xfId="24" applyFont="1" applyFill="1" applyBorder="1" applyAlignment="1" applyProtection="1">
      <alignment horizontal="left" vertical="center" indent="1"/>
      <protection locked="0"/>
    </xf>
    <xf numFmtId="0" fontId="27" fillId="35" borderId="20" xfId="44" applyFont="1" applyFill="1" applyBorder="1" applyAlignment="1" applyProtection="1">
      <alignment horizontal="center" vertical="center"/>
      <protection locked="0"/>
    </xf>
    <xf numFmtId="0" fontId="27" fillId="35" borderId="21" xfId="44" applyFont="1" applyFill="1" applyBorder="1" applyAlignment="1" applyProtection="1">
      <alignment horizontal="center" vertical="center"/>
      <protection locked="0"/>
    </xf>
    <xf numFmtId="0" fontId="27" fillId="35" borderId="25" xfId="44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/>
      <protection locked="0"/>
    </xf>
    <xf numFmtId="3" fontId="28" fillId="0" borderId="10" xfId="24" applyNumberFormat="1" applyFont="1" applyFill="1" applyBorder="1" applyAlignment="1" applyProtection="1">
      <alignment horizontal="right" vertical="center"/>
    </xf>
    <xf numFmtId="0" fontId="28" fillId="35" borderId="17" xfId="43" applyFont="1" applyFill="1" applyBorder="1" applyAlignment="1" applyProtection="1">
      <alignment horizontal="right" vertical="center"/>
    </xf>
    <xf numFmtId="0" fontId="28" fillId="35" borderId="26" xfId="43" applyFont="1" applyFill="1" applyBorder="1" applyAlignment="1" applyProtection="1">
      <alignment horizontal="right" vertical="center"/>
    </xf>
    <xf numFmtId="0" fontId="28" fillId="35" borderId="19" xfId="43" applyFont="1" applyFill="1" applyBorder="1" applyAlignment="1" applyProtection="1">
      <alignment horizontal="right" vertical="center"/>
    </xf>
    <xf numFmtId="0" fontId="28" fillId="34" borderId="26" xfId="43" applyFont="1" applyFill="1" applyBorder="1" applyAlignment="1" applyProtection="1">
      <alignment horizontal="right" vertical="center"/>
    </xf>
    <xf numFmtId="0" fontId="28" fillId="33" borderId="25" xfId="0" applyFont="1" applyFill="1" applyBorder="1" applyAlignment="1" applyProtection="1">
      <alignment horizontal="left" vertical="center" indent="1"/>
      <protection locked="0"/>
    </xf>
    <xf numFmtId="0" fontId="28" fillId="33" borderId="10" xfId="0" applyFont="1" applyFill="1" applyBorder="1" applyAlignment="1" applyProtection="1">
      <alignment horizontal="left" vertical="center" indent="1"/>
      <protection locked="0"/>
    </xf>
    <xf numFmtId="3" fontId="28" fillId="33" borderId="10" xfId="24" applyNumberFormat="1" applyFont="1" applyFill="1" applyBorder="1" applyAlignment="1" applyProtection="1">
      <alignment horizontal="right" vertical="center"/>
    </xf>
    <xf numFmtId="3" fontId="28" fillId="33" borderId="17" xfId="24" applyNumberFormat="1" applyFont="1" applyFill="1" applyBorder="1" applyAlignment="1" applyProtection="1">
      <alignment horizontal="right" vertical="center"/>
    </xf>
    <xf numFmtId="3" fontId="28" fillId="33" borderId="18" xfId="24" applyNumberFormat="1" applyFont="1" applyFill="1" applyBorder="1" applyAlignment="1" applyProtection="1">
      <alignment horizontal="right" vertical="center"/>
    </xf>
    <xf numFmtId="3" fontId="28" fillId="33" borderId="19" xfId="24" applyNumberFormat="1" applyFont="1" applyFill="1" applyBorder="1" applyAlignment="1" applyProtection="1">
      <alignment horizontal="right" vertical="center"/>
    </xf>
    <xf numFmtId="0" fontId="27" fillId="33" borderId="44" xfId="10" applyFont="1" applyFill="1" applyBorder="1" applyAlignment="1" applyProtection="1">
      <alignment horizontal="center" vertical="center"/>
      <protection locked="0"/>
    </xf>
    <xf numFmtId="0" fontId="27" fillId="33" borderId="45" xfId="10" applyFont="1" applyFill="1" applyBorder="1" applyAlignment="1" applyProtection="1">
      <alignment horizontal="center" vertical="center"/>
      <protection locked="0"/>
    </xf>
    <xf numFmtId="0" fontId="27" fillId="35" borderId="22" xfId="0" applyFont="1" applyFill="1" applyBorder="1" applyAlignment="1" applyProtection="1">
      <alignment horizontal="center" vertical="center"/>
    </xf>
    <xf numFmtId="0" fontId="27" fillId="35" borderId="23" xfId="0" applyFont="1" applyFill="1" applyBorder="1" applyAlignment="1" applyProtection="1">
      <alignment horizontal="center" vertical="center"/>
    </xf>
    <xf numFmtId="0" fontId="27" fillId="35" borderId="24" xfId="0" applyFont="1" applyFill="1" applyBorder="1" applyAlignment="1" applyProtection="1">
      <alignment horizontal="center" vertical="center"/>
    </xf>
    <xf numFmtId="0" fontId="28" fillId="35" borderId="43" xfId="0" applyFont="1" applyFill="1" applyBorder="1" applyAlignment="1" applyProtection="1">
      <alignment horizontal="right" vertical="center"/>
    </xf>
    <xf numFmtId="0" fontId="27" fillId="35" borderId="26" xfId="44" applyFont="1" applyFill="1" applyBorder="1" applyAlignment="1" applyProtection="1">
      <alignment horizontal="center" vertical="center"/>
      <protection locked="0"/>
    </xf>
    <xf numFmtId="0" fontId="28" fillId="35" borderId="35" xfId="43" applyFont="1" applyFill="1" applyBorder="1" applyAlignment="1" applyProtection="1">
      <alignment horizontal="right" vertical="center"/>
    </xf>
    <xf numFmtId="0" fontId="28" fillId="0" borderId="41" xfId="0" applyFont="1" applyFill="1" applyBorder="1" applyAlignment="1" applyProtection="1">
      <alignment horizontal="left" vertical="center" wrapText="1"/>
    </xf>
    <xf numFmtId="0" fontId="28" fillId="0" borderId="42" xfId="0" applyFont="1" applyFill="1" applyBorder="1" applyAlignment="1" applyProtection="1">
      <alignment horizontal="left" vertical="center" wrapText="1"/>
    </xf>
    <xf numFmtId="3" fontId="28" fillId="36" borderId="42" xfId="24" applyNumberFormat="1" applyFont="1" applyFill="1" applyBorder="1" applyAlignment="1" applyProtection="1">
      <alignment horizontal="right" vertical="center" wrapText="1"/>
    </xf>
    <xf numFmtId="3" fontId="27" fillId="35" borderId="45" xfId="0" applyNumberFormat="1" applyFont="1" applyFill="1" applyBorder="1" applyAlignment="1" applyProtection="1">
      <alignment horizontal="center" vertical="center"/>
    </xf>
    <xf numFmtId="0" fontId="28" fillId="36" borderId="41" xfId="0" applyFont="1" applyFill="1" applyBorder="1" applyAlignment="1" applyProtection="1">
      <alignment horizontal="left" vertical="center"/>
    </xf>
    <xf numFmtId="0" fontId="28" fillId="36" borderId="42" xfId="0" applyFont="1" applyFill="1" applyBorder="1" applyAlignment="1" applyProtection="1">
      <alignment horizontal="left" vertical="center"/>
    </xf>
    <xf numFmtId="0" fontId="28" fillId="36" borderId="25" xfId="0" applyFont="1" applyFill="1" applyBorder="1" applyAlignment="1" applyProtection="1">
      <alignment horizontal="left" vertical="center"/>
    </xf>
    <xf numFmtId="0" fontId="28" fillId="36" borderId="10" xfId="0" applyFont="1" applyFill="1" applyBorder="1" applyAlignment="1" applyProtection="1">
      <alignment horizontal="left" vertical="center"/>
    </xf>
    <xf numFmtId="0" fontId="27" fillId="35" borderId="44" xfId="0" applyFont="1" applyFill="1" applyBorder="1" applyAlignment="1" applyProtection="1">
      <alignment horizontal="center" vertical="center"/>
    </xf>
    <xf numFmtId="0" fontId="27" fillId="35" borderId="45" xfId="0" applyFont="1" applyFill="1" applyBorder="1" applyAlignment="1" applyProtection="1">
      <alignment horizontal="center" vertical="center"/>
    </xf>
    <xf numFmtId="3" fontId="28" fillId="35" borderId="10" xfId="0" applyNumberFormat="1" applyFont="1" applyFill="1" applyBorder="1" applyAlignment="1" applyProtection="1">
      <alignment horizontal="right" vertical="center" wrapText="1"/>
    </xf>
    <xf numFmtId="3" fontId="28" fillId="36" borderId="10" xfId="0" applyNumberFormat="1" applyFont="1" applyFill="1" applyBorder="1" applyAlignment="1" applyProtection="1">
      <alignment horizontal="right" vertical="center" wrapText="1"/>
    </xf>
    <xf numFmtId="0" fontId="21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1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8" fillId="35" borderId="17" xfId="0" applyNumberFormat="1" applyFont="1" applyFill="1" applyBorder="1" applyAlignment="1" applyProtection="1">
      <alignment horizontal="right" vertical="center" wrapText="1"/>
    </xf>
    <xf numFmtId="3" fontId="28" fillId="35" borderId="26" xfId="0" applyNumberFormat="1" applyFont="1" applyFill="1" applyBorder="1" applyAlignment="1" applyProtection="1">
      <alignment horizontal="right" vertical="center" wrapText="1"/>
    </xf>
    <xf numFmtId="3" fontId="28" fillId="36" borderId="17" xfId="0" applyNumberFormat="1" applyFont="1" applyFill="1" applyBorder="1" applyAlignment="1" applyProtection="1">
      <alignment horizontal="right" vertical="center" wrapText="1"/>
    </xf>
    <xf numFmtId="3" fontId="28" fillId="36" borderId="26" xfId="0" applyNumberFormat="1" applyFont="1" applyFill="1" applyBorder="1" applyAlignment="1" applyProtection="1">
      <alignment horizontal="right" vertical="center" wrapText="1"/>
    </xf>
    <xf numFmtId="0" fontId="21" fillId="36" borderId="2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0" fontId="21" fillId="36" borderId="1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 textRotation="90"/>
      <protection locked="0"/>
    </xf>
    <xf numFmtId="0" fontId="21" fillId="36" borderId="10" xfId="0" applyFont="1" applyFill="1" applyBorder="1" applyAlignment="1" applyProtection="1">
      <alignment horizontal="center" vertical="center" textRotation="90"/>
      <protection locked="0"/>
    </xf>
    <xf numFmtId="3" fontId="20" fillId="0" borderId="0" xfId="0" applyNumberFormat="1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3" fontId="28" fillId="36" borderId="11" xfId="0" applyNumberFormat="1" applyFont="1" applyFill="1" applyBorder="1" applyAlignment="1" applyProtection="1">
      <alignment horizontal="right" vertical="center" wrapText="1"/>
    </xf>
    <xf numFmtId="3" fontId="28" fillId="36" borderId="35" xfId="0" applyNumberFormat="1" applyFont="1" applyFill="1" applyBorder="1" applyAlignment="1" applyProtection="1">
      <alignment horizontal="right" vertical="center" wrapText="1"/>
    </xf>
    <xf numFmtId="3" fontId="27" fillId="35" borderId="47" xfId="24" applyNumberFormat="1" applyFont="1" applyFill="1" applyBorder="1" applyAlignment="1" applyProtection="1">
      <alignment horizontal="center" vertical="center" wrapText="1"/>
    </xf>
    <xf numFmtId="3" fontId="27" fillId="35" borderId="49" xfId="24" applyNumberFormat="1" applyFont="1" applyFill="1" applyBorder="1" applyAlignment="1" applyProtection="1">
      <alignment horizontal="center" vertical="center" wrapText="1"/>
    </xf>
    <xf numFmtId="0" fontId="26" fillId="0" borderId="40" xfId="0" applyFont="1" applyBorder="1" applyAlignment="1" applyProtection="1">
      <alignment horizontal="center" vertical="center" wrapText="1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tygodniowy'!$B$273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tygodniowy'!$J$272,'Meldunek tygodniowy'!$M$272,'Meldunek tygodniowy'!$P$272,'Meldunek tygodniowy'!$S$272,'Meldunek tygodniowy'!$V$272)</c:f>
              <c:strCache>
                <c:ptCount val="5"/>
                <c:pt idx="0">
                  <c:v>28.12.2018 - 03.01.2019</c:v>
                </c:pt>
                <c:pt idx="1">
                  <c:v>04.01.2019 - 10.01.2019</c:v>
                </c:pt>
                <c:pt idx="2">
                  <c:v>11.01.2019 - 17.01.2019</c:v>
                </c:pt>
                <c:pt idx="3">
                  <c:v>18.01.2019 - 24.01.2019</c:v>
                </c:pt>
                <c:pt idx="4">
                  <c:v>25.01.2019 - 31.01.2019</c:v>
                </c:pt>
              </c:strCache>
            </c:strRef>
          </c:cat>
          <c:val>
            <c:numRef>
              <c:f>('Meldunek tygodniowy'!$J$273,'Meldunek tygodniowy'!$M$273,'Meldunek tygodniowy'!$P$273,'Meldunek tygodniowy'!$S$273,'Meldunek tygodniowy'!$V$273)</c:f>
              <c:numCache>
                <c:formatCode>#,##0</c:formatCode>
                <c:ptCount val="5"/>
                <c:pt idx="0">
                  <c:v>1250</c:v>
                </c:pt>
                <c:pt idx="1">
                  <c:v>1251</c:v>
                </c:pt>
                <c:pt idx="2">
                  <c:v>1246</c:v>
                </c:pt>
                <c:pt idx="3">
                  <c:v>1237</c:v>
                </c:pt>
                <c:pt idx="4">
                  <c:v>1249</c:v>
                </c:pt>
              </c:numCache>
            </c:numRef>
          </c:val>
        </c:ser>
        <c:ser>
          <c:idx val="1"/>
          <c:order val="1"/>
          <c:tx>
            <c:strRef>
              <c:f>'Meldunek tygodniowy'!$B$274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tygodniowy'!$J$272,'Meldunek tygodniowy'!$M$272,'Meldunek tygodniowy'!$P$272,'Meldunek tygodniowy'!$S$272,'Meldunek tygodniowy'!$V$272)</c:f>
              <c:strCache>
                <c:ptCount val="5"/>
                <c:pt idx="0">
                  <c:v>28.12.2018 - 03.01.2019</c:v>
                </c:pt>
                <c:pt idx="1">
                  <c:v>04.01.2019 - 10.01.2019</c:v>
                </c:pt>
                <c:pt idx="2">
                  <c:v>11.01.2019 - 17.01.2019</c:v>
                </c:pt>
                <c:pt idx="3">
                  <c:v>18.01.2019 - 24.01.2019</c:v>
                </c:pt>
                <c:pt idx="4">
                  <c:v>25.01.2019 - 31.01.2019</c:v>
                </c:pt>
              </c:strCache>
            </c:strRef>
          </c:cat>
          <c:val>
            <c:numRef>
              <c:f>('Meldunek tygodniowy'!$J$274,'Meldunek tygodniowy'!$M$274,'Meldunek tygodniowy'!$P$274,'Meldunek tygodniowy'!$S$274,'Meldunek tygodniowy'!$V$274)</c:f>
              <c:numCache>
                <c:formatCode>#,##0</c:formatCode>
                <c:ptCount val="5"/>
                <c:pt idx="0">
                  <c:v>1643</c:v>
                </c:pt>
                <c:pt idx="1">
                  <c:v>1652</c:v>
                </c:pt>
                <c:pt idx="2">
                  <c:v>1660</c:v>
                </c:pt>
                <c:pt idx="3">
                  <c:v>1677</c:v>
                </c:pt>
                <c:pt idx="4">
                  <c:v>1680</c:v>
                </c:pt>
              </c:numCache>
            </c:numRef>
          </c:val>
        </c:ser>
        <c:ser>
          <c:idx val="5"/>
          <c:order val="2"/>
          <c:tx>
            <c:strRef>
              <c:f>'Meldunek tygodniowy'!$B$277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tygodniowy'!$J$272,'Meldunek tygodniowy'!$M$272,'Meldunek tygodniowy'!$P$272,'Meldunek tygodniowy'!$S$272,'Meldunek tygodniowy'!$V$272)</c:f>
              <c:strCache>
                <c:ptCount val="5"/>
                <c:pt idx="0">
                  <c:v>28.12.2018 - 03.01.2019</c:v>
                </c:pt>
                <c:pt idx="1">
                  <c:v>04.01.2019 - 10.01.2019</c:v>
                </c:pt>
                <c:pt idx="2">
                  <c:v>11.01.2019 - 17.01.2019</c:v>
                </c:pt>
                <c:pt idx="3">
                  <c:v>18.01.2019 - 24.01.2019</c:v>
                </c:pt>
                <c:pt idx="4">
                  <c:v>25.01.2019 - 31.01.2019</c:v>
                </c:pt>
              </c:strCache>
            </c:strRef>
          </c:cat>
          <c:val>
            <c:numRef>
              <c:f>('Meldunek tygodniowy'!$J$277,'Meldunek tygodniowy'!$M$277,'Meldunek tygodniowy'!$P$277,'Meldunek tygodniowy'!$S$277,'Meldunek tygodniowy'!$V$277)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09862784"/>
        <c:axId val="309864320"/>
        <c:axId val="0"/>
      </c:bar3DChart>
      <c:catAx>
        <c:axId val="3098627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09864320"/>
        <c:crosses val="autoZero"/>
        <c:auto val="1"/>
        <c:lblAlgn val="ctr"/>
        <c:lblOffset val="100"/>
        <c:noMultiLvlLbl val="0"/>
      </c:catAx>
      <c:valAx>
        <c:axId val="30986432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30986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tygodniowy'!$C$70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tygodniowy'!$L$70:$U$70</c:f>
              <c:numCache>
                <c:formatCode>#,##0</c:formatCode>
                <c:ptCount val="10"/>
                <c:pt idx="0">
                  <c:v>1336</c:v>
                </c:pt>
                <c:pt idx="2">
                  <c:v>113</c:v>
                </c:pt>
                <c:pt idx="3">
                  <c:v>37</c:v>
                </c:pt>
                <c:pt idx="4">
                  <c:v>40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228</c:v>
                </c:pt>
              </c:numCache>
            </c:numRef>
          </c:val>
        </c:ser>
        <c:ser>
          <c:idx val="0"/>
          <c:order val="1"/>
          <c:tx>
            <c:strRef>
              <c:f>'Meldunek tygodniowy'!$C$71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tygodniowy'!$L$71:$U$71</c:f>
              <c:numCache>
                <c:formatCode>#,##0</c:formatCode>
                <c:ptCount val="10"/>
                <c:pt idx="0">
                  <c:v>68</c:v>
                </c:pt>
                <c:pt idx="2">
                  <c:v>6</c:v>
                </c:pt>
                <c:pt idx="3">
                  <c:v>10</c:v>
                </c:pt>
                <c:pt idx="4">
                  <c:v>3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</c:ser>
        <c:ser>
          <c:idx val="1"/>
          <c:order val="2"/>
          <c:tx>
            <c:strRef>
              <c:f>'Meldunek tygodniowy'!$C$72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tygodniowy'!$L$72:$U$72</c:f>
              <c:numCache>
                <c:formatCode>#,##0</c:formatCode>
                <c:ptCount val="10"/>
                <c:pt idx="0">
                  <c:v>42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2"/>
          <c:order val="3"/>
          <c:tx>
            <c:strRef>
              <c:f>'Meldunek tygodniowy'!$C$73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tygodniowy'!$L$73:$U$73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tygodniowy'!$C$74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tygodniowy'!$L$74:$U$74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tygodniowy'!$C$75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tygodniowy'!$L$75:$U$75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tygodniowy'!$C$76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tygodniowy'!$L$76:$U$76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tygodniowy'!$C$77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tygodniowy'!$L$77:$U$77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tygodniowy'!$C$78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tygodniowy'!$L$78:$U$78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tygodniowy'!$C$79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tygodniowy'!$L$79:$U$79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tygodniowy'!$C$80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tygodniowy'!$L$80:$U$80</c:f>
              <c:numCache>
                <c:formatCode>#,##0</c:formatCode>
                <c:ptCount val="10"/>
                <c:pt idx="0">
                  <c:v>183</c:v>
                </c:pt>
                <c:pt idx="2">
                  <c:v>28</c:v>
                </c:pt>
                <c:pt idx="3">
                  <c:v>1</c:v>
                </c:pt>
                <c:pt idx="4">
                  <c:v>10</c:v>
                </c:pt>
                <c:pt idx="5">
                  <c:v>23</c:v>
                </c:pt>
                <c:pt idx="6">
                  <c:v>5</c:v>
                </c:pt>
                <c:pt idx="7">
                  <c:v>0</c:v>
                </c:pt>
                <c:pt idx="8">
                  <c:v>14</c:v>
                </c:pt>
                <c:pt idx="9">
                  <c:v>23</c:v>
                </c:pt>
              </c:numCache>
            </c:numRef>
          </c:val>
        </c:ser>
        <c:ser>
          <c:idx val="11"/>
          <c:order val="11"/>
          <c:tx>
            <c:strRef>
              <c:f>'Meldunek tygodniowy'!$C$81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tygodniowy'!$L$81:$U$81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'Meldunek tygodniowy'!$C$82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tygodniowy'!$L$82:$U$82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tygodniowy'!$C$83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tygodniowy'!$L$83:$U$83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tygodniowy'!$C$84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tygodniowy'!$L$69:$U$69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tygodniowy'!$L$84:$U$84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09896320"/>
        <c:axId val="309897856"/>
        <c:axId val="0"/>
      </c:bar3DChart>
      <c:catAx>
        <c:axId val="30989632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897856"/>
        <c:crosses val="autoZero"/>
        <c:auto val="1"/>
        <c:lblAlgn val="ctr"/>
        <c:lblOffset val="100"/>
        <c:noMultiLvlLbl val="0"/>
      </c:catAx>
      <c:valAx>
        <c:axId val="3098978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896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tygodniowy'!$C$178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tygodniowy'!$G$176:$J$177,'Meldunek tygodniowy'!$K$176:$N$177,'Meldunek tygodniowy'!$O$176:$R$177)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tygodniowy'!$G$178:$R$178</c:f>
              <c:numCache>
                <c:formatCode>General</c:formatCode>
                <c:ptCount val="12"/>
                <c:pt idx="0">
                  <c:v>33</c:v>
                </c:pt>
                <c:pt idx="2">
                  <c:v>97</c:v>
                </c:pt>
                <c:pt idx="4">
                  <c:v>21</c:v>
                </c:pt>
                <c:pt idx="6">
                  <c:v>56</c:v>
                </c:pt>
                <c:pt idx="8">
                  <c:v>4</c:v>
                </c:pt>
                <c:pt idx="10">
                  <c:v>7</c:v>
                </c:pt>
              </c:numCache>
            </c:numRef>
          </c:val>
        </c:ser>
        <c:ser>
          <c:idx val="1"/>
          <c:order val="1"/>
          <c:tx>
            <c:strRef>
              <c:f>'Meldunek tygodniowy'!$C$179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tygodniowy'!$G$176:$J$177,'Meldunek tygodniowy'!$K$176:$N$177,'Meldunek tygodniowy'!$O$176:$R$177)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tygodniowy'!$G$179:$R$179</c:f>
              <c:numCache>
                <c:formatCode>General</c:formatCode>
                <c:ptCount val="12"/>
                <c:pt idx="0">
                  <c:v>27</c:v>
                </c:pt>
                <c:pt idx="2">
                  <c:v>33</c:v>
                </c:pt>
                <c:pt idx="4">
                  <c:v>14</c:v>
                </c:pt>
                <c:pt idx="6">
                  <c:v>26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tygodniowy'!$C$180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tygodniowy'!$G$176:$J$177,'Meldunek tygodniowy'!$K$176:$N$177,'Meldunek tygodniowy'!$O$176:$R$177)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tygodniowy'!$G$180:$R$180</c:f>
              <c:numCache>
                <c:formatCode>General</c:formatCode>
                <c:ptCount val="12"/>
                <c:pt idx="0">
                  <c:v>5</c:v>
                </c:pt>
                <c:pt idx="2">
                  <c:v>15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tygodniowy'!$C$181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tygodniowy'!$G$176:$J$177,'Meldunek tygodniowy'!$K$176:$N$177,'Meldunek tygodniowy'!$O$176:$R$177)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tygodniowy'!$G$181:$R$181</c:f>
              <c:numCache>
                <c:formatCode>General</c:formatCode>
                <c:ptCount val="12"/>
                <c:pt idx="0">
                  <c:v>7</c:v>
                </c:pt>
                <c:pt idx="2">
                  <c:v>13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tygodniowy'!$C$182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tygodniowy'!$G$182:$R$182</c:f>
              <c:numCache>
                <c:formatCode>General</c:formatCode>
                <c:ptCount val="12"/>
                <c:pt idx="0">
                  <c:v>6</c:v>
                </c:pt>
                <c:pt idx="2">
                  <c:v>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tygodniowy'!$C$183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tygodniowy'!$G$176:$J$177,'Meldunek tygodniowy'!$K$176:$N$177,'Meldunek tygodniowy'!$O$176:$R$177)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tygodniowy'!$G$183:$R$183</c:f>
              <c:numCache>
                <c:formatCode>General</c:formatCode>
                <c:ptCount val="12"/>
                <c:pt idx="0">
                  <c:v>35</c:v>
                </c:pt>
                <c:pt idx="2">
                  <c:v>38</c:v>
                </c:pt>
                <c:pt idx="4">
                  <c:v>13</c:v>
                </c:pt>
                <c:pt idx="6">
                  <c:v>13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10063104"/>
        <c:axId val="310064640"/>
        <c:axId val="0"/>
      </c:bar3DChart>
      <c:catAx>
        <c:axId val="310063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10064640"/>
        <c:crosses val="autoZero"/>
        <c:auto val="1"/>
        <c:lblAlgn val="ctr"/>
        <c:lblOffset val="100"/>
        <c:noMultiLvlLbl val="0"/>
      </c:catAx>
      <c:valAx>
        <c:axId val="31006464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10063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tygodniowy'!$G$20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tygodniowy'!$K$18:$K$19,'Meldunek tygodniowy'!$M$18:$M$19,'Meldunek tygodniowy'!$O$18:$O$19,'Meldunek tygodniowy'!$Q$18:$Q$19)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01.01.2019 - 31.01.2019 r.</c:v>
                  </c:pt>
                </c:lvl>
              </c:multiLvlStrCache>
            </c:multiLvlStrRef>
          </c:cat>
          <c:val>
            <c:numRef>
              <c:f>('Meldunek tygodniowy'!$K$20,'Meldunek tygodniowy'!$M$20,'Meldunek tygodniowy'!$O$20,'Meldunek tygodniowy'!$Q$20)</c:f>
              <c:numCache>
                <c:formatCode>#,##0</c:formatCode>
                <c:ptCount val="4"/>
                <c:pt idx="0">
                  <c:v>21956</c:v>
                </c:pt>
                <c:pt idx="1">
                  <c:v>10213</c:v>
                </c:pt>
                <c:pt idx="2">
                  <c:v>1924</c:v>
                </c:pt>
                <c:pt idx="3">
                  <c:v>706</c:v>
                </c:pt>
              </c:numCache>
            </c:numRef>
          </c:val>
        </c:ser>
        <c:ser>
          <c:idx val="2"/>
          <c:order val="1"/>
          <c:tx>
            <c:strRef>
              <c:f>'Meldunek tygodniowy'!$G$21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tygodniowy'!$K$18:$K$19,'Meldunek tygodniowy'!$M$18:$M$19,'Meldunek tygodniowy'!$O$18:$O$19,'Meldunek tygodniowy'!$Q$18:$Q$19)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01.01.2019 - 31.01.2019 r.</c:v>
                  </c:pt>
                </c:lvl>
              </c:multiLvlStrCache>
            </c:multiLvlStrRef>
          </c:cat>
          <c:val>
            <c:numRef>
              <c:f>('Meldunek tygodniowy'!$K$21,'Meldunek tygodniowy'!$M$21,'Meldunek tygodniowy'!$O$21,'Meldunek tygodniowy'!$Q$21)</c:f>
              <c:numCache>
                <c:formatCode>#,##0</c:formatCode>
                <c:ptCount val="4"/>
                <c:pt idx="0">
                  <c:v>1754</c:v>
                </c:pt>
                <c:pt idx="1">
                  <c:v>1114</c:v>
                </c:pt>
                <c:pt idx="2">
                  <c:v>215</c:v>
                </c:pt>
                <c:pt idx="3">
                  <c:v>67</c:v>
                </c:pt>
              </c:numCache>
            </c:numRef>
          </c:val>
        </c:ser>
        <c:ser>
          <c:idx val="4"/>
          <c:order val="2"/>
          <c:tx>
            <c:strRef>
              <c:f>'Meldunek tygodniowy'!$G$22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tygodniowy'!$K$18:$K$19,'Meldunek tygodniowy'!$M$18:$M$19,'Meldunek tygodniowy'!$O$18:$O$19,'Meldunek tygodniowy'!$Q$18:$Q$19)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01.01.2019 - 31.01.2019 r.</c:v>
                  </c:pt>
                </c:lvl>
              </c:multiLvlStrCache>
            </c:multiLvlStrRef>
          </c:cat>
          <c:val>
            <c:numRef>
              <c:f>('Meldunek tygodniowy'!$K$22,'Meldunek tygodniowy'!$M$22,'Meldunek tygodniowy'!$O$22,'Meldunek tygodniowy'!$Q$22)</c:f>
              <c:numCache>
                <c:formatCode>#,##0</c:formatCode>
                <c:ptCount val="4"/>
                <c:pt idx="0">
                  <c:v>174</c:v>
                </c:pt>
                <c:pt idx="1">
                  <c:v>93</c:v>
                </c:pt>
                <c:pt idx="2">
                  <c:v>34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0082560"/>
        <c:axId val="310088448"/>
        <c:axId val="0"/>
      </c:bar3DChart>
      <c:catAx>
        <c:axId val="310082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0088448"/>
        <c:crosses val="autoZero"/>
        <c:auto val="1"/>
        <c:lblAlgn val="ctr"/>
        <c:lblOffset val="100"/>
        <c:noMultiLvlLbl val="0"/>
      </c:catAx>
      <c:valAx>
        <c:axId val="3100884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10082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tygodniowy'!$D$126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tygodniowy'!$H$125:$K$125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tygodniowy'!$H$126:$K$126</c:f>
              <c:numCache>
                <c:formatCode>#,##0</c:formatCode>
                <c:ptCount val="4"/>
                <c:pt idx="0">
                  <c:v>57971</c:v>
                </c:pt>
                <c:pt idx="3">
                  <c:v>51210</c:v>
                </c:pt>
              </c:numCache>
            </c:numRef>
          </c:val>
        </c:ser>
        <c:ser>
          <c:idx val="1"/>
          <c:order val="1"/>
          <c:tx>
            <c:strRef>
              <c:f>'Meldunek tygodniowy'!$D$127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tygodniowy'!$H$125:$K$125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tygodniowy'!$H$127:$K$127</c:f>
              <c:numCache>
                <c:formatCode>#,##0</c:formatCode>
                <c:ptCount val="4"/>
                <c:pt idx="0">
                  <c:v>1837</c:v>
                </c:pt>
                <c:pt idx="3">
                  <c:v>1534</c:v>
                </c:pt>
              </c:numCache>
            </c:numRef>
          </c:val>
        </c:ser>
        <c:ser>
          <c:idx val="0"/>
          <c:order val="2"/>
          <c:tx>
            <c:strRef>
              <c:f>'Meldunek tygodniowy'!$D$128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tygodniowy'!$H$125:$K$125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tygodniowy'!$H$128:$K$128</c:f>
              <c:numCache>
                <c:formatCode>#,##0</c:formatCode>
                <c:ptCount val="4"/>
                <c:pt idx="0">
                  <c:v>1957</c:v>
                </c:pt>
                <c:pt idx="3">
                  <c:v>1503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0102272"/>
        <c:axId val="310108160"/>
        <c:axId val="310062144"/>
      </c:bar3DChart>
      <c:catAx>
        <c:axId val="31010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108160"/>
        <c:crosses val="autoZero"/>
        <c:auto val="1"/>
        <c:lblAlgn val="ctr"/>
        <c:lblOffset val="100"/>
        <c:noMultiLvlLbl val="0"/>
      </c:catAx>
      <c:valAx>
        <c:axId val="31010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102272"/>
        <c:crosses val="autoZero"/>
        <c:crossBetween val="between"/>
      </c:valAx>
      <c:serAx>
        <c:axId val="310062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10816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279</xdr:row>
      <xdr:rowOff>0</xdr:rowOff>
    </xdr:from>
    <xdr:to>
      <xdr:col>23</xdr:col>
      <xdr:colOff>9525</xdr:colOff>
      <xdr:row>292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86</xdr:row>
      <xdr:rowOff>69397</xdr:rowOff>
    </xdr:from>
    <xdr:to>
      <xdr:col>23</xdr:col>
      <xdr:colOff>1</xdr:colOff>
      <xdr:row>108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27215</xdr:colOff>
      <xdr:row>192</xdr:row>
      <xdr:rowOff>142193</xdr:rowOff>
    </xdr:from>
    <xdr:to>
      <xdr:col>23</xdr:col>
      <xdr:colOff>238126</xdr:colOff>
      <xdr:row>211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92450</xdr:colOff>
      <xdr:row>24</xdr:row>
      <xdr:rowOff>9526</xdr:rowOff>
    </xdr:from>
    <xdr:to>
      <xdr:col>23</xdr:col>
      <xdr:colOff>54349</xdr:colOff>
      <xdr:row>38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130</xdr:row>
      <xdr:rowOff>1</xdr:rowOff>
    </xdr:from>
    <xdr:to>
      <xdr:col>21</xdr:col>
      <xdr:colOff>238125</xdr:colOff>
      <xdr:row>145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34925</xdr:colOff>
      <xdr:row>244</xdr:row>
      <xdr:rowOff>0</xdr:rowOff>
    </xdr:from>
    <xdr:to>
      <xdr:col>20</xdr:col>
      <xdr:colOff>234084</xdr:colOff>
      <xdr:row>244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212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10583</xdr:colOff>
      <xdr:row>213</xdr:row>
      <xdr:rowOff>31751</xdr:rowOff>
    </xdr:from>
    <xdr:to>
      <xdr:col>25</xdr:col>
      <xdr:colOff>21167</xdr:colOff>
      <xdr:row>222</xdr:row>
      <xdr:rowOff>0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237</xdr:row>
      <xdr:rowOff>0</xdr:rowOff>
    </xdr:from>
    <xdr:to>
      <xdr:col>25</xdr:col>
      <xdr:colOff>10584</xdr:colOff>
      <xdr:row>244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259</xdr:row>
      <xdr:rowOff>0</xdr:rowOff>
    </xdr:from>
    <xdr:to>
      <xdr:col>25</xdr:col>
      <xdr:colOff>10584</xdr:colOff>
      <xdr:row>266</xdr:row>
      <xdr:rowOff>0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293</xdr:row>
      <xdr:rowOff>0</xdr:rowOff>
    </xdr:from>
    <xdr:to>
      <xdr:col>25</xdr:col>
      <xdr:colOff>10584</xdr:colOff>
      <xdr:row>298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25</xdr:col>
      <xdr:colOff>10584</xdr:colOff>
      <xdr:row>63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113</xdr:row>
      <xdr:rowOff>0</xdr:rowOff>
    </xdr:from>
    <xdr:to>
      <xdr:col>25</xdr:col>
      <xdr:colOff>10584</xdr:colOff>
      <xdr:row>119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147</xdr:row>
      <xdr:rowOff>0</xdr:rowOff>
    </xdr:from>
    <xdr:to>
      <xdr:col>25</xdr:col>
      <xdr:colOff>10584</xdr:colOff>
      <xdr:row>151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25</xdr:col>
      <xdr:colOff>10584</xdr:colOff>
      <xdr:row>168</xdr:row>
      <xdr:rowOff>0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301</xdr:row>
      <xdr:rowOff>190499</xdr:rowOff>
    </xdr:from>
    <xdr:to>
      <xdr:col>25</xdr:col>
      <xdr:colOff>10584</xdr:colOff>
      <xdr:row>314</xdr:row>
      <xdr:rowOff>0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318"/>
  <sheetViews>
    <sheetView showGridLines="0" tabSelected="1" view="pageBreakPreview" zoomScale="85" zoomScaleNormal="85" zoomScaleSheetLayoutView="85" zoomScalePageLayoutView="70" workbookViewId="0">
      <selection activeCell="T8" sqref="T8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6" x14ac:dyDescent="0.25">
      <c r="T1" s="37"/>
      <c r="U1" s="38"/>
      <c r="V1" s="38"/>
      <c r="W1" s="38"/>
      <c r="X1" s="38"/>
      <c r="Y1" s="38"/>
      <c r="Z1" s="38"/>
    </row>
    <row r="2" spans="1:26" x14ac:dyDescent="0.25">
      <c r="Q2" s="5"/>
      <c r="T2" s="38"/>
      <c r="U2" s="38"/>
      <c r="V2" s="38"/>
      <c r="W2" s="38"/>
      <c r="X2" s="38"/>
      <c r="Y2" s="38"/>
      <c r="Z2" s="38"/>
    </row>
    <row r="3" spans="1:26" x14ac:dyDescent="0.25">
      <c r="T3" s="38"/>
      <c r="U3" s="38"/>
      <c r="V3" s="38"/>
      <c r="W3" s="38"/>
      <c r="X3" s="38"/>
      <c r="Y3" s="38"/>
      <c r="Z3" s="38"/>
    </row>
    <row r="4" spans="1:26" x14ac:dyDescent="0.25">
      <c r="T4" s="38"/>
      <c r="U4" s="38"/>
      <c r="V4" s="38"/>
      <c r="W4" s="38"/>
      <c r="X4" s="38"/>
      <c r="Y4" s="38"/>
      <c r="Z4" s="38"/>
    </row>
    <row r="5" spans="1:26" x14ac:dyDescent="0.25">
      <c r="E5" s="131" t="s">
        <v>63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T5" s="38"/>
      <c r="U5" s="38"/>
      <c r="V5" s="38"/>
      <c r="W5" s="38"/>
      <c r="X5" s="38"/>
      <c r="Y5" s="38"/>
      <c r="Z5" s="38"/>
    </row>
    <row r="6" spans="1:26" x14ac:dyDescent="0.25"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T6" s="38"/>
      <c r="U6" s="38"/>
      <c r="V6" s="38"/>
      <c r="W6" s="38"/>
      <c r="X6" s="38"/>
      <c r="Y6" s="38"/>
      <c r="Z6" s="38"/>
    </row>
    <row r="7" spans="1:26" x14ac:dyDescent="0.25"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T7" s="38"/>
      <c r="U7" s="38"/>
      <c r="V7" s="38"/>
      <c r="W7" s="38"/>
      <c r="X7" s="38"/>
      <c r="Y7" s="38"/>
      <c r="Z7" s="38"/>
    </row>
    <row r="8" spans="1:26" x14ac:dyDescent="0.25"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T8" s="38"/>
      <c r="U8" s="38"/>
      <c r="V8" s="38"/>
      <c r="W8" s="38"/>
      <c r="X8" s="38"/>
      <c r="Y8" s="38"/>
      <c r="Z8" s="38"/>
    </row>
    <row r="9" spans="1:26" ht="19.5" x14ac:dyDescent="0.3">
      <c r="E9" s="160" t="str">
        <f>CONCATENATE("w okresie ",Arkusz18!A2," - ",Arkusz18!B2," r.")</f>
        <v>w okresie 01.01.2019 - 31.01.2019 r.</v>
      </c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T9" s="38"/>
      <c r="U9" s="38"/>
      <c r="V9" s="38"/>
      <c r="W9" s="38"/>
      <c r="X9" s="38"/>
      <c r="Y9" s="38"/>
      <c r="Z9" s="38"/>
    </row>
    <row r="10" spans="1:26" x14ac:dyDescent="0.25">
      <c r="T10" s="38"/>
      <c r="U10" s="38"/>
      <c r="V10" s="38"/>
      <c r="W10" s="38"/>
      <c r="X10" s="38"/>
      <c r="Y10" s="38"/>
      <c r="Z10" s="38"/>
    </row>
    <row r="11" spans="1:26" ht="18.75" x14ac:dyDescent="0.25">
      <c r="A11" s="8" t="s">
        <v>67</v>
      </c>
      <c r="T11" s="38"/>
      <c r="U11" s="38"/>
      <c r="V11" s="38"/>
      <c r="W11" s="38"/>
      <c r="X11" s="38"/>
      <c r="Y11" s="38"/>
      <c r="Z11" s="38"/>
    </row>
    <row r="12" spans="1:26" ht="18.75" x14ac:dyDescent="0.25">
      <c r="A12" s="8"/>
    </row>
    <row r="14" spans="1:26" x14ac:dyDescent="0.25">
      <c r="A14" s="59" t="s">
        <v>134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1:26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1:26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pans="1:26" ht="15.75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6" ht="28.5" customHeight="1" x14ac:dyDescent="0.25">
      <c r="G18" s="112" t="s">
        <v>2</v>
      </c>
      <c r="H18" s="67"/>
      <c r="I18" s="67"/>
      <c r="J18" s="67"/>
      <c r="K18" s="67" t="s">
        <v>3</v>
      </c>
      <c r="L18" s="67"/>
      <c r="M18" s="104" t="str">
        <f>CONCATENATE("decyzje ",Arkusz18!A2," - ",Arkusz18!B2," r.")</f>
        <v>decyzje 01.01.2019 - 31.01.2019 r.</v>
      </c>
      <c r="N18" s="104"/>
      <c r="O18" s="104"/>
      <c r="P18" s="104"/>
      <c r="Q18" s="104"/>
      <c r="R18" s="105"/>
    </row>
    <row r="19" spans="1:26" ht="60" customHeight="1" x14ac:dyDescent="0.25">
      <c r="G19" s="113"/>
      <c r="H19" s="114"/>
      <c r="I19" s="114"/>
      <c r="J19" s="114"/>
      <c r="K19" s="114"/>
      <c r="L19" s="114"/>
      <c r="M19" s="106" t="s">
        <v>23</v>
      </c>
      <c r="N19" s="106"/>
      <c r="O19" s="106" t="s">
        <v>24</v>
      </c>
      <c r="P19" s="106"/>
      <c r="Q19" s="106" t="s">
        <v>25</v>
      </c>
      <c r="R19" s="164"/>
    </row>
    <row r="20" spans="1:26" x14ac:dyDescent="0.25">
      <c r="G20" s="110" t="s">
        <v>32</v>
      </c>
      <c r="H20" s="111"/>
      <c r="I20" s="111"/>
      <c r="J20" s="111"/>
      <c r="K20" s="44">
        <f>Arkusz9!B5</f>
        <v>21956</v>
      </c>
      <c r="L20" s="44"/>
      <c r="M20" s="56">
        <f>Arkusz9!B3</f>
        <v>10213</v>
      </c>
      <c r="N20" s="56"/>
      <c r="O20" s="56">
        <f>Arkusz9!B2</f>
        <v>1924</v>
      </c>
      <c r="P20" s="56"/>
      <c r="Q20" s="56">
        <f>Arkusz9!B4</f>
        <v>706</v>
      </c>
      <c r="R20" s="167"/>
    </row>
    <row r="21" spans="1:26" x14ac:dyDescent="0.25">
      <c r="G21" s="108" t="s">
        <v>33</v>
      </c>
      <c r="H21" s="109"/>
      <c r="I21" s="109"/>
      <c r="J21" s="109"/>
      <c r="K21" s="107">
        <f>Arkusz9!B13</f>
        <v>1754</v>
      </c>
      <c r="L21" s="107"/>
      <c r="M21" s="168">
        <f>Arkusz9!B11</f>
        <v>1114</v>
      </c>
      <c r="N21" s="168"/>
      <c r="O21" s="168">
        <f>Arkusz9!B10</f>
        <v>215</v>
      </c>
      <c r="P21" s="168"/>
      <c r="Q21" s="168">
        <f>Arkusz9!B12</f>
        <v>67</v>
      </c>
      <c r="R21" s="169"/>
    </row>
    <row r="22" spans="1:26" ht="15.75" thickBot="1" x14ac:dyDescent="0.3">
      <c r="G22" s="239" t="s">
        <v>22</v>
      </c>
      <c r="H22" s="240"/>
      <c r="I22" s="240"/>
      <c r="J22" s="240"/>
      <c r="K22" s="163">
        <f>Arkusz9!B9</f>
        <v>174</v>
      </c>
      <c r="L22" s="163"/>
      <c r="M22" s="161">
        <f>Arkusz9!B7</f>
        <v>93</v>
      </c>
      <c r="N22" s="161"/>
      <c r="O22" s="161">
        <f>Arkusz9!B6</f>
        <v>34</v>
      </c>
      <c r="P22" s="161"/>
      <c r="Q22" s="161">
        <f>Arkusz9!B8</f>
        <v>32</v>
      </c>
      <c r="R22" s="162"/>
    </row>
    <row r="23" spans="1:26" ht="15.75" thickBot="1" x14ac:dyDescent="0.3">
      <c r="G23" s="165" t="s">
        <v>69</v>
      </c>
      <c r="H23" s="166"/>
      <c r="I23" s="166"/>
      <c r="J23" s="166"/>
      <c r="K23" s="46">
        <f>SUM(K20:K22)</f>
        <v>23884</v>
      </c>
      <c r="L23" s="46"/>
      <c r="M23" s="46">
        <f>SUM(M20:M22)</f>
        <v>11420</v>
      </c>
      <c r="N23" s="46"/>
      <c r="O23" s="46">
        <f>SUM(O20:O22)</f>
        <v>2173</v>
      </c>
      <c r="P23" s="46"/>
      <c r="Q23" s="46">
        <f>SUM(Q20:Q22)</f>
        <v>805</v>
      </c>
      <c r="R23" s="47"/>
      <c r="T23" s="265"/>
      <c r="U23" s="266"/>
    </row>
    <row r="27" spans="1:26" x14ac:dyDescent="0.25">
      <c r="V27" s="11"/>
      <c r="W27" s="11"/>
      <c r="Z27" s="11"/>
    </row>
    <row r="33" spans="7:26" x14ac:dyDescent="0.25">
      <c r="V33" s="18"/>
      <c r="W33" s="18"/>
      <c r="X33" s="18"/>
      <c r="Y33" s="19"/>
      <c r="Z33" s="18"/>
    </row>
    <row r="34" spans="7:26" x14ac:dyDescent="0.25">
      <c r="V34" s="18"/>
      <c r="W34" s="18"/>
      <c r="X34" s="18"/>
      <c r="Y34" s="19"/>
      <c r="Z34" s="18"/>
    </row>
    <row r="35" spans="7:26" x14ac:dyDescent="0.25">
      <c r="V35" s="18"/>
      <c r="W35" s="18"/>
      <c r="X35" s="18"/>
      <c r="Y35" s="19"/>
      <c r="Z35" s="18"/>
    </row>
    <row r="36" spans="7:26" x14ac:dyDescent="0.25">
      <c r="V36" s="18"/>
      <c r="W36" s="18"/>
      <c r="X36" s="18"/>
      <c r="Y36" s="19"/>
      <c r="Z36" s="18"/>
    </row>
    <row r="37" spans="7:26" x14ac:dyDescent="0.25">
      <c r="V37" s="18"/>
      <c r="W37" s="18"/>
      <c r="X37" s="18"/>
      <c r="Y37" s="19"/>
      <c r="Z37" s="18"/>
    </row>
    <row r="38" spans="7:26" x14ac:dyDescent="0.25">
      <c r="V38" s="18"/>
      <c r="W38" s="18"/>
      <c r="X38" s="18"/>
      <c r="Y38" s="19"/>
      <c r="Z38" s="18"/>
    </row>
    <row r="39" spans="7:26" x14ac:dyDescent="0.25">
      <c r="V39" s="18"/>
      <c r="W39" s="18"/>
      <c r="X39" s="18"/>
      <c r="Y39" s="19"/>
      <c r="Z39" s="18"/>
    </row>
    <row r="40" spans="7:26" ht="15.75" thickBot="1" x14ac:dyDescent="0.3">
      <c r="V40" s="18"/>
      <c r="W40" s="18"/>
      <c r="X40" s="18"/>
      <c r="Y40" s="19"/>
      <c r="Z40" s="18"/>
    </row>
    <row r="41" spans="7:26" ht="63.75" customHeight="1" x14ac:dyDescent="0.25">
      <c r="G41" s="259" t="s">
        <v>2</v>
      </c>
      <c r="H41" s="260"/>
      <c r="I41" s="260"/>
      <c r="J41" s="260"/>
      <c r="K41" s="260"/>
      <c r="L41" s="260"/>
      <c r="M41" s="260"/>
      <c r="N41" s="260"/>
      <c r="O41" s="263" t="s">
        <v>3</v>
      </c>
      <c r="P41" s="263"/>
      <c r="Q41" s="251" t="s">
        <v>74</v>
      </c>
      <c r="R41" s="252"/>
      <c r="U41" s="18"/>
      <c r="V41" s="18"/>
      <c r="W41" s="18"/>
      <c r="X41" s="18"/>
      <c r="Y41" s="19"/>
    </row>
    <row r="42" spans="7:26" x14ac:dyDescent="0.25">
      <c r="G42" s="261"/>
      <c r="H42" s="262"/>
      <c r="I42" s="262"/>
      <c r="J42" s="262"/>
      <c r="K42" s="262"/>
      <c r="L42" s="262"/>
      <c r="M42" s="262"/>
      <c r="N42" s="262"/>
      <c r="O42" s="264"/>
      <c r="P42" s="264"/>
      <c r="Q42" s="253"/>
      <c r="R42" s="254"/>
      <c r="U42" s="18"/>
      <c r="V42" s="18"/>
      <c r="W42" s="18"/>
      <c r="X42" s="18"/>
      <c r="Y42" s="19"/>
    </row>
    <row r="43" spans="7:26" x14ac:dyDescent="0.25">
      <c r="G43" s="203" t="s">
        <v>70</v>
      </c>
      <c r="H43" s="204"/>
      <c r="I43" s="204"/>
      <c r="J43" s="204"/>
      <c r="K43" s="204"/>
      <c r="L43" s="204"/>
      <c r="M43" s="204"/>
      <c r="N43" s="204"/>
      <c r="O43" s="249">
        <f>Arkusz10!A2</f>
        <v>594</v>
      </c>
      <c r="P43" s="249"/>
      <c r="Q43" s="255">
        <f>Arkusz10!A3</f>
        <v>655</v>
      </c>
      <c r="R43" s="256"/>
      <c r="U43" s="18"/>
      <c r="V43" s="18"/>
      <c r="W43" s="18"/>
      <c r="X43" s="18"/>
      <c r="Y43" s="19"/>
    </row>
    <row r="44" spans="7:26" x14ac:dyDescent="0.25">
      <c r="G44" s="245" t="s">
        <v>71</v>
      </c>
      <c r="H44" s="246"/>
      <c r="I44" s="246"/>
      <c r="J44" s="246"/>
      <c r="K44" s="246"/>
      <c r="L44" s="246"/>
      <c r="M44" s="246"/>
      <c r="N44" s="246"/>
      <c r="O44" s="250">
        <f>Arkusz10!A4</f>
        <v>56</v>
      </c>
      <c r="P44" s="250"/>
      <c r="Q44" s="257">
        <f>Arkusz10!A5</f>
        <v>115</v>
      </c>
      <c r="R44" s="258"/>
      <c r="U44" s="18"/>
      <c r="V44" s="18"/>
      <c r="W44" s="18"/>
      <c r="X44" s="18"/>
      <c r="Y44" s="19"/>
    </row>
    <row r="45" spans="7:26" x14ac:dyDescent="0.25">
      <c r="G45" s="203" t="s">
        <v>72</v>
      </c>
      <c r="H45" s="204"/>
      <c r="I45" s="204"/>
      <c r="J45" s="204"/>
      <c r="K45" s="204"/>
      <c r="L45" s="204"/>
      <c r="M45" s="204"/>
      <c r="N45" s="204"/>
      <c r="O45" s="249">
        <f>Arkusz10!A6</f>
        <v>25</v>
      </c>
      <c r="P45" s="249"/>
      <c r="Q45" s="255">
        <f>Arkusz10!A7</f>
        <v>30</v>
      </c>
      <c r="R45" s="256"/>
      <c r="U45" s="18"/>
      <c r="V45" s="18"/>
      <c r="W45" s="18"/>
      <c r="X45" s="18"/>
      <c r="Y45" s="19"/>
    </row>
    <row r="46" spans="7:26" ht="15.75" thickBot="1" x14ac:dyDescent="0.3">
      <c r="G46" s="243" t="s">
        <v>73</v>
      </c>
      <c r="H46" s="244"/>
      <c r="I46" s="244"/>
      <c r="J46" s="244"/>
      <c r="K46" s="244"/>
      <c r="L46" s="244"/>
      <c r="M46" s="244"/>
      <c r="N46" s="244"/>
      <c r="O46" s="241">
        <f>Arkusz10!A8</f>
        <v>0</v>
      </c>
      <c r="P46" s="241"/>
      <c r="Q46" s="267">
        <f>Arkusz10!A9</f>
        <v>1</v>
      </c>
      <c r="R46" s="268"/>
      <c r="U46" s="18"/>
      <c r="V46" s="18"/>
      <c r="W46" s="18"/>
      <c r="X46" s="18"/>
      <c r="Y46" s="19"/>
    </row>
    <row r="47" spans="7:26" ht="15.75" thickBot="1" x14ac:dyDescent="0.3">
      <c r="G47" s="247" t="s">
        <v>69</v>
      </c>
      <c r="H47" s="248"/>
      <c r="I47" s="248"/>
      <c r="J47" s="248"/>
      <c r="K47" s="248"/>
      <c r="L47" s="248"/>
      <c r="M47" s="248"/>
      <c r="N47" s="248"/>
      <c r="O47" s="242">
        <f>SUM(O43:O46)</f>
        <v>675</v>
      </c>
      <c r="P47" s="242"/>
      <c r="Q47" s="269">
        <f>SUM(Q43:Q46)</f>
        <v>801</v>
      </c>
      <c r="R47" s="270"/>
      <c r="U47" s="18"/>
      <c r="V47" s="18"/>
      <c r="W47" s="18"/>
      <c r="X47" s="18"/>
      <c r="Y47" s="19"/>
    </row>
    <row r="48" spans="7:26" x14ac:dyDescent="0.25">
      <c r="V48" s="18"/>
      <c r="W48" s="18"/>
      <c r="X48" s="18"/>
      <c r="Y48" s="19"/>
      <c r="Z48" s="18"/>
    </row>
    <row r="49" spans="1:25" x14ac:dyDescent="0.25">
      <c r="A49" s="52" t="s">
        <v>167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</row>
    <row r="57" spans="1:25" s="36" customForma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 spans="1:25" s="36" customForma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</row>
    <row r="59" spans="1:25" s="36" customForma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</row>
    <row r="60" spans="1:25" s="36" customForma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</row>
    <row r="61" spans="1:25" s="36" customForma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</row>
    <row r="62" spans="1:25" s="36" customForma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</row>
    <row r="63" spans="1:25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</row>
    <row r="66" spans="1:26" ht="36" customHeight="1" x14ac:dyDescent="0.25">
      <c r="A66" s="59" t="s">
        <v>135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</row>
    <row r="67" spans="1:26" x14ac:dyDescent="0.25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</row>
    <row r="68" spans="1:26" ht="15.75" thickBot="1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271" t="str">
        <f>CONCATENATE(Arkusz18!C2," - ",Arkusz18!B2," r.")</f>
        <v>01.01.2019 - 31.01.2019 r.</v>
      </c>
      <c r="M68" s="271"/>
      <c r="N68" s="271"/>
      <c r="O68" s="271"/>
      <c r="P68" s="271"/>
      <c r="Q68" s="271"/>
      <c r="R68" s="271"/>
      <c r="S68" s="271"/>
      <c r="T68" s="271"/>
      <c r="U68" s="271"/>
      <c r="V68" s="271"/>
    </row>
    <row r="69" spans="1:26" ht="187.5" x14ac:dyDescent="0.25">
      <c r="C69" s="149" t="s">
        <v>2</v>
      </c>
      <c r="D69" s="150"/>
      <c r="E69" s="150"/>
      <c r="F69" s="150"/>
      <c r="G69" s="150"/>
      <c r="H69" s="150"/>
      <c r="I69" s="150"/>
      <c r="J69" s="150"/>
      <c r="K69" s="150"/>
      <c r="L69" s="57" t="s">
        <v>76</v>
      </c>
      <c r="M69" s="57"/>
      <c r="N69" s="20" t="s">
        <v>11</v>
      </c>
      <c r="O69" s="20" t="s">
        <v>90</v>
      </c>
      <c r="P69" s="20" t="s">
        <v>81</v>
      </c>
      <c r="Q69" s="20" t="s">
        <v>50</v>
      </c>
      <c r="R69" s="20" t="s">
        <v>37</v>
      </c>
      <c r="S69" s="20" t="s">
        <v>4</v>
      </c>
      <c r="T69" s="20" t="s">
        <v>40</v>
      </c>
      <c r="U69" s="20" t="s">
        <v>80</v>
      </c>
      <c r="V69" s="57" t="s">
        <v>75</v>
      </c>
      <c r="W69" s="58"/>
      <c r="Y69" s="3"/>
      <c r="Z69" s="6"/>
    </row>
    <row r="70" spans="1:26" x14ac:dyDescent="0.25">
      <c r="C70" s="50" t="s">
        <v>32</v>
      </c>
      <c r="D70" s="51"/>
      <c r="E70" s="51"/>
      <c r="F70" s="51"/>
      <c r="G70" s="51"/>
      <c r="H70" s="51"/>
      <c r="I70" s="51"/>
      <c r="J70" s="51"/>
      <c r="K70" s="51"/>
      <c r="L70" s="56">
        <f>Arkusz13!C2</f>
        <v>1336</v>
      </c>
      <c r="M70" s="56"/>
      <c r="N70" s="21">
        <f>Arkusz13!C18</f>
        <v>113</v>
      </c>
      <c r="O70" s="21">
        <f>Arkusz13!C34</f>
        <v>37</v>
      </c>
      <c r="P70" s="21">
        <f>Arkusz13!C50</f>
        <v>40</v>
      </c>
      <c r="Q70" s="21">
        <f>Arkusz13!C66</f>
        <v>5</v>
      </c>
      <c r="R70" s="21">
        <f>Arkusz13!C82</f>
        <v>0</v>
      </c>
      <c r="S70" s="21">
        <f>Arkusz13!C98</f>
        <v>0</v>
      </c>
      <c r="T70" s="21">
        <f>Arkusz13!C114</f>
        <v>0</v>
      </c>
      <c r="U70" s="21">
        <f>Arkusz13!C130-SUM(N70:T70)</f>
        <v>228</v>
      </c>
      <c r="V70" s="44">
        <f t="shared" ref="V70:V84" si="0">SUM(N70:U70)</f>
        <v>423</v>
      </c>
      <c r="W70" s="45"/>
      <c r="Y70" s="3"/>
      <c r="Z70" s="6"/>
    </row>
    <row r="71" spans="1:26" x14ac:dyDescent="0.25">
      <c r="C71" s="48" t="s">
        <v>33</v>
      </c>
      <c r="D71" s="49"/>
      <c r="E71" s="49"/>
      <c r="F71" s="49"/>
      <c r="G71" s="49"/>
      <c r="H71" s="49"/>
      <c r="I71" s="49"/>
      <c r="J71" s="49"/>
      <c r="K71" s="49"/>
      <c r="L71" s="56">
        <f>Arkusz13!C3</f>
        <v>68</v>
      </c>
      <c r="M71" s="56"/>
      <c r="N71" s="21">
        <f>Arkusz13!C19</f>
        <v>6</v>
      </c>
      <c r="O71" s="21">
        <f>Arkusz13!C35</f>
        <v>10</v>
      </c>
      <c r="P71" s="21">
        <f>Arkusz13!C51</f>
        <v>3</v>
      </c>
      <c r="Q71" s="21">
        <f>Arkusz13!C67</f>
        <v>6</v>
      </c>
      <c r="R71" s="21">
        <f>Arkusz13!C83</f>
        <v>0</v>
      </c>
      <c r="S71" s="21">
        <f>Arkusz13!C99</f>
        <v>0</v>
      </c>
      <c r="T71" s="21">
        <f>Arkusz13!C115</f>
        <v>0</v>
      </c>
      <c r="U71" s="21">
        <f>Arkusz13!C131-SUM(N71:T71)</f>
        <v>5</v>
      </c>
      <c r="V71" s="44">
        <f t="shared" si="0"/>
        <v>30</v>
      </c>
      <c r="W71" s="45"/>
      <c r="Y71" s="3"/>
      <c r="Z71" s="6"/>
    </row>
    <row r="72" spans="1:26" x14ac:dyDescent="0.25">
      <c r="C72" s="50" t="s">
        <v>34</v>
      </c>
      <c r="D72" s="51"/>
      <c r="E72" s="51"/>
      <c r="F72" s="51"/>
      <c r="G72" s="51"/>
      <c r="H72" s="51"/>
      <c r="I72" s="51"/>
      <c r="J72" s="51"/>
      <c r="K72" s="51"/>
      <c r="L72" s="56">
        <f>Arkusz13!C4</f>
        <v>42</v>
      </c>
      <c r="M72" s="56"/>
      <c r="N72" s="21">
        <f>Arkusz13!C20</f>
        <v>1</v>
      </c>
      <c r="O72" s="21">
        <f>Arkusz13!C36</f>
        <v>2</v>
      </c>
      <c r="P72" s="21">
        <f>Arkusz13!C52</f>
        <v>2</v>
      </c>
      <c r="Q72" s="21">
        <f>Arkusz13!C68</f>
        <v>0</v>
      </c>
      <c r="R72" s="21">
        <f>Arkusz13!C84</f>
        <v>0</v>
      </c>
      <c r="S72" s="21">
        <f>Arkusz13!C100</f>
        <v>0</v>
      </c>
      <c r="T72" s="21">
        <f>Arkusz13!C116</f>
        <v>0</v>
      </c>
      <c r="U72" s="21">
        <f>Arkusz13!C132-SUM(N72:T72)</f>
        <v>1</v>
      </c>
      <c r="V72" s="44">
        <f t="shared" si="0"/>
        <v>6</v>
      </c>
      <c r="W72" s="45"/>
      <c r="Y72" s="3"/>
      <c r="Z72" s="6"/>
    </row>
    <row r="73" spans="1:26" x14ac:dyDescent="0.25">
      <c r="C73" s="48" t="s">
        <v>35</v>
      </c>
      <c r="D73" s="49"/>
      <c r="E73" s="49"/>
      <c r="F73" s="49"/>
      <c r="G73" s="49"/>
      <c r="H73" s="49"/>
      <c r="I73" s="49"/>
      <c r="J73" s="49"/>
      <c r="K73" s="49"/>
      <c r="L73" s="56">
        <f>Arkusz13!C5</f>
        <v>0</v>
      </c>
      <c r="M73" s="56"/>
      <c r="N73" s="21">
        <f>Arkusz13!C21</f>
        <v>0</v>
      </c>
      <c r="O73" s="21">
        <f>Arkusz13!C37</f>
        <v>0</v>
      </c>
      <c r="P73" s="21">
        <f>Arkusz13!C53</f>
        <v>0</v>
      </c>
      <c r="Q73" s="21">
        <f>Arkusz13!C69</f>
        <v>0</v>
      </c>
      <c r="R73" s="21">
        <f>Arkusz13!C85</f>
        <v>0</v>
      </c>
      <c r="S73" s="21">
        <f>Arkusz13!C101</f>
        <v>0</v>
      </c>
      <c r="T73" s="21">
        <f>Arkusz13!C117</f>
        <v>0</v>
      </c>
      <c r="U73" s="21">
        <f>Arkusz13!C133-SUM(N73:T73)</f>
        <v>0</v>
      </c>
      <c r="V73" s="44">
        <f t="shared" si="0"/>
        <v>0</v>
      </c>
      <c r="W73" s="45"/>
      <c r="Y73" s="3"/>
      <c r="Z73" s="6"/>
    </row>
    <row r="74" spans="1:26" x14ac:dyDescent="0.25">
      <c r="C74" s="50" t="s">
        <v>36</v>
      </c>
      <c r="D74" s="51"/>
      <c r="E74" s="51"/>
      <c r="F74" s="51"/>
      <c r="G74" s="51"/>
      <c r="H74" s="51"/>
      <c r="I74" s="51"/>
      <c r="J74" s="51"/>
      <c r="K74" s="51"/>
      <c r="L74" s="56">
        <f>Arkusz13!C6</f>
        <v>0</v>
      </c>
      <c r="M74" s="56"/>
      <c r="N74" s="21">
        <f>Arkusz13!C22</f>
        <v>0</v>
      </c>
      <c r="O74" s="21">
        <f>Arkusz13!C38</f>
        <v>0</v>
      </c>
      <c r="P74" s="21">
        <f>Arkusz13!C54</f>
        <v>0</v>
      </c>
      <c r="Q74" s="21">
        <f>Arkusz13!C70</f>
        <v>0</v>
      </c>
      <c r="R74" s="21">
        <f>Arkusz13!C86</f>
        <v>0</v>
      </c>
      <c r="S74" s="21">
        <f>Arkusz13!C102</f>
        <v>0</v>
      </c>
      <c r="T74" s="21">
        <f>Arkusz13!C118</f>
        <v>0</v>
      </c>
      <c r="U74" s="21">
        <f>Arkusz13!C134-SUM(N74:T74)</f>
        <v>0</v>
      </c>
      <c r="V74" s="44">
        <f t="shared" si="0"/>
        <v>0</v>
      </c>
      <c r="W74" s="45"/>
      <c r="Y74" s="3"/>
      <c r="Z74" s="6"/>
    </row>
    <row r="75" spans="1:26" x14ac:dyDescent="0.25">
      <c r="C75" s="48" t="s">
        <v>44</v>
      </c>
      <c r="D75" s="49"/>
      <c r="E75" s="49"/>
      <c r="F75" s="49"/>
      <c r="G75" s="49"/>
      <c r="H75" s="49"/>
      <c r="I75" s="49"/>
      <c r="J75" s="49"/>
      <c r="K75" s="49"/>
      <c r="L75" s="56">
        <f>Arkusz13!C7</f>
        <v>0</v>
      </c>
      <c r="M75" s="56"/>
      <c r="N75" s="21">
        <f>Arkusz13!C23</f>
        <v>0</v>
      </c>
      <c r="O75" s="21">
        <f>Arkusz13!C39</f>
        <v>0</v>
      </c>
      <c r="P75" s="21">
        <f>Arkusz13!C55</f>
        <v>0</v>
      </c>
      <c r="Q75" s="21">
        <f>Arkusz13!C71</f>
        <v>0</v>
      </c>
      <c r="R75" s="21">
        <f>Arkusz13!C87</f>
        <v>0</v>
      </c>
      <c r="S75" s="21">
        <f>Arkusz13!C103</f>
        <v>0</v>
      </c>
      <c r="T75" s="21">
        <f>Arkusz13!C119</f>
        <v>0</v>
      </c>
      <c r="U75" s="21">
        <f>Arkusz13!C135-SUM(N75:T75)</f>
        <v>0</v>
      </c>
      <c r="V75" s="44">
        <f t="shared" si="0"/>
        <v>0</v>
      </c>
      <c r="W75" s="45"/>
      <c r="Y75" s="3"/>
      <c r="Z75" s="6"/>
    </row>
    <row r="76" spans="1:26" x14ac:dyDescent="0.25">
      <c r="C76" s="50" t="s">
        <v>45</v>
      </c>
      <c r="D76" s="51"/>
      <c r="E76" s="51"/>
      <c r="F76" s="51"/>
      <c r="G76" s="51"/>
      <c r="H76" s="51"/>
      <c r="I76" s="51"/>
      <c r="J76" s="51"/>
      <c r="K76" s="51"/>
      <c r="L76" s="56">
        <f>Arkusz13!C8</f>
        <v>0</v>
      </c>
      <c r="M76" s="56"/>
      <c r="N76" s="21">
        <f>Arkusz13!C24</f>
        <v>0</v>
      </c>
      <c r="O76" s="21">
        <f>Arkusz13!C40</f>
        <v>0</v>
      </c>
      <c r="P76" s="21">
        <f>Arkusz13!C56</f>
        <v>0</v>
      </c>
      <c r="Q76" s="21">
        <f>Arkusz13!C72</f>
        <v>0</v>
      </c>
      <c r="R76" s="21">
        <f>Arkusz13!C88</f>
        <v>0</v>
      </c>
      <c r="S76" s="21">
        <f>Arkusz13!C104</f>
        <v>0</v>
      </c>
      <c r="T76" s="21">
        <f>Arkusz13!C120</f>
        <v>0</v>
      </c>
      <c r="U76" s="21">
        <f>Arkusz13!C136-SUM(N76:T76)</f>
        <v>0</v>
      </c>
      <c r="V76" s="44">
        <f t="shared" si="0"/>
        <v>0</v>
      </c>
      <c r="W76" s="45"/>
      <c r="Y76" s="3"/>
      <c r="Z76" s="6"/>
    </row>
    <row r="77" spans="1:26" x14ac:dyDescent="0.25">
      <c r="C77" s="48" t="s">
        <v>4</v>
      </c>
      <c r="D77" s="49"/>
      <c r="E77" s="49"/>
      <c r="F77" s="49"/>
      <c r="G77" s="49"/>
      <c r="H77" s="49"/>
      <c r="I77" s="49"/>
      <c r="J77" s="49"/>
      <c r="K77" s="49"/>
      <c r="L77" s="56">
        <f>Arkusz13!C9</f>
        <v>0</v>
      </c>
      <c r="M77" s="56"/>
      <c r="N77" s="21">
        <f>Arkusz13!C25</f>
        <v>0</v>
      </c>
      <c r="O77" s="21">
        <f>Arkusz13!C41</f>
        <v>0</v>
      </c>
      <c r="P77" s="21">
        <f>Arkusz13!C57</f>
        <v>0</v>
      </c>
      <c r="Q77" s="21">
        <f>Arkusz13!C73</f>
        <v>0</v>
      </c>
      <c r="R77" s="21">
        <f>Arkusz13!C89</f>
        <v>0</v>
      </c>
      <c r="S77" s="21">
        <f>Arkusz13!C105</f>
        <v>0</v>
      </c>
      <c r="T77" s="21">
        <f>Arkusz13!C121</f>
        <v>0</v>
      </c>
      <c r="U77" s="21">
        <f>Arkusz13!C137-SUM(N77:T77)</f>
        <v>0</v>
      </c>
      <c r="V77" s="44">
        <f t="shared" si="0"/>
        <v>0</v>
      </c>
      <c r="W77" s="45"/>
      <c r="Y77" s="3"/>
      <c r="Z77" s="6"/>
    </row>
    <row r="78" spans="1:26" x14ac:dyDescent="0.25">
      <c r="C78" s="50" t="s">
        <v>37</v>
      </c>
      <c r="D78" s="51"/>
      <c r="E78" s="51"/>
      <c r="F78" s="51"/>
      <c r="G78" s="51"/>
      <c r="H78" s="51"/>
      <c r="I78" s="51"/>
      <c r="J78" s="51"/>
      <c r="K78" s="51"/>
      <c r="L78" s="56">
        <f>Arkusz13!C10</f>
        <v>0</v>
      </c>
      <c r="M78" s="56"/>
      <c r="N78" s="21">
        <f>Arkusz13!C26</f>
        <v>0</v>
      </c>
      <c r="O78" s="21">
        <f>Arkusz13!C42</f>
        <v>0</v>
      </c>
      <c r="P78" s="21">
        <f>Arkusz13!C58</f>
        <v>0</v>
      </c>
      <c r="Q78" s="21">
        <f>Arkusz13!C74</f>
        <v>0</v>
      </c>
      <c r="R78" s="21">
        <f>Arkusz13!C90</f>
        <v>0</v>
      </c>
      <c r="S78" s="21">
        <f>Arkusz13!C106</f>
        <v>0</v>
      </c>
      <c r="T78" s="21">
        <f>Arkusz13!C122</f>
        <v>0</v>
      </c>
      <c r="U78" s="21">
        <f>Arkusz13!C138-SUM(N78:T78)</f>
        <v>0</v>
      </c>
      <c r="V78" s="44">
        <f t="shared" si="0"/>
        <v>0</v>
      </c>
      <c r="W78" s="45"/>
      <c r="Y78" s="3"/>
      <c r="Z78" s="6"/>
    </row>
    <row r="79" spans="1:26" x14ac:dyDescent="0.25">
      <c r="C79" s="48" t="s">
        <v>38</v>
      </c>
      <c r="D79" s="49"/>
      <c r="E79" s="49"/>
      <c r="F79" s="49"/>
      <c r="G79" s="49"/>
      <c r="H79" s="49"/>
      <c r="I79" s="49"/>
      <c r="J79" s="49"/>
      <c r="K79" s="49"/>
      <c r="L79" s="56">
        <f>Arkusz13!C11</f>
        <v>0</v>
      </c>
      <c r="M79" s="56"/>
      <c r="N79" s="21">
        <f>Arkusz13!C27</f>
        <v>0</v>
      </c>
      <c r="O79" s="21">
        <f>Arkusz13!C43</f>
        <v>0</v>
      </c>
      <c r="P79" s="21">
        <f>Arkusz13!C59</f>
        <v>0</v>
      </c>
      <c r="Q79" s="21">
        <f>Arkusz13!C75</f>
        <v>0</v>
      </c>
      <c r="R79" s="21">
        <f>Arkusz13!C91</f>
        <v>0</v>
      </c>
      <c r="S79" s="21">
        <f>Arkusz13!C107</f>
        <v>0</v>
      </c>
      <c r="T79" s="21">
        <f>Arkusz13!C123</f>
        <v>0</v>
      </c>
      <c r="U79" s="21">
        <f>Arkusz13!C139-SUM(N79:T79)</f>
        <v>0</v>
      </c>
      <c r="V79" s="44">
        <f t="shared" si="0"/>
        <v>0</v>
      </c>
      <c r="W79" s="45"/>
      <c r="Y79" s="3"/>
      <c r="Z79" s="6"/>
    </row>
    <row r="80" spans="1:26" x14ac:dyDescent="0.25">
      <c r="C80" s="50" t="s">
        <v>39</v>
      </c>
      <c r="D80" s="51"/>
      <c r="E80" s="51"/>
      <c r="F80" s="51"/>
      <c r="G80" s="51"/>
      <c r="H80" s="51"/>
      <c r="I80" s="51"/>
      <c r="J80" s="51"/>
      <c r="K80" s="51"/>
      <c r="L80" s="56">
        <f>Arkusz13!C12</f>
        <v>183</v>
      </c>
      <c r="M80" s="56"/>
      <c r="N80" s="21">
        <f>Arkusz13!C28</f>
        <v>28</v>
      </c>
      <c r="O80" s="21">
        <f>Arkusz13!C44</f>
        <v>1</v>
      </c>
      <c r="P80" s="21">
        <f>Arkusz13!C60</f>
        <v>10</v>
      </c>
      <c r="Q80" s="21">
        <f>Arkusz13!C76</f>
        <v>23</v>
      </c>
      <c r="R80" s="21">
        <f>Arkusz13!C92</f>
        <v>5</v>
      </c>
      <c r="S80" s="21">
        <f>Arkusz13!C108</f>
        <v>0</v>
      </c>
      <c r="T80" s="21">
        <f>Arkusz13!C124</f>
        <v>14</v>
      </c>
      <c r="U80" s="21">
        <f>Arkusz13!C140-SUM(N80:T80)</f>
        <v>23</v>
      </c>
      <c r="V80" s="44">
        <f t="shared" si="0"/>
        <v>104</v>
      </c>
      <c r="W80" s="45"/>
      <c r="Y80" s="3"/>
      <c r="Z80" s="6"/>
    </row>
    <row r="81" spans="1:26" x14ac:dyDescent="0.25">
      <c r="C81" s="50" t="s">
        <v>10</v>
      </c>
      <c r="D81" s="51"/>
      <c r="E81" s="51"/>
      <c r="F81" s="51"/>
      <c r="G81" s="51"/>
      <c r="H81" s="51"/>
      <c r="I81" s="51"/>
      <c r="J81" s="51"/>
      <c r="K81" s="51"/>
      <c r="L81" s="56">
        <f>Arkusz13!C14</f>
        <v>1</v>
      </c>
      <c r="M81" s="56"/>
      <c r="N81" s="21">
        <f>Arkusz13!C30</f>
        <v>0</v>
      </c>
      <c r="O81" s="21">
        <f>Arkusz13!C46</f>
        <v>0</v>
      </c>
      <c r="P81" s="21">
        <f>Arkusz13!C62</f>
        <v>0</v>
      </c>
      <c r="Q81" s="21">
        <f>Arkusz13!C78</f>
        <v>0</v>
      </c>
      <c r="R81" s="21">
        <f>Arkusz13!C94</f>
        <v>0</v>
      </c>
      <c r="S81" s="21">
        <f>Arkusz13!C110</f>
        <v>0</v>
      </c>
      <c r="T81" s="21">
        <f>Arkusz13!C126</f>
        <v>0</v>
      </c>
      <c r="U81" s="21">
        <f>Arkusz13!C142-SUM(N81:T81)</f>
        <v>0</v>
      </c>
      <c r="V81" s="44">
        <f t="shared" si="0"/>
        <v>0</v>
      </c>
      <c r="W81" s="45"/>
      <c r="Y81" s="3"/>
      <c r="Z81" s="6"/>
    </row>
    <row r="82" spans="1:26" x14ac:dyDescent="0.25">
      <c r="C82" s="48" t="s">
        <v>41</v>
      </c>
      <c r="D82" s="49"/>
      <c r="E82" s="49"/>
      <c r="F82" s="49"/>
      <c r="G82" s="49"/>
      <c r="H82" s="49"/>
      <c r="I82" s="49"/>
      <c r="J82" s="49"/>
      <c r="K82" s="49"/>
      <c r="L82" s="56">
        <f>Arkusz13!C15</f>
        <v>1</v>
      </c>
      <c r="M82" s="56"/>
      <c r="N82" s="21">
        <f>Arkusz13!C31</f>
        <v>1</v>
      </c>
      <c r="O82" s="21">
        <f>Arkusz13!C47</f>
        <v>0</v>
      </c>
      <c r="P82" s="21">
        <f>Arkusz13!C63</f>
        <v>0</v>
      </c>
      <c r="Q82" s="21">
        <f>Arkusz13!C79</f>
        <v>0</v>
      </c>
      <c r="R82" s="21">
        <f>Arkusz13!C95</f>
        <v>0</v>
      </c>
      <c r="S82" s="21">
        <f>Arkusz13!C111</f>
        <v>0</v>
      </c>
      <c r="T82" s="21">
        <f>Arkusz13!C127</f>
        <v>0</v>
      </c>
      <c r="U82" s="21">
        <f>Arkusz13!C143-SUM(N82:T82)</f>
        <v>0</v>
      </c>
      <c r="V82" s="44">
        <f t="shared" si="0"/>
        <v>1</v>
      </c>
      <c r="W82" s="45"/>
      <c r="Y82" s="3"/>
      <c r="Z82" s="6"/>
    </row>
    <row r="83" spans="1:26" x14ac:dyDescent="0.25">
      <c r="C83" s="50" t="s">
        <v>42</v>
      </c>
      <c r="D83" s="51"/>
      <c r="E83" s="51"/>
      <c r="F83" s="51"/>
      <c r="G83" s="51"/>
      <c r="H83" s="51"/>
      <c r="I83" s="51"/>
      <c r="J83" s="51"/>
      <c r="K83" s="51"/>
      <c r="L83" s="56">
        <f>Arkusz13!C16</f>
        <v>0</v>
      </c>
      <c r="M83" s="56"/>
      <c r="N83" s="21">
        <f>Arkusz13!C32</f>
        <v>0</v>
      </c>
      <c r="O83" s="21">
        <f>Arkusz13!C48</f>
        <v>0</v>
      </c>
      <c r="P83" s="21">
        <f>Arkusz13!C64</f>
        <v>0</v>
      </c>
      <c r="Q83" s="21">
        <f>Arkusz13!C80</f>
        <v>0</v>
      </c>
      <c r="R83" s="21">
        <f>Arkusz13!C96</f>
        <v>0</v>
      </c>
      <c r="S83" s="21">
        <f>Arkusz13!C112</f>
        <v>0</v>
      </c>
      <c r="T83" s="21">
        <f>Arkusz13!C128</f>
        <v>0</v>
      </c>
      <c r="U83" s="21">
        <f>Arkusz13!C144-SUM(N83:T83)</f>
        <v>0</v>
      </c>
      <c r="V83" s="44">
        <f t="shared" si="0"/>
        <v>0</v>
      </c>
      <c r="W83" s="45"/>
      <c r="Y83" s="3"/>
      <c r="Z83" s="6"/>
    </row>
    <row r="84" spans="1:26" ht="15.75" thickBot="1" x14ac:dyDescent="0.3">
      <c r="C84" s="54" t="s">
        <v>43</v>
      </c>
      <c r="D84" s="55"/>
      <c r="E84" s="55"/>
      <c r="F84" s="55"/>
      <c r="G84" s="55"/>
      <c r="H84" s="55"/>
      <c r="I84" s="55"/>
      <c r="J84" s="55"/>
      <c r="K84" s="55"/>
      <c r="L84" s="56">
        <f>Arkusz13!C17</f>
        <v>0</v>
      </c>
      <c r="M84" s="56"/>
      <c r="N84" s="21">
        <f>Arkusz13!C33</f>
        <v>0</v>
      </c>
      <c r="O84" s="21">
        <f>Arkusz13!C49</f>
        <v>0</v>
      </c>
      <c r="P84" s="21">
        <f>Arkusz13!C65</f>
        <v>0</v>
      </c>
      <c r="Q84" s="21">
        <f>Arkusz13!C81</f>
        <v>0</v>
      </c>
      <c r="R84" s="21">
        <f>Arkusz13!C97</f>
        <v>0</v>
      </c>
      <c r="S84" s="21">
        <f>Arkusz13!C113</f>
        <v>0</v>
      </c>
      <c r="T84" s="21">
        <f>Arkusz13!C129</f>
        <v>0</v>
      </c>
      <c r="U84" s="21">
        <f>Arkusz13!C145-SUM(N84:T84)</f>
        <v>0</v>
      </c>
      <c r="V84" s="44">
        <f t="shared" si="0"/>
        <v>0</v>
      </c>
      <c r="W84" s="45"/>
      <c r="Y84" s="3"/>
      <c r="Z84" s="6"/>
    </row>
    <row r="85" spans="1:26" ht="15.75" thickBot="1" x14ac:dyDescent="0.3">
      <c r="C85" s="85" t="s">
        <v>1</v>
      </c>
      <c r="D85" s="86"/>
      <c r="E85" s="86"/>
      <c r="F85" s="86"/>
      <c r="G85" s="86"/>
      <c r="H85" s="86"/>
      <c r="I85" s="86"/>
      <c r="J85" s="86"/>
      <c r="K85" s="86"/>
      <c r="L85" s="63">
        <f>SUM(L70:L84)</f>
        <v>1631</v>
      </c>
      <c r="M85" s="63"/>
      <c r="N85" s="22">
        <f t="shared" ref="N85:V85" si="1">SUM(N70:N84)</f>
        <v>149</v>
      </c>
      <c r="O85" s="22">
        <f t="shared" si="1"/>
        <v>50</v>
      </c>
      <c r="P85" s="22">
        <f t="shared" si="1"/>
        <v>55</v>
      </c>
      <c r="Q85" s="22">
        <f t="shared" si="1"/>
        <v>34</v>
      </c>
      <c r="R85" s="22">
        <f t="shared" si="1"/>
        <v>5</v>
      </c>
      <c r="S85" s="22">
        <f t="shared" si="1"/>
        <v>0</v>
      </c>
      <c r="T85" s="22">
        <f t="shared" si="1"/>
        <v>14</v>
      </c>
      <c r="U85" s="22">
        <f t="shared" si="1"/>
        <v>257</v>
      </c>
      <c r="V85" s="63">
        <f t="shared" si="1"/>
        <v>564</v>
      </c>
      <c r="W85" s="64"/>
      <c r="Y85" s="3"/>
      <c r="Z85" s="6"/>
    </row>
    <row r="86" spans="1:26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</row>
    <row r="110" spans="4:19" ht="15.75" thickBot="1" x14ac:dyDescent="0.3"/>
    <row r="111" spans="4:19" ht="31.5" customHeight="1" x14ac:dyDescent="0.25">
      <c r="D111" s="95" t="s">
        <v>2</v>
      </c>
      <c r="E111" s="87"/>
      <c r="F111" s="87"/>
      <c r="G111" s="87"/>
      <c r="H111" s="87"/>
      <c r="I111" s="87"/>
      <c r="J111" s="87"/>
      <c r="K111" s="87"/>
      <c r="L111" s="87" t="s">
        <v>3</v>
      </c>
      <c r="M111" s="87"/>
      <c r="N111" s="91" t="s">
        <v>83</v>
      </c>
      <c r="O111" s="91"/>
      <c r="P111" s="91"/>
      <c r="Q111" s="60" t="s">
        <v>84</v>
      </c>
      <c r="R111" s="61"/>
      <c r="S111" s="62"/>
    </row>
    <row r="112" spans="4:19" ht="15.75" thickBot="1" x14ac:dyDescent="0.3">
      <c r="D112" s="93" t="s">
        <v>82</v>
      </c>
      <c r="E112" s="94"/>
      <c r="F112" s="94"/>
      <c r="G112" s="94"/>
      <c r="H112" s="94"/>
      <c r="I112" s="94"/>
      <c r="J112" s="94"/>
      <c r="K112" s="94"/>
      <c r="L112" s="92">
        <f>Arkusz14!B2</f>
        <v>0</v>
      </c>
      <c r="M112" s="92"/>
      <c r="N112" s="92">
        <f>Arkusz14!B3</f>
        <v>0</v>
      </c>
      <c r="O112" s="92"/>
      <c r="P112" s="92"/>
      <c r="Q112" s="88">
        <f>Arkusz14!B4</f>
        <v>0</v>
      </c>
      <c r="R112" s="89"/>
      <c r="S112" s="90"/>
    </row>
    <row r="113" spans="1:25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1:25" x14ac:dyDescent="0.25">
      <c r="A114" s="52" t="s">
        <v>168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</row>
    <row r="115" spans="1:25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</row>
    <row r="116" spans="1:25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</row>
    <row r="117" spans="1:25" s="36" customFormat="1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</row>
    <row r="118" spans="1:25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</row>
    <row r="119" spans="1:25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</row>
    <row r="123" spans="1:25" x14ac:dyDescent="0.25">
      <c r="A123" s="10" t="s">
        <v>156</v>
      </c>
      <c r="B123" s="10"/>
      <c r="C123" s="10"/>
      <c r="D123" s="10"/>
      <c r="E123" s="10"/>
      <c r="F123" s="10"/>
    </row>
    <row r="124" spans="1:25" ht="15.75" thickBot="1" x14ac:dyDescent="0.3"/>
    <row r="125" spans="1:25" x14ac:dyDescent="0.25">
      <c r="D125" s="112" t="s">
        <v>26</v>
      </c>
      <c r="E125" s="67"/>
      <c r="F125" s="67"/>
      <c r="G125" s="67"/>
      <c r="H125" s="67" t="s">
        <v>3</v>
      </c>
      <c r="I125" s="67"/>
      <c r="J125" s="67"/>
      <c r="K125" s="67" t="s">
        <v>21</v>
      </c>
      <c r="L125" s="67"/>
      <c r="M125" s="209"/>
    </row>
    <row r="126" spans="1:25" x14ac:dyDescent="0.25">
      <c r="D126" s="210" t="s">
        <v>19</v>
      </c>
      <c r="E126" s="211"/>
      <c r="F126" s="211"/>
      <c r="G126" s="211"/>
      <c r="H126" s="44">
        <v>57971</v>
      </c>
      <c r="I126" s="44"/>
      <c r="J126" s="44"/>
      <c r="K126" s="44">
        <v>51210</v>
      </c>
      <c r="L126" s="44"/>
      <c r="M126" s="45"/>
    </row>
    <row r="127" spans="1:25" x14ac:dyDescent="0.25">
      <c r="D127" s="212" t="s">
        <v>133</v>
      </c>
      <c r="E127" s="213"/>
      <c r="F127" s="213"/>
      <c r="G127" s="213"/>
      <c r="H127" s="44">
        <v>1837</v>
      </c>
      <c r="I127" s="44"/>
      <c r="J127" s="44"/>
      <c r="K127" s="44">
        <v>1534</v>
      </c>
      <c r="L127" s="44"/>
      <c r="M127" s="45"/>
    </row>
    <row r="128" spans="1:25" ht="15.75" thickBot="1" x14ac:dyDescent="0.3">
      <c r="D128" s="80" t="s">
        <v>20</v>
      </c>
      <c r="E128" s="81"/>
      <c r="F128" s="81"/>
      <c r="G128" s="81"/>
      <c r="H128" s="44">
        <v>1957</v>
      </c>
      <c r="I128" s="44"/>
      <c r="J128" s="44"/>
      <c r="K128" s="44">
        <v>1503</v>
      </c>
      <c r="L128" s="44"/>
      <c r="M128" s="45"/>
    </row>
    <row r="129" spans="4:13" ht="15.75" thickBot="1" x14ac:dyDescent="0.3">
      <c r="D129" s="68" t="s">
        <v>1</v>
      </c>
      <c r="E129" s="69"/>
      <c r="F129" s="69"/>
      <c r="G129" s="69"/>
      <c r="H129" s="70">
        <f>SUM(H126:J128)</f>
        <v>61765</v>
      </c>
      <c r="I129" s="70"/>
      <c r="J129" s="70"/>
      <c r="K129" s="70">
        <f>SUM(K126:M128)</f>
        <v>54247</v>
      </c>
      <c r="L129" s="70"/>
      <c r="M129" s="71"/>
    </row>
    <row r="130" spans="4:13" x14ac:dyDescent="0.25">
      <c r="D130" s="25"/>
      <c r="E130" s="25"/>
      <c r="F130" s="25"/>
      <c r="G130" s="25"/>
      <c r="H130" s="26"/>
      <c r="I130" s="26"/>
      <c r="J130" s="26"/>
      <c r="K130" s="26"/>
      <c r="L130" s="26"/>
      <c r="M130" s="26"/>
    </row>
    <row r="131" spans="4:13" x14ac:dyDescent="0.25">
      <c r="D131" s="25"/>
      <c r="E131" s="25"/>
      <c r="F131" s="25"/>
      <c r="G131" s="25"/>
      <c r="H131" s="26"/>
      <c r="I131" s="26"/>
      <c r="J131" s="26"/>
      <c r="K131" s="26"/>
      <c r="L131" s="26"/>
      <c r="M131" s="26"/>
    </row>
    <row r="132" spans="4:13" x14ac:dyDescent="0.25">
      <c r="D132" s="25"/>
      <c r="E132" s="25"/>
      <c r="F132" s="25"/>
      <c r="G132" s="25"/>
      <c r="H132" s="26"/>
      <c r="I132" s="26"/>
      <c r="J132" s="26"/>
      <c r="K132" s="26"/>
      <c r="L132" s="26"/>
      <c r="M132" s="26"/>
    </row>
    <row r="133" spans="4:13" x14ac:dyDescent="0.25">
      <c r="D133" s="27"/>
      <c r="E133" s="27"/>
      <c r="F133" s="27"/>
      <c r="G133" s="27"/>
      <c r="H133" s="27"/>
      <c r="I133" s="27"/>
      <c r="J133" s="27"/>
      <c r="K133" s="27"/>
      <c r="L133" s="27"/>
      <c r="M133" s="27"/>
    </row>
    <row r="134" spans="4:13" x14ac:dyDescent="0.25">
      <c r="D134" s="27"/>
      <c r="E134" s="27"/>
      <c r="F134" s="27"/>
      <c r="G134" s="27"/>
      <c r="H134" s="27"/>
      <c r="I134" s="27"/>
      <c r="J134" s="27"/>
      <c r="K134" s="27"/>
      <c r="L134" s="27"/>
      <c r="M134" s="27"/>
    </row>
    <row r="135" spans="4:13" x14ac:dyDescent="0.25">
      <c r="D135" s="27"/>
      <c r="E135" s="27"/>
      <c r="F135" s="27"/>
      <c r="G135" s="27"/>
      <c r="H135" s="27"/>
      <c r="I135" s="27"/>
      <c r="J135" s="27"/>
      <c r="K135" s="27"/>
      <c r="L135" s="27"/>
      <c r="M135" s="27"/>
    </row>
    <row r="136" spans="4:13" x14ac:dyDescent="0.25">
      <c r="D136" s="27"/>
      <c r="E136" s="27"/>
      <c r="F136" s="27"/>
      <c r="G136" s="27"/>
      <c r="H136" s="27"/>
      <c r="I136" s="27"/>
      <c r="J136" s="27"/>
      <c r="K136" s="27"/>
      <c r="L136" s="27"/>
      <c r="M136" s="27"/>
    </row>
    <row r="137" spans="4:13" x14ac:dyDescent="0.25">
      <c r="D137" s="27"/>
      <c r="E137" s="27"/>
      <c r="F137" s="27"/>
      <c r="G137" s="27"/>
      <c r="H137" s="27"/>
      <c r="I137" s="27"/>
      <c r="J137" s="27"/>
      <c r="K137" s="27"/>
      <c r="L137" s="27"/>
      <c r="M137" s="27"/>
    </row>
    <row r="138" spans="4:13" x14ac:dyDescent="0.25">
      <c r="D138" s="27"/>
      <c r="E138" s="27"/>
      <c r="F138" s="27"/>
      <c r="G138" s="27"/>
      <c r="H138" s="27"/>
      <c r="I138" s="27"/>
      <c r="J138" s="27"/>
      <c r="K138" s="27"/>
      <c r="L138" s="27"/>
      <c r="M138" s="27"/>
    </row>
    <row r="139" spans="4:13" x14ac:dyDescent="0.25">
      <c r="D139" s="27"/>
      <c r="E139" s="27"/>
      <c r="F139" s="27"/>
      <c r="G139" s="27"/>
      <c r="H139" s="27"/>
      <c r="I139" s="27"/>
      <c r="J139" s="27"/>
      <c r="K139" s="27"/>
      <c r="L139" s="27"/>
      <c r="M139" s="27"/>
    </row>
    <row r="140" spans="4:13" x14ac:dyDescent="0.25">
      <c r="D140" s="27"/>
      <c r="E140" s="27"/>
      <c r="F140" s="27"/>
      <c r="G140" s="27"/>
      <c r="H140" s="27"/>
      <c r="I140" s="27"/>
      <c r="J140" s="27"/>
      <c r="K140" s="27"/>
      <c r="L140" s="27"/>
      <c r="M140" s="27"/>
    </row>
    <row r="141" spans="4:13" x14ac:dyDescent="0.25">
      <c r="D141" s="27"/>
      <c r="E141" s="27"/>
      <c r="F141" s="27"/>
      <c r="G141" s="27"/>
      <c r="H141" s="27"/>
      <c r="I141" s="27"/>
      <c r="J141" s="27"/>
      <c r="K141" s="27"/>
      <c r="L141" s="27"/>
      <c r="M141" s="27"/>
    </row>
    <row r="142" spans="4:13" x14ac:dyDescent="0.25">
      <c r="D142" s="27"/>
      <c r="E142" s="27"/>
      <c r="F142" s="27"/>
      <c r="G142" s="27"/>
      <c r="H142" s="27"/>
      <c r="I142" s="27"/>
      <c r="J142" s="27"/>
      <c r="K142" s="27"/>
      <c r="L142" s="27"/>
      <c r="M142" s="27"/>
    </row>
    <row r="143" spans="4:13" x14ac:dyDescent="0.25"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4:13" x14ac:dyDescent="0.25"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25" x14ac:dyDescent="0.25"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8" spans="1:25" x14ac:dyDescent="0.25">
      <c r="A148" s="52" t="s">
        <v>169</v>
      </c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4" spans="1:25" x14ac:dyDescent="0.25">
      <c r="A154" s="10" t="s">
        <v>157</v>
      </c>
      <c r="B154" s="10"/>
      <c r="C154" s="10"/>
      <c r="D154" s="10"/>
      <c r="E154" s="10"/>
      <c r="F154" s="10"/>
      <c r="G154" s="10"/>
      <c r="H154" s="10"/>
      <c r="I154" s="10"/>
      <c r="J154" s="10"/>
    </row>
    <row r="155" spans="1:25" ht="15.75" thickBo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</row>
    <row r="156" spans="1:25" ht="15.75" thickBo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</row>
    <row r="157" spans="1:25" x14ac:dyDescent="0.25">
      <c r="D157" s="72" t="s">
        <v>46</v>
      </c>
      <c r="E157" s="73"/>
      <c r="F157" s="73"/>
      <c r="G157" s="76" t="str">
        <f>CONCATENATE(Arkusz18!A2," - ",Arkusz18!B2," r.")</f>
        <v>01.01.2019 - 31.01.2019 r.</v>
      </c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7"/>
    </row>
    <row r="158" spans="1:25" ht="31.5" customHeight="1" x14ac:dyDescent="0.25">
      <c r="D158" s="74"/>
      <c r="E158" s="75"/>
      <c r="F158" s="75"/>
      <c r="G158" s="78" t="s">
        <v>62</v>
      </c>
      <c r="H158" s="78"/>
      <c r="I158" s="78"/>
      <c r="J158" s="78" t="s">
        <v>87</v>
      </c>
      <c r="K158" s="78"/>
      <c r="L158" s="78"/>
      <c r="M158" s="78" t="s">
        <v>61</v>
      </c>
      <c r="N158" s="78"/>
      <c r="O158" s="78"/>
      <c r="P158" s="78" t="s">
        <v>86</v>
      </c>
      <c r="Q158" s="78"/>
      <c r="R158" s="79"/>
    </row>
    <row r="159" spans="1:25" x14ac:dyDescent="0.25">
      <c r="D159" s="214" t="s">
        <v>85</v>
      </c>
      <c r="E159" s="215"/>
      <c r="F159" s="215"/>
      <c r="G159" s="220">
        <f>Arkusz16!A2</f>
        <v>0</v>
      </c>
      <c r="H159" s="220"/>
      <c r="I159" s="220"/>
      <c r="J159" s="220">
        <f>Arkusz16!A3</f>
        <v>0</v>
      </c>
      <c r="K159" s="220"/>
      <c r="L159" s="220"/>
      <c r="M159" s="220">
        <f>Arkusz16!A4</f>
        <v>0</v>
      </c>
      <c r="N159" s="220"/>
      <c r="O159" s="220"/>
      <c r="P159" s="220">
        <f>Arkusz16!A5</f>
        <v>0</v>
      </c>
      <c r="Q159" s="220"/>
      <c r="R159" s="220"/>
    </row>
    <row r="160" spans="1:25" x14ac:dyDescent="0.25">
      <c r="D160" s="225" t="s">
        <v>48</v>
      </c>
      <c r="E160" s="226"/>
      <c r="F160" s="226"/>
      <c r="G160" s="227">
        <f>Arkusz16!A6</f>
        <v>992</v>
      </c>
      <c r="H160" s="227"/>
      <c r="I160" s="227"/>
      <c r="J160" s="228">
        <f>Arkusz16!A7</f>
        <v>17</v>
      </c>
      <c r="K160" s="229"/>
      <c r="L160" s="230"/>
      <c r="M160" s="228">
        <f>Arkusz16!A8</f>
        <v>24</v>
      </c>
      <c r="N160" s="229"/>
      <c r="O160" s="230"/>
      <c r="P160" s="228">
        <f>Arkusz16!A9</f>
        <v>1</v>
      </c>
      <c r="Q160" s="229"/>
      <c r="R160" s="230"/>
    </row>
    <row r="161" spans="1:25" ht="15.75" thickBot="1" x14ac:dyDescent="0.3">
      <c r="D161" s="158" t="s">
        <v>49</v>
      </c>
      <c r="E161" s="159"/>
      <c r="F161" s="159"/>
      <c r="G161" s="84">
        <f>Arkusz16!A10</f>
        <v>437</v>
      </c>
      <c r="H161" s="84"/>
      <c r="I161" s="84"/>
      <c r="J161" s="84">
        <f>Arkusz16!A11</f>
        <v>2</v>
      </c>
      <c r="K161" s="84"/>
      <c r="L161" s="84"/>
      <c r="M161" s="84">
        <f>Arkusz16!A12</f>
        <v>22</v>
      </c>
      <c r="N161" s="84"/>
      <c r="O161" s="84"/>
      <c r="P161" s="84">
        <f>Arkusz16!A13</f>
        <v>6</v>
      </c>
      <c r="Q161" s="84"/>
      <c r="R161" s="84"/>
    </row>
    <row r="162" spans="1:25" ht="15.75" thickBot="1" x14ac:dyDescent="0.3">
      <c r="D162" s="231" t="s">
        <v>47</v>
      </c>
      <c r="E162" s="232"/>
      <c r="F162" s="232"/>
      <c r="G162" s="65">
        <f>SUM(G159:I161)</f>
        <v>1429</v>
      </c>
      <c r="H162" s="65"/>
      <c r="I162" s="65"/>
      <c r="J162" s="65">
        <f t="shared" ref="J162" si="2">SUM(J159:L161)</f>
        <v>19</v>
      </c>
      <c r="K162" s="65"/>
      <c r="L162" s="65"/>
      <c r="M162" s="65">
        <f t="shared" ref="M162" si="3">SUM(M159:O161)</f>
        <v>46</v>
      </c>
      <c r="N162" s="65"/>
      <c r="O162" s="65"/>
      <c r="P162" s="65">
        <f t="shared" ref="P162" si="4">SUM(P159:R161)</f>
        <v>7</v>
      </c>
      <c r="Q162" s="65"/>
      <c r="R162" s="66"/>
    </row>
    <row r="163" spans="1:25" x14ac:dyDescent="0.25">
      <c r="A163" s="28"/>
      <c r="B163" s="28"/>
      <c r="C163" s="28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5" spans="1:25" x14ac:dyDescent="0.25">
      <c r="A165" s="52" t="s">
        <v>163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</row>
    <row r="166" spans="1:25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</row>
    <row r="167" spans="1:25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</row>
    <row r="168" spans="1:25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</row>
    <row r="169" spans="1:25" s="39" customFormat="1" x14ac:dyDescent="0.25">
      <c r="Y169" s="6"/>
    </row>
    <row r="170" spans="1:25" ht="18.75" x14ac:dyDescent="0.25">
      <c r="A170" s="8" t="s">
        <v>64</v>
      </c>
      <c r="F170" s="9"/>
    </row>
    <row r="171" spans="1:25" x14ac:dyDescent="0.25">
      <c r="F171" s="9"/>
    </row>
    <row r="172" spans="1:25" x14ac:dyDescent="0.25">
      <c r="A172" s="132" t="s">
        <v>158</v>
      </c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</row>
    <row r="173" spans="1:25" ht="15.75" thickBo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5" ht="15.75" thickBo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</row>
    <row r="175" spans="1:25" x14ac:dyDescent="0.25">
      <c r="C175" s="216" t="s">
        <v>0</v>
      </c>
      <c r="D175" s="217"/>
      <c r="E175" s="217"/>
      <c r="F175" s="217"/>
      <c r="G175" s="233" t="str">
        <f>CONCATENATE(Arkusz18!A2," - ",Arkusz18!B2," r.")</f>
        <v>01.01.2019 - 31.01.2019 r.</v>
      </c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  <c r="R175" s="234"/>
      <c r="S175" s="234"/>
      <c r="T175" s="234"/>
      <c r="U175" s="234"/>
      <c r="V175" s="235"/>
    </row>
    <row r="176" spans="1:25" x14ac:dyDescent="0.25">
      <c r="C176" s="218"/>
      <c r="D176" s="219"/>
      <c r="E176" s="219"/>
      <c r="F176" s="219"/>
      <c r="G176" s="153" t="s">
        <v>29</v>
      </c>
      <c r="H176" s="154"/>
      <c r="I176" s="154"/>
      <c r="J176" s="155"/>
      <c r="K176" s="153" t="s">
        <v>30</v>
      </c>
      <c r="L176" s="154"/>
      <c r="M176" s="154"/>
      <c r="N176" s="155"/>
      <c r="O176" s="153" t="s">
        <v>99</v>
      </c>
      <c r="P176" s="154"/>
      <c r="Q176" s="154"/>
      <c r="R176" s="155"/>
      <c r="S176" s="153" t="s">
        <v>52</v>
      </c>
      <c r="T176" s="154"/>
      <c r="U176" s="154"/>
      <c r="V176" s="237"/>
    </row>
    <row r="177" spans="3:25" x14ac:dyDescent="0.25">
      <c r="C177" s="218"/>
      <c r="D177" s="219"/>
      <c r="E177" s="219"/>
      <c r="F177" s="219"/>
      <c r="G177" s="207" t="s">
        <v>28</v>
      </c>
      <c r="H177" s="208"/>
      <c r="I177" s="153" t="s">
        <v>9</v>
      </c>
      <c r="J177" s="155"/>
      <c r="K177" s="207" t="s">
        <v>31</v>
      </c>
      <c r="L177" s="208"/>
      <c r="M177" s="153" t="s">
        <v>9</v>
      </c>
      <c r="N177" s="155"/>
      <c r="O177" s="207" t="s">
        <v>28</v>
      </c>
      <c r="P177" s="208"/>
      <c r="Q177" s="153" t="s">
        <v>9</v>
      </c>
      <c r="R177" s="155"/>
      <c r="S177" s="207" t="s">
        <v>28</v>
      </c>
      <c r="T177" s="208"/>
      <c r="U177" s="153" t="s">
        <v>9</v>
      </c>
      <c r="V177" s="237"/>
    </row>
    <row r="178" spans="3:25" x14ac:dyDescent="0.25">
      <c r="C178" s="199" t="str">
        <f>Arkusz2!B2</f>
        <v>ROSJA</v>
      </c>
      <c r="D178" s="200"/>
      <c r="E178" s="200"/>
      <c r="F178" s="200"/>
      <c r="G178" s="151">
        <f>Arkusz2!F2</f>
        <v>33</v>
      </c>
      <c r="H178" s="152"/>
      <c r="I178" s="151">
        <f>Arkusz2!F8</f>
        <v>97</v>
      </c>
      <c r="J178" s="152"/>
      <c r="K178" s="151">
        <f>SUM(Arkusz2!F14,-G178)</f>
        <v>21</v>
      </c>
      <c r="L178" s="152"/>
      <c r="M178" s="151">
        <f>SUM(Arkusz2!F20,-I178)</f>
        <v>56</v>
      </c>
      <c r="N178" s="152"/>
      <c r="O178" s="151">
        <f>Arkusz2!F26</f>
        <v>4</v>
      </c>
      <c r="P178" s="152"/>
      <c r="Q178" s="151">
        <f>Arkusz2!F32</f>
        <v>7</v>
      </c>
      <c r="R178" s="152"/>
      <c r="S178" s="151">
        <f>SUM(Arkusz2!F14,O178)</f>
        <v>58</v>
      </c>
      <c r="T178" s="152"/>
      <c r="U178" s="151">
        <f>SUM(Arkusz2!F20,Q178)</f>
        <v>160</v>
      </c>
      <c r="V178" s="224"/>
    </row>
    <row r="179" spans="3:25" x14ac:dyDescent="0.25">
      <c r="C179" s="203" t="str">
        <f>Arkusz2!B3</f>
        <v>UKRAINA</v>
      </c>
      <c r="D179" s="204"/>
      <c r="E179" s="204"/>
      <c r="F179" s="204"/>
      <c r="G179" s="221">
        <f>Arkusz2!F3</f>
        <v>27</v>
      </c>
      <c r="H179" s="223"/>
      <c r="I179" s="221">
        <f>Arkusz2!F9</f>
        <v>33</v>
      </c>
      <c r="J179" s="223"/>
      <c r="K179" s="221">
        <f>SUM(Arkusz2!F15,-G179)</f>
        <v>14</v>
      </c>
      <c r="L179" s="223"/>
      <c r="M179" s="221">
        <f>SUM(Arkusz2!F21,-I179)</f>
        <v>26</v>
      </c>
      <c r="N179" s="223"/>
      <c r="O179" s="221">
        <f>Arkusz2!F27</f>
        <v>0</v>
      </c>
      <c r="P179" s="223"/>
      <c r="Q179" s="221">
        <f>Arkusz2!F33</f>
        <v>0</v>
      </c>
      <c r="R179" s="223"/>
      <c r="S179" s="221">
        <f>SUM(Arkusz2!F15,O179)</f>
        <v>41</v>
      </c>
      <c r="T179" s="223"/>
      <c r="U179" s="221">
        <f>SUM(Arkusz2!F21,Q179)</f>
        <v>59</v>
      </c>
      <c r="V179" s="222"/>
    </row>
    <row r="180" spans="3:25" x14ac:dyDescent="0.25">
      <c r="C180" s="199" t="str">
        <f>Arkusz2!B4</f>
        <v>TURCJA</v>
      </c>
      <c r="D180" s="200"/>
      <c r="E180" s="200"/>
      <c r="F180" s="200"/>
      <c r="G180" s="151">
        <f>Arkusz2!F4</f>
        <v>5</v>
      </c>
      <c r="H180" s="152"/>
      <c r="I180" s="151">
        <f>Arkusz2!F10</f>
        <v>15</v>
      </c>
      <c r="J180" s="152"/>
      <c r="K180" s="151">
        <f>SUM(Arkusz2!F16,-G180)</f>
        <v>0</v>
      </c>
      <c r="L180" s="152"/>
      <c r="M180" s="151">
        <f>SUM(Arkusz2!F22,-I180)</f>
        <v>0</v>
      </c>
      <c r="N180" s="152"/>
      <c r="O180" s="151">
        <f>Arkusz2!F28</f>
        <v>0</v>
      </c>
      <c r="P180" s="152"/>
      <c r="Q180" s="151">
        <f>Arkusz2!F34</f>
        <v>0</v>
      </c>
      <c r="R180" s="152"/>
      <c r="S180" s="151">
        <f>SUM(Arkusz2!F16,O180)</f>
        <v>5</v>
      </c>
      <c r="T180" s="152"/>
      <c r="U180" s="151">
        <f>SUM(Arkusz2!F22,Q180)</f>
        <v>15</v>
      </c>
      <c r="V180" s="224"/>
    </row>
    <row r="181" spans="3:25" x14ac:dyDescent="0.25">
      <c r="C181" s="203" t="str">
        <f>Arkusz2!B5</f>
        <v>GRUZJA</v>
      </c>
      <c r="D181" s="204"/>
      <c r="E181" s="204"/>
      <c r="F181" s="204"/>
      <c r="G181" s="221">
        <f>Arkusz2!F5</f>
        <v>7</v>
      </c>
      <c r="H181" s="223"/>
      <c r="I181" s="221">
        <f>Arkusz2!F11</f>
        <v>13</v>
      </c>
      <c r="J181" s="223"/>
      <c r="K181" s="221">
        <f>SUM(Arkusz2!F17,-G181)</f>
        <v>2</v>
      </c>
      <c r="L181" s="223"/>
      <c r="M181" s="221">
        <f>SUM(Arkusz2!F23,-I181)</f>
        <v>2</v>
      </c>
      <c r="N181" s="223"/>
      <c r="O181" s="221">
        <f>Arkusz2!F29</f>
        <v>0</v>
      </c>
      <c r="P181" s="223"/>
      <c r="Q181" s="221">
        <f>Arkusz2!F35</f>
        <v>0</v>
      </c>
      <c r="R181" s="223"/>
      <c r="S181" s="221">
        <f>SUM(Arkusz2!F17,O181)</f>
        <v>9</v>
      </c>
      <c r="T181" s="223"/>
      <c r="U181" s="221">
        <f>SUM(Arkusz2!F23,Q181)</f>
        <v>15</v>
      </c>
      <c r="V181" s="222"/>
    </row>
    <row r="182" spans="3:25" x14ac:dyDescent="0.25">
      <c r="C182" s="199" t="str">
        <f>Arkusz2!B6</f>
        <v>AFGANISTAN</v>
      </c>
      <c r="D182" s="200"/>
      <c r="E182" s="200"/>
      <c r="F182" s="200"/>
      <c r="G182" s="151">
        <f>Arkusz2!F6</f>
        <v>6</v>
      </c>
      <c r="H182" s="152"/>
      <c r="I182" s="151">
        <f>Arkusz2!F12</f>
        <v>6</v>
      </c>
      <c r="J182" s="152"/>
      <c r="K182" s="151">
        <f>SUM(Arkusz2!F18,-G182)</f>
        <v>0</v>
      </c>
      <c r="L182" s="152"/>
      <c r="M182" s="151">
        <f>SUM(Arkusz2!F24,-I182)</f>
        <v>0</v>
      </c>
      <c r="N182" s="152"/>
      <c r="O182" s="151">
        <f>Arkusz2!F30</f>
        <v>0</v>
      </c>
      <c r="P182" s="152"/>
      <c r="Q182" s="151">
        <f>Arkusz2!F36</f>
        <v>0</v>
      </c>
      <c r="R182" s="152"/>
      <c r="S182" s="151">
        <f>SUM(Arkusz2!F18,O182)</f>
        <v>6</v>
      </c>
      <c r="T182" s="152"/>
      <c r="U182" s="151">
        <f>SUM(Arkusz2!F24,Q182)</f>
        <v>6</v>
      </c>
      <c r="V182" s="224"/>
    </row>
    <row r="183" spans="3:25" ht="15.75" thickBot="1" x14ac:dyDescent="0.3">
      <c r="C183" s="205" t="str">
        <f>Arkusz2!B7</f>
        <v>Pozostałe</v>
      </c>
      <c r="D183" s="206"/>
      <c r="E183" s="206"/>
      <c r="F183" s="206"/>
      <c r="G183" s="156">
        <f>Arkusz2!F7</f>
        <v>35</v>
      </c>
      <c r="H183" s="157"/>
      <c r="I183" s="156">
        <f>Arkusz2!F13</f>
        <v>38</v>
      </c>
      <c r="J183" s="157"/>
      <c r="K183" s="156">
        <f>SUM(Arkusz2!F19,-G183)</f>
        <v>13</v>
      </c>
      <c r="L183" s="157"/>
      <c r="M183" s="156">
        <f>SUM(Arkusz2!F25,-I183)</f>
        <v>13</v>
      </c>
      <c r="N183" s="157"/>
      <c r="O183" s="156">
        <f>Arkusz2!F31</f>
        <v>1</v>
      </c>
      <c r="P183" s="157"/>
      <c r="Q183" s="156">
        <f>Arkusz2!F37</f>
        <v>1</v>
      </c>
      <c r="R183" s="157"/>
      <c r="S183" s="156">
        <f>SUM(Arkusz2!F19,O183)</f>
        <v>49</v>
      </c>
      <c r="T183" s="157"/>
      <c r="U183" s="156">
        <f>SUM(Arkusz2!F25,Q183)</f>
        <v>52</v>
      </c>
      <c r="V183" s="238"/>
    </row>
    <row r="184" spans="3:25" ht="15.75" thickBot="1" x14ac:dyDescent="0.3">
      <c r="C184" s="201" t="s">
        <v>1</v>
      </c>
      <c r="D184" s="202"/>
      <c r="E184" s="202"/>
      <c r="F184" s="202"/>
      <c r="G184" s="143">
        <f>SUM(G178:G183)</f>
        <v>113</v>
      </c>
      <c r="H184" s="145"/>
      <c r="I184" s="143">
        <f>SUM(I178:I183)</f>
        <v>202</v>
      </c>
      <c r="J184" s="145"/>
      <c r="K184" s="143">
        <f>SUM(K178:K183)</f>
        <v>50</v>
      </c>
      <c r="L184" s="145"/>
      <c r="M184" s="143">
        <f>SUM(M178:M183)</f>
        <v>97</v>
      </c>
      <c r="N184" s="145"/>
      <c r="O184" s="143">
        <f>SUM(O178:O183)</f>
        <v>5</v>
      </c>
      <c r="P184" s="145"/>
      <c r="Q184" s="143">
        <f>SUM(Q178:Q183)</f>
        <v>8</v>
      </c>
      <c r="R184" s="145"/>
      <c r="S184" s="143">
        <f>SUM(S178:S183)</f>
        <v>168</v>
      </c>
      <c r="T184" s="145"/>
      <c r="U184" s="143">
        <f>SUM(U178:U183)</f>
        <v>307</v>
      </c>
      <c r="V184" s="144"/>
    </row>
    <row r="185" spans="3:25" s="39" customFormat="1" x14ac:dyDescent="0.25">
      <c r="C185" s="40"/>
      <c r="D185" s="40"/>
      <c r="E185" s="40"/>
      <c r="F185" s="40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Y185" s="6"/>
    </row>
    <row r="186" spans="3:25" s="39" customFormat="1" x14ac:dyDescent="0.25">
      <c r="C186" s="40"/>
      <c r="D186" s="40"/>
      <c r="E186" s="40"/>
      <c r="F186" s="40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Y186" s="6"/>
    </row>
    <row r="187" spans="3:25" s="39" customFormat="1" x14ac:dyDescent="0.25">
      <c r="C187" s="40"/>
      <c r="D187" s="40"/>
      <c r="E187" s="40"/>
      <c r="F187" s="40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Y187" s="6"/>
    </row>
    <row r="188" spans="3:25" s="39" customFormat="1" x14ac:dyDescent="0.25">
      <c r="C188" s="40"/>
      <c r="D188" s="40"/>
      <c r="E188" s="40"/>
      <c r="F188" s="40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Y188" s="6"/>
    </row>
    <row r="189" spans="3:25" s="39" customFormat="1" x14ac:dyDescent="0.25">
      <c r="C189" s="40"/>
      <c r="D189" s="40"/>
      <c r="E189" s="40"/>
      <c r="F189" s="40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Y189" s="6"/>
    </row>
    <row r="190" spans="3:25" s="39" customFormat="1" x14ac:dyDescent="0.25">
      <c r="C190" s="40"/>
      <c r="D190" s="40"/>
      <c r="E190" s="40"/>
      <c r="F190" s="40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Y190" s="6"/>
    </row>
    <row r="191" spans="3:25" s="39" customFormat="1" x14ac:dyDescent="0.25">
      <c r="C191" s="40"/>
      <c r="D191" s="40"/>
      <c r="E191" s="40"/>
      <c r="F191" s="40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Y191" s="6"/>
    </row>
    <row r="192" spans="3:25" s="39" customFormat="1" x14ac:dyDescent="0.25">
      <c r="C192" s="40"/>
      <c r="D192" s="40"/>
      <c r="E192" s="40"/>
      <c r="F192" s="40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Y192" s="6"/>
    </row>
    <row r="196" spans="1:19" x14ac:dyDescent="0.25">
      <c r="M196" s="11"/>
      <c r="N196" s="11"/>
      <c r="O196" s="11"/>
      <c r="P196" s="11"/>
      <c r="Q196" s="11"/>
      <c r="R196" s="11"/>
      <c r="S196" s="11"/>
    </row>
    <row r="197" spans="1:19" x14ac:dyDescent="0.25">
      <c r="M197" s="11"/>
      <c r="N197" s="11"/>
      <c r="O197" s="11"/>
      <c r="P197" s="11"/>
      <c r="Q197" s="11"/>
      <c r="R197" s="11"/>
      <c r="S197" s="11"/>
    </row>
    <row r="198" spans="1:19" x14ac:dyDescent="0.25">
      <c r="M198" s="11"/>
      <c r="N198" s="11"/>
      <c r="O198" s="11"/>
      <c r="P198" s="11"/>
      <c r="Q198" s="11"/>
      <c r="R198" s="11"/>
      <c r="S198" s="11"/>
    </row>
    <row r="199" spans="1:19" x14ac:dyDescent="0.25">
      <c r="M199" s="11"/>
      <c r="N199" s="11"/>
      <c r="O199" s="11"/>
      <c r="P199" s="11"/>
      <c r="Q199" s="11"/>
      <c r="R199" s="11"/>
      <c r="S199" s="11"/>
    </row>
    <row r="200" spans="1:19" x14ac:dyDescent="0.25">
      <c r="M200" s="11"/>
      <c r="N200" s="11"/>
      <c r="O200" s="11"/>
      <c r="P200" s="11"/>
      <c r="Q200" s="11"/>
      <c r="R200" s="11"/>
      <c r="S200" s="11"/>
    </row>
    <row r="201" spans="1:19" x14ac:dyDescent="0.25">
      <c r="M201" s="11"/>
      <c r="N201" s="11"/>
      <c r="O201" s="11"/>
      <c r="P201" s="11"/>
      <c r="Q201" s="11"/>
      <c r="R201" s="11"/>
      <c r="S201" s="11"/>
    </row>
    <row r="202" spans="1:19" x14ac:dyDescent="0.25">
      <c r="M202" s="11"/>
      <c r="N202" s="11"/>
      <c r="O202" s="11"/>
      <c r="P202" s="11"/>
      <c r="Q202" s="11"/>
      <c r="R202" s="11"/>
      <c r="S202" s="11"/>
    </row>
    <row r="203" spans="1:19" x14ac:dyDescent="0.25">
      <c r="M203" s="11"/>
      <c r="N203" s="11"/>
      <c r="O203" s="11"/>
      <c r="P203" s="11"/>
      <c r="Q203" s="11"/>
      <c r="R203" s="11"/>
      <c r="S203" s="11"/>
    </row>
    <row r="204" spans="1:19" x14ac:dyDescent="0.25">
      <c r="D204" s="146"/>
      <c r="E204" s="146"/>
    </row>
    <row r="208" spans="1:19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</row>
    <row r="213" spans="1:26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2"/>
      <c r="W213" s="12"/>
      <c r="X213" s="12"/>
      <c r="Y213" s="13"/>
      <c r="Z213" s="12"/>
    </row>
    <row r="214" spans="1:26" x14ac:dyDescent="0.25">
      <c r="A214" s="52" t="s">
        <v>170</v>
      </c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</row>
    <row r="215" spans="1:26" s="39" customFormat="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</row>
    <row r="216" spans="1:26" s="39" customForma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</row>
    <row r="217" spans="1:26" s="39" customForma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</row>
    <row r="218" spans="1:26" s="39" customForma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</row>
    <row r="219" spans="1:26" s="39" customFormat="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</row>
    <row r="220" spans="1:26" s="39" customFormat="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</row>
    <row r="221" spans="1:26" s="39" customForma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</row>
    <row r="222" spans="1:26" s="39" customFormat="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</row>
    <row r="225" spans="1:25" x14ac:dyDescent="0.25">
      <c r="A225" s="59" t="s">
        <v>159</v>
      </c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</row>
    <row r="226" spans="1:25" ht="15.75" thickBot="1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</row>
    <row r="227" spans="1:25" x14ac:dyDescent="0.25">
      <c r="A227" s="121" t="str">
        <f>CONCATENATE(Arkusz18!C2," - ",Arkusz18!B2," r.")</f>
        <v>01.01.2019 - 31.01.2019 r.</v>
      </c>
      <c r="B227" s="122"/>
      <c r="C227" s="122"/>
      <c r="D227" s="122"/>
      <c r="E227" s="122"/>
      <c r="F227" s="122"/>
      <c r="G227" s="122"/>
      <c r="H227" s="122"/>
      <c r="I227" s="123"/>
      <c r="M227" s="121" t="str">
        <f>CONCATENATE(Arkusz18!C2," - ",Arkusz18!B2," r.")</f>
        <v>01.01.2019 - 31.01.2019 r.</v>
      </c>
      <c r="N227" s="122"/>
      <c r="O227" s="122"/>
      <c r="P227" s="122"/>
      <c r="Q227" s="122"/>
      <c r="R227" s="122"/>
      <c r="S227" s="122"/>
      <c r="T227" s="122"/>
      <c r="U227" s="123"/>
    </row>
    <row r="228" spans="1:25" ht="52.5" customHeight="1" x14ac:dyDescent="0.25">
      <c r="A228" s="133" t="s">
        <v>53</v>
      </c>
      <c r="B228" s="134"/>
      <c r="C228" s="135"/>
      <c r="D228" s="124" t="s">
        <v>54</v>
      </c>
      <c r="E228" s="128"/>
      <c r="F228" s="124" t="s">
        <v>55</v>
      </c>
      <c r="G228" s="128"/>
      <c r="H228" s="124" t="s">
        <v>51</v>
      </c>
      <c r="I228" s="125"/>
      <c r="M228" s="133" t="s">
        <v>53</v>
      </c>
      <c r="N228" s="134"/>
      <c r="O228" s="135"/>
      <c r="P228" s="124" t="s">
        <v>56</v>
      </c>
      <c r="Q228" s="128"/>
      <c r="R228" s="124" t="s">
        <v>55</v>
      </c>
      <c r="S228" s="128"/>
      <c r="T228" s="124" t="s">
        <v>51</v>
      </c>
      <c r="U228" s="125"/>
    </row>
    <row r="229" spans="1:25" x14ac:dyDescent="0.25">
      <c r="A229" s="136"/>
      <c r="B229" s="137"/>
      <c r="C229" s="138"/>
      <c r="D229" s="126"/>
      <c r="E229" s="129"/>
      <c r="F229" s="126"/>
      <c r="G229" s="129"/>
      <c r="H229" s="126"/>
      <c r="I229" s="127"/>
      <c r="M229" s="136"/>
      <c r="N229" s="137"/>
      <c r="O229" s="138"/>
      <c r="P229" s="126"/>
      <c r="Q229" s="129"/>
      <c r="R229" s="126"/>
      <c r="S229" s="129"/>
      <c r="T229" s="126"/>
      <c r="U229" s="127"/>
    </row>
    <row r="230" spans="1:25" x14ac:dyDescent="0.25">
      <c r="A230" s="173" t="str">
        <f>Arkusz4!B2</f>
        <v>FRANCJA</v>
      </c>
      <c r="B230" s="174"/>
      <c r="C230" s="174"/>
      <c r="D230" s="130">
        <f>Arkusz4!C2</f>
        <v>154</v>
      </c>
      <c r="E230" s="130"/>
      <c r="F230" s="130">
        <f>Arkusz4!D2</f>
        <v>83</v>
      </c>
      <c r="G230" s="130"/>
      <c r="H230" s="130">
        <f>Arkusz4!E2</f>
        <v>7</v>
      </c>
      <c r="I230" s="130"/>
      <c r="M230" s="173" t="str">
        <f>Arkusz5!B2</f>
        <v>GRECJA</v>
      </c>
      <c r="N230" s="174"/>
      <c r="O230" s="174"/>
      <c r="P230" s="130">
        <f>Arkusz5!C2</f>
        <v>5</v>
      </c>
      <c r="Q230" s="130"/>
      <c r="R230" s="130">
        <f>Arkusz5!D2</f>
        <v>0</v>
      </c>
      <c r="S230" s="130"/>
      <c r="T230" s="130">
        <f>Arkusz5!E2</f>
        <v>0</v>
      </c>
      <c r="U230" s="182"/>
    </row>
    <row r="231" spans="1:25" x14ac:dyDescent="0.25">
      <c r="A231" s="175" t="str">
        <f>Arkusz4!B3</f>
        <v>NIEMCY</v>
      </c>
      <c r="B231" s="176"/>
      <c r="C231" s="176"/>
      <c r="D231" s="148">
        <f>Arkusz4!C3</f>
        <v>136</v>
      </c>
      <c r="E231" s="148"/>
      <c r="F231" s="148">
        <f>Arkusz4!D3</f>
        <v>123</v>
      </c>
      <c r="G231" s="148"/>
      <c r="H231" s="148">
        <f>Arkusz4!E3</f>
        <v>45</v>
      </c>
      <c r="I231" s="148"/>
      <c r="M231" s="175" t="str">
        <f>Arkusz5!B3</f>
        <v>BUŁGARIA</v>
      </c>
      <c r="N231" s="176"/>
      <c r="O231" s="176"/>
      <c r="P231" s="148">
        <f>Arkusz5!C3</f>
        <v>3</v>
      </c>
      <c r="Q231" s="148"/>
      <c r="R231" s="148">
        <f>Arkusz5!D3</f>
        <v>3</v>
      </c>
      <c r="S231" s="148"/>
      <c r="T231" s="148">
        <f>Arkusz5!E3</f>
        <v>0</v>
      </c>
      <c r="U231" s="180"/>
    </row>
    <row r="232" spans="1:25" x14ac:dyDescent="0.25">
      <c r="A232" s="173" t="str">
        <f>Arkusz4!B4</f>
        <v>SZWECJA</v>
      </c>
      <c r="B232" s="174"/>
      <c r="C232" s="174"/>
      <c r="D232" s="130">
        <f>Arkusz4!C4</f>
        <v>23</v>
      </c>
      <c r="E232" s="130"/>
      <c r="F232" s="130">
        <f>Arkusz4!D4</f>
        <v>22</v>
      </c>
      <c r="G232" s="130"/>
      <c r="H232" s="130">
        <f>Arkusz4!E4</f>
        <v>3</v>
      </c>
      <c r="I232" s="130"/>
      <c r="M232" s="173" t="str">
        <f>Arkusz5!B4</f>
        <v>NIEMCY</v>
      </c>
      <c r="N232" s="174"/>
      <c r="O232" s="174"/>
      <c r="P232" s="130">
        <f>Arkusz5!C4</f>
        <v>3</v>
      </c>
      <c r="Q232" s="130"/>
      <c r="R232" s="130">
        <f>Arkusz5!D4</f>
        <v>4</v>
      </c>
      <c r="S232" s="130"/>
      <c r="T232" s="130">
        <f>Arkusz5!E4</f>
        <v>2</v>
      </c>
      <c r="U232" s="182"/>
    </row>
    <row r="233" spans="1:25" x14ac:dyDescent="0.25">
      <c r="A233" s="175" t="str">
        <f>Arkusz4!B5</f>
        <v>BELGIA</v>
      </c>
      <c r="B233" s="176"/>
      <c r="C233" s="176"/>
      <c r="D233" s="148">
        <f>Arkusz4!C5</f>
        <v>10</v>
      </c>
      <c r="E233" s="148"/>
      <c r="F233" s="148">
        <f>Arkusz4!D5</f>
        <v>24</v>
      </c>
      <c r="G233" s="148"/>
      <c r="H233" s="148">
        <f>Arkusz4!E5</f>
        <v>1</v>
      </c>
      <c r="I233" s="148"/>
      <c r="M233" s="175" t="str">
        <f>Arkusz5!B5</f>
        <v>FRANCJA</v>
      </c>
      <c r="N233" s="176"/>
      <c r="O233" s="176"/>
      <c r="P233" s="148">
        <f>Arkusz5!C5</f>
        <v>1</v>
      </c>
      <c r="Q233" s="148"/>
      <c r="R233" s="148">
        <f>Arkusz5!D5</f>
        <v>1</v>
      </c>
      <c r="S233" s="148"/>
      <c r="T233" s="148">
        <f>Arkusz5!E5</f>
        <v>2</v>
      </c>
      <c r="U233" s="180"/>
    </row>
    <row r="234" spans="1:25" ht="24.75" customHeight="1" x14ac:dyDescent="0.25">
      <c r="A234" s="173" t="s">
        <v>173</v>
      </c>
      <c r="B234" s="174"/>
      <c r="C234" s="174"/>
      <c r="D234" s="130">
        <f>Arkusz4!C6</f>
        <v>9</v>
      </c>
      <c r="E234" s="130"/>
      <c r="F234" s="130">
        <f>Arkusz4!D6</f>
        <v>8</v>
      </c>
      <c r="G234" s="130"/>
      <c r="H234" s="130">
        <f>Arkusz4!E6</f>
        <v>3</v>
      </c>
      <c r="I234" s="130"/>
      <c r="M234" s="173" t="str">
        <f>Arkusz5!B6</f>
        <v>WIELKA BRYTANIA</v>
      </c>
      <c r="N234" s="174"/>
      <c r="O234" s="174"/>
      <c r="P234" s="130">
        <f>Arkusz5!C6</f>
        <v>1</v>
      </c>
      <c r="Q234" s="130"/>
      <c r="R234" s="130">
        <f>Arkusz5!D6</f>
        <v>0</v>
      </c>
      <c r="S234" s="130"/>
      <c r="T234" s="130">
        <f>Arkusz5!E6</f>
        <v>0</v>
      </c>
      <c r="U234" s="182"/>
    </row>
    <row r="235" spans="1:25" ht="15.75" thickBot="1" x14ac:dyDescent="0.3">
      <c r="A235" s="177" t="str">
        <f>Arkusz4!B7</f>
        <v>Pozostałe</v>
      </c>
      <c r="B235" s="178"/>
      <c r="C235" s="178"/>
      <c r="D235" s="147">
        <f>Arkusz4!C7</f>
        <v>24</v>
      </c>
      <c r="E235" s="147"/>
      <c r="F235" s="147">
        <f>Arkusz4!D7</f>
        <v>20</v>
      </c>
      <c r="G235" s="147"/>
      <c r="H235" s="147">
        <f>Arkusz4!E7</f>
        <v>9</v>
      </c>
      <c r="I235" s="147"/>
      <c r="M235" s="177" t="str">
        <f>Arkusz5!B7</f>
        <v>brak</v>
      </c>
      <c r="N235" s="178"/>
      <c r="O235" s="178"/>
      <c r="P235" s="147">
        <f>Arkusz5!C7</f>
        <v>0</v>
      </c>
      <c r="Q235" s="147"/>
      <c r="R235" s="147">
        <f>Arkusz5!D7</f>
        <v>0</v>
      </c>
      <c r="S235" s="147"/>
      <c r="T235" s="147">
        <f>Arkusz5!E7</f>
        <v>0</v>
      </c>
      <c r="U235" s="236"/>
    </row>
    <row r="236" spans="1:25" ht="15.75" thickBot="1" x14ac:dyDescent="0.3">
      <c r="A236" s="141" t="s">
        <v>66</v>
      </c>
      <c r="B236" s="142"/>
      <c r="C236" s="142"/>
      <c r="D236" s="139">
        <f>SUM(D230:E235)</f>
        <v>356</v>
      </c>
      <c r="E236" s="139"/>
      <c r="F236" s="139">
        <f>SUM(F230:G235)</f>
        <v>280</v>
      </c>
      <c r="G236" s="139"/>
      <c r="H236" s="139">
        <f>SUM(H230:I235)</f>
        <v>68</v>
      </c>
      <c r="I236" s="140"/>
      <c r="M236" s="141" t="s">
        <v>66</v>
      </c>
      <c r="N236" s="142"/>
      <c r="O236" s="142"/>
      <c r="P236" s="139">
        <f>SUM(P230:Q235)</f>
        <v>13</v>
      </c>
      <c r="Q236" s="139"/>
      <c r="R236" s="139">
        <f t="shared" ref="R236" si="5">SUM(R230:S235)</f>
        <v>8</v>
      </c>
      <c r="S236" s="139"/>
      <c r="T236" s="139">
        <f>SUM(T230:U235)</f>
        <v>4</v>
      </c>
      <c r="U236" s="140"/>
    </row>
    <row r="238" spans="1:25" x14ac:dyDescent="0.25">
      <c r="A238" s="52" t="s">
        <v>171</v>
      </c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</row>
    <row r="239" spans="1:25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</row>
    <row r="240" spans="1:25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</row>
    <row r="241" spans="1:26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</row>
    <row r="242" spans="1:26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</row>
    <row r="243" spans="1:26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</row>
    <row r="244" spans="1:26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</row>
    <row r="246" spans="1:26" x14ac:dyDescent="0.25">
      <c r="A246" s="194" t="s">
        <v>65</v>
      </c>
      <c r="B246" s="194"/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 s="194"/>
      <c r="U246" s="194"/>
      <c r="V246" s="194"/>
      <c r="W246" s="194"/>
      <c r="X246" s="194"/>
      <c r="Y246" s="194"/>
      <c r="Z246" s="194"/>
    </row>
    <row r="247" spans="1:26" x14ac:dyDescent="0.25">
      <c r="A247" s="59" t="s">
        <v>160</v>
      </c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</row>
    <row r="248" spans="1:26" ht="15.75" thickBot="1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</row>
    <row r="249" spans="1:26" x14ac:dyDescent="0.25">
      <c r="C249" s="191" t="s">
        <v>0</v>
      </c>
      <c r="D249" s="91"/>
      <c r="E249" s="91"/>
      <c r="F249" s="91"/>
      <c r="G249" s="183" t="str">
        <f>CONCATENATE(Arkusz18!A2," - ",Arkusz18!B2," r.")</f>
        <v>01.01.2019 - 31.01.2019 r.</v>
      </c>
      <c r="H249" s="183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4"/>
    </row>
    <row r="250" spans="1:26" ht="73.5" customHeight="1" x14ac:dyDescent="0.25">
      <c r="C250" s="192"/>
      <c r="D250" s="193"/>
      <c r="E250" s="193"/>
      <c r="F250" s="193"/>
      <c r="G250" s="170" t="s">
        <v>57</v>
      </c>
      <c r="H250" s="171"/>
      <c r="I250" s="172"/>
      <c r="J250" s="170" t="s">
        <v>58</v>
      </c>
      <c r="K250" s="171"/>
      <c r="L250" s="172"/>
      <c r="M250" s="170" t="s">
        <v>59</v>
      </c>
      <c r="N250" s="171"/>
      <c r="O250" s="172"/>
      <c r="P250" s="170" t="s">
        <v>68</v>
      </c>
      <c r="Q250" s="171"/>
      <c r="R250" s="172"/>
      <c r="S250" s="170" t="s">
        <v>60</v>
      </c>
      <c r="T250" s="171"/>
      <c r="U250" s="181"/>
    </row>
    <row r="251" spans="1:26" x14ac:dyDescent="0.25">
      <c r="C251" s="185" t="str">
        <f>Arkusz6!B2</f>
        <v>ROSJA</v>
      </c>
      <c r="D251" s="186"/>
      <c r="E251" s="186"/>
      <c r="F251" s="186"/>
      <c r="G251" s="98">
        <f>Arkusz6!C2</f>
        <v>2</v>
      </c>
      <c r="H251" s="98"/>
      <c r="I251" s="98"/>
      <c r="J251" s="98">
        <f>Arkusz6!D2</f>
        <v>6</v>
      </c>
      <c r="K251" s="98"/>
      <c r="L251" s="98"/>
      <c r="M251" s="98">
        <f>Arkusz6!E2</f>
        <v>0</v>
      </c>
      <c r="N251" s="98"/>
      <c r="O251" s="98"/>
      <c r="P251" s="98">
        <f>Arkusz6!F2</f>
        <v>143</v>
      </c>
      <c r="Q251" s="98"/>
      <c r="R251" s="98"/>
      <c r="S251" s="98">
        <f>Arkusz6!G2</f>
        <v>112</v>
      </c>
      <c r="T251" s="98"/>
      <c r="U251" s="98"/>
    </row>
    <row r="252" spans="1:26" x14ac:dyDescent="0.25">
      <c r="C252" s="189" t="str">
        <f>Arkusz6!B3</f>
        <v>UKRAINA</v>
      </c>
      <c r="D252" s="190"/>
      <c r="E252" s="190"/>
      <c r="F252" s="190"/>
      <c r="G252" s="179">
        <f>Arkusz6!C3</f>
        <v>0</v>
      </c>
      <c r="H252" s="179"/>
      <c r="I252" s="179"/>
      <c r="J252" s="179">
        <f>Arkusz6!D3</f>
        <v>0</v>
      </c>
      <c r="K252" s="179"/>
      <c r="L252" s="179"/>
      <c r="M252" s="179">
        <f>Arkusz6!E3</f>
        <v>0</v>
      </c>
      <c r="N252" s="179"/>
      <c r="O252" s="179"/>
      <c r="P252" s="179">
        <f>Arkusz6!F3</f>
        <v>34</v>
      </c>
      <c r="Q252" s="179"/>
      <c r="R252" s="179"/>
      <c r="S252" s="179">
        <f>Arkusz6!G3</f>
        <v>6</v>
      </c>
      <c r="T252" s="179"/>
      <c r="U252" s="179"/>
    </row>
    <row r="253" spans="1:26" x14ac:dyDescent="0.25">
      <c r="C253" s="185" t="str">
        <f>Arkusz6!B4</f>
        <v>BIAŁORUŚ</v>
      </c>
      <c r="D253" s="186"/>
      <c r="E253" s="186"/>
      <c r="F253" s="186"/>
      <c r="G253" s="98">
        <f>Arkusz6!C4</f>
        <v>0</v>
      </c>
      <c r="H253" s="98"/>
      <c r="I253" s="98"/>
      <c r="J253" s="98">
        <f>Arkusz6!D4</f>
        <v>0</v>
      </c>
      <c r="K253" s="98"/>
      <c r="L253" s="98"/>
      <c r="M253" s="98">
        <f>Arkusz6!E4</f>
        <v>0</v>
      </c>
      <c r="N253" s="98"/>
      <c r="O253" s="98"/>
      <c r="P253" s="98">
        <f>Arkusz6!F4</f>
        <v>10</v>
      </c>
      <c r="Q253" s="98"/>
      <c r="R253" s="98"/>
      <c r="S253" s="98">
        <f>Arkusz6!G4</f>
        <v>1</v>
      </c>
      <c r="T253" s="98"/>
      <c r="U253" s="98"/>
    </row>
    <row r="254" spans="1:26" x14ac:dyDescent="0.25">
      <c r="C254" s="189" t="str">
        <f>Arkusz6!B5</f>
        <v>WIETNAM</v>
      </c>
      <c r="D254" s="190"/>
      <c r="E254" s="190"/>
      <c r="F254" s="190"/>
      <c r="G254" s="179">
        <f>Arkusz6!C5</f>
        <v>0</v>
      </c>
      <c r="H254" s="179"/>
      <c r="I254" s="179"/>
      <c r="J254" s="179">
        <f>Arkusz6!D5</f>
        <v>0</v>
      </c>
      <c r="K254" s="179"/>
      <c r="L254" s="179"/>
      <c r="M254" s="179">
        <f>Arkusz6!E5</f>
        <v>0</v>
      </c>
      <c r="N254" s="179"/>
      <c r="O254" s="179"/>
      <c r="P254" s="179">
        <f>Arkusz6!F5</f>
        <v>1</v>
      </c>
      <c r="Q254" s="179"/>
      <c r="R254" s="179"/>
      <c r="S254" s="179">
        <f>Arkusz6!G5</f>
        <v>6</v>
      </c>
      <c r="T254" s="179"/>
      <c r="U254" s="179"/>
    </row>
    <row r="255" spans="1:26" x14ac:dyDescent="0.25">
      <c r="C255" s="185" t="str">
        <f>Arkusz6!B6</f>
        <v>EGIPT</v>
      </c>
      <c r="D255" s="186"/>
      <c r="E255" s="186"/>
      <c r="F255" s="186"/>
      <c r="G255" s="98">
        <f>Arkusz6!C6</f>
        <v>3</v>
      </c>
      <c r="H255" s="98"/>
      <c r="I255" s="98"/>
      <c r="J255" s="98">
        <f>Arkusz6!D6</f>
        <v>0</v>
      </c>
      <c r="K255" s="98"/>
      <c r="L255" s="98"/>
      <c r="M255" s="98">
        <f>Arkusz6!E6</f>
        <v>0</v>
      </c>
      <c r="N255" s="98"/>
      <c r="O255" s="98"/>
      <c r="P255" s="98">
        <f>Arkusz6!F6</f>
        <v>0</v>
      </c>
      <c r="Q255" s="98"/>
      <c r="R255" s="98"/>
      <c r="S255" s="98">
        <f>Arkusz6!G6</f>
        <v>3</v>
      </c>
      <c r="T255" s="98"/>
      <c r="U255" s="98"/>
    </row>
    <row r="256" spans="1:26" ht="15.75" thickBot="1" x14ac:dyDescent="0.3">
      <c r="C256" s="187" t="str">
        <f>Arkusz6!B7</f>
        <v>Pozostałe</v>
      </c>
      <c r="D256" s="188"/>
      <c r="E256" s="188"/>
      <c r="F256" s="188"/>
      <c r="G256" s="99">
        <f>Arkusz6!C7</f>
        <v>3</v>
      </c>
      <c r="H256" s="99"/>
      <c r="I256" s="99"/>
      <c r="J256" s="99">
        <f>Arkusz6!D7</f>
        <v>6</v>
      </c>
      <c r="K256" s="99"/>
      <c r="L256" s="99"/>
      <c r="M256" s="99">
        <f>Arkusz6!E7</f>
        <v>0</v>
      </c>
      <c r="N256" s="99"/>
      <c r="O256" s="99"/>
      <c r="P256" s="99">
        <f>Arkusz6!F7</f>
        <v>25</v>
      </c>
      <c r="Q256" s="99"/>
      <c r="R256" s="99"/>
      <c r="S256" s="99">
        <f>Arkusz6!G7</f>
        <v>16</v>
      </c>
      <c r="T256" s="99"/>
      <c r="U256" s="99"/>
    </row>
    <row r="257" spans="1:25" ht="15.75" thickBot="1" x14ac:dyDescent="0.3">
      <c r="C257" s="100" t="s">
        <v>1</v>
      </c>
      <c r="D257" s="101"/>
      <c r="E257" s="101"/>
      <c r="F257" s="101"/>
      <c r="G257" s="70">
        <f>SUM(G251:I256)</f>
        <v>8</v>
      </c>
      <c r="H257" s="70"/>
      <c r="I257" s="70"/>
      <c r="J257" s="70">
        <f t="shared" ref="J257" si="6">SUM(J251:L256)</f>
        <v>12</v>
      </c>
      <c r="K257" s="70"/>
      <c r="L257" s="70"/>
      <c r="M257" s="70">
        <f t="shared" ref="M257" si="7">SUM(M251:O256)</f>
        <v>0</v>
      </c>
      <c r="N257" s="70"/>
      <c r="O257" s="70"/>
      <c r="P257" s="70">
        <f t="shared" ref="P257" si="8">SUM(P251:R256)</f>
        <v>213</v>
      </c>
      <c r="Q257" s="70"/>
      <c r="R257" s="70"/>
      <c r="S257" s="70">
        <f>SUM(S251:U256)</f>
        <v>144</v>
      </c>
      <c r="T257" s="70"/>
      <c r="U257" s="71"/>
    </row>
    <row r="258" spans="1:25" s="39" customFormat="1" x14ac:dyDescent="0.25">
      <c r="C258" s="42"/>
      <c r="D258" s="42"/>
      <c r="E258" s="42"/>
      <c r="F258" s="42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Y258" s="6"/>
    </row>
    <row r="260" spans="1:25" x14ac:dyDescent="0.25">
      <c r="A260" s="52" t="s">
        <v>166</v>
      </c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</row>
    <row r="261" spans="1:25" x14ac:dyDescent="0.2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</row>
    <row r="262" spans="1:25" x14ac:dyDescent="0.2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</row>
    <row r="263" spans="1:25" x14ac:dyDescent="0.2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</row>
    <row r="264" spans="1:25" x14ac:dyDescent="0.2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</row>
    <row r="265" spans="1:25" x14ac:dyDescent="0.2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</row>
    <row r="266" spans="1:25" x14ac:dyDescent="0.2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</row>
    <row r="268" spans="1:25" x14ac:dyDescent="0.25">
      <c r="A268" s="59" t="s">
        <v>161</v>
      </c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</row>
    <row r="269" spans="1:25" x14ac:dyDescent="0.25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</row>
    <row r="270" spans="1:25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</row>
    <row r="271" spans="1:25" ht="15.75" thickBot="1" x14ac:dyDescent="0.3"/>
    <row r="272" spans="1:25" ht="30" customHeight="1" x14ac:dyDescent="0.25">
      <c r="B272" s="191" t="s">
        <v>8</v>
      </c>
      <c r="C272" s="91"/>
      <c r="D272" s="91"/>
      <c r="E272" s="91"/>
      <c r="F272" s="91"/>
      <c r="G272" s="91"/>
      <c r="H272" s="91"/>
      <c r="I272" s="91"/>
      <c r="J272" s="116" t="str">
        <f>Arkusz8!C6</f>
        <v>28.12.2018 - 03.01.2019</v>
      </c>
      <c r="K272" s="116"/>
      <c r="L272" s="116"/>
      <c r="M272" s="116" t="str">
        <f>Arkusz8!C10</f>
        <v>04.01.2019 - 10.01.2019</v>
      </c>
      <c r="N272" s="116"/>
      <c r="O272" s="116"/>
      <c r="P272" s="116" t="str">
        <f>Arkusz8!C9</f>
        <v>11.01.2019 - 17.01.2019</v>
      </c>
      <c r="Q272" s="116"/>
      <c r="R272" s="116"/>
      <c r="S272" s="116" t="str">
        <f>Arkusz8!C8</f>
        <v>18.01.2019 - 24.01.2019</v>
      </c>
      <c r="T272" s="116"/>
      <c r="U272" s="116"/>
      <c r="V272" s="116" t="str">
        <f>Arkusz8!C7</f>
        <v>25.01.2019 - 31.01.2019</v>
      </c>
      <c r="W272" s="116"/>
      <c r="X272" s="118"/>
    </row>
    <row r="273" spans="2:24" x14ac:dyDescent="0.25">
      <c r="B273" s="197" t="s">
        <v>27</v>
      </c>
      <c r="C273" s="198"/>
      <c r="D273" s="198"/>
      <c r="E273" s="198"/>
      <c r="F273" s="198"/>
      <c r="G273" s="198"/>
      <c r="H273" s="198"/>
      <c r="I273" s="198"/>
      <c r="J273" s="117">
        <f>Arkusz8!A6</f>
        <v>1250</v>
      </c>
      <c r="K273" s="117"/>
      <c r="L273" s="117"/>
      <c r="M273" s="117">
        <f>Arkusz8!A5</f>
        <v>1251</v>
      </c>
      <c r="N273" s="117"/>
      <c r="O273" s="117"/>
      <c r="P273" s="117">
        <f>Arkusz8!A4</f>
        <v>1246</v>
      </c>
      <c r="Q273" s="117"/>
      <c r="R273" s="117"/>
      <c r="S273" s="117">
        <f>Arkusz8!A3</f>
        <v>1237</v>
      </c>
      <c r="T273" s="117"/>
      <c r="U273" s="117"/>
      <c r="V273" s="117">
        <f>Arkusz8!A2</f>
        <v>1249</v>
      </c>
      <c r="W273" s="117"/>
      <c r="X273" s="117"/>
    </row>
    <row r="274" spans="2:24" x14ac:dyDescent="0.25">
      <c r="B274" s="195" t="s">
        <v>5</v>
      </c>
      <c r="C274" s="196"/>
      <c r="D274" s="196"/>
      <c r="E274" s="196"/>
      <c r="F274" s="196"/>
      <c r="G274" s="196"/>
      <c r="H274" s="196"/>
      <c r="I274" s="196"/>
      <c r="J274" s="98">
        <f>Arkusz8!A11</f>
        <v>1643</v>
      </c>
      <c r="K274" s="98"/>
      <c r="L274" s="98"/>
      <c r="M274" s="98">
        <f>Arkusz8!A10</f>
        <v>1652</v>
      </c>
      <c r="N274" s="98"/>
      <c r="O274" s="98"/>
      <c r="P274" s="98">
        <f>Arkusz8!A9</f>
        <v>1660</v>
      </c>
      <c r="Q274" s="98"/>
      <c r="R274" s="98"/>
      <c r="S274" s="98">
        <f>Arkusz8!A8</f>
        <v>1677</v>
      </c>
      <c r="T274" s="98"/>
      <c r="U274" s="98"/>
      <c r="V274" s="98">
        <f>Arkusz8!A7</f>
        <v>1680</v>
      </c>
      <c r="W274" s="98"/>
      <c r="X274" s="98"/>
    </row>
    <row r="275" spans="2:24" x14ac:dyDescent="0.25">
      <c r="B275" s="197" t="s">
        <v>6</v>
      </c>
      <c r="C275" s="198"/>
      <c r="D275" s="198"/>
      <c r="E275" s="198"/>
      <c r="F275" s="198"/>
      <c r="G275" s="198"/>
      <c r="H275" s="198"/>
      <c r="I275" s="198"/>
      <c r="J275" s="117">
        <f>Arkusz8!A16</f>
        <v>31</v>
      </c>
      <c r="K275" s="117"/>
      <c r="L275" s="117"/>
      <c r="M275" s="117">
        <f>Arkusz8!A15</f>
        <v>42</v>
      </c>
      <c r="N275" s="117"/>
      <c r="O275" s="117"/>
      <c r="P275" s="117">
        <f>Arkusz8!A14</f>
        <v>38</v>
      </c>
      <c r="Q275" s="117"/>
      <c r="R275" s="117"/>
      <c r="S275" s="117">
        <f>Arkusz8!A13</f>
        <v>54</v>
      </c>
      <c r="T275" s="117"/>
      <c r="U275" s="117"/>
      <c r="V275" s="117">
        <f>Arkusz8!A12</f>
        <v>47</v>
      </c>
      <c r="W275" s="117"/>
      <c r="X275" s="117"/>
    </row>
    <row r="276" spans="2:24" x14ac:dyDescent="0.25">
      <c r="B276" s="119" t="s">
        <v>7</v>
      </c>
      <c r="C276" s="120"/>
      <c r="D276" s="120"/>
      <c r="E276" s="120"/>
      <c r="F276" s="120"/>
      <c r="G276" s="120"/>
      <c r="H276" s="120"/>
      <c r="I276" s="120"/>
      <c r="J276" s="98">
        <f>Arkusz8!A21</f>
        <v>28</v>
      </c>
      <c r="K276" s="98"/>
      <c r="L276" s="98"/>
      <c r="M276" s="98">
        <f>Arkusz8!A20</f>
        <v>45</v>
      </c>
      <c r="N276" s="98"/>
      <c r="O276" s="98"/>
      <c r="P276" s="98">
        <f>Arkusz8!A19</f>
        <v>50</v>
      </c>
      <c r="Q276" s="98"/>
      <c r="R276" s="98"/>
      <c r="S276" s="98">
        <f>Arkusz8!A18</f>
        <v>57</v>
      </c>
      <c r="T276" s="98"/>
      <c r="U276" s="98"/>
      <c r="V276" s="98">
        <f>Arkusz8!A17</f>
        <v>65</v>
      </c>
      <c r="W276" s="98"/>
      <c r="X276" s="98"/>
    </row>
    <row r="277" spans="2:24" ht="15.75" thickBot="1" x14ac:dyDescent="0.3">
      <c r="B277" s="82" t="s">
        <v>88</v>
      </c>
      <c r="C277" s="83"/>
      <c r="D277" s="83"/>
      <c r="E277" s="83"/>
      <c r="F277" s="83"/>
      <c r="G277" s="83"/>
      <c r="H277" s="83"/>
      <c r="I277" s="83"/>
      <c r="J277" s="115">
        <f>Arkusz8!A26</f>
        <v>1</v>
      </c>
      <c r="K277" s="115"/>
      <c r="L277" s="115"/>
      <c r="M277" s="115">
        <f>Arkusz8!A25</f>
        <v>1</v>
      </c>
      <c r="N277" s="115"/>
      <c r="O277" s="115"/>
      <c r="P277" s="115">
        <f>Arkusz8!A24</f>
        <v>1</v>
      </c>
      <c r="Q277" s="115"/>
      <c r="R277" s="115"/>
      <c r="S277" s="115">
        <f>Arkusz8!A23</f>
        <v>1</v>
      </c>
      <c r="T277" s="115"/>
      <c r="U277" s="115"/>
      <c r="V277" s="115">
        <f>Arkusz8!A22</f>
        <v>1</v>
      </c>
      <c r="W277" s="115"/>
      <c r="X277" s="115"/>
    </row>
    <row r="278" spans="2:24" ht="15.75" thickBot="1" x14ac:dyDescent="0.3">
      <c r="B278" s="102" t="s">
        <v>89</v>
      </c>
      <c r="C278" s="103"/>
      <c r="D278" s="103"/>
      <c r="E278" s="103"/>
      <c r="F278" s="103"/>
      <c r="G278" s="103"/>
      <c r="H278" s="103"/>
      <c r="I278" s="103"/>
      <c r="J278" s="96">
        <f>SUM(J273,J274,J277)</f>
        <v>2894</v>
      </c>
      <c r="K278" s="96"/>
      <c r="L278" s="96"/>
      <c r="M278" s="96">
        <f>SUM(M273,M274,M277)</f>
        <v>2904</v>
      </c>
      <c r="N278" s="96"/>
      <c r="O278" s="96"/>
      <c r="P278" s="96">
        <f>SUM(P273,P274,P277)</f>
        <v>2907</v>
      </c>
      <c r="Q278" s="96"/>
      <c r="R278" s="96"/>
      <c r="S278" s="96">
        <f>SUM(S273,S274,S277)</f>
        <v>2915</v>
      </c>
      <c r="T278" s="96"/>
      <c r="U278" s="96"/>
      <c r="V278" s="96">
        <f>SUM(V273,V274,V277)</f>
        <v>2930</v>
      </c>
      <c r="W278" s="96"/>
      <c r="X278" s="97"/>
    </row>
    <row r="279" spans="2:24" x14ac:dyDescent="0.25">
      <c r="B279" s="16"/>
      <c r="C279" s="16"/>
      <c r="D279" s="16"/>
      <c r="E279" s="16"/>
      <c r="F279" s="16"/>
      <c r="G279" s="16"/>
      <c r="H279" s="16"/>
      <c r="I279" s="16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93" spans="1:2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5" x14ac:dyDescent="0.25">
      <c r="A294" s="52" t="s">
        <v>164</v>
      </c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</row>
    <row r="295" spans="1:25" x14ac:dyDescent="0.2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</row>
    <row r="296" spans="1:25" x14ac:dyDescent="0.2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</row>
    <row r="297" spans="1:25" x14ac:dyDescent="0.2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</row>
    <row r="298" spans="1:25" x14ac:dyDescent="0.2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</row>
    <row r="300" spans="1:25" x14ac:dyDescent="0.25">
      <c r="A300" s="29" t="s">
        <v>162</v>
      </c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R300" s="30"/>
      <c r="S300" s="30"/>
      <c r="T300" s="30"/>
    </row>
    <row r="301" spans="1:25" x14ac:dyDescent="0.25">
      <c r="P301" s="31"/>
      <c r="Q301" s="31"/>
      <c r="R301" s="30"/>
      <c r="S301" s="30"/>
      <c r="T301" s="30"/>
      <c r="U301" s="31"/>
    </row>
    <row r="302" spans="1:25" x14ac:dyDescent="0.25"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5" x14ac:dyDescent="0.25">
      <c r="A303" s="52" t="s">
        <v>165</v>
      </c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</row>
    <row r="304" spans="1:25" x14ac:dyDescent="0.2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</row>
    <row r="305" spans="1:25" x14ac:dyDescent="0.2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</row>
    <row r="306" spans="1:25" x14ac:dyDescent="0.2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</row>
    <row r="307" spans="1:25" x14ac:dyDescent="0.2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</row>
    <row r="308" spans="1:25" x14ac:dyDescent="0.2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</row>
    <row r="309" spans="1:25" x14ac:dyDescent="0.2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</row>
    <row r="310" spans="1:25" x14ac:dyDescent="0.2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</row>
    <row r="311" spans="1:25" x14ac:dyDescent="0.2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</row>
    <row r="312" spans="1:25" x14ac:dyDescent="0.2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</row>
    <row r="313" spans="1:25" x14ac:dyDescent="0.2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</row>
    <row r="314" spans="1:25" x14ac:dyDescent="0.2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</row>
    <row r="315" spans="1:25" x14ac:dyDescent="0.25">
      <c r="P315" s="33"/>
      <c r="Q315" s="33"/>
      <c r="R315" s="32"/>
      <c r="S315" s="32"/>
      <c r="T315" s="32"/>
      <c r="U315" s="33"/>
    </row>
    <row r="316" spans="1:25" x14ac:dyDescent="0.25">
      <c r="A316" s="34" t="s">
        <v>172</v>
      </c>
      <c r="B316" s="34"/>
      <c r="C316" s="34"/>
      <c r="D316" s="34"/>
      <c r="E316" s="34"/>
      <c r="F316" s="34"/>
      <c r="G316" s="34"/>
      <c r="H316" s="34"/>
      <c r="I316" s="34"/>
      <c r="N316" s="33"/>
      <c r="O316" s="33"/>
      <c r="P316" s="35"/>
      <c r="Q316" s="35"/>
      <c r="R316" s="32"/>
      <c r="S316" s="32"/>
      <c r="T316" s="32"/>
    </row>
    <row r="317" spans="1:25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U317" s="32"/>
    </row>
    <row r="318" spans="1:25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U318" s="32"/>
    </row>
  </sheetData>
  <sheetProtection formatCells="0" insertColumns="0" insertRows="0" deleteColumns="0" deleteRows="0"/>
  <mergeCells count="399">
    <mergeCell ref="L68:V68"/>
    <mergeCell ref="Q41:R42"/>
    <mergeCell ref="Q43:R43"/>
    <mergeCell ref="Q44:R44"/>
    <mergeCell ref="G41:N42"/>
    <mergeCell ref="O41:P42"/>
    <mergeCell ref="T23:U23"/>
    <mergeCell ref="Q45:R45"/>
    <mergeCell ref="Q46:R46"/>
    <mergeCell ref="Q47:R47"/>
    <mergeCell ref="O46:P46"/>
    <mergeCell ref="O47:P47"/>
    <mergeCell ref="G45:N45"/>
    <mergeCell ref="G46:N46"/>
    <mergeCell ref="G44:N44"/>
    <mergeCell ref="G47:N47"/>
    <mergeCell ref="O43:P43"/>
    <mergeCell ref="O44:P44"/>
    <mergeCell ref="O45:P45"/>
    <mergeCell ref="G43:N43"/>
    <mergeCell ref="K181:L181"/>
    <mergeCell ref="I181:J181"/>
    <mergeCell ref="G181:H181"/>
    <mergeCell ref="O184:P184"/>
    <mergeCell ref="Q184:R184"/>
    <mergeCell ref="O183:P183"/>
    <mergeCell ref="Q183:R183"/>
    <mergeCell ref="U177:V177"/>
    <mergeCell ref="S177:T177"/>
    <mergeCell ref="U180:V180"/>
    <mergeCell ref="S180:T180"/>
    <mergeCell ref="Q180:R180"/>
    <mergeCell ref="O180:P180"/>
    <mergeCell ref="M180:N180"/>
    <mergeCell ref="U182:V182"/>
    <mergeCell ref="S182:T182"/>
    <mergeCell ref="Q182:R182"/>
    <mergeCell ref="O182:P182"/>
    <mergeCell ref="M182:N182"/>
    <mergeCell ref="U183:V183"/>
    <mergeCell ref="A232:C232"/>
    <mergeCell ref="A247:U247"/>
    <mergeCell ref="T235:U235"/>
    <mergeCell ref="M231:O231"/>
    <mergeCell ref="P231:Q231"/>
    <mergeCell ref="C252:F252"/>
    <mergeCell ref="J254:L254"/>
    <mergeCell ref="S183:T183"/>
    <mergeCell ref="G183:H183"/>
    <mergeCell ref="R231:S231"/>
    <mergeCell ref="M232:O232"/>
    <mergeCell ref="P232:Q232"/>
    <mergeCell ref="P250:R250"/>
    <mergeCell ref="B273:I273"/>
    <mergeCell ref="B272:I272"/>
    <mergeCell ref="S255:U255"/>
    <mergeCell ref="S252:U252"/>
    <mergeCell ref="R234:S234"/>
    <mergeCell ref="P235:Q235"/>
    <mergeCell ref="R235:S235"/>
    <mergeCell ref="A238:Y244"/>
    <mergeCell ref="S254:U254"/>
    <mergeCell ref="C179:F179"/>
    <mergeCell ref="C180:F180"/>
    <mergeCell ref="D162:F162"/>
    <mergeCell ref="G162:I162"/>
    <mergeCell ref="J162:L162"/>
    <mergeCell ref="M162:O162"/>
    <mergeCell ref="K180:L180"/>
    <mergeCell ref="I180:J180"/>
    <mergeCell ref="G180:H180"/>
    <mergeCell ref="G176:J176"/>
    <mergeCell ref="G175:V175"/>
    <mergeCell ref="U179:V179"/>
    <mergeCell ref="S179:T179"/>
    <mergeCell ref="Q179:R179"/>
    <mergeCell ref="O179:P179"/>
    <mergeCell ref="M179:N179"/>
    <mergeCell ref="K179:L179"/>
    <mergeCell ref="I179:J179"/>
    <mergeCell ref="G179:H179"/>
    <mergeCell ref="S176:V176"/>
    <mergeCell ref="U181:V181"/>
    <mergeCell ref="S181:T181"/>
    <mergeCell ref="Q181:R181"/>
    <mergeCell ref="O181:P181"/>
    <mergeCell ref="M181:N181"/>
    <mergeCell ref="U178:V178"/>
    <mergeCell ref="S178:T178"/>
    <mergeCell ref="Q178:R178"/>
    <mergeCell ref="O178:P178"/>
    <mergeCell ref="M178:N178"/>
    <mergeCell ref="M184:N184"/>
    <mergeCell ref="D127:G127"/>
    <mergeCell ref="K127:M127"/>
    <mergeCell ref="H127:J127"/>
    <mergeCell ref="H126:J126"/>
    <mergeCell ref="D159:F159"/>
    <mergeCell ref="C175:F177"/>
    <mergeCell ref="C178:F178"/>
    <mergeCell ref="O176:R176"/>
    <mergeCell ref="M177:N177"/>
    <mergeCell ref="O177:P177"/>
    <mergeCell ref="Q177:R177"/>
    <mergeCell ref="G178:H178"/>
    <mergeCell ref="P159:R159"/>
    <mergeCell ref="G159:I159"/>
    <mergeCell ref="J159:L159"/>
    <mergeCell ref="M159:O159"/>
    <mergeCell ref="K178:L178"/>
    <mergeCell ref="I178:J178"/>
    <mergeCell ref="J161:L161"/>
    <mergeCell ref="D160:F160"/>
    <mergeCell ref="G160:I160"/>
    <mergeCell ref="J160:L160"/>
    <mergeCell ref="M160:O160"/>
    <mergeCell ref="B274:I274"/>
    <mergeCell ref="B275:I275"/>
    <mergeCell ref="M273:O273"/>
    <mergeCell ref="P273:R273"/>
    <mergeCell ref="A268:Y269"/>
    <mergeCell ref="S274:U274"/>
    <mergeCell ref="L74:M74"/>
    <mergeCell ref="L75:M75"/>
    <mergeCell ref="L76:M76"/>
    <mergeCell ref="L85:M85"/>
    <mergeCell ref="C182:F182"/>
    <mergeCell ref="C184:F184"/>
    <mergeCell ref="C181:F181"/>
    <mergeCell ref="C183:F183"/>
    <mergeCell ref="C75:K75"/>
    <mergeCell ref="C76:K76"/>
    <mergeCell ref="C77:K77"/>
    <mergeCell ref="C78:K78"/>
    <mergeCell ref="C79:K79"/>
    <mergeCell ref="C80:K80"/>
    <mergeCell ref="C81:K81"/>
    <mergeCell ref="I184:J184"/>
    <mergeCell ref="G177:H177"/>
    <mergeCell ref="I177:J177"/>
    <mergeCell ref="C256:F256"/>
    <mergeCell ref="G256:I256"/>
    <mergeCell ref="G252:I252"/>
    <mergeCell ref="M254:O254"/>
    <mergeCell ref="M252:O252"/>
    <mergeCell ref="J255:L255"/>
    <mergeCell ref="M255:O255"/>
    <mergeCell ref="P256:R256"/>
    <mergeCell ref="P255:R255"/>
    <mergeCell ref="P254:R254"/>
    <mergeCell ref="J253:L253"/>
    <mergeCell ref="C254:F254"/>
    <mergeCell ref="P230:Q230"/>
    <mergeCell ref="M230:O230"/>
    <mergeCell ref="T230:U230"/>
    <mergeCell ref="P236:Q236"/>
    <mergeCell ref="R236:S236"/>
    <mergeCell ref="T236:U236"/>
    <mergeCell ref="R230:S230"/>
    <mergeCell ref="G249:U249"/>
    <mergeCell ref="M251:O251"/>
    <mergeCell ref="P251:R251"/>
    <mergeCell ref="S251:U251"/>
    <mergeCell ref="G250:I250"/>
    <mergeCell ref="P233:Q233"/>
    <mergeCell ref="R233:S233"/>
    <mergeCell ref="H232:I232"/>
    <mergeCell ref="H233:I233"/>
    <mergeCell ref="F233:G233"/>
    <mergeCell ref="C249:F250"/>
    <mergeCell ref="A231:C231"/>
    <mergeCell ref="A246:Z246"/>
    <mergeCell ref="R232:S232"/>
    <mergeCell ref="T232:U232"/>
    <mergeCell ref="T233:U233"/>
    <mergeCell ref="T234:U234"/>
    <mergeCell ref="J257:L257"/>
    <mergeCell ref="M257:O257"/>
    <mergeCell ref="G254:I254"/>
    <mergeCell ref="M235:O235"/>
    <mergeCell ref="T231:U231"/>
    <mergeCell ref="S250:U250"/>
    <mergeCell ref="S253:U253"/>
    <mergeCell ref="S257:U257"/>
    <mergeCell ref="J251:L251"/>
    <mergeCell ref="S256:U256"/>
    <mergeCell ref="P253:R253"/>
    <mergeCell ref="P234:Q234"/>
    <mergeCell ref="P257:R257"/>
    <mergeCell ref="P252:R252"/>
    <mergeCell ref="G253:I253"/>
    <mergeCell ref="J250:L250"/>
    <mergeCell ref="M250:O250"/>
    <mergeCell ref="M234:O234"/>
    <mergeCell ref="M233:O233"/>
    <mergeCell ref="A235:C235"/>
    <mergeCell ref="A234:C234"/>
    <mergeCell ref="A233:C233"/>
    <mergeCell ref="A236:C236"/>
    <mergeCell ref="G251:I251"/>
    <mergeCell ref="G255:I255"/>
    <mergeCell ref="J252:L252"/>
    <mergeCell ref="M253:O253"/>
    <mergeCell ref="C253:F253"/>
    <mergeCell ref="C255:F255"/>
    <mergeCell ref="C251:F251"/>
    <mergeCell ref="E9:Q9"/>
    <mergeCell ref="O22:P22"/>
    <mergeCell ref="Q22:R22"/>
    <mergeCell ref="K22:L22"/>
    <mergeCell ref="A14:U16"/>
    <mergeCell ref="Q19:R19"/>
    <mergeCell ref="K18:L19"/>
    <mergeCell ref="G23:J23"/>
    <mergeCell ref="K20:L20"/>
    <mergeCell ref="O19:P19"/>
    <mergeCell ref="M20:N20"/>
    <mergeCell ref="O20:P20"/>
    <mergeCell ref="Q20:R20"/>
    <mergeCell ref="Q21:R21"/>
    <mergeCell ref="M22:N22"/>
    <mergeCell ref="M21:N21"/>
    <mergeCell ref="O21:P21"/>
    <mergeCell ref="K23:L23"/>
    <mergeCell ref="G22:J22"/>
    <mergeCell ref="D232:E232"/>
    <mergeCell ref="C69:K69"/>
    <mergeCell ref="C70:K70"/>
    <mergeCell ref="C71:K71"/>
    <mergeCell ref="C72:K72"/>
    <mergeCell ref="A228:C229"/>
    <mergeCell ref="G182:H182"/>
    <mergeCell ref="I182:J182"/>
    <mergeCell ref="K182:L182"/>
    <mergeCell ref="H231:I231"/>
    <mergeCell ref="K176:N176"/>
    <mergeCell ref="I183:J183"/>
    <mergeCell ref="M183:N183"/>
    <mergeCell ref="D161:F161"/>
    <mergeCell ref="G161:I161"/>
    <mergeCell ref="A230:C230"/>
    <mergeCell ref="D228:E229"/>
    <mergeCell ref="K183:L183"/>
    <mergeCell ref="F228:G229"/>
    <mergeCell ref="K184:L184"/>
    <mergeCell ref="K177:L177"/>
    <mergeCell ref="D125:G125"/>
    <mergeCell ref="K125:M125"/>
    <mergeCell ref="D126:G126"/>
    <mergeCell ref="A214:Y222"/>
    <mergeCell ref="E5:Q8"/>
    <mergeCell ref="A172:U172"/>
    <mergeCell ref="M228:O229"/>
    <mergeCell ref="D236:E236"/>
    <mergeCell ref="F236:G236"/>
    <mergeCell ref="H236:I236"/>
    <mergeCell ref="M236:O236"/>
    <mergeCell ref="U184:V184"/>
    <mergeCell ref="A225:U225"/>
    <mergeCell ref="S184:T184"/>
    <mergeCell ref="D204:E204"/>
    <mergeCell ref="G184:H184"/>
    <mergeCell ref="H234:I234"/>
    <mergeCell ref="H235:I235"/>
    <mergeCell ref="A227:I227"/>
    <mergeCell ref="D233:E233"/>
    <mergeCell ref="D231:E231"/>
    <mergeCell ref="F231:G231"/>
    <mergeCell ref="D234:E234"/>
    <mergeCell ref="F234:G234"/>
    <mergeCell ref="F232:G232"/>
    <mergeCell ref="D235:E235"/>
    <mergeCell ref="F235:G235"/>
    <mergeCell ref="M18:R18"/>
    <mergeCell ref="M19:N19"/>
    <mergeCell ref="K21:L21"/>
    <mergeCell ref="G21:J21"/>
    <mergeCell ref="G20:J20"/>
    <mergeCell ref="G18:J19"/>
    <mergeCell ref="M277:O277"/>
    <mergeCell ref="P277:R277"/>
    <mergeCell ref="J272:L272"/>
    <mergeCell ref="J275:L275"/>
    <mergeCell ref="J276:L276"/>
    <mergeCell ref="M276:O276"/>
    <mergeCell ref="P276:R276"/>
    <mergeCell ref="M272:O272"/>
    <mergeCell ref="P274:R274"/>
    <mergeCell ref="M275:O275"/>
    <mergeCell ref="P275:R275"/>
    <mergeCell ref="J273:L273"/>
    <mergeCell ref="J277:L277"/>
    <mergeCell ref="P272:R272"/>
    <mergeCell ref="B276:I276"/>
    <mergeCell ref="M227:U227"/>
    <mergeCell ref="T228:U229"/>
    <mergeCell ref="P228:Q229"/>
    <mergeCell ref="A303:Y314"/>
    <mergeCell ref="V278:X278"/>
    <mergeCell ref="P278:R278"/>
    <mergeCell ref="J274:L274"/>
    <mergeCell ref="M274:O274"/>
    <mergeCell ref="J256:L256"/>
    <mergeCell ref="M256:O256"/>
    <mergeCell ref="C257:F257"/>
    <mergeCell ref="J278:L278"/>
    <mergeCell ref="M278:O278"/>
    <mergeCell ref="S278:U278"/>
    <mergeCell ref="B278:I278"/>
    <mergeCell ref="V274:X274"/>
    <mergeCell ref="S275:U275"/>
    <mergeCell ref="V277:X277"/>
    <mergeCell ref="S276:U276"/>
    <mergeCell ref="V275:X275"/>
    <mergeCell ref="V272:X272"/>
    <mergeCell ref="S272:U272"/>
    <mergeCell ref="V273:X273"/>
    <mergeCell ref="S277:U277"/>
    <mergeCell ref="V276:X276"/>
    <mergeCell ref="S273:U273"/>
    <mergeCell ref="G257:I257"/>
    <mergeCell ref="B277:I277"/>
    <mergeCell ref="M161:O161"/>
    <mergeCell ref="P161:R161"/>
    <mergeCell ref="L78:M78"/>
    <mergeCell ref="L79:M79"/>
    <mergeCell ref="L80:M80"/>
    <mergeCell ref="L81:M81"/>
    <mergeCell ref="L82:M82"/>
    <mergeCell ref="L83:M83"/>
    <mergeCell ref="L84:M84"/>
    <mergeCell ref="C85:K85"/>
    <mergeCell ref="L111:M111"/>
    <mergeCell ref="Q112:S112"/>
    <mergeCell ref="N111:P111"/>
    <mergeCell ref="L112:M112"/>
    <mergeCell ref="N112:P112"/>
    <mergeCell ref="D112:K112"/>
    <mergeCell ref="D111:K111"/>
    <mergeCell ref="A165:Y168"/>
    <mergeCell ref="R228:S229"/>
    <mergeCell ref="D230:E230"/>
    <mergeCell ref="F230:G230"/>
    <mergeCell ref="H228:I229"/>
    <mergeCell ref="H230:I230"/>
    <mergeCell ref="L77:M77"/>
    <mergeCell ref="L71:M71"/>
    <mergeCell ref="V83:W83"/>
    <mergeCell ref="V84:W84"/>
    <mergeCell ref="P162:R162"/>
    <mergeCell ref="H125:J125"/>
    <mergeCell ref="D129:G129"/>
    <mergeCell ref="K129:M129"/>
    <mergeCell ref="H128:J128"/>
    <mergeCell ref="H129:J129"/>
    <mergeCell ref="D157:F158"/>
    <mergeCell ref="G157:R157"/>
    <mergeCell ref="G158:I158"/>
    <mergeCell ref="J158:L158"/>
    <mergeCell ref="M158:O158"/>
    <mergeCell ref="P158:R158"/>
    <mergeCell ref="D128:G128"/>
    <mergeCell ref="K128:M128"/>
    <mergeCell ref="A148:Y151"/>
    <mergeCell ref="K126:M126"/>
    <mergeCell ref="P160:R160"/>
    <mergeCell ref="V85:W85"/>
    <mergeCell ref="V77:W77"/>
    <mergeCell ref="V70:W70"/>
    <mergeCell ref="V71:W71"/>
    <mergeCell ref="V72:W72"/>
    <mergeCell ref="V73:W73"/>
    <mergeCell ref="V74:W74"/>
    <mergeCell ref="V75:W75"/>
    <mergeCell ref="V76:W76"/>
    <mergeCell ref="V82:W82"/>
    <mergeCell ref="M23:N23"/>
    <mergeCell ref="O23:P23"/>
    <mergeCell ref="Q23:R23"/>
    <mergeCell ref="C73:K73"/>
    <mergeCell ref="C74:K74"/>
    <mergeCell ref="A260:Y266"/>
    <mergeCell ref="A294:Y298"/>
    <mergeCell ref="A49:Y63"/>
    <mergeCell ref="A114:Y120"/>
    <mergeCell ref="C84:K84"/>
    <mergeCell ref="L72:M72"/>
    <mergeCell ref="L73:M73"/>
    <mergeCell ref="V69:W69"/>
    <mergeCell ref="L69:M69"/>
    <mergeCell ref="L70:M70"/>
    <mergeCell ref="A66:U67"/>
    <mergeCell ref="V78:W78"/>
    <mergeCell ref="V79:W79"/>
    <mergeCell ref="V80:W80"/>
    <mergeCell ref="V81:W81"/>
    <mergeCell ref="C83:K83"/>
    <mergeCell ref="Q111:S111"/>
    <mergeCell ref="C82:K82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96</v>
      </c>
      <c r="B1" t="s">
        <v>114</v>
      </c>
      <c r="C1" t="s">
        <v>106</v>
      </c>
      <c r="D1" t="s">
        <v>91</v>
      </c>
    </row>
    <row r="2" spans="1:4" x14ac:dyDescent="0.25">
      <c r="A2">
        <v>0</v>
      </c>
      <c r="B2" t="s">
        <v>85</v>
      </c>
      <c r="C2" t="s">
        <v>62</v>
      </c>
      <c r="D2">
        <v>1</v>
      </c>
    </row>
    <row r="3" spans="1:4" x14ac:dyDescent="0.25">
      <c r="A3">
        <v>0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61</v>
      </c>
      <c r="D4">
        <v>3</v>
      </c>
    </row>
    <row r="5" spans="1:4" x14ac:dyDescent="0.25">
      <c r="A5">
        <v>0</v>
      </c>
      <c r="B5" t="s">
        <v>85</v>
      </c>
      <c r="C5" t="s">
        <v>86</v>
      </c>
      <c r="D5">
        <v>4</v>
      </c>
    </row>
    <row r="6" spans="1:4" x14ac:dyDescent="0.25">
      <c r="A6">
        <v>992</v>
      </c>
      <c r="B6" t="s">
        <v>48</v>
      </c>
      <c r="C6" t="s">
        <v>62</v>
      </c>
      <c r="D6">
        <v>1</v>
      </c>
    </row>
    <row r="7" spans="1:4" x14ac:dyDescent="0.25">
      <c r="A7">
        <v>17</v>
      </c>
      <c r="B7" t="s">
        <v>48</v>
      </c>
      <c r="C7" t="s">
        <v>87</v>
      </c>
      <c r="D7">
        <v>2</v>
      </c>
    </row>
    <row r="8" spans="1:4" x14ac:dyDescent="0.25">
      <c r="A8">
        <v>24</v>
      </c>
      <c r="B8" t="s">
        <v>48</v>
      </c>
      <c r="C8" t="s">
        <v>61</v>
      </c>
      <c r="D8">
        <v>3</v>
      </c>
    </row>
    <row r="9" spans="1:4" x14ac:dyDescent="0.25">
      <c r="A9">
        <v>1</v>
      </c>
      <c r="B9" t="s">
        <v>48</v>
      </c>
      <c r="C9" t="s">
        <v>86</v>
      </c>
      <c r="D9">
        <v>4</v>
      </c>
    </row>
    <row r="10" spans="1:4" x14ac:dyDescent="0.25">
      <c r="A10">
        <v>437</v>
      </c>
      <c r="B10" t="s">
        <v>49</v>
      </c>
      <c r="C10" t="s">
        <v>62</v>
      </c>
      <c r="D10">
        <v>1</v>
      </c>
    </row>
    <row r="11" spans="1:4" x14ac:dyDescent="0.25">
      <c r="A11">
        <v>2</v>
      </c>
      <c r="B11" t="s">
        <v>49</v>
      </c>
      <c r="C11" t="s">
        <v>87</v>
      </c>
      <c r="D11">
        <v>2</v>
      </c>
    </row>
    <row r="12" spans="1:4" x14ac:dyDescent="0.25">
      <c r="A12">
        <v>22</v>
      </c>
      <c r="B12" t="s">
        <v>49</v>
      </c>
      <c r="C12" t="s">
        <v>61</v>
      </c>
      <c r="D12">
        <v>3</v>
      </c>
    </row>
    <row r="13" spans="1:4" x14ac:dyDescent="0.25">
      <c r="A13">
        <v>6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25">
      <c r="A2">
        <v>1</v>
      </c>
      <c r="B2" t="s">
        <v>119</v>
      </c>
      <c r="C2">
        <v>2</v>
      </c>
      <c r="D2">
        <v>6</v>
      </c>
      <c r="E2">
        <v>0</v>
      </c>
      <c r="F2">
        <v>143</v>
      </c>
      <c r="G2">
        <v>112</v>
      </c>
    </row>
    <row r="3" spans="1:7" x14ac:dyDescent="0.25">
      <c r="A3">
        <v>2</v>
      </c>
      <c r="B3" t="s">
        <v>118</v>
      </c>
      <c r="C3">
        <v>0</v>
      </c>
      <c r="D3">
        <v>0</v>
      </c>
      <c r="E3">
        <v>0</v>
      </c>
      <c r="F3">
        <v>34</v>
      </c>
      <c r="G3">
        <v>6</v>
      </c>
    </row>
    <row r="4" spans="1:7" x14ac:dyDescent="0.25">
      <c r="A4">
        <v>3</v>
      </c>
      <c r="B4" t="s">
        <v>145</v>
      </c>
      <c r="C4">
        <v>0</v>
      </c>
      <c r="D4">
        <v>0</v>
      </c>
      <c r="E4">
        <v>0</v>
      </c>
      <c r="F4">
        <v>10</v>
      </c>
      <c r="G4">
        <v>1</v>
      </c>
    </row>
    <row r="5" spans="1:7" x14ac:dyDescent="0.25">
      <c r="A5">
        <v>4</v>
      </c>
      <c r="B5" t="s">
        <v>146</v>
      </c>
      <c r="C5">
        <v>0</v>
      </c>
      <c r="D5">
        <v>0</v>
      </c>
      <c r="E5">
        <v>0</v>
      </c>
      <c r="F5">
        <v>1</v>
      </c>
      <c r="G5">
        <v>6</v>
      </c>
    </row>
    <row r="6" spans="1:7" x14ac:dyDescent="0.25">
      <c r="A6">
        <v>5</v>
      </c>
      <c r="B6" t="s">
        <v>147</v>
      </c>
      <c r="C6">
        <v>3</v>
      </c>
      <c r="D6">
        <v>0</v>
      </c>
      <c r="E6">
        <v>0</v>
      </c>
      <c r="F6">
        <v>0</v>
      </c>
      <c r="G6">
        <v>3</v>
      </c>
    </row>
    <row r="7" spans="1:7" x14ac:dyDescent="0.25">
      <c r="A7">
        <v>6</v>
      </c>
      <c r="B7" t="s">
        <v>98</v>
      </c>
      <c r="C7">
        <v>3</v>
      </c>
      <c r="D7">
        <v>6</v>
      </c>
      <c r="E7">
        <v>0</v>
      </c>
      <c r="F7">
        <v>25</v>
      </c>
      <c r="G7">
        <v>16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25">
      <c r="A2">
        <v>1</v>
      </c>
      <c r="B2" t="s">
        <v>119</v>
      </c>
      <c r="C2">
        <v>2</v>
      </c>
      <c r="D2">
        <v>6</v>
      </c>
      <c r="E2">
        <v>0</v>
      </c>
      <c r="F2">
        <v>143</v>
      </c>
      <c r="G2">
        <v>112</v>
      </c>
    </row>
    <row r="3" spans="1:7" x14ac:dyDescent="0.25">
      <c r="A3">
        <v>2</v>
      </c>
      <c r="B3" t="s">
        <v>118</v>
      </c>
      <c r="C3">
        <v>0</v>
      </c>
      <c r="D3">
        <v>0</v>
      </c>
      <c r="E3">
        <v>0</v>
      </c>
      <c r="F3">
        <v>34</v>
      </c>
      <c r="G3">
        <v>6</v>
      </c>
    </row>
    <row r="4" spans="1:7" x14ac:dyDescent="0.25">
      <c r="A4">
        <v>3</v>
      </c>
      <c r="B4" t="s">
        <v>145</v>
      </c>
      <c r="C4">
        <v>0</v>
      </c>
      <c r="D4">
        <v>0</v>
      </c>
      <c r="E4">
        <v>0</v>
      </c>
      <c r="F4">
        <v>10</v>
      </c>
      <c r="G4">
        <v>1</v>
      </c>
    </row>
    <row r="5" spans="1:7" x14ac:dyDescent="0.25">
      <c r="A5">
        <v>4</v>
      </c>
      <c r="B5" t="s">
        <v>146</v>
      </c>
      <c r="C5">
        <v>0</v>
      </c>
      <c r="D5">
        <v>0</v>
      </c>
      <c r="E5">
        <v>0</v>
      </c>
      <c r="F5">
        <v>1</v>
      </c>
      <c r="G5">
        <v>6</v>
      </c>
    </row>
    <row r="6" spans="1:7" x14ac:dyDescent="0.25">
      <c r="A6">
        <v>5</v>
      </c>
      <c r="B6" t="s">
        <v>147</v>
      </c>
      <c r="C6">
        <v>3</v>
      </c>
      <c r="D6">
        <v>0</v>
      </c>
      <c r="E6">
        <v>0</v>
      </c>
      <c r="F6">
        <v>0</v>
      </c>
      <c r="G6">
        <v>3</v>
      </c>
    </row>
    <row r="7" spans="1:7" x14ac:dyDescent="0.25">
      <c r="A7">
        <v>6</v>
      </c>
      <c r="B7" t="s">
        <v>98</v>
      </c>
      <c r="C7">
        <v>3</v>
      </c>
      <c r="D7">
        <v>6</v>
      </c>
      <c r="E7">
        <v>0</v>
      </c>
      <c r="F7">
        <v>25</v>
      </c>
      <c r="G7">
        <v>16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102</v>
      </c>
      <c r="B1" t="s">
        <v>8</v>
      </c>
      <c r="C1" t="s">
        <v>103</v>
      </c>
    </row>
    <row r="2" spans="1:3" x14ac:dyDescent="0.25">
      <c r="A2">
        <v>1249</v>
      </c>
      <c r="B2" t="s">
        <v>104</v>
      </c>
      <c r="C2" t="s">
        <v>148</v>
      </c>
    </row>
    <row r="3" spans="1:3" x14ac:dyDescent="0.25">
      <c r="A3">
        <v>1237</v>
      </c>
      <c r="B3" t="s">
        <v>104</v>
      </c>
      <c r="C3" t="s">
        <v>149</v>
      </c>
    </row>
    <row r="4" spans="1:3" x14ac:dyDescent="0.25">
      <c r="A4">
        <v>1246</v>
      </c>
      <c r="B4" t="s">
        <v>104</v>
      </c>
      <c r="C4" t="s">
        <v>150</v>
      </c>
    </row>
    <row r="5" spans="1:3" x14ac:dyDescent="0.25">
      <c r="A5">
        <v>1251</v>
      </c>
      <c r="B5" t="s">
        <v>104</v>
      </c>
      <c r="C5" t="s">
        <v>151</v>
      </c>
    </row>
    <row r="6" spans="1:3" x14ac:dyDescent="0.25">
      <c r="A6">
        <v>1250</v>
      </c>
      <c r="B6" t="s">
        <v>104</v>
      </c>
      <c r="C6" t="s">
        <v>152</v>
      </c>
    </row>
    <row r="7" spans="1:3" x14ac:dyDescent="0.25">
      <c r="A7">
        <v>1680</v>
      </c>
      <c r="B7" t="s">
        <v>5</v>
      </c>
      <c r="C7" t="s">
        <v>148</v>
      </c>
    </row>
    <row r="8" spans="1:3" x14ac:dyDescent="0.25">
      <c r="A8">
        <v>1677</v>
      </c>
      <c r="B8" t="s">
        <v>5</v>
      </c>
      <c r="C8" t="s">
        <v>149</v>
      </c>
    </row>
    <row r="9" spans="1:3" x14ac:dyDescent="0.25">
      <c r="A9">
        <v>1660</v>
      </c>
      <c r="B9" t="s">
        <v>5</v>
      </c>
      <c r="C9" t="s">
        <v>150</v>
      </c>
    </row>
    <row r="10" spans="1:3" x14ac:dyDescent="0.25">
      <c r="A10">
        <v>1652</v>
      </c>
      <c r="B10" t="s">
        <v>5</v>
      </c>
      <c r="C10" t="s">
        <v>151</v>
      </c>
    </row>
    <row r="11" spans="1:3" x14ac:dyDescent="0.25">
      <c r="A11">
        <v>1643</v>
      </c>
      <c r="B11" t="s">
        <v>5</v>
      </c>
      <c r="C11" t="s">
        <v>152</v>
      </c>
    </row>
    <row r="12" spans="1:3" x14ac:dyDescent="0.25">
      <c r="A12">
        <v>47</v>
      </c>
      <c r="B12" t="s">
        <v>6</v>
      </c>
      <c r="C12" t="s">
        <v>148</v>
      </c>
    </row>
    <row r="13" spans="1:3" x14ac:dyDescent="0.25">
      <c r="A13">
        <v>54</v>
      </c>
      <c r="B13" t="s">
        <v>6</v>
      </c>
      <c r="C13" t="s">
        <v>149</v>
      </c>
    </row>
    <row r="14" spans="1:3" x14ac:dyDescent="0.25">
      <c r="A14">
        <v>38</v>
      </c>
      <c r="B14" t="s">
        <v>6</v>
      </c>
      <c r="C14" t="s">
        <v>150</v>
      </c>
    </row>
    <row r="15" spans="1:3" x14ac:dyDescent="0.25">
      <c r="A15">
        <v>42</v>
      </c>
      <c r="B15" t="s">
        <v>6</v>
      </c>
      <c r="C15" t="s">
        <v>151</v>
      </c>
    </row>
    <row r="16" spans="1:3" x14ac:dyDescent="0.25">
      <c r="A16">
        <v>31</v>
      </c>
      <c r="B16" t="s">
        <v>6</v>
      </c>
      <c r="C16" t="s">
        <v>152</v>
      </c>
    </row>
    <row r="17" spans="1:3" x14ac:dyDescent="0.25">
      <c r="A17">
        <v>65</v>
      </c>
      <c r="B17" t="s">
        <v>7</v>
      </c>
      <c r="C17" t="s">
        <v>148</v>
      </c>
    </row>
    <row r="18" spans="1:3" x14ac:dyDescent="0.25">
      <c r="A18">
        <v>57</v>
      </c>
      <c r="B18" t="s">
        <v>7</v>
      </c>
      <c r="C18" t="s">
        <v>149</v>
      </c>
    </row>
    <row r="19" spans="1:3" x14ac:dyDescent="0.25">
      <c r="A19">
        <v>50</v>
      </c>
      <c r="B19" t="s">
        <v>7</v>
      </c>
      <c r="C19" t="s">
        <v>150</v>
      </c>
    </row>
    <row r="20" spans="1:3" x14ac:dyDescent="0.25">
      <c r="A20">
        <v>45</v>
      </c>
      <c r="B20" t="s">
        <v>7</v>
      </c>
      <c r="C20" t="s">
        <v>151</v>
      </c>
    </row>
    <row r="21" spans="1:3" x14ac:dyDescent="0.25">
      <c r="A21" s="2">
        <v>28</v>
      </c>
      <c r="B21" s="2" t="s">
        <v>7</v>
      </c>
      <c r="C21" s="2" t="s">
        <v>152</v>
      </c>
    </row>
    <row r="22" spans="1:3" x14ac:dyDescent="0.25">
      <c r="A22" s="2">
        <v>1</v>
      </c>
      <c r="B22" s="2" t="s">
        <v>128</v>
      </c>
      <c r="C22" s="2" t="s">
        <v>148</v>
      </c>
    </row>
    <row r="23" spans="1:3" x14ac:dyDescent="0.25">
      <c r="A23" s="2">
        <v>1</v>
      </c>
      <c r="B23" s="2" t="s">
        <v>128</v>
      </c>
      <c r="C23" s="2" t="s">
        <v>149</v>
      </c>
    </row>
    <row r="24" spans="1:3" x14ac:dyDescent="0.25">
      <c r="A24" s="2">
        <v>1</v>
      </c>
      <c r="B24" s="2" t="s">
        <v>128</v>
      </c>
      <c r="C24" s="2" t="s">
        <v>150</v>
      </c>
    </row>
    <row r="25" spans="1:3" x14ac:dyDescent="0.25">
      <c r="A25" s="2">
        <v>1</v>
      </c>
      <c r="B25" s="2" t="s">
        <v>128</v>
      </c>
      <c r="C25" s="2" t="s">
        <v>151</v>
      </c>
    </row>
    <row r="26" spans="1:3" x14ac:dyDescent="0.25">
      <c r="A26" s="2">
        <v>1</v>
      </c>
      <c r="B26" s="2" t="s">
        <v>128</v>
      </c>
      <c r="C26" s="2" t="s">
        <v>152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105</v>
      </c>
      <c r="B1" t="s">
        <v>96</v>
      </c>
      <c r="C1" t="s">
        <v>106</v>
      </c>
    </row>
    <row r="2" spans="1:3" x14ac:dyDescent="0.25">
      <c r="A2" t="s">
        <v>107</v>
      </c>
      <c r="B2">
        <v>1924</v>
      </c>
      <c r="C2" t="s">
        <v>32</v>
      </c>
    </row>
    <row r="3" spans="1:3" x14ac:dyDescent="0.25">
      <c r="A3" t="s">
        <v>108</v>
      </c>
      <c r="B3">
        <v>10213</v>
      </c>
      <c r="C3" t="s">
        <v>32</v>
      </c>
    </row>
    <row r="4" spans="1:3" x14ac:dyDescent="0.25">
      <c r="A4" t="s">
        <v>109</v>
      </c>
      <c r="B4">
        <v>706</v>
      </c>
      <c r="C4" t="s">
        <v>32</v>
      </c>
    </row>
    <row r="5" spans="1:3" x14ac:dyDescent="0.25">
      <c r="A5" t="s">
        <v>28</v>
      </c>
      <c r="B5">
        <v>21956</v>
      </c>
      <c r="C5" t="s">
        <v>32</v>
      </c>
    </row>
    <row r="6" spans="1:3" x14ac:dyDescent="0.25">
      <c r="A6" t="s">
        <v>107</v>
      </c>
      <c r="B6">
        <v>34</v>
      </c>
      <c r="C6" t="s">
        <v>22</v>
      </c>
    </row>
    <row r="7" spans="1:3" x14ac:dyDescent="0.25">
      <c r="A7" t="s">
        <v>108</v>
      </c>
      <c r="B7">
        <v>93</v>
      </c>
      <c r="C7" t="s">
        <v>22</v>
      </c>
    </row>
    <row r="8" spans="1:3" x14ac:dyDescent="0.25">
      <c r="A8" t="s">
        <v>109</v>
      </c>
      <c r="B8">
        <v>32</v>
      </c>
      <c r="C8" t="s">
        <v>22</v>
      </c>
    </row>
    <row r="9" spans="1:3" x14ac:dyDescent="0.25">
      <c r="A9" t="s">
        <v>28</v>
      </c>
      <c r="B9">
        <v>174</v>
      </c>
      <c r="C9" t="s">
        <v>22</v>
      </c>
    </row>
    <row r="10" spans="1:3" x14ac:dyDescent="0.25">
      <c r="A10" t="s">
        <v>107</v>
      </c>
      <c r="B10">
        <v>215</v>
      </c>
      <c r="C10" t="s">
        <v>33</v>
      </c>
    </row>
    <row r="11" spans="1:3" x14ac:dyDescent="0.25">
      <c r="A11" t="s">
        <v>108</v>
      </c>
      <c r="B11">
        <v>1114</v>
      </c>
      <c r="C11" t="s">
        <v>33</v>
      </c>
    </row>
    <row r="12" spans="1:3" x14ac:dyDescent="0.25">
      <c r="A12" t="s">
        <v>109</v>
      </c>
      <c r="B12">
        <v>67</v>
      </c>
      <c r="C12" t="s">
        <v>33</v>
      </c>
    </row>
    <row r="13" spans="1:3" x14ac:dyDescent="0.25">
      <c r="A13" t="s">
        <v>28</v>
      </c>
      <c r="B13">
        <v>1754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96</v>
      </c>
      <c r="B1" t="s">
        <v>106</v>
      </c>
      <c r="C1" t="s">
        <v>94</v>
      </c>
      <c r="D1" t="s">
        <v>91</v>
      </c>
    </row>
    <row r="2" spans="1:4" x14ac:dyDescent="0.25">
      <c r="A2">
        <v>594</v>
      </c>
      <c r="B2" t="s">
        <v>129</v>
      </c>
      <c r="C2" t="s">
        <v>3</v>
      </c>
      <c r="D2">
        <v>1</v>
      </c>
    </row>
    <row r="3" spans="1:4" x14ac:dyDescent="0.25">
      <c r="A3">
        <v>655</v>
      </c>
      <c r="B3" t="s">
        <v>129</v>
      </c>
      <c r="C3" t="s">
        <v>74</v>
      </c>
      <c r="D3">
        <v>1</v>
      </c>
    </row>
    <row r="4" spans="1:4" x14ac:dyDescent="0.25">
      <c r="A4">
        <v>56</v>
      </c>
      <c r="B4" t="s">
        <v>153</v>
      </c>
      <c r="C4" t="s">
        <v>3</v>
      </c>
      <c r="D4">
        <v>2</v>
      </c>
    </row>
    <row r="5" spans="1:4" x14ac:dyDescent="0.25">
      <c r="A5">
        <v>115</v>
      </c>
      <c r="B5" t="s">
        <v>153</v>
      </c>
      <c r="C5" t="s">
        <v>74</v>
      </c>
      <c r="D5">
        <v>2</v>
      </c>
    </row>
    <row r="6" spans="1:4" x14ac:dyDescent="0.25">
      <c r="A6">
        <v>25</v>
      </c>
      <c r="B6" t="s">
        <v>154</v>
      </c>
      <c r="C6" t="s">
        <v>3</v>
      </c>
      <c r="D6">
        <v>3</v>
      </c>
    </row>
    <row r="7" spans="1:4" x14ac:dyDescent="0.25">
      <c r="A7">
        <v>30</v>
      </c>
      <c r="B7" t="s">
        <v>154</v>
      </c>
      <c r="C7" t="s">
        <v>74</v>
      </c>
      <c r="D7">
        <v>3</v>
      </c>
    </row>
    <row r="8" spans="1:4" x14ac:dyDescent="0.25">
      <c r="A8">
        <v>0</v>
      </c>
      <c r="B8" t="s">
        <v>155</v>
      </c>
      <c r="C8" t="s">
        <v>3</v>
      </c>
      <c r="D8">
        <v>4</v>
      </c>
    </row>
    <row r="9" spans="1:4" x14ac:dyDescent="0.25">
      <c r="A9">
        <v>1</v>
      </c>
      <c r="B9" t="s">
        <v>155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105</v>
      </c>
      <c r="B1" t="s">
        <v>96</v>
      </c>
      <c r="C1" t="s">
        <v>106</v>
      </c>
    </row>
    <row r="2" spans="1:3" x14ac:dyDescent="0.25">
      <c r="A2" t="s">
        <v>107</v>
      </c>
      <c r="B2">
        <v>1924</v>
      </c>
      <c r="C2" t="s">
        <v>32</v>
      </c>
    </row>
    <row r="3" spans="1:3" x14ac:dyDescent="0.25">
      <c r="A3" t="s">
        <v>108</v>
      </c>
      <c r="B3">
        <v>10213</v>
      </c>
      <c r="C3" t="s">
        <v>32</v>
      </c>
    </row>
    <row r="4" spans="1:3" x14ac:dyDescent="0.25">
      <c r="A4" t="s">
        <v>109</v>
      </c>
      <c r="B4">
        <v>706</v>
      </c>
      <c r="C4" t="s">
        <v>32</v>
      </c>
    </row>
    <row r="5" spans="1:3" x14ac:dyDescent="0.25">
      <c r="A5" t="s">
        <v>28</v>
      </c>
      <c r="B5">
        <v>21956</v>
      </c>
      <c r="C5" t="s">
        <v>32</v>
      </c>
    </row>
    <row r="6" spans="1:3" x14ac:dyDescent="0.25">
      <c r="A6" t="s">
        <v>107</v>
      </c>
      <c r="B6">
        <v>34</v>
      </c>
      <c r="C6" t="s">
        <v>22</v>
      </c>
    </row>
    <row r="7" spans="1:3" x14ac:dyDescent="0.25">
      <c r="A7" t="s">
        <v>108</v>
      </c>
      <c r="B7">
        <v>93</v>
      </c>
      <c r="C7" t="s">
        <v>22</v>
      </c>
    </row>
    <row r="8" spans="1:3" x14ac:dyDescent="0.25">
      <c r="A8" t="s">
        <v>109</v>
      </c>
      <c r="B8">
        <v>32</v>
      </c>
      <c r="C8" t="s">
        <v>22</v>
      </c>
    </row>
    <row r="9" spans="1:3" x14ac:dyDescent="0.25">
      <c r="A9" t="s">
        <v>28</v>
      </c>
      <c r="B9">
        <v>174</v>
      </c>
      <c r="C9" t="s">
        <v>22</v>
      </c>
    </row>
    <row r="10" spans="1:3" x14ac:dyDescent="0.25">
      <c r="A10" t="s">
        <v>107</v>
      </c>
      <c r="B10">
        <v>215</v>
      </c>
      <c r="C10" t="s">
        <v>33</v>
      </c>
    </row>
    <row r="11" spans="1:3" x14ac:dyDescent="0.25">
      <c r="A11" t="s">
        <v>108</v>
      </c>
      <c r="B11">
        <v>1114</v>
      </c>
      <c r="C11" t="s">
        <v>33</v>
      </c>
    </row>
    <row r="12" spans="1:3" x14ac:dyDescent="0.25">
      <c r="A12" t="s">
        <v>109</v>
      </c>
      <c r="B12">
        <v>67</v>
      </c>
      <c r="C12" t="s">
        <v>33</v>
      </c>
    </row>
    <row r="13" spans="1:3" x14ac:dyDescent="0.25">
      <c r="A13" t="s">
        <v>28</v>
      </c>
      <c r="B13">
        <v>1754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96</v>
      </c>
      <c r="B1" t="s">
        <v>106</v>
      </c>
      <c r="C1" t="s">
        <v>94</v>
      </c>
      <c r="D1" t="s">
        <v>91</v>
      </c>
    </row>
    <row r="2" spans="1:4" x14ac:dyDescent="0.25">
      <c r="A2">
        <v>594</v>
      </c>
      <c r="B2" t="s">
        <v>129</v>
      </c>
      <c r="C2" t="s">
        <v>3</v>
      </c>
      <c r="D2">
        <v>1</v>
      </c>
    </row>
    <row r="3" spans="1:4" x14ac:dyDescent="0.25">
      <c r="A3">
        <v>655</v>
      </c>
      <c r="B3" t="s">
        <v>129</v>
      </c>
      <c r="C3" t="s">
        <v>74</v>
      </c>
      <c r="D3">
        <v>1</v>
      </c>
    </row>
    <row r="4" spans="1:4" x14ac:dyDescent="0.25">
      <c r="A4">
        <v>56</v>
      </c>
      <c r="B4" t="s">
        <v>153</v>
      </c>
      <c r="C4" t="s">
        <v>3</v>
      </c>
      <c r="D4">
        <v>2</v>
      </c>
    </row>
    <row r="5" spans="1:4" x14ac:dyDescent="0.25">
      <c r="A5">
        <v>115</v>
      </c>
      <c r="B5" t="s">
        <v>153</v>
      </c>
      <c r="C5" t="s">
        <v>74</v>
      </c>
      <c r="D5">
        <v>2</v>
      </c>
    </row>
    <row r="6" spans="1:4" x14ac:dyDescent="0.25">
      <c r="A6">
        <v>25</v>
      </c>
      <c r="B6" t="s">
        <v>154</v>
      </c>
      <c r="C6" t="s">
        <v>3</v>
      </c>
      <c r="D6">
        <v>3</v>
      </c>
    </row>
    <row r="7" spans="1:4" x14ac:dyDescent="0.25">
      <c r="A7">
        <v>30</v>
      </c>
      <c r="B7" t="s">
        <v>154</v>
      </c>
      <c r="C7" t="s">
        <v>74</v>
      </c>
      <c r="D7">
        <v>3</v>
      </c>
    </row>
    <row r="8" spans="1:4" x14ac:dyDescent="0.25">
      <c r="A8">
        <v>0</v>
      </c>
      <c r="B8" t="s">
        <v>155</v>
      </c>
      <c r="C8" t="s">
        <v>3</v>
      </c>
      <c r="D8">
        <v>4</v>
      </c>
    </row>
    <row r="9" spans="1:4" x14ac:dyDescent="0.25">
      <c r="A9">
        <v>1</v>
      </c>
      <c r="B9" t="s">
        <v>155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91</v>
      </c>
      <c r="B1" t="s">
        <v>2</v>
      </c>
      <c r="C1" t="s">
        <v>96</v>
      </c>
      <c r="D1" t="s">
        <v>106</v>
      </c>
      <c r="E1" t="s">
        <v>110</v>
      </c>
    </row>
    <row r="2" spans="1:5" x14ac:dyDescent="0.25">
      <c r="A2">
        <v>1</v>
      </c>
      <c r="B2" t="s">
        <v>32</v>
      </c>
      <c r="C2">
        <v>1336</v>
      </c>
      <c r="D2" t="s">
        <v>111</v>
      </c>
      <c r="E2">
        <v>1</v>
      </c>
    </row>
    <row r="3" spans="1:5" x14ac:dyDescent="0.25">
      <c r="A3">
        <v>2</v>
      </c>
      <c r="B3" t="s">
        <v>33</v>
      </c>
      <c r="C3">
        <v>68</v>
      </c>
      <c r="D3" t="s">
        <v>111</v>
      </c>
      <c r="E3">
        <v>1</v>
      </c>
    </row>
    <row r="4" spans="1:5" x14ac:dyDescent="0.25">
      <c r="A4">
        <v>3</v>
      </c>
      <c r="B4" t="s">
        <v>34</v>
      </c>
      <c r="C4">
        <v>42</v>
      </c>
      <c r="D4" t="s">
        <v>111</v>
      </c>
      <c r="E4">
        <v>1</v>
      </c>
    </row>
    <row r="5" spans="1:5" x14ac:dyDescent="0.25">
      <c r="A5">
        <v>4</v>
      </c>
      <c r="B5" t="s">
        <v>35</v>
      </c>
      <c r="C5">
        <v>0</v>
      </c>
      <c r="D5" t="s">
        <v>111</v>
      </c>
      <c r="E5">
        <v>1</v>
      </c>
    </row>
    <row r="6" spans="1:5" x14ac:dyDescent="0.25">
      <c r="A6">
        <v>5</v>
      </c>
      <c r="B6" t="s">
        <v>36</v>
      </c>
      <c r="C6">
        <v>0</v>
      </c>
      <c r="D6" t="s">
        <v>111</v>
      </c>
      <c r="E6">
        <v>1</v>
      </c>
    </row>
    <row r="7" spans="1:5" x14ac:dyDescent="0.25">
      <c r="A7">
        <v>6</v>
      </c>
      <c r="B7" t="s">
        <v>44</v>
      </c>
      <c r="C7">
        <v>0</v>
      </c>
      <c r="D7" t="s">
        <v>111</v>
      </c>
      <c r="E7">
        <v>1</v>
      </c>
    </row>
    <row r="8" spans="1:5" x14ac:dyDescent="0.25">
      <c r="A8">
        <v>7</v>
      </c>
      <c r="B8" t="s">
        <v>112</v>
      </c>
      <c r="C8">
        <v>0</v>
      </c>
      <c r="D8" t="s">
        <v>111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111</v>
      </c>
      <c r="E9">
        <v>1</v>
      </c>
    </row>
    <row r="10" spans="1:5" x14ac:dyDescent="0.25">
      <c r="A10">
        <v>9</v>
      </c>
      <c r="B10" t="s">
        <v>37</v>
      </c>
      <c r="C10">
        <v>0</v>
      </c>
      <c r="D10" t="s">
        <v>111</v>
      </c>
      <c r="E10">
        <v>1</v>
      </c>
    </row>
    <row r="11" spans="1:5" x14ac:dyDescent="0.25">
      <c r="A11">
        <v>10</v>
      </c>
      <c r="B11" t="s">
        <v>38</v>
      </c>
      <c r="C11">
        <v>0</v>
      </c>
      <c r="D11" t="s">
        <v>111</v>
      </c>
      <c r="E11">
        <v>1</v>
      </c>
    </row>
    <row r="12" spans="1:5" x14ac:dyDescent="0.25">
      <c r="A12">
        <v>11</v>
      </c>
      <c r="B12" t="s">
        <v>39</v>
      </c>
      <c r="C12">
        <v>183</v>
      </c>
      <c r="D12" t="s">
        <v>111</v>
      </c>
      <c r="E12">
        <v>1</v>
      </c>
    </row>
    <row r="13" spans="1:5" x14ac:dyDescent="0.25">
      <c r="A13">
        <v>12</v>
      </c>
      <c r="B13" t="s">
        <v>40</v>
      </c>
      <c r="C13">
        <v>0</v>
      </c>
      <c r="D13" t="s">
        <v>111</v>
      </c>
      <c r="E13">
        <v>1</v>
      </c>
    </row>
    <row r="14" spans="1:5" x14ac:dyDescent="0.25">
      <c r="A14">
        <v>13</v>
      </c>
      <c r="B14" t="s">
        <v>10</v>
      </c>
      <c r="C14">
        <v>1</v>
      </c>
      <c r="D14" t="s">
        <v>111</v>
      </c>
      <c r="E14">
        <v>1</v>
      </c>
    </row>
    <row r="15" spans="1:5" x14ac:dyDescent="0.25">
      <c r="A15">
        <v>14</v>
      </c>
      <c r="B15" t="s">
        <v>41</v>
      </c>
      <c r="C15">
        <v>1</v>
      </c>
      <c r="D15" t="s">
        <v>111</v>
      </c>
      <c r="E15">
        <v>1</v>
      </c>
    </row>
    <row r="16" spans="1:5" x14ac:dyDescent="0.25">
      <c r="A16">
        <v>15</v>
      </c>
      <c r="B16" t="s">
        <v>42</v>
      </c>
      <c r="C16">
        <v>0</v>
      </c>
      <c r="D16" t="s">
        <v>111</v>
      </c>
      <c r="E16">
        <v>1</v>
      </c>
    </row>
    <row r="17" spans="1:5" x14ac:dyDescent="0.25">
      <c r="A17">
        <v>16</v>
      </c>
      <c r="B17" t="s">
        <v>43</v>
      </c>
      <c r="C17">
        <v>0</v>
      </c>
      <c r="D17" t="s">
        <v>111</v>
      </c>
      <c r="E17">
        <v>1</v>
      </c>
    </row>
    <row r="18" spans="1:5" x14ac:dyDescent="0.25">
      <c r="A18">
        <v>1</v>
      </c>
      <c r="B18" t="s">
        <v>32</v>
      </c>
      <c r="C18">
        <v>113</v>
      </c>
      <c r="D18" t="s">
        <v>11</v>
      </c>
      <c r="E18">
        <v>2</v>
      </c>
    </row>
    <row r="19" spans="1:5" x14ac:dyDescent="0.25">
      <c r="A19">
        <v>2</v>
      </c>
      <c r="B19" t="s">
        <v>33</v>
      </c>
      <c r="C19">
        <v>6</v>
      </c>
      <c r="D19" t="s">
        <v>11</v>
      </c>
      <c r="E19">
        <v>2</v>
      </c>
    </row>
    <row r="20" spans="1:5" x14ac:dyDescent="0.25">
      <c r="A20">
        <v>3</v>
      </c>
      <c r="B20" t="s">
        <v>34</v>
      </c>
      <c r="C20">
        <v>1</v>
      </c>
      <c r="D20" t="s">
        <v>11</v>
      </c>
      <c r="E20">
        <v>2</v>
      </c>
    </row>
    <row r="21" spans="1:5" x14ac:dyDescent="0.25">
      <c r="A21">
        <v>4</v>
      </c>
      <c r="B21" t="s">
        <v>35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36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44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112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37</v>
      </c>
      <c r="C26">
        <v>0</v>
      </c>
      <c r="D26" t="s">
        <v>11</v>
      </c>
      <c r="E26">
        <v>2</v>
      </c>
    </row>
    <row r="27" spans="1:5" x14ac:dyDescent="0.25">
      <c r="A27">
        <v>10</v>
      </c>
      <c r="B27" t="s">
        <v>38</v>
      </c>
      <c r="C27">
        <v>0</v>
      </c>
      <c r="D27" t="s">
        <v>11</v>
      </c>
      <c r="E27">
        <v>2</v>
      </c>
    </row>
    <row r="28" spans="1:5" x14ac:dyDescent="0.25">
      <c r="A28">
        <v>11</v>
      </c>
      <c r="B28" t="s">
        <v>39</v>
      </c>
      <c r="C28">
        <v>28</v>
      </c>
      <c r="D28" t="s">
        <v>11</v>
      </c>
      <c r="E28">
        <v>2</v>
      </c>
    </row>
    <row r="29" spans="1:5" x14ac:dyDescent="0.25">
      <c r="A29">
        <v>12</v>
      </c>
      <c r="B29" t="s">
        <v>40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41</v>
      </c>
      <c r="C31">
        <v>1</v>
      </c>
      <c r="D31" t="s">
        <v>11</v>
      </c>
      <c r="E31">
        <v>2</v>
      </c>
    </row>
    <row r="32" spans="1:5" x14ac:dyDescent="0.25">
      <c r="A32">
        <v>15</v>
      </c>
      <c r="B32" t="s">
        <v>42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43</v>
      </c>
      <c r="C33">
        <v>0</v>
      </c>
      <c r="D33" t="s">
        <v>11</v>
      </c>
      <c r="E33">
        <v>2</v>
      </c>
    </row>
    <row r="34" spans="1:5" x14ac:dyDescent="0.25">
      <c r="A34">
        <v>1</v>
      </c>
      <c r="B34" t="s">
        <v>32</v>
      </c>
      <c r="C34">
        <v>37</v>
      </c>
      <c r="D34" t="s">
        <v>90</v>
      </c>
      <c r="E34">
        <v>3</v>
      </c>
    </row>
    <row r="35" spans="1:5" x14ac:dyDescent="0.25">
      <c r="A35">
        <v>2</v>
      </c>
      <c r="B35" t="s">
        <v>33</v>
      </c>
      <c r="C35">
        <v>10</v>
      </c>
      <c r="D35" t="s">
        <v>90</v>
      </c>
      <c r="E35">
        <v>3</v>
      </c>
    </row>
    <row r="36" spans="1:5" x14ac:dyDescent="0.25">
      <c r="A36">
        <v>3</v>
      </c>
      <c r="B36" t="s">
        <v>34</v>
      </c>
      <c r="C36">
        <v>2</v>
      </c>
      <c r="D36" t="s">
        <v>90</v>
      </c>
      <c r="E36">
        <v>3</v>
      </c>
    </row>
    <row r="37" spans="1:5" x14ac:dyDescent="0.25">
      <c r="A37">
        <v>4</v>
      </c>
      <c r="B37" t="s">
        <v>35</v>
      </c>
      <c r="C37">
        <v>0</v>
      </c>
      <c r="D37" t="s">
        <v>90</v>
      </c>
      <c r="E37">
        <v>3</v>
      </c>
    </row>
    <row r="38" spans="1:5" x14ac:dyDescent="0.25">
      <c r="A38">
        <v>5</v>
      </c>
      <c r="B38" t="s">
        <v>36</v>
      </c>
      <c r="C38">
        <v>0</v>
      </c>
      <c r="D38" t="s">
        <v>90</v>
      </c>
      <c r="E38">
        <v>3</v>
      </c>
    </row>
    <row r="39" spans="1:5" x14ac:dyDescent="0.25">
      <c r="A39">
        <v>6</v>
      </c>
      <c r="B39" t="s">
        <v>44</v>
      </c>
      <c r="C39">
        <v>0</v>
      </c>
      <c r="D39" t="s">
        <v>90</v>
      </c>
      <c r="E39">
        <v>3</v>
      </c>
    </row>
    <row r="40" spans="1:5" x14ac:dyDescent="0.25">
      <c r="A40">
        <v>7</v>
      </c>
      <c r="B40" t="s">
        <v>112</v>
      </c>
      <c r="C40">
        <v>0</v>
      </c>
      <c r="D40" t="s">
        <v>90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90</v>
      </c>
      <c r="E41">
        <v>3</v>
      </c>
    </row>
    <row r="42" spans="1:5" x14ac:dyDescent="0.25">
      <c r="A42">
        <v>9</v>
      </c>
      <c r="B42" t="s">
        <v>37</v>
      </c>
      <c r="C42">
        <v>0</v>
      </c>
      <c r="D42" t="s">
        <v>90</v>
      </c>
      <c r="E42">
        <v>3</v>
      </c>
    </row>
    <row r="43" spans="1:5" x14ac:dyDescent="0.25">
      <c r="A43">
        <v>10</v>
      </c>
      <c r="B43" t="s">
        <v>38</v>
      </c>
      <c r="C43">
        <v>0</v>
      </c>
      <c r="D43" t="s">
        <v>90</v>
      </c>
      <c r="E43">
        <v>3</v>
      </c>
    </row>
    <row r="44" spans="1:5" x14ac:dyDescent="0.25">
      <c r="A44">
        <v>11</v>
      </c>
      <c r="B44" t="s">
        <v>39</v>
      </c>
      <c r="C44">
        <v>1</v>
      </c>
      <c r="D44" t="s">
        <v>90</v>
      </c>
      <c r="E44">
        <v>3</v>
      </c>
    </row>
    <row r="45" spans="1:5" x14ac:dyDescent="0.25">
      <c r="A45">
        <v>12</v>
      </c>
      <c r="B45" t="s">
        <v>40</v>
      </c>
      <c r="C45">
        <v>0</v>
      </c>
      <c r="D45" t="s">
        <v>90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90</v>
      </c>
      <c r="E46">
        <v>3</v>
      </c>
    </row>
    <row r="47" spans="1:5" x14ac:dyDescent="0.25">
      <c r="A47">
        <v>14</v>
      </c>
      <c r="B47" t="s">
        <v>41</v>
      </c>
      <c r="C47">
        <v>0</v>
      </c>
      <c r="D47" t="s">
        <v>90</v>
      </c>
      <c r="E47">
        <v>3</v>
      </c>
    </row>
    <row r="48" spans="1:5" x14ac:dyDescent="0.25">
      <c r="A48">
        <v>15</v>
      </c>
      <c r="B48" t="s">
        <v>42</v>
      </c>
      <c r="C48">
        <v>0</v>
      </c>
      <c r="D48" t="s">
        <v>90</v>
      </c>
      <c r="E48">
        <v>3</v>
      </c>
    </row>
    <row r="49" spans="1:5" x14ac:dyDescent="0.25">
      <c r="A49">
        <v>16</v>
      </c>
      <c r="B49" t="s">
        <v>43</v>
      </c>
      <c r="C49">
        <v>0</v>
      </c>
      <c r="D49" t="s">
        <v>90</v>
      </c>
      <c r="E49">
        <v>3</v>
      </c>
    </row>
    <row r="50" spans="1:5" x14ac:dyDescent="0.25">
      <c r="A50">
        <v>1</v>
      </c>
      <c r="B50" t="s">
        <v>32</v>
      </c>
      <c r="C50">
        <v>40</v>
      </c>
      <c r="D50" t="s">
        <v>81</v>
      </c>
      <c r="E50">
        <v>4</v>
      </c>
    </row>
    <row r="51" spans="1:5" x14ac:dyDescent="0.25">
      <c r="A51">
        <v>2</v>
      </c>
      <c r="B51" t="s">
        <v>33</v>
      </c>
      <c r="C51">
        <v>3</v>
      </c>
      <c r="D51" t="s">
        <v>81</v>
      </c>
      <c r="E51">
        <v>4</v>
      </c>
    </row>
    <row r="52" spans="1:5" x14ac:dyDescent="0.25">
      <c r="A52">
        <v>3</v>
      </c>
      <c r="B52" t="s">
        <v>34</v>
      </c>
      <c r="C52">
        <v>2</v>
      </c>
      <c r="D52" t="s">
        <v>81</v>
      </c>
      <c r="E52">
        <v>4</v>
      </c>
    </row>
    <row r="53" spans="1:5" x14ac:dyDescent="0.25">
      <c r="A53">
        <v>4</v>
      </c>
      <c r="B53" t="s">
        <v>35</v>
      </c>
      <c r="C53">
        <v>0</v>
      </c>
      <c r="D53" t="s">
        <v>81</v>
      </c>
      <c r="E53">
        <v>4</v>
      </c>
    </row>
    <row r="54" spans="1:5" x14ac:dyDescent="0.25">
      <c r="A54">
        <v>5</v>
      </c>
      <c r="B54" t="s">
        <v>36</v>
      </c>
      <c r="C54">
        <v>0</v>
      </c>
      <c r="D54" t="s">
        <v>81</v>
      </c>
      <c r="E54">
        <v>4</v>
      </c>
    </row>
    <row r="55" spans="1:5" x14ac:dyDescent="0.25">
      <c r="A55">
        <v>6</v>
      </c>
      <c r="B55" t="s">
        <v>44</v>
      </c>
      <c r="C55">
        <v>0</v>
      </c>
      <c r="D55" t="s">
        <v>81</v>
      </c>
      <c r="E55">
        <v>4</v>
      </c>
    </row>
    <row r="56" spans="1:5" x14ac:dyDescent="0.25">
      <c r="A56">
        <v>7</v>
      </c>
      <c r="B56" t="s">
        <v>112</v>
      </c>
      <c r="C56">
        <v>0</v>
      </c>
      <c r="D56" t="s">
        <v>81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81</v>
      </c>
      <c r="E57">
        <v>4</v>
      </c>
    </row>
    <row r="58" spans="1:5" x14ac:dyDescent="0.25">
      <c r="A58">
        <v>9</v>
      </c>
      <c r="B58" t="s">
        <v>37</v>
      </c>
      <c r="C58">
        <v>0</v>
      </c>
      <c r="D58" t="s">
        <v>81</v>
      </c>
      <c r="E58">
        <v>4</v>
      </c>
    </row>
    <row r="59" spans="1:5" x14ac:dyDescent="0.25">
      <c r="A59">
        <v>10</v>
      </c>
      <c r="B59" t="s">
        <v>38</v>
      </c>
      <c r="C59">
        <v>0</v>
      </c>
      <c r="D59" t="s">
        <v>81</v>
      </c>
      <c r="E59">
        <v>4</v>
      </c>
    </row>
    <row r="60" spans="1:5" x14ac:dyDescent="0.25">
      <c r="A60">
        <v>11</v>
      </c>
      <c r="B60" t="s">
        <v>39</v>
      </c>
      <c r="C60">
        <v>10</v>
      </c>
      <c r="D60" t="s">
        <v>81</v>
      </c>
      <c r="E60">
        <v>4</v>
      </c>
    </row>
    <row r="61" spans="1:5" x14ac:dyDescent="0.25">
      <c r="A61">
        <v>12</v>
      </c>
      <c r="B61" t="s">
        <v>40</v>
      </c>
      <c r="C61">
        <v>0</v>
      </c>
      <c r="D61" t="s">
        <v>81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81</v>
      </c>
      <c r="E62">
        <v>4</v>
      </c>
    </row>
    <row r="63" spans="1:5" x14ac:dyDescent="0.25">
      <c r="A63">
        <v>14</v>
      </c>
      <c r="B63" t="s">
        <v>41</v>
      </c>
      <c r="C63">
        <v>0</v>
      </c>
      <c r="D63" t="s">
        <v>81</v>
      </c>
      <c r="E63">
        <v>4</v>
      </c>
    </row>
    <row r="64" spans="1:5" x14ac:dyDescent="0.25">
      <c r="A64">
        <v>15</v>
      </c>
      <c r="B64" t="s">
        <v>42</v>
      </c>
      <c r="C64">
        <v>0</v>
      </c>
      <c r="D64" t="s">
        <v>81</v>
      </c>
      <c r="E64">
        <v>4</v>
      </c>
    </row>
    <row r="65" spans="1:5" x14ac:dyDescent="0.25">
      <c r="A65">
        <v>16</v>
      </c>
      <c r="B65" t="s">
        <v>43</v>
      </c>
      <c r="C65">
        <v>0</v>
      </c>
      <c r="D65" t="s">
        <v>81</v>
      </c>
      <c r="E65">
        <v>4</v>
      </c>
    </row>
    <row r="66" spans="1:5" x14ac:dyDescent="0.25">
      <c r="A66">
        <v>1</v>
      </c>
      <c r="B66" t="s">
        <v>32</v>
      </c>
      <c r="C66">
        <v>5</v>
      </c>
      <c r="D66" t="s">
        <v>113</v>
      </c>
      <c r="E66">
        <v>5</v>
      </c>
    </row>
    <row r="67" spans="1:5" x14ac:dyDescent="0.25">
      <c r="A67">
        <v>2</v>
      </c>
      <c r="B67" t="s">
        <v>33</v>
      </c>
      <c r="C67">
        <v>6</v>
      </c>
      <c r="D67" t="s">
        <v>113</v>
      </c>
      <c r="E67">
        <v>5</v>
      </c>
    </row>
    <row r="68" spans="1:5" x14ac:dyDescent="0.25">
      <c r="A68">
        <v>3</v>
      </c>
      <c r="B68" t="s">
        <v>34</v>
      </c>
      <c r="C68">
        <v>0</v>
      </c>
      <c r="D68" t="s">
        <v>113</v>
      </c>
      <c r="E68">
        <v>5</v>
      </c>
    </row>
    <row r="69" spans="1:5" x14ac:dyDescent="0.25">
      <c r="A69">
        <v>4</v>
      </c>
      <c r="B69" t="s">
        <v>35</v>
      </c>
      <c r="C69">
        <v>0</v>
      </c>
      <c r="D69" t="s">
        <v>113</v>
      </c>
      <c r="E69">
        <v>5</v>
      </c>
    </row>
    <row r="70" spans="1:5" x14ac:dyDescent="0.25">
      <c r="A70">
        <v>5</v>
      </c>
      <c r="B70" t="s">
        <v>36</v>
      </c>
      <c r="C70">
        <v>0</v>
      </c>
      <c r="D70" t="s">
        <v>113</v>
      </c>
      <c r="E70">
        <v>5</v>
      </c>
    </row>
    <row r="71" spans="1:5" x14ac:dyDescent="0.25">
      <c r="A71">
        <v>6</v>
      </c>
      <c r="B71" t="s">
        <v>44</v>
      </c>
      <c r="C71">
        <v>0</v>
      </c>
      <c r="D71" t="s">
        <v>113</v>
      </c>
      <c r="E71">
        <v>5</v>
      </c>
    </row>
    <row r="72" spans="1:5" x14ac:dyDescent="0.25">
      <c r="A72">
        <v>7</v>
      </c>
      <c r="B72" t="s">
        <v>112</v>
      </c>
      <c r="C72">
        <v>0</v>
      </c>
      <c r="D72" t="s">
        <v>113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113</v>
      </c>
      <c r="E73">
        <v>5</v>
      </c>
    </row>
    <row r="74" spans="1:5" x14ac:dyDescent="0.25">
      <c r="A74">
        <v>9</v>
      </c>
      <c r="B74" t="s">
        <v>37</v>
      </c>
      <c r="C74">
        <v>0</v>
      </c>
      <c r="D74" t="s">
        <v>113</v>
      </c>
      <c r="E74">
        <v>5</v>
      </c>
    </row>
    <row r="75" spans="1:5" x14ac:dyDescent="0.25">
      <c r="A75">
        <v>10</v>
      </c>
      <c r="B75" t="s">
        <v>38</v>
      </c>
      <c r="C75">
        <v>0</v>
      </c>
      <c r="D75" t="s">
        <v>113</v>
      </c>
      <c r="E75">
        <v>5</v>
      </c>
    </row>
    <row r="76" spans="1:5" x14ac:dyDescent="0.25">
      <c r="A76">
        <v>11</v>
      </c>
      <c r="B76" t="s">
        <v>39</v>
      </c>
      <c r="C76">
        <v>23</v>
      </c>
      <c r="D76" t="s">
        <v>113</v>
      </c>
      <c r="E76">
        <v>5</v>
      </c>
    </row>
    <row r="77" spans="1:5" x14ac:dyDescent="0.25">
      <c r="A77">
        <v>12</v>
      </c>
      <c r="B77" t="s">
        <v>40</v>
      </c>
      <c r="C77">
        <v>0</v>
      </c>
      <c r="D77" t="s">
        <v>113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113</v>
      </c>
      <c r="E78">
        <v>5</v>
      </c>
    </row>
    <row r="79" spans="1:5" x14ac:dyDescent="0.25">
      <c r="A79">
        <v>14</v>
      </c>
      <c r="B79" t="s">
        <v>41</v>
      </c>
      <c r="C79">
        <v>0</v>
      </c>
      <c r="D79" t="s">
        <v>113</v>
      </c>
      <c r="E79">
        <v>5</v>
      </c>
    </row>
    <row r="80" spans="1:5" x14ac:dyDescent="0.25">
      <c r="A80">
        <v>15</v>
      </c>
      <c r="B80" t="s">
        <v>42</v>
      </c>
      <c r="C80">
        <v>0</v>
      </c>
      <c r="D80" t="s">
        <v>113</v>
      </c>
      <c r="E80">
        <v>5</v>
      </c>
    </row>
    <row r="81" spans="1:5" x14ac:dyDescent="0.25">
      <c r="A81">
        <v>16</v>
      </c>
      <c r="B81" t="s">
        <v>43</v>
      </c>
      <c r="C81">
        <v>0</v>
      </c>
      <c r="D81" t="s">
        <v>113</v>
      </c>
      <c r="E81">
        <v>5</v>
      </c>
    </row>
    <row r="82" spans="1:5" x14ac:dyDescent="0.25">
      <c r="A82">
        <v>1</v>
      </c>
      <c r="B82" t="s">
        <v>32</v>
      </c>
      <c r="C82">
        <v>0</v>
      </c>
      <c r="D82" t="s">
        <v>37</v>
      </c>
      <c r="E82">
        <v>6</v>
      </c>
    </row>
    <row r="83" spans="1:5" x14ac:dyDescent="0.25">
      <c r="A83">
        <v>2</v>
      </c>
      <c r="B83" t="s">
        <v>33</v>
      </c>
      <c r="C83">
        <v>0</v>
      </c>
      <c r="D83" t="s">
        <v>37</v>
      </c>
      <c r="E83">
        <v>6</v>
      </c>
    </row>
    <row r="84" spans="1:5" x14ac:dyDescent="0.25">
      <c r="A84">
        <v>3</v>
      </c>
      <c r="B84" t="s">
        <v>34</v>
      </c>
      <c r="C84">
        <v>0</v>
      </c>
      <c r="D84" t="s">
        <v>37</v>
      </c>
      <c r="E84">
        <v>6</v>
      </c>
    </row>
    <row r="85" spans="1:5" x14ac:dyDescent="0.25">
      <c r="A85">
        <v>4</v>
      </c>
      <c r="B85" t="s">
        <v>35</v>
      </c>
      <c r="C85">
        <v>0</v>
      </c>
      <c r="D85" t="s">
        <v>37</v>
      </c>
      <c r="E85">
        <v>6</v>
      </c>
    </row>
    <row r="86" spans="1:5" x14ac:dyDescent="0.25">
      <c r="A86">
        <v>5</v>
      </c>
      <c r="B86" t="s">
        <v>36</v>
      </c>
      <c r="C86">
        <v>0</v>
      </c>
      <c r="D86" t="s">
        <v>37</v>
      </c>
      <c r="E86">
        <v>6</v>
      </c>
    </row>
    <row r="87" spans="1:5" x14ac:dyDescent="0.25">
      <c r="A87">
        <v>6</v>
      </c>
      <c r="B87" t="s">
        <v>44</v>
      </c>
      <c r="C87">
        <v>0</v>
      </c>
      <c r="D87" t="s">
        <v>37</v>
      </c>
      <c r="E87">
        <v>6</v>
      </c>
    </row>
    <row r="88" spans="1:5" x14ac:dyDescent="0.25">
      <c r="A88">
        <v>7</v>
      </c>
      <c r="B88" t="s">
        <v>112</v>
      </c>
      <c r="C88">
        <v>0</v>
      </c>
      <c r="D88" t="s">
        <v>37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37</v>
      </c>
      <c r="E89">
        <v>6</v>
      </c>
    </row>
    <row r="90" spans="1:5" x14ac:dyDescent="0.25">
      <c r="A90">
        <v>9</v>
      </c>
      <c r="B90" t="s">
        <v>37</v>
      </c>
      <c r="C90">
        <v>0</v>
      </c>
      <c r="D90" t="s">
        <v>37</v>
      </c>
      <c r="E90">
        <v>6</v>
      </c>
    </row>
    <row r="91" spans="1:5" x14ac:dyDescent="0.25">
      <c r="A91">
        <v>10</v>
      </c>
      <c r="B91" t="s">
        <v>38</v>
      </c>
      <c r="C91">
        <v>0</v>
      </c>
      <c r="D91" t="s">
        <v>37</v>
      </c>
      <c r="E91">
        <v>6</v>
      </c>
    </row>
    <row r="92" spans="1:5" x14ac:dyDescent="0.25">
      <c r="A92">
        <v>11</v>
      </c>
      <c r="B92" t="s">
        <v>39</v>
      </c>
      <c r="C92">
        <v>5</v>
      </c>
      <c r="D92" t="s">
        <v>37</v>
      </c>
      <c r="E92">
        <v>6</v>
      </c>
    </row>
    <row r="93" spans="1:5" x14ac:dyDescent="0.25">
      <c r="A93">
        <v>12</v>
      </c>
      <c r="B93" t="s">
        <v>40</v>
      </c>
      <c r="C93">
        <v>0</v>
      </c>
      <c r="D93" t="s">
        <v>37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37</v>
      </c>
      <c r="E94">
        <v>6</v>
      </c>
    </row>
    <row r="95" spans="1:5" x14ac:dyDescent="0.25">
      <c r="A95">
        <v>14</v>
      </c>
      <c r="B95" t="s">
        <v>41</v>
      </c>
      <c r="C95">
        <v>0</v>
      </c>
      <c r="D95" t="s">
        <v>37</v>
      </c>
      <c r="E95">
        <v>6</v>
      </c>
    </row>
    <row r="96" spans="1:5" x14ac:dyDescent="0.25">
      <c r="A96">
        <v>15</v>
      </c>
      <c r="B96" t="s">
        <v>42</v>
      </c>
      <c r="C96">
        <v>0</v>
      </c>
      <c r="D96" t="s">
        <v>37</v>
      </c>
      <c r="E96">
        <v>6</v>
      </c>
    </row>
    <row r="97" spans="1:5" x14ac:dyDescent="0.25">
      <c r="A97">
        <v>16</v>
      </c>
      <c r="B97" t="s">
        <v>43</v>
      </c>
      <c r="C97">
        <v>0</v>
      </c>
      <c r="D97" t="s">
        <v>37</v>
      </c>
      <c r="E97">
        <v>6</v>
      </c>
    </row>
    <row r="98" spans="1:5" x14ac:dyDescent="0.25">
      <c r="A98">
        <v>1</v>
      </c>
      <c r="B98" t="s">
        <v>32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33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34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35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36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44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112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37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38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39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40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41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42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43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32</v>
      </c>
      <c r="C114" s="2">
        <v>0</v>
      </c>
      <c r="D114" t="s">
        <v>40</v>
      </c>
      <c r="E114">
        <v>8</v>
      </c>
    </row>
    <row r="115" spans="1:5" x14ac:dyDescent="0.25">
      <c r="A115">
        <v>2</v>
      </c>
      <c r="B115" t="s">
        <v>33</v>
      </c>
      <c r="C115" s="2">
        <v>0</v>
      </c>
      <c r="D115" s="2" t="s">
        <v>40</v>
      </c>
      <c r="E115">
        <v>8</v>
      </c>
    </row>
    <row r="116" spans="1:5" x14ac:dyDescent="0.25">
      <c r="A116">
        <v>3</v>
      </c>
      <c r="B116" t="s">
        <v>34</v>
      </c>
      <c r="C116" s="2">
        <v>0</v>
      </c>
      <c r="D116" s="2" t="s">
        <v>40</v>
      </c>
      <c r="E116">
        <v>8</v>
      </c>
    </row>
    <row r="117" spans="1:5" x14ac:dyDescent="0.25">
      <c r="A117">
        <v>4</v>
      </c>
      <c r="B117" t="s">
        <v>35</v>
      </c>
      <c r="C117" s="2">
        <v>0</v>
      </c>
      <c r="D117" s="2" t="s">
        <v>40</v>
      </c>
      <c r="E117">
        <v>8</v>
      </c>
    </row>
    <row r="118" spans="1:5" x14ac:dyDescent="0.25">
      <c r="A118">
        <v>5</v>
      </c>
      <c r="B118" t="s">
        <v>36</v>
      </c>
      <c r="C118" s="2">
        <v>0</v>
      </c>
      <c r="D118" s="2" t="s">
        <v>40</v>
      </c>
      <c r="E118">
        <v>8</v>
      </c>
    </row>
    <row r="119" spans="1:5" x14ac:dyDescent="0.25">
      <c r="A119">
        <v>6</v>
      </c>
      <c r="B119" t="s">
        <v>44</v>
      </c>
      <c r="C119" s="2">
        <v>0</v>
      </c>
      <c r="D119" s="2" t="s">
        <v>40</v>
      </c>
      <c r="E119">
        <v>8</v>
      </c>
    </row>
    <row r="120" spans="1:5" x14ac:dyDescent="0.25">
      <c r="A120">
        <v>7</v>
      </c>
      <c r="B120" t="s">
        <v>112</v>
      </c>
      <c r="C120" s="2">
        <v>0</v>
      </c>
      <c r="D120" s="2" t="s">
        <v>40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40</v>
      </c>
      <c r="E121" s="2">
        <v>8</v>
      </c>
    </row>
    <row r="122" spans="1:5" x14ac:dyDescent="0.25">
      <c r="A122" s="2">
        <v>9</v>
      </c>
      <c r="B122" s="2" t="s">
        <v>37</v>
      </c>
      <c r="C122" s="2">
        <v>0</v>
      </c>
      <c r="D122" s="2" t="s">
        <v>40</v>
      </c>
      <c r="E122" s="2">
        <v>8</v>
      </c>
    </row>
    <row r="123" spans="1:5" x14ac:dyDescent="0.25">
      <c r="A123" s="2">
        <v>10</v>
      </c>
      <c r="B123" s="2" t="s">
        <v>38</v>
      </c>
      <c r="C123" s="2">
        <v>0</v>
      </c>
      <c r="D123" s="2" t="s">
        <v>40</v>
      </c>
      <c r="E123" s="2">
        <v>8</v>
      </c>
    </row>
    <row r="124" spans="1:5" x14ac:dyDescent="0.25">
      <c r="A124" s="2">
        <v>11</v>
      </c>
      <c r="B124" s="2" t="s">
        <v>39</v>
      </c>
      <c r="C124" s="2">
        <v>14</v>
      </c>
      <c r="D124" s="2" t="s">
        <v>40</v>
      </c>
      <c r="E124" s="2">
        <v>8</v>
      </c>
    </row>
    <row r="125" spans="1:5" x14ac:dyDescent="0.25">
      <c r="A125" s="2">
        <v>12</v>
      </c>
      <c r="B125" s="2" t="s">
        <v>40</v>
      </c>
      <c r="C125" s="2">
        <v>0</v>
      </c>
      <c r="D125" s="2" t="s">
        <v>40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40</v>
      </c>
      <c r="E126" s="2">
        <v>8</v>
      </c>
    </row>
    <row r="127" spans="1:5" x14ac:dyDescent="0.25">
      <c r="A127" s="2">
        <v>14</v>
      </c>
      <c r="B127" s="2" t="s">
        <v>41</v>
      </c>
      <c r="C127" s="2">
        <v>0</v>
      </c>
      <c r="D127" s="2" t="s">
        <v>40</v>
      </c>
      <c r="E127" s="2">
        <v>8</v>
      </c>
    </row>
    <row r="128" spans="1:5" x14ac:dyDescent="0.25">
      <c r="A128" s="2">
        <v>15</v>
      </c>
      <c r="B128" s="2" t="s">
        <v>42</v>
      </c>
      <c r="C128" s="2">
        <v>0</v>
      </c>
      <c r="D128" s="2" t="s">
        <v>40</v>
      </c>
      <c r="E128" s="2">
        <v>8</v>
      </c>
    </row>
    <row r="129" spans="1:5" x14ac:dyDescent="0.25">
      <c r="A129" s="2">
        <v>16</v>
      </c>
      <c r="B129" s="2" t="s">
        <v>43</v>
      </c>
      <c r="C129" s="2">
        <v>0</v>
      </c>
      <c r="D129" s="2" t="s">
        <v>40</v>
      </c>
      <c r="E129" s="2">
        <v>8</v>
      </c>
    </row>
    <row r="130" spans="1:5" x14ac:dyDescent="0.25">
      <c r="A130" s="2">
        <v>1</v>
      </c>
      <c r="B130" s="2" t="s">
        <v>32</v>
      </c>
      <c r="C130" s="2">
        <v>423</v>
      </c>
      <c r="D130" s="2" t="s">
        <v>80</v>
      </c>
      <c r="E130" s="2">
        <v>9</v>
      </c>
    </row>
    <row r="131" spans="1:5" x14ac:dyDescent="0.25">
      <c r="A131" s="2">
        <v>2</v>
      </c>
      <c r="B131" s="2" t="s">
        <v>33</v>
      </c>
      <c r="C131" s="2">
        <v>30</v>
      </c>
      <c r="D131" s="2" t="s">
        <v>80</v>
      </c>
      <c r="E131" s="2">
        <v>9</v>
      </c>
    </row>
    <row r="132" spans="1:5" x14ac:dyDescent="0.25">
      <c r="A132" s="2">
        <v>3</v>
      </c>
      <c r="B132" s="2" t="s">
        <v>34</v>
      </c>
      <c r="C132" s="2">
        <v>6</v>
      </c>
      <c r="D132" s="2" t="s">
        <v>80</v>
      </c>
      <c r="E132" s="2">
        <v>9</v>
      </c>
    </row>
    <row r="133" spans="1:5" x14ac:dyDescent="0.25">
      <c r="A133" s="2">
        <v>4</v>
      </c>
      <c r="B133" s="2" t="s">
        <v>35</v>
      </c>
      <c r="C133" s="2">
        <v>0</v>
      </c>
      <c r="D133" s="2" t="s">
        <v>80</v>
      </c>
      <c r="E133" s="2">
        <v>9</v>
      </c>
    </row>
    <row r="134" spans="1:5" x14ac:dyDescent="0.25">
      <c r="A134" s="2">
        <v>5</v>
      </c>
      <c r="B134" s="2" t="s">
        <v>36</v>
      </c>
      <c r="C134" s="2">
        <v>0</v>
      </c>
      <c r="D134" s="2" t="s">
        <v>80</v>
      </c>
      <c r="E134" s="2">
        <v>9</v>
      </c>
    </row>
    <row r="135" spans="1:5" x14ac:dyDescent="0.25">
      <c r="A135" s="2">
        <v>6</v>
      </c>
      <c r="B135" s="2" t="s">
        <v>44</v>
      </c>
      <c r="C135" s="2">
        <v>0</v>
      </c>
      <c r="D135" s="2" t="s">
        <v>80</v>
      </c>
      <c r="E135" s="2">
        <v>9</v>
      </c>
    </row>
    <row r="136" spans="1:5" x14ac:dyDescent="0.25">
      <c r="A136" s="2">
        <v>7</v>
      </c>
      <c r="B136" s="2" t="s">
        <v>112</v>
      </c>
      <c r="C136" s="2">
        <v>0</v>
      </c>
      <c r="D136" s="2" t="s">
        <v>80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80</v>
      </c>
      <c r="E137" s="2">
        <v>9</v>
      </c>
    </row>
    <row r="138" spans="1:5" x14ac:dyDescent="0.25">
      <c r="A138" s="2">
        <v>9</v>
      </c>
      <c r="B138" s="2" t="s">
        <v>37</v>
      </c>
      <c r="C138" s="2">
        <v>0</v>
      </c>
      <c r="D138" s="2" t="s">
        <v>80</v>
      </c>
      <c r="E138" s="2">
        <v>9</v>
      </c>
    </row>
    <row r="139" spans="1:5" x14ac:dyDescent="0.25">
      <c r="A139" s="2">
        <v>10</v>
      </c>
      <c r="B139" s="2" t="s">
        <v>38</v>
      </c>
      <c r="C139" s="2">
        <v>0</v>
      </c>
      <c r="D139" s="2" t="s">
        <v>80</v>
      </c>
      <c r="E139" s="2">
        <v>9</v>
      </c>
    </row>
    <row r="140" spans="1:5" x14ac:dyDescent="0.25">
      <c r="A140" s="2">
        <v>11</v>
      </c>
      <c r="B140" s="2" t="s">
        <v>39</v>
      </c>
      <c r="C140" s="2">
        <v>104</v>
      </c>
      <c r="D140" s="2" t="s">
        <v>80</v>
      </c>
      <c r="E140" s="2">
        <v>9</v>
      </c>
    </row>
    <row r="141" spans="1:5" x14ac:dyDescent="0.25">
      <c r="A141" s="2">
        <v>12</v>
      </c>
      <c r="B141" s="2" t="s">
        <v>40</v>
      </c>
      <c r="C141" s="2">
        <v>0</v>
      </c>
      <c r="D141" s="2" t="s">
        <v>80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0</v>
      </c>
      <c r="D142" s="2" t="s">
        <v>80</v>
      </c>
      <c r="E142" s="2">
        <v>9</v>
      </c>
    </row>
    <row r="143" spans="1:5" x14ac:dyDescent="0.25">
      <c r="A143" s="2">
        <v>14</v>
      </c>
      <c r="B143" s="2" t="s">
        <v>41</v>
      </c>
      <c r="C143" s="2">
        <v>1</v>
      </c>
      <c r="D143" s="2" t="s">
        <v>80</v>
      </c>
      <c r="E143" s="2">
        <v>9</v>
      </c>
    </row>
    <row r="144" spans="1:5" x14ac:dyDescent="0.25">
      <c r="A144" s="2">
        <v>15</v>
      </c>
      <c r="B144" s="2" t="s">
        <v>42</v>
      </c>
      <c r="C144" s="2">
        <v>0</v>
      </c>
      <c r="D144" s="2" t="s">
        <v>80</v>
      </c>
      <c r="E144" s="2">
        <v>9</v>
      </c>
    </row>
    <row r="145" spans="1:5" x14ac:dyDescent="0.25">
      <c r="A145" s="2">
        <v>16</v>
      </c>
      <c r="B145" s="2" t="s">
        <v>43</v>
      </c>
      <c r="C145" s="2">
        <v>0</v>
      </c>
      <c r="D145" s="2" t="s">
        <v>80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91</v>
      </c>
      <c r="B1" t="s">
        <v>96</v>
      </c>
      <c r="C1" t="s">
        <v>2</v>
      </c>
      <c r="D1" t="s">
        <v>106</v>
      </c>
    </row>
    <row r="2" spans="1:4" x14ac:dyDescent="0.25">
      <c r="A2">
        <v>1</v>
      </c>
      <c r="B2">
        <v>0</v>
      </c>
      <c r="C2" t="s">
        <v>82</v>
      </c>
      <c r="D2" t="s">
        <v>3</v>
      </c>
    </row>
    <row r="3" spans="1:4" x14ac:dyDescent="0.25">
      <c r="A3">
        <v>2</v>
      </c>
      <c r="B3">
        <v>0</v>
      </c>
      <c r="C3" t="s">
        <v>82</v>
      </c>
      <c r="D3" t="s">
        <v>83</v>
      </c>
    </row>
    <row r="4" spans="1:4" x14ac:dyDescent="0.25">
      <c r="A4">
        <v>3</v>
      </c>
      <c r="B4">
        <v>0</v>
      </c>
      <c r="C4" t="s">
        <v>82</v>
      </c>
      <c r="D4" t="s">
        <v>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91</v>
      </c>
      <c r="B1" t="s">
        <v>126</v>
      </c>
      <c r="C1" t="s">
        <v>96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77</v>
      </c>
      <c r="C5">
        <v>97</v>
      </c>
    </row>
    <row r="6" spans="1:3" x14ac:dyDescent="0.25">
      <c r="A6">
        <v>5</v>
      </c>
      <c r="B6" t="s">
        <v>78</v>
      </c>
      <c r="C6">
        <v>0</v>
      </c>
    </row>
    <row r="7" spans="1:3" x14ac:dyDescent="0.25">
      <c r="A7">
        <v>6</v>
      </c>
      <c r="B7" t="s">
        <v>127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79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91</v>
      </c>
      <c r="B1" t="s">
        <v>122</v>
      </c>
      <c r="C1" t="s">
        <v>28</v>
      </c>
      <c r="D1" t="s">
        <v>123</v>
      </c>
    </row>
    <row r="2" spans="1:4" x14ac:dyDescent="0.25">
      <c r="A2">
        <v>1</v>
      </c>
      <c r="B2" t="s">
        <v>124</v>
      </c>
      <c r="C2">
        <v>0</v>
      </c>
      <c r="D2">
        <v>0</v>
      </c>
    </row>
    <row r="3" spans="1:4" x14ac:dyDescent="0.25">
      <c r="A3">
        <v>2</v>
      </c>
      <c r="B3" t="s">
        <v>125</v>
      </c>
      <c r="C3">
        <v>0</v>
      </c>
      <c r="D3">
        <v>0</v>
      </c>
    </row>
    <row r="4" spans="1:4" x14ac:dyDescent="0.25">
      <c r="A4">
        <v>3</v>
      </c>
      <c r="B4" t="s">
        <v>20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25">
      <c r="A2">
        <v>1</v>
      </c>
      <c r="B2" t="s">
        <v>119</v>
      </c>
      <c r="C2" t="s">
        <v>29</v>
      </c>
      <c r="D2" t="s">
        <v>28</v>
      </c>
      <c r="E2">
        <v>1</v>
      </c>
      <c r="F2">
        <v>33</v>
      </c>
      <c r="G2">
        <v>1</v>
      </c>
    </row>
    <row r="3" spans="1:7" x14ac:dyDescent="0.25">
      <c r="A3">
        <v>2</v>
      </c>
      <c r="B3" t="s">
        <v>118</v>
      </c>
      <c r="C3" t="s">
        <v>29</v>
      </c>
      <c r="D3" t="s">
        <v>28</v>
      </c>
      <c r="E3">
        <v>1</v>
      </c>
      <c r="F3">
        <v>27</v>
      </c>
      <c r="G3">
        <v>1</v>
      </c>
    </row>
    <row r="4" spans="1:7" x14ac:dyDescent="0.25">
      <c r="A4">
        <v>3</v>
      </c>
      <c r="B4" t="s">
        <v>138</v>
      </c>
      <c r="C4" t="s">
        <v>29</v>
      </c>
      <c r="D4" t="s">
        <v>28</v>
      </c>
      <c r="E4">
        <v>1</v>
      </c>
      <c r="F4">
        <v>5</v>
      </c>
      <c r="G4">
        <v>1</v>
      </c>
    </row>
    <row r="5" spans="1:7" x14ac:dyDescent="0.25">
      <c r="A5">
        <v>4</v>
      </c>
      <c r="B5" t="s">
        <v>130</v>
      </c>
      <c r="C5" t="s">
        <v>29</v>
      </c>
      <c r="D5" t="s">
        <v>28</v>
      </c>
      <c r="E5">
        <v>1</v>
      </c>
      <c r="F5">
        <v>7</v>
      </c>
      <c r="G5">
        <v>1</v>
      </c>
    </row>
    <row r="6" spans="1:7" x14ac:dyDescent="0.25">
      <c r="A6">
        <v>5</v>
      </c>
      <c r="B6" t="s">
        <v>139</v>
      </c>
      <c r="C6" t="s">
        <v>29</v>
      </c>
      <c r="D6" t="s">
        <v>28</v>
      </c>
      <c r="E6">
        <v>1</v>
      </c>
      <c r="F6">
        <v>6</v>
      </c>
      <c r="G6">
        <v>1</v>
      </c>
    </row>
    <row r="7" spans="1:7" x14ac:dyDescent="0.25">
      <c r="A7">
        <v>6</v>
      </c>
      <c r="B7" t="s">
        <v>98</v>
      </c>
      <c r="C7" t="s">
        <v>29</v>
      </c>
      <c r="D7" t="s">
        <v>28</v>
      </c>
      <c r="E7">
        <v>1</v>
      </c>
      <c r="F7">
        <v>35</v>
      </c>
      <c r="G7">
        <v>1</v>
      </c>
    </row>
    <row r="8" spans="1:7" x14ac:dyDescent="0.25">
      <c r="A8">
        <v>1</v>
      </c>
      <c r="B8" t="s">
        <v>119</v>
      </c>
      <c r="C8" t="s">
        <v>29</v>
      </c>
      <c r="D8" t="s">
        <v>9</v>
      </c>
      <c r="E8">
        <v>2</v>
      </c>
      <c r="F8">
        <v>97</v>
      </c>
      <c r="G8">
        <v>1</v>
      </c>
    </row>
    <row r="9" spans="1:7" x14ac:dyDescent="0.25">
      <c r="A9">
        <v>2</v>
      </c>
      <c r="B9" t="s">
        <v>118</v>
      </c>
      <c r="C9" t="s">
        <v>29</v>
      </c>
      <c r="D9" t="s">
        <v>9</v>
      </c>
      <c r="E9">
        <v>2</v>
      </c>
      <c r="F9">
        <v>33</v>
      </c>
      <c r="G9">
        <v>1</v>
      </c>
    </row>
    <row r="10" spans="1:7" x14ac:dyDescent="0.25">
      <c r="A10">
        <v>3</v>
      </c>
      <c r="B10" t="s">
        <v>138</v>
      </c>
      <c r="C10" t="s">
        <v>29</v>
      </c>
      <c r="D10" t="s">
        <v>9</v>
      </c>
      <c r="E10">
        <v>2</v>
      </c>
      <c r="F10">
        <v>15</v>
      </c>
      <c r="G10">
        <v>1</v>
      </c>
    </row>
    <row r="11" spans="1:7" x14ac:dyDescent="0.25">
      <c r="A11">
        <v>4</v>
      </c>
      <c r="B11" t="s">
        <v>130</v>
      </c>
      <c r="C11" t="s">
        <v>29</v>
      </c>
      <c r="D11" t="s">
        <v>9</v>
      </c>
      <c r="E11">
        <v>2</v>
      </c>
      <c r="F11">
        <v>13</v>
      </c>
      <c r="G11">
        <v>1</v>
      </c>
    </row>
    <row r="12" spans="1:7" x14ac:dyDescent="0.25">
      <c r="A12">
        <v>5</v>
      </c>
      <c r="B12" t="s">
        <v>139</v>
      </c>
      <c r="C12" t="s">
        <v>29</v>
      </c>
      <c r="D12" t="s">
        <v>9</v>
      </c>
      <c r="E12">
        <v>2</v>
      </c>
      <c r="F12">
        <v>6</v>
      </c>
      <c r="G12">
        <v>1</v>
      </c>
    </row>
    <row r="13" spans="1:7" x14ac:dyDescent="0.25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38</v>
      </c>
      <c r="G13">
        <v>1</v>
      </c>
    </row>
    <row r="14" spans="1:7" x14ac:dyDescent="0.25">
      <c r="A14">
        <v>1</v>
      </c>
      <c r="B14" t="s">
        <v>119</v>
      </c>
      <c r="C14" t="s">
        <v>52</v>
      </c>
      <c r="D14" t="s">
        <v>28</v>
      </c>
      <c r="E14">
        <v>1</v>
      </c>
      <c r="F14">
        <v>54</v>
      </c>
      <c r="G14">
        <v>2</v>
      </c>
    </row>
    <row r="15" spans="1:7" x14ac:dyDescent="0.25">
      <c r="A15">
        <v>2</v>
      </c>
      <c r="B15" t="s">
        <v>118</v>
      </c>
      <c r="C15" s="2" t="s">
        <v>52</v>
      </c>
      <c r="D15" t="s">
        <v>28</v>
      </c>
      <c r="E15">
        <v>1</v>
      </c>
      <c r="F15" s="2">
        <v>41</v>
      </c>
      <c r="G15">
        <v>2</v>
      </c>
    </row>
    <row r="16" spans="1:7" x14ac:dyDescent="0.25">
      <c r="A16">
        <v>3</v>
      </c>
      <c r="B16" t="s">
        <v>138</v>
      </c>
      <c r="C16" s="2" t="s">
        <v>52</v>
      </c>
      <c r="D16" t="s">
        <v>28</v>
      </c>
      <c r="E16">
        <v>1</v>
      </c>
      <c r="F16" s="2">
        <v>5</v>
      </c>
      <c r="G16">
        <v>2</v>
      </c>
    </row>
    <row r="17" spans="1:7" x14ac:dyDescent="0.25">
      <c r="A17">
        <v>4</v>
      </c>
      <c r="B17" t="s">
        <v>130</v>
      </c>
      <c r="C17" s="2" t="s">
        <v>52</v>
      </c>
      <c r="D17" t="s">
        <v>28</v>
      </c>
      <c r="E17">
        <v>1</v>
      </c>
      <c r="F17" s="2">
        <v>9</v>
      </c>
      <c r="G17">
        <v>2</v>
      </c>
    </row>
    <row r="18" spans="1:7" x14ac:dyDescent="0.25">
      <c r="A18">
        <v>5</v>
      </c>
      <c r="B18" t="s">
        <v>139</v>
      </c>
      <c r="C18" s="2" t="s">
        <v>52</v>
      </c>
      <c r="D18" t="s">
        <v>28</v>
      </c>
      <c r="E18">
        <v>1</v>
      </c>
      <c r="F18" s="2">
        <v>6</v>
      </c>
      <c r="G18">
        <v>2</v>
      </c>
    </row>
    <row r="19" spans="1:7" x14ac:dyDescent="0.25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48</v>
      </c>
      <c r="G19">
        <v>2</v>
      </c>
    </row>
    <row r="20" spans="1:7" x14ac:dyDescent="0.25">
      <c r="A20">
        <v>1</v>
      </c>
      <c r="B20" t="s">
        <v>119</v>
      </c>
      <c r="C20" s="2" t="s">
        <v>52</v>
      </c>
      <c r="D20" t="s">
        <v>9</v>
      </c>
      <c r="E20">
        <v>2</v>
      </c>
      <c r="F20" s="2">
        <v>153</v>
      </c>
      <c r="G20">
        <v>2</v>
      </c>
    </row>
    <row r="21" spans="1:7" x14ac:dyDescent="0.25">
      <c r="A21">
        <v>2</v>
      </c>
      <c r="B21" t="s">
        <v>118</v>
      </c>
      <c r="C21" s="2" t="s">
        <v>52</v>
      </c>
      <c r="D21" t="s">
        <v>9</v>
      </c>
      <c r="E21">
        <v>2</v>
      </c>
      <c r="F21" s="2">
        <v>59</v>
      </c>
      <c r="G21">
        <v>2</v>
      </c>
    </row>
    <row r="22" spans="1:7" x14ac:dyDescent="0.25">
      <c r="A22">
        <v>3</v>
      </c>
      <c r="B22" t="s">
        <v>138</v>
      </c>
      <c r="C22" s="2" t="s">
        <v>52</v>
      </c>
      <c r="D22" t="s">
        <v>9</v>
      </c>
      <c r="E22">
        <v>2</v>
      </c>
      <c r="F22" s="2">
        <v>15</v>
      </c>
      <c r="G22">
        <v>2</v>
      </c>
    </row>
    <row r="23" spans="1:7" x14ac:dyDescent="0.25">
      <c r="A23">
        <v>4</v>
      </c>
      <c r="B23" t="s">
        <v>130</v>
      </c>
      <c r="C23" s="2" t="s">
        <v>52</v>
      </c>
      <c r="D23" t="s">
        <v>9</v>
      </c>
      <c r="E23">
        <v>2</v>
      </c>
      <c r="F23" s="2">
        <v>15</v>
      </c>
      <c r="G23">
        <v>2</v>
      </c>
    </row>
    <row r="24" spans="1:7" x14ac:dyDescent="0.25">
      <c r="A24">
        <v>5</v>
      </c>
      <c r="B24" t="s">
        <v>139</v>
      </c>
      <c r="C24" s="2" t="s">
        <v>52</v>
      </c>
      <c r="D24" t="s">
        <v>9</v>
      </c>
      <c r="E24">
        <v>2</v>
      </c>
      <c r="F24" s="2">
        <v>6</v>
      </c>
      <c r="G24">
        <v>2</v>
      </c>
    </row>
    <row r="25" spans="1:7" x14ac:dyDescent="0.25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51</v>
      </c>
      <c r="G25">
        <v>2</v>
      </c>
    </row>
    <row r="26" spans="1:7" x14ac:dyDescent="0.25">
      <c r="A26">
        <v>1</v>
      </c>
      <c r="B26" t="s">
        <v>119</v>
      </c>
      <c r="C26" t="s">
        <v>99</v>
      </c>
      <c r="D26" t="s">
        <v>28</v>
      </c>
      <c r="E26">
        <v>1</v>
      </c>
      <c r="F26">
        <v>4</v>
      </c>
      <c r="G26">
        <v>3</v>
      </c>
    </row>
    <row r="27" spans="1:7" x14ac:dyDescent="0.25">
      <c r="A27">
        <v>2</v>
      </c>
      <c r="B27" t="s">
        <v>118</v>
      </c>
      <c r="C27" t="s">
        <v>99</v>
      </c>
      <c r="D27" t="s">
        <v>28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138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130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139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119</v>
      </c>
      <c r="C32" t="s">
        <v>99</v>
      </c>
      <c r="D32" t="s">
        <v>9</v>
      </c>
      <c r="E32">
        <v>2</v>
      </c>
      <c r="F32">
        <v>7</v>
      </c>
      <c r="G32">
        <v>3</v>
      </c>
    </row>
    <row r="33" spans="1:7" x14ac:dyDescent="0.25">
      <c r="A33">
        <v>2</v>
      </c>
      <c r="B33" t="s">
        <v>118</v>
      </c>
      <c r="C33" t="s">
        <v>99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138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130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139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25">
      <c r="A2">
        <v>1</v>
      </c>
      <c r="B2" t="s">
        <v>119</v>
      </c>
      <c r="C2" t="s">
        <v>29</v>
      </c>
      <c r="D2" t="s">
        <v>28</v>
      </c>
      <c r="E2">
        <v>1</v>
      </c>
      <c r="F2">
        <v>33</v>
      </c>
      <c r="G2">
        <v>1</v>
      </c>
    </row>
    <row r="3" spans="1:7" x14ac:dyDescent="0.25">
      <c r="A3">
        <v>2</v>
      </c>
      <c r="B3" t="s">
        <v>118</v>
      </c>
      <c r="C3" t="s">
        <v>29</v>
      </c>
      <c r="D3" t="s">
        <v>28</v>
      </c>
      <c r="E3">
        <v>1</v>
      </c>
      <c r="F3">
        <v>27</v>
      </c>
      <c r="G3">
        <v>1</v>
      </c>
    </row>
    <row r="4" spans="1:7" x14ac:dyDescent="0.25">
      <c r="A4">
        <v>3</v>
      </c>
      <c r="B4" t="s">
        <v>138</v>
      </c>
      <c r="C4" t="s">
        <v>29</v>
      </c>
      <c r="D4" t="s">
        <v>28</v>
      </c>
      <c r="E4">
        <v>1</v>
      </c>
      <c r="F4">
        <v>5</v>
      </c>
      <c r="G4">
        <v>1</v>
      </c>
    </row>
    <row r="5" spans="1:7" x14ac:dyDescent="0.25">
      <c r="A5">
        <v>4</v>
      </c>
      <c r="B5" t="s">
        <v>130</v>
      </c>
      <c r="C5" t="s">
        <v>29</v>
      </c>
      <c r="D5" t="s">
        <v>28</v>
      </c>
      <c r="E5">
        <v>1</v>
      </c>
      <c r="F5">
        <v>7</v>
      </c>
      <c r="G5">
        <v>1</v>
      </c>
    </row>
    <row r="6" spans="1:7" x14ac:dyDescent="0.25">
      <c r="A6">
        <v>5</v>
      </c>
      <c r="B6" t="s">
        <v>139</v>
      </c>
      <c r="C6" t="s">
        <v>29</v>
      </c>
      <c r="D6" t="s">
        <v>28</v>
      </c>
      <c r="E6">
        <v>1</v>
      </c>
      <c r="F6">
        <v>6</v>
      </c>
      <c r="G6">
        <v>1</v>
      </c>
    </row>
    <row r="7" spans="1:7" x14ac:dyDescent="0.25">
      <c r="A7">
        <v>6</v>
      </c>
      <c r="B7" t="s">
        <v>98</v>
      </c>
      <c r="C7" t="s">
        <v>29</v>
      </c>
      <c r="D7" t="s">
        <v>28</v>
      </c>
      <c r="E7">
        <v>1</v>
      </c>
      <c r="F7">
        <v>35</v>
      </c>
      <c r="G7">
        <v>1</v>
      </c>
    </row>
    <row r="8" spans="1:7" x14ac:dyDescent="0.25">
      <c r="A8">
        <v>1</v>
      </c>
      <c r="B8" t="s">
        <v>119</v>
      </c>
      <c r="C8" t="s">
        <v>29</v>
      </c>
      <c r="D8" t="s">
        <v>9</v>
      </c>
      <c r="E8">
        <v>2</v>
      </c>
      <c r="F8">
        <v>97</v>
      </c>
      <c r="G8">
        <v>1</v>
      </c>
    </row>
    <row r="9" spans="1:7" x14ac:dyDescent="0.25">
      <c r="A9">
        <v>2</v>
      </c>
      <c r="B9" t="s">
        <v>118</v>
      </c>
      <c r="C9" t="s">
        <v>29</v>
      </c>
      <c r="D9" t="s">
        <v>9</v>
      </c>
      <c r="E9">
        <v>2</v>
      </c>
      <c r="F9">
        <v>33</v>
      </c>
      <c r="G9">
        <v>1</v>
      </c>
    </row>
    <row r="10" spans="1:7" x14ac:dyDescent="0.25">
      <c r="A10">
        <v>3</v>
      </c>
      <c r="B10" t="s">
        <v>138</v>
      </c>
      <c r="C10" t="s">
        <v>29</v>
      </c>
      <c r="D10" t="s">
        <v>9</v>
      </c>
      <c r="E10">
        <v>2</v>
      </c>
      <c r="F10">
        <v>15</v>
      </c>
      <c r="G10">
        <v>1</v>
      </c>
    </row>
    <row r="11" spans="1:7" x14ac:dyDescent="0.25">
      <c r="A11">
        <v>4</v>
      </c>
      <c r="B11" t="s">
        <v>130</v>
      </c>
      <c r="C11" t="s">
        <v>29</v>
      </c>
      <c r="D11" t="s">
        <v>9</v>
      </c>
      <c r="E11">
        <v>2</v>
      </c>
      <c r="F11">
        <v>13</v>
      </c>
      <c r="G11">
        <v>1</v>
      </c>
    </row>
    <row r="12" spans="1:7" x14ac:dyDescent="0.25">
      <c r="A12">
        <v>5</v>
      </c>
      <c r="B12" t="s">
        <v>139</v>
      </c>
      <c r="C12" t="s">
        <v>29</v>
      </c>
      <c r="D12" t="s">
        <v>9</v>
      </c>
      <c r="E12">
        <v>2</v>
      </c>
      <c r="F12">
        <v>6</v>
      </c>
      <c r="G12">
        <v>1</v>
      </c>
    </row>
    <row r="13" spans="1:7" x14ac:dyDescent="0.25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38</v>
      </c>
      <c r="G13">
        <v>1</v>
      </c>
    </row>
    <row r="14" spans="1:7" x14ac:dyDescent="0.25">
      <c r="A14">
        <v>1</v>
      </c>
      <c r="B14" t="s">
        <v>119</v>
      </c>
      <c r="C14" t="s">
        <v>52</v>
      </c>
      <c r="D14" t="s">
        <v>28</v>
      </c>
      <c r="E14">
        <v>1</v>
      </c>
      <c r="F14">
        <v>54</v>
      </c>
      <c r="G14">
        <v>2</v>
      </c>
    </row>
    <row r="15" spans="1:7" x14ac:dyDescent="0.25">
      <c r="A15">
        <v>2</v>
      </c>
      <c r="B15" t="s">
        <v>118</v>
      </c>
      <c r="C15" s="2" t="s">
        <v>52</v>
      </c>
      <c r="D15" t="s">
        <v>28</v>
      </c>
      <c r="E15">
        <v>1</v>
      </c>
      <c r="F15" s="2">
        <v>41</v>
      </c>
      <c r="G15">
        <v>2</v>
      </c>
    </row>
    <row r="16" spans="1:7" x14ac:dyDescent="0.25">
      <c r="A16">
        <v>3</v>
      </c>
      <c r="B16" t="s">
        <v>138</v>
      </c>
      <c r="C16" s="2" t="s">
        <v>52</v>
      </c>
      <c r="D16" t="s">
        <v>28</v>
      </c>
      <c r="E16">
        <v>1</v>
      </c>
      <c r="F16" s="2">
        <v>5</v>
      </c>
      <c r="G16">
        <v>2</v>
      </c>
    </row>
    <row r="17" spans="1:7" x14ac:dyDescent="0.25">
      <c r="A17">
        <v>4</v>
      </c>
      <c r="B17" t="s">
        <v>130</v>
      </c>
      <c r="C17" s="2" t="s">
        <v>52</v>
      </c>
      <c r="D17" t="s">
        <v>28</v>
      </c>
      <c r="E17">
        <v>1</v>
      </c>
      <c r="F17" s="2">
        <v>9</v>
      </c>
      <c r="G17">
        <v>2</v>
      </c>
    </row>
    <row r="18" spans="1:7" x14ac:dyDescent="0.25">
      <c r="A18">
        <v>5</v>
      </c>
      <c r="B18" t="s">
        <v>139</v>
      </c>
      <c r="C18" s="2" t="s">
        <v>52</v>
      </c>
      <c r="D18" t="s">
        <v>28</v>
      </c>
      <c r="E18">
        <v>1</v>
      </c>
      <c r="F18" s="2">
        <v>6</v>
      </c>
      <c r="G18">
        <v>2</v>
      </c>
    </row>
    <row r="19" spans="1:7" x14ac:dyDescent="0.25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48</v>
      </c>
      <c r="G19">
        <v>2</v>
      </c>
    </row>
    <row r="20" spans="1:7" x14ac:dyDescent="0.25">
      <c r="A20">
        <v>1</v>
      </c>
      <c r="B20" t="s">
        <v>119</v>
      </c>
      <c r="C20" s="2" t="s">
        <v>52</v>
      </c>
      <c r="D20" t="s">
        <v>9</v>
      </c>
      <c r="E20">
        <v>2</v>
      </c>
      <c r="F20" s="2">
        <v>153</v>
      </c>
      <c r="G20">
        <v>2</v>
      </c>
    </row>
    <row r="21" spans="1:7" x14ac:dyDescent="0.25">
      <c r="A21">
        <v>2</v>
      </c>
      <c r="B21" t="s">
        <v>118</v>
      </c>
      <c r="C21" s="2" t="s">
        <v>52</v>
      </c>
      <c r="D21" t="s">
        <v>9</v>
      </c>
      <c r="E21">
        <v>2</v>
      </c>
      <c r="F21" s="2">
        <v>59</v>
      </c>
      <c r="G21">
        <v>2</v>
      </c>
    </row>
    <row r="22" spans="1:7" x14ac:dyDescent="0.25">
      <c r="A22">
        <v>3</v>
      </c>
      <c r="B22" t="s">
        <v>138</v>
      </c>
      <c r="C22" s="2" t="s">
        <v>52</v>
      </c>
      <c r="D22" t="s">
        <v>9</v>
      </c>
      <c r="E22">
        <v>2</v>
      </c>
      <c r="F22" s="2">
        <v>15</v>
      </c>
      <c r="G22">
        <v>2</v>
      </c>
    </row>
    <row r="23" spans="1:7" x14ac:dyDescent="0.25">
      <c r="A23">
        <v>4</v>
      </c>
      <c r="B23" t="s">
        <v>130</v>
      </c>
      <c r="C23" s="2" t="s">
        <v>52</v>
      </c>
      <c r="D23" t="s">
        <v>9</v>
      </c>
      <c r="E23">
        <v>2</v>
      </c>
      <c r="F23" s="2">
        <v>15</v>
      </c>
      <c r="G23">
        <v>2</v>
      </c>
    </row>
    <row r="24" spans="1:7" x14ac:dyDescent="0.25">
      <c r="A24">
        <v>5</v>
      </c>
      <c r="B24" t="s">
        <v>139</v>
      </c>
      <c r="C24" s="2" t="s">
        <v>52</v>
      </c>
      <c r="D24" t="s">
        <v>9</v>
      </c>
      <c r="E24">
        <v>2</v>
      </c>
      <c r="F24" s="2">
        <v>6</v>
      </c>
      <c r="G24">
        <v>2</v>
      </c>
    </row>
    <row r="25" spans="1:7" x14ac:dyDescent="0.25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51</v>
      </c>
      <c r="G25">
        <v>2</v>
      </c>
    </row>
    <row r="26" spans="1:7" x14ac:dyDescent="0.25">
      <c r="A26">
        <v>1</v>
      </c>
      <c r="B26" t="s">
        <v>119</v>
      </c>
      <c r="C26" t="s">
        <v>99</v>
      </c>
      <c r="D26" t="s">
        <v>28</v>
      </c>
      <c r="E26">
        <v>1</v>
      </c>
      <c r="F26">
        <v>4</v>
      </c>
      <c r="G26">
        <v>3</v>
      </c>
    </row>
    <row r="27" spans="1:7" x14ac:dyDescent="0.25">
      <c r="A27">
        <v>2</v>
      </c>
      <c r="B27" t="s">
        <v>118</v>
      </c>
      <c r="C27" t="s">
        <v>99</v>
      </c>
      <c r="D27" t="s">
        <v>28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138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130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139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119</v>
      </c>
      <c r="C32" t="s">
        <v>99</v>
      </c>
      <c r="D32" t="s">
        <v>9</v>
      </c>
      <c r="E32">
        <v>2</v>
      </c>
      <c r="F32">
        <v>7</v>
      </c>
      <c r="G32">
        <v>3</v>
      </c>
    </row>
    <row r="33" spans="1:7" x14ac:dyDescent="0.25">
      <c r="A33">
        <v>2</v>
      </c>
      <c r="B33" t="s">
        <v>118</v>
      </c>
      <c r="C33" t="s">
        <v>99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138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130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139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91</v>
      </c>
      <c r="B1" t="s">
        <v>0</v>
      </c>
      <c r="C1" t="s">
        <v>54</v>
      </c>
      <c r="D1" t="s">
        <v>100</v>
      </c>
      <c r="E1" t="s">
        <v>51</v>
      </c>
    </row>
    <row r="2" spans="1:5" x14ac:dyDescent="0.25">
      <c r="A2">
        <v>1</v>
      </c>
      <c r="B2" t="s">
        <v>121</v>
      </c>
      <c r="C2">
        <v>154</v>
      </c>
      <c r="D2">
        <v>83</v>
      </c>
      <c r="E2">
        <v>7</v>
      </c>
    </row>
    <row r="3" spans="1:5" x14ac:dyDescent="0.25">
      <c r="A3">
        <v>2</v>
      </c>
      <c r="B3" t="s">
        <v>120</v>
      </c>
      <c r="C3">
        <v>136</v>
      </c>
      <c r="D3">
        <v>123</v>
      </c>
      <c r="E3">
        <v>45</v>
      </c>
    </row>
    <row r="4" spans="1:5" x14ac:dyDescent="0.25">
      <c r="A4">
        <v>3</v>
      </c>
      <c r="B4" t="s">
        <v>132</v>
      </c>
      <c r="C4">
        <v>23</v>
      </c>
      <c r="D4">
        <v>22</v>
      </c>
      <c r="E4">
        <v>3</v>
      </c>
    </row>
    <row r="5" spans="1:5" x14ac:dyDescent="0.25">
      <c r="A5" s="2">
        <v>4</v>
      </c>
      <c r="B5" s="2" t="s">
        <v>131</v>
      </c>
      <c r="C5" s="2">
        <v>10</v>
      </c>
      <c r="D5" s="2">
        <v>24</v>
      </c>
      <c r="E5" s="2">
        <v>1</v>
      </c>
    </row>
    <row r="6" spans="1:5" x14ac:dyDescent="0.25">
      <c r="A6" s="2">
        <v>5</v>
      </c>
      <c r="B6" s="2" t="s">
        <v>140</v>
      </c>
      <c r="C6" s="2">
        <v>9</v>
      </c>
      <c r="D6" s="2">
        <v>8</v>
      </c>
      <c r="E6" s="2">
        <v>3</v>
      </c>
    </row>
    <row r="7" spans="1:5" x14ac:dyDescent="0.25">
      <c r="A7" s="2">
        <v>6</v>
      </c>
      <c r="B7" s="2" t="s">
        <v>98</v>
      </c>
      <c r="C7" s="2">
        <v>24</v>
      </c>
      <c r="D7" s="2">
        <v>20</v>
      </c>
      <c r="E7" s="2">
        <v>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7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91</v>
      </c>
      <c r="B1" t="s">
        <v>0</v>
      </c>
      <c r="C1" t="s">
        <v>56</v>
      </c>
      <c r="D1" t="s">
        <v>100</v>
      </c>
      <c r="E1" t="s">
        <v>51</v>
      </c>
    </row>
    <row r="2" spans="1:5" x14ac:dyDescent="0.25">
      <c r="A2" s="2">
        <v>1</v>
      </c>
      <c r="B2" s="2" t="s">
        <v>141</v>
      </c>
      <c r="C2" s="2">
        <v>5</v>
      </c>
      <c r="D2" s="2">
        <v>0</v>
      </c>
      <c r="E2" s="2">
        <v>0</v>
      </c>
    </row>
    <row r="3" spans="1:5" x14ac:dyDescent="0.25">
      <c r="A3" s="2">
        <v>2</v>
      </c>
      <c r="B3" s="2" t="s">
        <v>142</v>
      </c>
      <c r="C3" s="2">
        <v>3</v>
      </c>
      <c r="D3" s="2">
        <v>3</v>
      </c>
      <c r="E3" s="2">
        <v>0</v>
      </c>
    </row>
    <row r="4" spans="1:5" x14ac:dyDescent="0.25">
      <c r="A4" s="2">
        <v>3</v>
      </c>
      <c r="B4" s="2" t="s">
        <v>120</v>
      </c>
      <c r="C4" s="2">
        <v>3</v>
      </c>
      <c r="D4" s="2">
        <v>4</v>
      </c>
      <c r="E4" s="2">
        <v>2</v>
      </c>
    </row>
    <row r="5" spans="1:5" x14ac:dyDescent="0.25">
      <c r="A5" s="2">
        <v>4</v>
      </c>
      <c r="B5" s="2" t="s">
        <v>121</v>
      </c>
      <c r="C5" s="2">
        <v>1</v>
      </c>
      <c r="D5" s="2">
        <v>1</v>
      </c>
      <c r="E5" s="2">
        <v>2</v>
      </c>
    </row>
    <row r="6" spans="1:5" x14ac:dyDescent="0.25">
      <c r="A6" s="2">
        <v>5</v>
      </c>
      <c r="B6" s="2" t="s">
        <v>143</v>
      </c>
      <c r="C6" s="2">
        <v>1</v>
      </c>
      <c r="D6" s="2">
        <v>0</v>
      </c>
      <c r="E6" s="2">
        <v>0</v>
      </c>
    </row>
    <row r="7" spans="1:5" x14ac:dyDescent="0.25">
      <c r="A7" s="2">
        <v>13</v>
      </c>
      <c r="B7" s="2" t="s">
        <v>144</v>
      </c>
      <c r="C7" s="2">
        <v>0</v>
      </c>
      <c r="D7" s="2">
        <v>0</v>
      </c>
      <c r="E7" s="2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s="1" t="s">
        <v>136</v>
      </c>
      <c r="B2" s="1" t="s">
        <v>137</v>
      </c>
      <c r="C2" s="1" t="s">
        <v>136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96</v>
      </c>
      <c r="B1" t="s">
        <v>114</v>
      </c>
      <c r="C1" t="s">
        <v>106</v>
      </c>
      <c r="D1" t="s">
        <v>91</v>
      </c>
    </row>
    <row r="2" spans="1:4" x14ac:dyDescent="0.25">
      <c r="A2">
        <v>0</v>
      </c>
      <c r="B2" t="s">
        <v>85</v>
      </c>
      <c r="C2" t="s">
        <v>62</v>
      </c>
      <c r="D2">
        <v>1</v>
      </c>
    </row>
    <row r="3" spans="1:4" x14ac:dyDescent="0.25">
      <c r="A3">
        <v>0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61</v>
      </c>
      <c r="D4">
        <v>3</v>
      </c>
    </row>
    <row r="5" spans="1:4" x14ac:dyDescent="0.25">
      <c r="A5">
        <v>0</v>
      </c>
      <c r="B5" t="s">
        <v>85</v>
      </c>
      <c r="C5" t="s">
        <v>86</v>
      </c>
      <c r="D5">
        <v>4</v>
      </c>
    </row>
    <row r="6" spans="1:4" x14ac:dyDescent="0.25">
      <c r="A6">
        <v>992</v>
      </c>
      <c r="B6" t="s">
        <v>48</v>
      </c>
      <c r="C6" t="s">
        <v>62</v>
      </c>
      <c r="D6">
        <v>1</v>
      </c>
    </row>
    <row r="7" spans="1:4" x14ac:dyDescent="0.25">
      <c r="A7">
        <v>17</v>
      </c>
      <c r="B7" t="s">
        <v>48</v>
      </c>
      <c r="C7" t="s">
        <v>87</v>
      </c>
      <c r="D7">
        <v>2</v>
      </c>
    </row>
    <row r="8" spans="1:4" x14ac:dyDescent="0.25">
      <c r="A8">
        <v>24</v>
      </c>
      <c r="B8" t="s">
        <v>48</v>
      </c>
      <c r="C8" t="s">
        <v>61</v>
      </c>
      <c r="D8">
        <v>3</v>
      </c>
    </row>
    <row r="9" spans="1:4" x14ac:dyDescent="0.25">
      <c r="A9">
        <v>1</v>
      </c>
      <c r="B9" t="s">
        <v>48</v>
      </c>
      <c r="C9" t="s">
        <v>86</v>
      </c>
      <c r="D9">
        <v>4</v>
      </c>
    </row>
    <row r="10" spans="1:4" x14ac:dyDescent="0.25">
      <c r="A10">
        <v>437</v>
      </c>
      <c r="B10" t="s">
        <v>49</v>
      </c>
      <c r="C10" t="s">
        <v>62</v>
      </c>
      <c r="D10">
        <v>1</v>
      </c>
    </row>
    <row r="11" spans="1:4" x14ac:dyDescent="0.25">
      <c r="A11">
        <v>2</v>
      </c>
      <c r="B11" t="s">
        <v>49</v>
      </c>
      <c r="C11" t="s">
        <v>87</v>
      </c>
      <c r="D11">
        <v>2</v>
      </c>
    </row>
    <row r="12" spans="1:4" x14ac:dyDescent="0.25">
      <c r="A12">
        <v>22</v>
      </c>
      <c r="B12" t="s">
        <v>49</v>
      </c>
      <c r="C12" t="s">
        <v>61</v>
      </c>
      <c r="D12">
        <v>3</v>
      </c>
    </row>
    <row r="13" spans="1:4" x14ac:dyDescent="0.25">
      <c r="A13">
        <v>6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2019-02-14T10:36:56Z</cp:lastPrinted>
  <dcterms:created xsi:type="dcterms:W3CDTF">2014-07-29T18:33:30Z</dcterms:created>
  <dcterms:modified xsi:type="dcterms:W3CDTF">2019-04-19T10:20:20Z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