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C:\Users\bartlomiej.maliszew\AppData\Local\Microsoft\Windows\INetCache\Content.Outlook\Z0KWM7L2\"/>
    </mc:Choice>
  </mc:AlternateContent>
  <xr:revisionPtr revIDLastSave="0" documentId="13_ncr:1_{8D9A2F9D-B297-48F2-93EF-8B0920B2E2DE}" xr6:coauthVersionLast="47" xr6:coauthVersionMax="47" xr10:uidLastSave="{00000000-0000-0000-0000-000000000000}"/>
  <bookViews>
    <workbookView xWindow="-19320" yWindow="3735" windowWidth="19440" windowHeight="15000" activeTab="1" xr2:uid="{00000000-000D-0000-FFFF-FFFF00000000}"/>
  </bookViews>
  <sheets>
    <sheet name="I etap oceny strona tytułowa" sheetId="3" r:id="rId1"/>
    <sheet name="etap I oceny - hory - obliga" sheetId="7" r:id="rId2"/>
    <sheet name="etap I oceny - specyfic. oblig." sheetId="4" r:id="rId3"/>
    <sheet name="II etap oceny strona tytułow" sheetId="8" state="hidden" r:id="rId4"/>
    <sheet name="etap II oceny - horyzont. rank." sheetId="5" state="hidden" r:id="rId5"/>
    <sheet name="etap II oceny - specyfik. rank." sheetId="6" state="hidden" r:id="rId6"/>
    <sheet name="Etap II oceny -horyzont. oblig." sheetId="1" state="hidden" r:id="rId7"/>
    <sheet name="robocze" sheetId="2" state="hidden" r:id="rId8"/>
  </sheets>
  <definedNames>
    <definedName name="_xlnm.Print_Area" localSheetId="1">'etap I oceny - hory - obliga'!$B$2:$H$55</definedName>
    <definedName name="_xlnm.Print_Area" localSheetId="2">'etap I oceny - specyfic. oblig.'!$B$2:$H$32</definedName>
    <definedName name="_xlnm.Print_Area" localSheetId="0">'I etap oceny strona tytułowa'!$B$2:$H$13</definedName>
    <definedName name="_xlnm.Print_Area" localSheetId="3">'II etap oceny strona tytułow'!$B$2:$H$13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0" i="7" l="1"/>
  <c r="H16" i="3"/>
  <c r="H17" i="8"/>
  <c r="I60" i="6"/>
  <c r="H37" i="6"/>
  <c r="H13" i="6"/>
  <c r="H52" i="6"/>
  <c r="H45" i="6"/>
  <c r="H40" i="6"/>
  <c r="H31" i="6"/>
  <c r="I31" i="6"/>
  <c r="I11" i="6"/>
  <c r="G25" i="4"/>
  <c r="G23" i="4"/>
  <c r="G18" i="4"/>
  <c r="G16" i="4"/>
  <c r="G14" i="4"/>
  <c r="G8" i="4"/>
  <c r="G12" i="4"/>
  <c r="G10" i="4"/>
  <c r="G45" i="7"/>
  <c r="G39" i="7"/>
  <c r="G34" i="7"/>
  <c r="G22" i="7"/>
  <c r="G15" i="7"/>
  <c r="G8" i="7"/>
  <c r="D5" i="7"/>
  <c r="D4" i="7"/>
  <c r="D3" i="7"/>
  <c r="H60" i="6" l="1"/>
  <c r="G45" i="1"/>
  <c r="G52" i="1"/>
  <c r="G34" i="1"/>
  <c r="G26" i="1"/>
  <c r="G21" i="1"/>
  <c r="G8" i="1"/>
  <c r="D3" i="6" l="1"/>
  <c r="H31" i="5" l="1"/>
  <c r="G16" i="8" s="1"/>
  <c r="D5" i="6"/>
  <c r="D4" i="6"/>
  <c r="D5" i="5" l="1"/>
  <c r="D4" i="5"/>
  <c r="D3" i="5"/>
  <c r="D5" i="4"/>
  <c r="D4" i="4"/>
  <c r="D3" i="4"/>
  <c r="D4" i="1" l="1"/>
  <c r="D5" i="1"/>
  <c r="D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Suprun Katarzyna</author>
    <author>Piasecka Hanna</author>
  </authors>
  <commentList>
    <comment ref="I11" authorId="0" shapeId="0" xr:uid="{00000000-0006-0000-0400-000001000000}">
      <text>
        <r>
          <rPr>
            <sz val="9"/>
            <color indexed="81"/>
            <rFont val="Tahoma"/>
            <family val="2"/>
            <charset val="238"/>
          </rPr>
          <t>Kryterium weryfikowane na podstawie informacji zawartych w części I WOD (komponent 0025)</t>
        </r>
      </text>
    </comment>
    <comment ref="I15" authorId="0" shapeId="0" xr:uid="{00000000-0006-0000-0400-000002000000}">
      <text>
        <r>
          <rPr>
            <sz val="9"/>
            <color indexed="81"/>
            <rFont val="Tahoma"/>
            <family val="2"/>
            <charset val="238"/>
          </rPr>
          <t>Kryterium weryfikowane na podstawie informacji zawartych w części I WOD (komponent 0026 i 0027)</t>
        </r>
      </text>
    </comment>
    <comment ref="I19" authorId="0" shapeId="0" xr:uid="{00000000-0006-0000-0400-000003000000}">
      <text>
        <r>
          <rPr>
            <sz val="9"/>
            <color indexed="81"/>
            <rFont val="Tahoma"/>
            <family val="2"/>
            <charset val="238"/>
          </rPr>
          <t>Kryterium weryfikowane na podstawie informacji zawartych w części I WOD (komponent 0028)</t>
        </r>
      </text>
    </comment>
    <comment ref="I21" authorId="0" shapeId="0" xr:uid="{00000000-0006-0000-0400-000004000000}">
      <text>
        <r>
          <rPr>
            <sz val="9"/>
            <color indexed="81"/>
            <rFont val="Tahoma"/>
            <family val="2"/>
            <charset val="238"/>
          </rPr>
          <t>Kryterium weryfikowane na podstawie informacji zawartych w części I WOD (komponent 0029)</t>
        </r>
      </text>
    </comment>
    <comment ref="I23" authorId="0" shapeId="0" xr:uid="{00000000-0006-0000-0400-000005000000}">
      <text>
        <r>
          <rPr>
            <sz val="9"/>
            <color indexed="81"/>
            <rFont val="Tahoma"/>
            <family val="2"/>
            <charset val="238"/>
          </rPr>
          <t>Kryterium weryfikowane na podstawie załącznika nr 11 pkt 2 do WOD</t>
        </r>
      </text>
    </comment>
    <comment ref="I25" authorId="0" shapeId="0" xr:uid="{00000000-0006-0000-0400-000006000000}">
      <text>
        <r>
          <rPr>
            <sz val="9"/>
            <color indexed="81"/>
            <rFont val="Tahoma"/>
            <family val="2"/>
            <charset val="238"/>
          </rPr>
          <t>Kryterium weryfikowane na podstawie informacji zawartych w części G WOD (źródła finansowania)</t>
        </r>
      </text>
    </comment>
    <comment ref="I27" authorId="0" shapeId="0" xr:uid="{00000000-0006-0000-0400-000007000000}">
      <text>
        <r>
          <rPr>
            <sz val="9"/>
            <color indexed="81"/>
            <rFont val="Tahoma"/>
            <family val="2"/>
            <charset val="238"/>
          </rPr>
          <t>Kryterium weryfikowane na podstawie załącznika nr 11 pkt 3 do WOD</t>
        </r>
      </text>
    </comment>
    <comment ref="I29" authorId="1" shapeId="0" xr:uid="{00000000-0006-0000-0400-000008000000}">
      <text>
        <r>
          <rPr>
            <sz val="9"/>
            <color indexed="81"/>
            <rFont val="Tahoma"/>
            <family val="2"/>
            <charset val="238"/>
          </rPr>
          <t>Kryterium weryfikowane na podstawie załącznika nr 11 pkt 4 do WOD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Suprun Katarzyna</author>
  </authors>
  <commentList>
    <comment ref="H8" authorId="0" shapeId="0" xr:uid="{00000000-0006-0000-0600-000001000000}">
      <text>
        <r>
          <rPr>
            <sz val="9"/>
            <color indexed="81"/>
            <rFont val="Tahoma"/>
            <family val="2"/>
            <charset val="238"/>
          </rPr>
          <t>Ocena polega na weryfikacji kompletności wymaganej dokumentacji aplikacyjnej oraz spójności informacji zawartych we wniosku oraz załącznikach do wniosku. Wymóg spójności dokumentów nie oznacza konieczności sporządzania na nowo dokumentów przygotowanych na wcześniejszym etapie przygotowania projektu. Różnice pomiędzy dokumentami przygotowywanymi w oparciu o ogólne informacje a dokumentem ostatecznym nie oznaczają niespełnienia kryterium, konieczne jest jedynie wyjaśnienie przyczyn różnic oraz zaktualizowanie informacji, które są umieszczone we wniosku o dofinansowanie, w szczególności tych, mających wpływ na wysokość dofinansowania.</t>
        </r>
      </text>
    </comment>
    <comment ref="H21" authorId="0" shapeId="0" xr:uid="{00000000-0006-0000-0600-000002000000}">
      <text>
        <r>
          <rPr>
            <sz val="9"/>
            <color indexed="81"/>
            <rFont val="Tahoma"/>
            <family val="2"/>
            <charset val="238"/>
          </rPr>
          <t>Weryfikacja spełnienia kryterium odbywa się na podstawie oświadczeń wnioskodawcy w załączniku nr 10 do WOD.</t>
        </r>
      </text>
    </comment>
    <comment ref="H26" authorId="0" shapeId="0" xr:uid="{00000000-0006-0000-0600-000003000000}">
      <text>
        <r>
          <rPr>
            <sz val="9"/>
            <color indexed="81"/>
            <rFont val="Tahoma"/>
            <family val="2"/>
            <charset val="238"/>
          </rPr>
          <t xml:space="preserve">Kryterium sprawdzane na podstawie odpowiedzi udzielonych w części I WoD (komponenty nr 0017-0020) oraz aplikacji SKANER </t>
        </r>
      </text>
    </comment>
  </commentList>
</comments>
</file>

<file path=xl/sharedStrings.xml><?xml version="1.0" encoding="utf-8"?>
<sst xmlns="http://schemas.openxmlformats.org/spreadsheetml/2006/main" count="530" uniqueCount="306">
  <si>
    <t>Lista sprawdzająca 
projektu zgłoszonego do dofinansowania w ramach programu Fundusze Europejskie na Infrastrukturę, Klimat, Środowisko 2021-2027</t>
  </si>
  <si>
    <t>Priorytet:</t>
  </si>
  <si>
    <t>Działanie:</t>
  </si>
  <si>
    <t>Typ projektu:</t>
  </si>
  <si>
    <t>Tryb naboru/ konkurs:</t>
  </si>
  <si>
    <t>Tytuł projektu:</t>
  </si>
  <si>
    <t>Numer projektu:</t>
  </si>
  <si>
    <t>Beneficjent projektu:</t>
  </si>
  <si>
    <t>Wnioskowana kwota dofinansowania (PLN):</t>
  </si>
  <si>
    <t>Data wpłynięcia wniosku:</t>
  </si>
  <si>
    <t>po pierwszym uzupełnieniu:</t>
  </si>
  <si>
    <t>po drugim uzupełnieniu:</t>
  </si>
  <si>
    <t>Wynik oceny</t>
  </si>
  <si>
    <t>TAK</t>
  </si>
  <si>
    <t xml:space="preserve">Kryterium jest uważane za spełnione jeśli wniosek o dofinansowanie otrzyma ocenę „TAK” w zakresie kryteriów abligatoryjnych horyzontalnych i obligatoryjnych specyficznych. </t>
  </si>
  <si>
    <t>Suma uzyskanych punktów w ramach oceny rankingujacej horyzontalnej i specyficznej:</t>
  </si>
  <si>
    <t>Sporządzone przez :</t>
  </si>
  <si>
    <t>Data:</t>
  </si>
  <si>
    <t>Imię i Nazwisko :</t>
  </si>
  <si>
    <t>Podpis:</t>
  </si>
  <si>
    <t>Zatwierdzone przez :</t>
  </si>
  <si>
    <t>Ocena projektu w zakresie horyzontalnych kryteriów obligatoryjnych</t>
  </si>
  <si>
    <t>Lp.</t>
  </si>
  <si>
    <t>Nazwa kryterium</t>
  </si>
  <si>
    <t>TAK/NIE/
NIE DOTYCZY</t>
  </si>
  <si>
    <t>uzasadnienie</t>
  </si>
  <si>
    <t>Zgodność z Programem Fundusze Europejskie na Infrastrukturę, Klimat, Środowisko 2021-2027, Szczegółowym opisem priorytetów FEnIKS oraz regulaminem wyboru projektów (dokumenty aktualne na dzień złożenia wniosku o dofinansowanie)</t>
  </si>
  <si>
    <t>1.1</t>
  </si>
  <si>
    <t>Czy typ/rodzaj projektu jest zgodny z przewidzianym w Programie FEnIKS , szczegółowym opisie priorytetów FEnIKS oraz regulaminie wyboru projektów?</t>
  </si>
  <si>
    <t>1.2</t>
  </si>
  <si>
    <t>Czy projekt jest zgodny z opisem działania (w tym celem oraz zakresem interwencji i przyporządkowaniem adekwatnych wskaźników produktu i rezultatu dla danego typu projektu)?</t>
  </si>
  <si>
    <t>1.3</t>
  </si>
  <si>
    <t>Czy Wnioskodawca jest zgodny z określonym typem beneficjenta?</t>
  </si>
  <si>
    <t>1.4</t>
  </si>
  <si>
    <t>Czy nie przekroczono pułapu maksymalnego poziomu dofinansowania?</t>
  </si>
  <si>
    <t>1.5</t>
  </si>
  <si>
    <t>Czy spełniono warunki minimalnej/maksymalnej wartości projektu (o ile dotyczy)?</t>
  </si>
  <si>
    <t>1.6</t>
  </si>
  <si>
    <t>Czy Wnioskodawca jest uprawniony do ubiegania się o przyznanie dofinansowania w ramach naboru?</t>
  </si>
  <si>
    <t>Zgodność projektu z dokumentami składającymi się na spełnienie warunków podstawowych</t>
  </si>
  <si>
    <t>2.1</t>
  </si>
  <si>
    <t>Czy projekt wchodzi w zakres warunku podstawowego sformułowanego w Rozdziale 4 Programu FEnIKS „Warunki podstawowe”,</t>
  </si>
  <si>
    <t>2.2</t>
  </si>
  <si>
    <t>Czy projekt jest spójny ze wskazanymi w ww. rozdziale odpowiednimi strategiami i dokumentami dotyczącymi planowania ustanowionymi w celu spełnienia tego warunku podstawowego (tj. Krajowym Planem Zarządzania Kryzysowego, po jego aktualizacji w dniu 3.3.2022 r.)?</t>
  </si>
  <si>
    <t>Zgodność z realizacją zasady n+2</t>
  </si>
  <si>
    <t>3.1</t>
  </si>
  <si>
    <t xml:space="preserve">Czy harmonogram realizacji projektu nie narusza zasady n+2 w zakresie kwalifikowalności wydatków, zgodnie z zapisami art. 63 ust. 2 CPR, tj. czy realizacja projektu zakończy się najpóźniej do 31.12.2029 r. </t>
  </si>
  <si>
    <t>Projekt nie został zakończony przed złożeniem dokumentacji aplikacyjnej</t>
  </si>
  <si>
    <t>4.1</t>
  </si>
  <si>
    <t>Czy projekt nie został fizycznie ukończony (w przypadku robót budowlanych) lub w pełni zrealizowany (w przypadku dostaw i usług) przed przedłożeniem wniosku o dofinansowanie, niezależnie od tego, czy wszystkie dotyczące tego projektu płatności zostały przez wnioskodawcę dokonane? 
Przez projekt ukończony/zrealizowany należy rozumieć projekt, dla którego przed dniem złożenia wniosku o dofinansowanie nastąpił odbiór końcowy ostatnich robót (protokół odbioru końcowego), dostaw lub usług.
„Tak” oznacza „nie został ukończony”, „nie” oznacza „został ukończony”.</t>
  </si>
  <si>
    <t>Kompletność dokumentacji aplikacyjnej i spójność informacji zawartych we wniosku, załącznikach do wniosku</t>
  </si>
  <si>
    <t>5.1</t>
  </si>
  <si>
    <t>Czy wniosek posiada komplet załączników spełniających wymagania zawarte regulaminie wyboru /instrukcji do wypełnienia wniosku?</t>
  </si>
  <si>
    <t>5.2</t>
  </si>
  <si>
    <t>Czy wszystkie wymagane pola wniosku i załączników zostały wypełnione?</t>
  </si>
  <si>
    <t>5.3</t>
  </si>
  <si>
    <t>Czy zakres informacji w dokumentacji aplikacyjnej jest zgodny z wymogami zawartymi w regulaminie wyboru/Instrukcji wypełnienia wniosku?</t>
  </si>
  <si>
    <t>5.4</t>
  </si>
  <si>
    <t xml:space="preserve">Czy informacje zawarte we wniosku oraz załącznikach do wniosku, w  tym dokumentacji technicznej są spójne i nie wymagają uzupełnienia?  </t>
  </si>
  <si>
    <t>5.5</t>
  </si>
  <si>
    <t>Czy wszystkie załączniki są wystarczająco czytelne, by możliwe było przeprowadzenie oceny zgodności z kryteriami (w szczególności skany dokumentów, mapy)?</t>
  </si>
  <si>
    <t>5.6</t>
  </si>
  <si>
    <t>Czy załączniki w wersji elektronicznej zostały zapisane w formatach niewymagających specjalistycznego oprogramowania (np. PDF, JPG dla obrazów: map, zdjęć, skanów etc.)?</t>
  </si>
  <si>
    <t>5.7</t>
  </si>
  <si>
    <t>Czy załączniki dołączone do wniosku są podpisane elektronicznym podpisem kwalifikowanym przez osobę upoważnioną zgodnie z wymogami Regulaminu konkursu?</t>
  </si>
  <si>
    <t>Zgodność projektu z przepisami o pomocy publicznej</t>
  </si>
  <si>
    <t>NIE DOTYCZY</t>
  </si>
  <si>
    <t>Trwałość projektu</t>
  </si>
  <si>
    <t>Wnioskodawca nie podlega wykluczeniu z ubiegania się o dofinansowanie</t>
  </si>
  <si>
    <t>8.1</t>
  </si>
  <si>
    <t>Czy wobec wnioskodawcy nie orzeczono zakazu dostępu do środków funduszy europejskich na podstawie odrębnych przepisów:
- art. 207 ust. 4 ustawy z dnia 27 sierpnia 2009 r. o finansach publicznych (Dz. U. z 2022 r. poz. 1634 z późn. zm.);
- art. 12 ust. 1 pkt 1 ustawy z dnia 15 czerwca 2012 r. o skutkach powierzania wykonywania pracy cudzoziemcom przebywającym wbrew przepisom na terytorium Rzeczypospolitej Polskiej (Dz. U. z 2021 poz. 1745);
- art. 9 ust. 1 pkt 2a ustawy z dnia 28 października 2002 r. o odpowiedzialności podmiotów zbiorowych za czyny zabronione pod groźbą kary (Dz. U. z 2020 r. poz. 358 z późn. zm.)? 
„Tak” oznacza „nie orzeczono”, „nie” oznacza „orzeczono”.</t>
  </si>
  <si>
    <t>8.2</t>
  </si>
  <si>
    <t>Czy wobec wnioskodawcy nie zakazano udzielania bezpośredniego lub pośredniego wsparcia ze środków unijnych na podstawie art 1 ustawy z dnia 13 kwietnia 2022 r. o szczególnych rozwiązaniach w zakresie przeciwdziałania wspieraniu agresji na Ukrainę oraz służących ochronie bezpieczeństwa narodowego (Dz. U. poz. 835).
„Tak” oznacza „nie zakazano”, „nie” oznacza „zakazano"</t>
  </si>
  <si>
    <t>Wnioskodawca nie jest przedsiębiorstwem w trudnej sytuacji w rozumieniu unijnych przepisów dotyczących pomocy państwa</t>
  </si>
  <si>
    <t>Brak podwójnego finansowania</t>
  </si>
  <si>
    <t>10.1</t>
  </si>
  <si>
    <t xml:space="preserve">Wnioskodawca potwierdził, że element projektu, w zakresie wyd. kwalifikowalnych deklarowanych we wniosku o dofinansowanie, nie był/nie jest rozliczony ze śr. UE w ramach innego projektu w jakiejkolwiek formie (dotacji/pożyczki/gwarancji/ poręczenia)?
LUB
Wnioskodawca potwierdził, że element projektu, w zakresie wyd. kwalifikowalnych deklarowanych we wniosku o dofinansowanie, był/jest rozliczony ze śr. UE w ramach innego projektu w jakiejkolwiek formie (dotacji/pożyczki/gwarancji/ poręczenia) ORAZ 
opisał element projektu, który był rozliczony ze środków UE, a który  jest zadeklarowany jako wydatek kwalifikowalny we wniosku o dofinansowanie w celu uniknięcia podwójnego finansowania wydatków. </t>
  </si>
  <si>
    <t>10.2</t>
  </si>
  <si>
    <t>Wnioskodawca potwierdził, że nie otrzymał - na wydatki kwalifikowalne danego projektu lub części projektu - dotacji z kilku źródeł (krajowych, unijnych lub innych)? 
LUB
Wnioskodawca potwierdził, że  otrzymał - na wydatki kwalifikowalne danego projektu lub części projektu - dotacje z kilku źródeł (krajowych, unijnych lub innych) 
ORAZ 
wskazał źródła, z których otrzymał na wydatki kwalifikowalne danego projektu lub części projektu dotacje 
ORAZ 
wykazał, w jaki sposób zapewni zgodność z zakazem podwójnego finansowania, o którym mowa w Wytycznych dotyczących kwalifikowalności wydatków na lata 2021-2027 – w szczególności wykazał, że nie otrzyma/ł na wydatki kwalifikowalne danego projektu lub części projektu dotacji z kilku źródeł (krajowych, unijnych lub innych) w wysokości łącznie wyższej niż 100% wydatków kwalifikowalnych projektu lub części projektu.</t>
  </si>
  <si>
    <t>Stabilność finansowa projektu</t>
  </si>
  <si>
    <t>Poprawność analizy finansowej i ekonomicznej</t>
  </si>
  <si>
    <t>Gotowość organizacyjno-instytucjonalna wnioskodawcy w obszarze zawierania umów</t>
  </si>
  <si>
    <t>13.1</t>
  </si>
  <si>
    <t>Czy w przypadku umów zawieranych zgodnie z ustawą Prawo zamówień publicznych, beneficjent (wnioskodawca) i podmiot upoważniony do ponoszenia wydatków w ramach projektu (jeśli dotyczy) potwierdził działanie zgodnie z tą ustawą?</t>
  </si>
  <si>
    <t>13.2</t>
  </si>
  <si>
    <t>Czy w przypadku umów, do których nie stosuje się ustawy Prawo zamówień publicznych potencjalny beneficjent (wnioskodawca) i podmiot upoważniony do ponoszenia wydatków w ramach projektu (jeśli dotyczy) potwierdził, że wydatki zostały/ną dokonane w sposób przejrzysty, racjonalny i efektywny, z zachowaniem zasad uzyskiwania najlepszych efektów z danych nakładów (załącznik nr 17 do Wniosku o dofinansowanie)?</t>
  </si>
  <si>
    <t>Klauzula delokalizacyjna</t>
  </si>
  <si>
    <t>Zgodność projektu z wymaganiami prawa dotyczącego ochrony środowiska</t>
  </si>
  <si>
    <t>Zasada zrównoważonego rozwoju, w tym zasada „nie czyń poważnej szkody”</t>
  </si>
  <si>
    <t>Odporność infrastruktury na zmiany klimatu</t>
  </si>
  <si>
    <t>Poprawność identyfikacji i przypisania wydatków projektu z punktu widzenia ich kwalifikowalności</t>
  </si>
  <si>
    <t>18.1</t>
  </si>
  <si>
    <t>Czy zakres projektu jest zgodny z zapisami SzOP oraz Regulaminu wyboru projektów?</t>
  </si>
  <si>
    <t>18.2</t>
  </si>
  <si>
    <t xml:space="preserve">Czy potencjalne lub poniesione wydatki kwalifikowalne w ramach projektu spełniają warunki określone w Wytycznych dotyczące kwalifikowalności wydatków na lata 2021-2027 i Regulaminie wyboru projektów? </t>
  </si>
  <si>
    <t>18.3</t>
  </si>
  <si>
    <t>Czy przypisano wydatki do właściwej kategorii wydatków kwalifikowanych?</t>
  </si>
  <si>
    <t>18.4</t>
  </si>
  <si>
    <t xml:space="preserve">Czy wydatki, dla których warunkiem koniecznym do uznania za kwalifikowane jest ich wskazanie we wniosku oraz umowie o dofinansowanie zostały poprawnie opisane, a ich wskazanie zostało należycie uzasadnione? </t>
  </si>
  <si>
    <t>18.5</t>
  </si>
  <si>
    <t>Czy potencjalne lub poniesione wydatki kwalifikowalne w ramach projektu wynikają z przewidywanego zakresu projektu i są niezbędne do jego realizacji?</t>
  </si>
  <si>
    <t>18.6</t>
  </si>
  <si>
    <t>W przypadku projektów częściowo zrealizowanych, czy wszystkie wydatki poniesione w związku z realizacją kwalifikowalnego zakresu projektu zostały poniesione po 1 stycznia 2021 r.?</t>
  </si>
  <si>
    <t>Zgodność projektu z zasadami równości szans, włączenia społecznego i niedyskryminacji</t>
  </si>
  <si>
    <t>19.1</t>
  </si>
  <si>
    <t xml:space="preserve">Czy potwierdzono i właściwie uzasadniono, że projekt jest zgodny z zasadą równości szans i niedyskryminacji, w tym dostępności dla osób z niepełnosprawnościami, tj. czy realizacja projektu będzie miała pozytywny lub neutralny wpływ na ww. zasadę? </t>
  </si>
  <si>
    <t>19.2</t>
  </si>
  <si>
    <t>Czy potwierdzono i właściwie uzasadniono, że projekt jest zgodny z zasadą równości kobiet i mężczyzn lub neutralny dla tej zasady?</t>
  </si>
  <si>
    <t xml:space="preserve">Zgodność projektu z Kartą Praw Podstawowych Unii Europejskiej </t>
  </si>
  <si>
    <t>20.1</t>
  </si>
  <si>
    <t xml:space="preserve">Czy potwierdzono i właściwie uzasadniono, że projekt jest zgodny z Kartą Praw Podstawowych Unii Europejskiej z dnia 26 października 2012 r. (KPP)? </t>
  </si>
  <si>
    <t>Zgodność projektu z Konwencją o Prawach Osób Niepełnosprawnych</t>
  </si>
  <si>
    <t>21.1</t>
  </si>
  <si>
    <t>Czy potwierdzono i własciwie uzasadniono, że projekt jest zgodny z Konwencją o Prawach Osób Niepełnosprawnych z dnia 13 grudnia 2006 r. (KPON)?</t>
  </si>
  <si>
    <t>Czy na wszystkie pytania z listy kontrolnej została podana odpowiedź?</t>
  </si>
  <si>
    <t>Czy na wszystkie pytania z listy kontrolnej, za wyjątkiem pytań 10.1.1 i 10.2.1, odpowiedziano twierdząco lub „nie dotyczy”?</t>
  </si>
  <si>
    <t>Czy wniosek spełnia kryteria horyzontalne obligatoryjne?</t>
  </si>
  <si>
    <t>Ocena projektu w zakresie specyficznych kryteriów obligatoryjnych</t>
  </si>
  <si>
    <t>Czy na wszystkie pytania z listy kontrolnej odpowiedziano twierdząco lub „nie dotyczy”?</t>
  </si>
  <si>
    <t>Czy wniosek spełnia kryteria specyficzne obligatoryjne?</t>
  </si>
  <si>
    <t>DO POPRAWY</t>
  </si>
  <si>
    <t>Sposób oceny</t>
  </si>
  <si>
    <t>uzyskana punktacja</t>
  </si>
  <si>
    <t>Zastosowanie elementów z zakresu gospodarki o obiegu zamkniętym, poprawy efektywności energetycznej i OZE, ochrony przyrody (w tym różnorodności biologicznej) oraz adaptacji do zmian klimatu</t>
  </si>
  <si>
    <t>Zastosowanie elementów edukacyjnych w projekcie</t>
  </si>
  <si>
    <t>Projekt  obejmuje elementy edukacyjne w zakresie podnoszenia świadomości ekologicznej społeczeństwa, na przykład czystego powietrza, rozwiązania zgodne z GOZ lub oszczędności energii/zasobów naturalnych (jeśli dotyczy). 
Kryterium nie dotyczy projektów, w których odrębne przepisy stanowią (np.. w zakresie pomocy publicznej), iż koszty elementów edukacyjnych są niekwalifikowalne.</t>
  </si>
  <si>
    <r>
      <t xml:space="preserve">1 pkt. - projekt obejmuje elementy edukacyjne
albo
0 pkt. – projekt nie spełnia kryterium
</t>
    </r>
    <r>
      <rPr>
        <b/>
        <sz val="9"/>
        <color theme="1"/>
        <rFont val="Calibri"/>
        <family val="2"/>
        <charset val="238"/>
        <scheme val="minor"/>
      </rPr>
      <t xml:space="preserve">
Możliwe jest przyznanie maksymalnie 1 pkt. </t>
    </r>
    <r>
      <rPr>
        <sz val="9"/>
        <color theme="1"/>
        <rFont val="Calibri"/>
        <family val="2"/>
        <charset val="238"/>
        <scheme val="minor"/>
      </rPr>
      <t xml:space="preserve">
</t>
    </r>
  </si>
  <si>
    <t>Zgodność projektu ze Strategią Unii Europejskiej dla regionu Morza Bałtyckiego (SUE RMB)</t>
  </si>
  <si>
    <t>Projekt przewiduje elementy związane ze współpracą z partnerami z innych państw</t>
  </si>
  <si>
    <t xml:space="preserve">Projekt zakłada współpracę, w tym wymianę wiedzy i doświadczeń oraz konsultacje, z partnerami z innych Państw Członkowskich, kandydujących lub stowarzyszonych, bądź projekt jest komplementarny do innych projektów realizowanych poza granicami Polski w UE, krajach kandydujących i stowarzyszonych.
</t>
  </si>
  <si>
    <r>
      <t xml:space="preserve">2 pkt. – projekt zakłada współpracę z partnerami z innych państw, tj. wspólne działania mające bezpośredni związek i wpływ na kształt i realizację inwestycji objętej projektem
albo
2 pkt. – projekt jest komplementarny do innych projektów realizowanych poza granicami Polski w UE, krajach kandydujących i stowarzyszonych
albo
1 pkt. – projekt obejmuje wymianę wiedzy i doświadczeń oraz konsultacje, z partnerami z innych państw w zakresie zagadnień związanych z realizowanym projektem
albo
0 pkt. – projekt nie spełnia kryterium
Punkty nie sumują się.
</t>
    </r>
    <r>
      <rPr>
        <b/>
        <sz val="9"/>
        <color theme="1"/>
        <rFont val="Calibri"/>
        <family val="2"/>
        <charset val="238"/>
        <scheme val="minor"/>
      </rPr>
      <t>Możliwe jest przyznanie maksymalnie 2 pkt.</t>
    </r>
  </si>
  <si>
    <t>Projekt jest operacją o strategicznym znaczeniu w rozumieniu przepisów art. 2 pkt 5 CPR</t>
  </si>
  <si>
    <t>Projekt realizowany na obszarze strategicznej interwencji (OSI) wskazanym w Krajowej Strategii Rozwoju Regionalnego 2030 (KSRR):
miasta średnie tracące funkcje społeczno-gospodarcze/obszary zagrożone trwałą marginalizacją</t>
  </si>
  <si>
    <t xml:space="preserve">Projekt jest realizowany na jednym z dwóch obszarów strategicznej interwencji wskazanych w KSRR, tj. na obszarze miast średnich tracących funkcje społeczno-gospodarcze lub obszarze zagrożonym trwałą marginalizacją. Aktualizacja delimitacji obszarów strategicznej interwencji jest dostępna pod adresem: 
https://www.gov.pl/web/fundusze-regiony/krajowa-strategia-rozwoju-regionalnego
</t>
  </si>
  <si>
    <r>
      <t xml:space="preserve">3 pkt. – projekt jest realizowany na obszarze wskazanych OSI
albo
0 pkt. – projekt nie spełnia kryterium
Kryterium rozstrzygające
</t>
    </r>
    <r>
      <rPr>
        <b/>
        <sz val="9"/>
        <color theme="1"/>
        <rFont val="Calibri"/>
        <family val="2"/>
        <charset val="238"/>
        <scheme val="minor"/>
      </rPr>
      <t>Możliwe jest przyznanie maksymalnie 3 pkt.</t>
    </r>
  </si>
  <si>
    <t>Projekt realizowany na obszarze strategicznej interwencji (OSI) wskazanym w Krajowej Strategii Rozwoju Regionalnego 2030 (KSRR):
Polska Wschodnia/Śląsk</t>
  </si>
  <si>
    <t xml:space="preserve">Projekt jest realizowany na jednym z dwóch obszarów strategicznej interwencji wskazanych w KSRR, tj. na obszarze Polski Wschodniej lub na Śląsku.
</t>
  </si>
  <si>
    <r>
      <t xml:space="preserve">1 pkt. – projekt jest realizowany na obszarze Polski Wschodniej/Śląska
albo
0 pkt. – projekt nie spełnia kryterium
</t>
    </r>
    <r>
      <rPr>
        <b/>
        <sz val="9"/>
        <color theme="1"/>
        <rFont val="Calibri"/>
        <family val="2"/>
        <charset val="238"/>
        <scheme val="minor"/>
      </rPr>
      <t>Możliwe jest przyznanie maksymalnie 1 pkt.</t>
    </r>
  </si>
  <si>
    <t>Projekt wynikający z zapisów strategii terytorialnej (ZIT lub  IIT), bądź strategii rozwoju ponadlokalnego albo  wynikający z dokumentów strategicznych i/lub planistycznych powstałych w ramach współpracy samorządów (w tym  takich jak Centrum Wsparcia Doradczego, Partnerska Inicjatywa Miast, Program Rozwój Lokalny) lub komplementarny do ww. dokumentów</t>
  </si>
  <si>
    <r>
      <t xml:space="preserve">Sprawdzane jest, czy projekt wynika z zapisów  strategii terytorialnej ZIT lub IIT,  bądź strategii rozwoju ponadlokalnego albo czy wynika z dokumentów strategicznych i/lub planistycznych powstałych w ramach współpracy samorządów (w tym  takich jak Centrum Wsparcia Doradczego, Partnerska Inicjatywa Miast, Program Rozwój Lokalny  lub czy jest  komplementarny do ww. dokumentów, a także czy jest realizowany na obszarze OSI, takich jak miasto średnie tracące funkcje społeczno-gospodarcze lub obszar zagrożony trwałą marginalizacją oraz czy jest realizowany w partnerstwie samorządów.
 W celu wykazania komplementarności konieczne jest wykazanie, że dany projekt będzie stanowić część większego przedsięwzięcia poprzez dopełnienie innymi działaniami lub projektami zapisanymi we wskazanych dokumentach, które w efekcie przyczynią się do wzmocnienia potencjału przedsięwzięcia (np. poprzez powiązanie z działaniami miękkimi, inwestycjami zwiększającymi dostępność fizyczną projektu i zwiększaniem atrakcyjności otoczenia, a także uzupełnieniem inwestycji względem innych inwestycji, w tym również inwestycji innych podmiotów itp.)
</t>
    </r>
    <r>
      <rPr>
        <sz val="9"/>
        <color theme="8" tint="-0.499984740745262"/>
        <rFont val="Calibri"/>
        <family val="2"/>
        <charset val="238"/>
        <scheme val="minor"/>
      </rPr>
      <t xml:space="preserve">
</t>
    </r>
  </si>
  <si>
    <r>
      <t xml:space="preserve">2 pkt. - projekt wynika z zapisów   strategii terytorialnej (ZIT lub IIT)  bądź strategii rozwoju ponadlokalnego albo  wynika z dokumentów strategicznych i/lub planistycznych powstałych w ramach współpracy samorządów (w tym  takich jak Centrum Wsparcia Doradczego, Partnerska Inicjatywa Miast, Program Rozwój Lokalny) lub jest komplementarny do ww. dokumentów oraz którego beneficjentem jest  przynajmniej jedna gmina zaliczana do OSI, jako miasto średnie tracące funkcje społeczno-gospodarcze lub obszar zagrożony trwałą marginalizacją oraz projekt jest realizowany w partnerstwie samorządów
albo
1 pkt. - projekt wynika z zapisów strategii terytorialnej (ZIT lub IIT), bądź strategii rozwoju ponadlokalnego albo wynika z dokumentów strategicznych i/lub planistycznych powstałych w ramach współpracy partnerskiej samorządów (w tym  takich jak Centrum Wsparcia Doradczego, Partnerska Inicjatywa Miast, Program Rozwój Lokalny)
albo
0 pkt. – projekt nie spełnia kryterium
Punkty nie sumują się.
</t>
    </r>
    <r>
      <rPr>
        <b/>
        <sz val="9"/>
        <color theme="1"/>
        <rFont val="Calibri"/>
        <family val="2"/>
        <charset val="238"/>
        <scheme val="minor"/>
      </rPr>
      <t>Możliwe jest przyznanie maksymalnie 2 pkt.</t>
    </r>
    <r>
      <rPr>
        <sz val="9"/>
        <color theme="1"/>
        <rFont val="Calibri"/>
        <family val="2"/>
        <charset val="238"/>
        <scheme val="minor"/>
      </rPr>
      <t xml:space="preserve">
</t>
    </r>
  </si>
  <si>
    <t>Projekt jest finansowany również z innych źródeł finansowania niż fundusze UE.</t>
  </si>
  <si>
    <r>
      <t xml:space="preserve">Sprawdzane jest, czy projekt jest finansowany również z innych źródeł finansowania niż fundusze UE (np. instrumenty finansowe, inwestycje prywatne/publiczne itp.) w wymiarze wyższym niż minimalny wkład własny wnioskodawcy. </t>
    </r>
    <r>
      <rPr>
        <sz val="9"/>
        <color rgb="FFFF0000"/>
        <rFont val="Calibri"/>
        <family val="2"/>
        <charset val="238"/>
        <scheme val="minor"/>
      </rPr>
      <t>Aby kryterium zostało uznane za spełnione, minimalny wkład własny powinien być podwyższony min. o 1%.</t>
    </r>
    <r>
      <rPr>
        <sz val="9"/>
        <rFont val="Calibri"/>
        <family val="2"/>
        <charset val="238"/>
        <scheme val="minor"/>
      </rPr>
      <t xml:space="preserve">
</t>
    </r>
  </si>
  <si>
    <r>
      <t xml:space="preserve">1 pkt - projekt jest finansowany również z innych źródeł finansowania niż fundusze UE
albo
0 pkt - projekt nie spełnia kryterium
</t>
    </r>
    <r>
      <rPr>
        <b/>
        <sz val="9"/>
        <color theme="1"/>
        <rFont val="Calibri"/>
        <family val="2"/>
        <charset val="238"/>
        <scheme val="minor"/>
      </rPr>
      <t>Możliwe jest przyznanie maksymalnie 1 pkt.</t>
    </r>
  </si>
  <si>
    <t>Projekt wpisuje się w realizację wartości Nowego Europejskiego Bauhausu</t>
  </si>
  <si>
    <r>
      <t xml:space="preserve">Przy opracowywaniu projektu uwzględniono wymiary zrównoważonego rozwoju, dostępności i estetyki. 
Podstawowe informacje dla wnioskodawców związane ze stosowaniem w projektach założeń  Nowego Europejskiego Bauhausu zostały zawarte w Komunikacie Komisji do Parlamentu Europejskiego, Rady, Europejskiego Komitetu Ekonomiczno-Społecznego i Komitetu Regionów: Nowy Europejski Bauhaus: piękno, zrównoważoność, wspólnota. com(2021) 573 final.
</t>
    </r>
    <r>
      <rPr>
        <sz val="9"/>
        <color theme="8" tint="-0.499984740745262"/>
        <rFont val="Calibri"/>
        <family val="2"/>
        <charset val="238"/>
        <scheme val="minor"/>
      </rPr>
      <t xml:space="preserve">
</t>
    </r>
  </si>
  <si>
    <r>
      <t xml:space="preserve">1 pkt – projekt realizuje założenia NEB
albo
0 pkt. – projekt nie spełnia kryterium
</t>
    </r>
    <r>
      <rPr>
        <b/>
        <sz val="9"/>
        <color theme="1"/>
        <rFont val="Calibri"/>
        <family val="2"/>
        <charset val="238"/>
        <scheme val="minor"/>
      </rPr>
      <t xml:space="preserve">
Możliwe jest przyznanie maksymalnie 1 pkt.</t>
    </r>
    <r>
      <rPr>
        <sz val="9"/>
        <color theme="1"/>
        <rFont val="Calibri"/>
        <family val="2"/>
        <charset val="238"/>
        <scheme val="minor"/>
      </rPr>
      <t xml:space="preserve">
</t>
    </r>
  </si>
  <si>
    <t>Partnerstwo międzysektorowe</t>
  </si>
  <si>
    <t xml:space="preserve">Sprawdzane jest, czy projekt realizowany jest w partnerstwie  z podmiotami reprezentującymi różne sektory, tj. prywatny, publiczny, pozarządowy.
</t>
  </si>
  <si>
    <r>
      <t xml:space="preserve">1 pkt – projekt jest realizowany  w partnerstwie z  co najmniej jednym  podmiotem  z następujących sektorów: publiczny, prywatny, pozarządowy.
albo
0 pkt. – projekt nie jest realizowany w partnerstwie z co najmniej jednym podmiotem  z następujących sektorów: publiczny, prywatny, pozarządowy.
</t>
    </r>
    <r>
      <rPr>
        <b/>
        <sz val="9"/>
        <color theme="1"/>
        <rFont val="Calibri"/>
        <family val="2"/>
        <charset val="238"/>
        <scheme val="minor"/>
      </rPr>
      <t xml:space="preserve">
Możliwe jest przyznanie maksymalnie 1 pkt.</t>
    </r>
    <r>
      <rPr>
        <sz val="9"/>
        <color theme="1"/>
        <rFont val="Calibri"/>
        <family val="2"/>
        <charset val="238"/>
        <scheme val="minor"/>
      </rPr>
      <t xml:space="preserve">
</t>
    </r>
  </si>
  <si>
    <t>Ocena projektu w zakresie horyzontalnych kryteriów rankingujacych</t>
  </si>
  <si>
    <t xml:space="preserve">Suma uzyskanych punktów </t>
  </si>
  <si>
    <t>tak: 2 pkt, 
nie: 0 pkt</t>
  </si>
  <si>
    <t>NIE</t>
  </si>
  <si>
    <t>PROJEKT REKOMENDOWANY DO DOFINANSOWANIA</t>
  </si>
  <si>
    <t>PROJEKT ODRZUCONY</t>
  </si>
  <si>
    <t>FENX.01 Wsparcie sektorów energetyka i środowisko z Funduszu Spójności</t>
  </si>
  <si>
    <t>FENX.01.02 Adaptacja terenów zurbanizowanych do zmian klimatu</t>
  </si>
  <si>
    <t>Wsparcie zrównoważonych systemów gospodarowania wodami opadowymi z udziałem zieleni/zielono-niebieskiej infrastruktury/rozwiązań opartych na przyrodzie</t>
  </si>
  <si>
    <t>FENX.01.02-IW.01-001/23</t>
  </si>
  <si>
    <t>tytuł projektu</t>
  </si>
  <si>
    <t>FENX.01.02-00.00.01-001/23</t>
  </si>
  <si>
    <t>Miasto 44</t>
  </si>
  <si>
    <t>Czy projekt spełnia kryteria wkazane na I etapie oceny?</t>
  </si>
  <si>
    <t>Czy projekt spełnia kryteria wkazane na II etapie oceny?</t>
  </si>
  <si>
    <t>Czy projekt nie obejmuje działań, które stanowiły część operacji podlegającej przeniesieniu produkcji zgodnie z art. 66 CPR lub które stanowiłyby przeniesienie działalności produkcyjnej zgodnie z art. 65 ust. 1 lit. a) CPR</t>
  </si>
  <si>
    <t>Etap przygotowania i wdrażania Miejskich Planów Adaptacji</t>
  </si>
  <si>
    <t>Czy wnioskodwacą jest jest miasto, które uczestniczyły w realizacji projektu „Opracowanie planów adaptacji do zmian klimatu w miastach powyżej 100 tys. mieszkańców” oraz m. st. Warszawa</t>
  </si>
  <si>
    <t>Czy Wnioskodawca posiada Miejski Plan Adaptacji do Zmian Klimatu zatwierdzony Uchwałą Rady Miasta, zaś zakres projektu jest zgodny i wynika z MPA (dotyczy miast powyżej 100 tys. mieszkańców - beneficjentów projektu MPA oraz miasta st. Warszawy).</t>
  </si>
  <si>
    <t>Zagospodarowanie wód opadowych</t>
  </si>
  <si>
    <t>Czy inwestycje dotyczące zagospodarowania wód opadowych stanowią co najmniej 50 % wartości projektu.</t>
  </si>
  <si>
    <t>Czy wnioskodawca przewidział wkomponowanie w otoczenie oraz zminimalizował ew. ingerencję w przyrodę zbiorników suchych(np. minimalizacja wycinki drzew, przywrócenie naturalnego siedliska, ekosystemu etc.).</t>
  </si>
  <si>
    <t>Optymalizacja rozwiązań w zakresie wkomponowania w otoczenie zbiorników.
Zbiorniki suche, wypełniane wodą tylko w czasie intensywnych opadów, powinny być wkomponowane w naturalne otoczenie z możliwie minimalną ingerencją w istniejącą przyrodę oraz występujące naturalne procesy.</t>
  </si>
  <si>
    <t>6.1</t>
  </si>
  <si>
    <t xml:space="preserve">Identyfikacja stanu istniejącego </t>
  </si>
  <si>
    <t>Czy Wnioskodawca posiada oraz wykorzystał w przygotowaniu projektu:
- inwentaryzację systemu zagospodarowania wód opadowych, w tym dane na temat długości sieci wraz z rozbiciem na średnice oraz położenia, oraz
- inwentaryzację terenów zieleni, oraz
- inwentaryzację powierzchni uszczelnionych lub zasklepionych, oraz
- mapy glebowe lub inne dane dotyczące przepuszczalności terenów zlewni, oraz
- identyfikację obszarów wrażliwych na podtopienia.
Inwentaryzacja terenów zieleni obejmuje co najmniej dane na temat powierzchni, położenia oraz rodzaju zieleni na obszarze objętym projektem, zaś inwentaryzacja powierzchni uszczelnionych obejmuje co najmniej dane na temat powierzchni oraz położenia terenów uszczelnionych lub zasklepionych.</t>
  </si>
  <si>
    <t>7.1</t>
  </si>
  <si>
    <t>Gotowość projektu do realizacji</t>
  </si>
  <si>
    <t>7.2</t>
  </si>
  <si>
    <t>Czy Wnioskodawca posiada decyzje 
o środowiskowych uwarunkowaniach dla wszystkich zadań, dla których wydanie decyzji jest wymagane?</t>
  </si>
  <si>
    <t>Czy Wnioskodawca udokumentował zgodność z miejscowym planem zagospodarowania przestrzennego (mpzp), a w przypadku braku mpzp – decyzją o warunkach zabudowy i zagospodarowania terenu (decyzja o warunkach zabudowy lub decyzja o lokalizacji inwestycji celu publicznego) dla inwestycji liniowych objętych projektem, dla których jest to wymagane?</t>
  </si>
  <si>
    <t>7.3</t>
  </si>
  <si>
    <t>Czy w przypadku zadań realizowanych wg Czerwonej Książki FIDIC (lub równoważnej) - wartość zadań inwestycyjnych, dla których dokonano zgłoszenia robót budowlanych lub posiadających pozwolenia na budowę dla kontraktów na roboty w stosunku do całkowitej wartości zadań planowanych do realizacji wg warunków kontraktowych Czerwonej Książki FIDIC (lub równoważnej) wymagających pozwolenia na budowę lub zgłoszenia – min. 40 %?</t>
  </si>
  <si>
    <t>7.4</t>
  </si>
  <si>
    <t>Czy w w przypadku zadań realizowanych w oparciu o Żółtą Książkę FIDIC (lub równoważną) – posiadanie Programu Funkcjonalno-Użytkowego (PFU) opisującego zamówienie dla wszystkich zadań realizowanych wg Żółtej Książki FIDIC (lub równoważnej)?</t>
  </si>
  <si>
    <t>Zagospodarowanie (wykorzystanie) wód opadowych</t>
  </si>
  <si>
    <t>Czy w ramach projektu nastąpi wykorzystanie co najmniej 15% objętości zretencjonowanych/zatrzymanych wód opadowych z terenu zlewni objętej projektem.
Wody te mogą być wykorzystane np. do:
- fontann;
- zasilania zbiorników przeciwpożarowych;
- szaletów;
- chłodzenia lub zmywania powierzchni utwardzonych, w tym ulic, itp.
Za wykorzystanie wód opadowych uznaje się również ich rozsączanie do gruntu lub zasilanie zbiorników ziemnych z zapewnioną infiltracją.</t>
  </si>
  <si>
    <t>Działania w zakresie spowolnienia odpływu oraz retencjonowania wody w oparciu o zieloną i zielono-niebieską infrastrukturę oraz rozwiązania oparte na przyrodzie.</t>
  </si>
  <si>
    <t>Czy w ramach projektu podjęte zostaną działania mające na celu spowolnienie/zatrzymanie odpływu wody przy wykorzystaniu zielono–niebieskiej infrastruktury oraz rozwiązań opartych na przyrodzie.</t>
  </si>
  <si>
    <t>9.1</t>
  </si>
  <si>
    <t>Gatunki obce.
Projekt nie może obejmować wprowadzenia inwazyjnych gatunków obcych.</t>
  </si>
  <si>
    <t xml:space="preserve">Czy w projekcie nie wprowadzono inwazyjnych gatunków obcych?
</t>
  </si>
  <si>
    <t>Czy projekt obejmuje zapobieganie negatywnemu oddziaływaniu na środowisko lub zawiera elementy zmniejszające znacząco jego ślad środowiskowy (environmental footprint). W ramach projektu zakłada się działania takie jak: zmniejszenie pierwotnego zużycia surowców i materiałów, zapobieganie powstawaniu odpadów, odzysk, recycling, naprawę i ponowne wykorzystanie, wykorzystanie wody szarej, ścieków oczyszczonych, ograniczenie presji na środowisko, uwzględnianie efektów środowiskowych w zarządzaniu, a także odporności na zmiany klimatu i adaptacji do tych zmian, w tym zrównoważone gospodarowanie wodami opadowymi, zachowanie istniejącej zieleni (w szczególności drzew) i powierzchni biologicznie czynnej na terenie inwestycji i retencjonowanie wody. Projekt zawiera rozwiązania przyczyniające się do wzrostu efektywności energetycznej i udziału energii ze źródeł odnawialnych, a w zakresie ochrony przyrody uwzględnienie utrzymania istniejącej zieleni, w szczególności drzew i istniejących ekosystemów, promowania i przywracania zdrowych ekosystemów i zwiększania różnorodności biologicznej, komponentów opartych na przyrodzie, zielonej oraz niebieskiej infrastruktury, rozwiązań opartych na rodzimych zasobach przyrody oraz realizacji dodatkowych nasadzeń drzew i krzewów.</t>
  </si>
  <si>
    <t xml:space="preserve">Czy projekt jest zgodny lub komplementarny z celami Strategii Unii Europejskiej dla regionu Morza Bałtyckiego.
</t>
  </si>
  <si>
    <t>Czy projekt jest operacją o strategicznym znaczeniu, tj. został ujęty w wykazie takich operacji zawartym w Rozdziale 8 Programu FEnIKS „Załącznik: Wykaz planowanych operacji o znaczeniu strategicznym wraz z harmonogramem” lub jest częścią wiązki projektów uznanych jako operacja o strategicznym znaczeniu</t>
  </si>
  <si>
    <r>
      <t xml:space="preserve">2 pkt. - projekty, które mają status flagowych projektów w ramach SUE RMB
albo
1 pkt. - projekty przyczyniają się do osiągnięcia wskaźników, o których mowa w Planie działania UE dotyczącym Strategii UE dla Regionu Morza Bałtyckiego dla jednego z obszarów priorytetowych: Transport, Energy, Bio, Agri, Hazards, Nutri, Ship, Safe, Secure, Culture, Tourism, Health.
albo
0 pkt. – projekt nie spełnia kryterium
</t>
    </r>
    <r>
      <rPr>
        <b/>
        <sz val="9"/>
        <rFont val="Calibri"/>
        <family val="2"/>
        <charset val="238"/>
        <scheme val="minor"/>
      </rPr>
      <t>Punkty nie sumują się.
Możliwe jest przyznanie maksymalnie 2 pkt.</t>
    </r>
  </si>
  <si>
    <r>
      <t xml:space="preserve">3 pkt. – projekt jest operacją o strategicznym znaczeniu w rozumieniu przepisów art. 2 pkt 5 CPR i został ujęty w wykazie takich operacji zawartym w załączniku do programu lub jest częścią wiązki projektów uznanych jako operacja o strategicznym znaczeniu
albo
0 pkt. – projekt nie spełnia kryterium
</t>
    </r>
    <r>
      <rPr>
        <b/>
        <sz val="9"/>
        <rFont val="Calibri"/>
        <family val="2"/>
        <charset val="238"/>
        <scheme val="minor"/>
      </rPr>
      <t>Kryterium rozstrzygające
Możliwe jest przyznanie maksymalnie 3 pkt.</t>
    </r>
  </si>
  <si>
    <t>Maksymalna możliwa ilość do uzyskania to 22 pkt</t>
  </si>
  <si>
    <r>
      <t xml:space="preserve">1 pkt. – w ramach projektu zostały zastosowane rozwiązania w zakresie gospodarki o obiegu zamkniętym (wynikające z „Mapy drogowej Transformacji w kierunku gospodarki o obiegu
zamkniętym”);
lub
1 pkt. – w ramach projektu zostały zastosowane rozwiązania w zakresie odporności i adaptacji do zmian klimatu;
lub
1 pkt. - w ramach projektu zostały zastosowane rozwiązania w zakresie ochrony przyrody (w tym zachowanie istniejących drzew i terenów zielonych oraz różnorodności biologicznej);
lub
1 pkt. – w ramach projektu zostały zastosowane elementy w zakresie poprawy efektywności energetycznej i OZE;
lub
1 pkt. - w ramach projektu realizowane są dodatkowe nasadzenia drzew i krzewów na terenie realizacji projektu ponad te wynikające z rozstrzygnięć administracyjnych
albo
0 pkt. – projekt nie spełnia kryterium
</t>
    </r>
    <r>
      <rPr>
        <b/>
        <sz val="9"/>
        <rFont val="Calibri"/>
        <family val="2"/>
        <charset val="238"/>
        <scheme val="minor"/>
      </rPr>
      <t>Punkty sumują się.</t>
    </r>
    <r>
      <rPr>
        <sz val="9"/>
        <rFont val="Calibri"/>
        <family val="2"/>
        <charset val="238"/>
        <scheme val="minor"/>
      </rPr>
      <t xml:space="preserve">
</t>
    </r>
    <r>
      <rPr>
        <b/>
        <sz val="9"/>
        <rFont val="Calibri"/>
        <family val="2"/>
        <charset val="238"/>
        <scheme val="minor"/>
      </rPr>
      <t xml:space="preserve">Możliwe jest przyznanie maksymalnie 5 pkt. </t>
    </r>
  </si>
  <si>
    <t>II etap oceny
Ocena projektu w zakresie horyzontalnych kryteriów rankingujących</t>
  </si>
  <si>
    <t>I etap oceny
Ocena projektu w zakresie specyficznych kryteriów obligatoryjnych</t>
  </si>
  <si>
    <t>I etap oceny
Ocena projektu w zakresie horyzontalnych kryteriów obligatoryjnych</t>
  </si>
  <si>
    <t>II etap oceny
Ocena projektu w zakresie specyficznych kryteriów rankingujacych</t>
  </si>
  <si>
    <t>II etap oceny
Ocena projektu w zakresie horyzontalnych kryteriów obligatoryjnych</t>
  </si>
  <si>
    <r>
      <t xml:space="preserve">Ocenie podlega etap wdrożenia MPA przez Wnioskodawców z grupy miast powyżej 100 tys. mieszkańców, tj. beneficjentów projektu MPA oraz miasta st. Warszawy.
</t>
    </r>
    <r>
      <rPr>
        <b/>
        <sz val="9"/>
        <rFont val="Calibri"/>
        <family val="2"/>
        <charset val="238"/>
        <scheme val="minor"/>
      </rPr>
      <t xml:space="preserve">
</t>
    </r>
  </si>
  <si>
    <t>Zatrzymanie odpływu i retencjonowanie wód opadowych</t>
  </si>
  <si>
    <t xml:space="preserve">Czy projekt dotyczy zatrzymania i retencjonowania wód opadowych w miejscach ich powstawania, a tym samym opóźnienia ich odpływu, poprzez budowę np. zbiorników retencyjnych podziemnych i powierzchniowych, szczelnych i chłonnych, drenaży rozsączających, nawierzchni chłonnych, zielonych tarasów, ogrodów deszczowych.
</t>
  </si>
  <si>
    <t>Wykorzystanie danych do bilansu wód opadowych</t>
  </si>
  <si>
    <t>skaning laserowy powierzchni przepuszczalnych lub metod równoważnych oceny przepuszczalności terenu;</t>
  </si>
  <si>
    <t>tak: 1 pkt, 
nie: 0 pkt</t>
  </si>
  <si>
    <t>dane z kampanii pomiarowej dot. opadów deszczu i poziomów wypełnienia (przepływu) kanałów otwartych, zamkniętych i odbiorników wód opadowych;</t>
  </si>
  <si>
    <t>ortofotomapa i numeryczny model terenu</t>
  </si>
  <si>
    <t>wnioskodawca wykorzystał modelowanie hydrodynamiczne;</t>
  </si>
  <si>
    <t>wnioskodawca wykorzystał modelowanie opadowe;</t>
  </si>
  <si>
    <t>czy w modelowaniu hydrodynamicznym/ opadowym wnioskodawca dokonał symulacji uwzględniających zmiany klimatu zgodnie ze scenariuszem RCP 4,5 oraz RCP 8,5.</t>
  </si>
  <si>
    <t>Ocenie podlega wykorzystanie danych do sporządzenia rzetelnego bilansu wód opadowych na terenie zlewni projektowych w następującym zakresie: 
- danych z kampanii pomiarowej dot. opadów deszczu i poziomów wypełnienia (przepływu) kanałów otwartych, zamkniętych i odbiorników wód opadowych, 
 - ortofotomapy i numerycznego modelu terenu,
 - map glebowych oraz/lub inne danych Ocenie podlega wykorzystanie danych do sporządzenia rzetelnego bilansu wód opadowych na terenie zlewni projektowych w następującym zakresie: 
- danych z kampanii pomiarowej dot. opadów deszczu i poziomów wypełnienia (przepływu) kanałów otwartych, zamkniętych i odbiorników wód opadowych, 
 - ortofotomapy i numerycznego modelu terenu,
 - map glebowych oraz/lub inne danych dotyczących przepuszczalności terenów zlewni i powierzchni przepuszczalnych),
- skaningu laserowego powierzchni przepuszczalnych lub metod równoważnych oceny przepuszczalności terenu.
Powyższe dane są niezbędne do jednoznacznej identyfikacji zlewni oraz określenia przepuszczalności terenów zlewni, a w efekcie właściwego określenia bilansu wód opadowych oraz terenów narażonych na lokalne podtopienia i zalania.
Ocenie podlega czy wnioskodawca wykorzystał modelowanie opadowe oraz hydrodynamiczne z symulacjami zmian klimatu lub bez.
Ocenie podlega posiadanie i wykorzystanie przy przygotowaniu projektu wyników numerycznych ( w tym komputerowych) modeli opadowych oraz hydrodynamicznych umożliwiających zidentyfikowanie obszarów zagrożonych podtopieniami i bezodpływowych</t>
  </si>
  <si>
    <t>Punktacja</t>
  </si>
  <si>
    <t>Max
punktacja</t>
  </si>
  <si>
    <t xml:space="preserve">Zwiększenie (przyrost) powierzchni zieleni na obszarze projektu </t>
  </si>
  <si>
    <t xml:space="preserve">Gdy zatrzymanie odpływu i retencjonowanie wód opadowych nastąpi:
4 p. – z 60-100% powierzchni objętej projektem;
3 p. – z 50-59% powierzchni objętej projektem;
2 p. – z 40-49% powierzchni objętej projektem;
1 p. – z 30-39% powierzchni objętej projektem.
</t>
  </si>
  <si>
    <t>Nazwa kryterium
Definicja kryterium</t>
  </si>
  <si>
    <t xml:space="preserve">Czy w ramach projektu nastąpi wykorzystywanej/zagospodarowanej wody z terenu zlewni objętej projektem.
Ocenie podlega też, czy wody te będą wykorzystane np. do:
- fontann
- zasilania zbiorników przeciwpożarowych
- szaletów
- chłodzenia lub zmywania powierzchni utwardzonych, w tym ulic, itp
Za wykorzystanie wód opadowych uznaje się również ich rozsączanie do gruntu lub zasilanie zbiorników ziemnych z zapewnioną infiltracją.
</t>
  </si>
  <si>
    <t xml:space="preserve">3 p. – za wykorzystanie 50 % - 100 % objętości zretencjonowanych / zatrzymanych wód opadowych;
2 p. – za wykorzystanie 30 % - 49 % objętości zretencjonowanych / zatrzymanych wód opadowych;
1 p. – za wykorzystanie 15 % - 29 % objętości zretencjonowanych / zatrzymanych wód opadowych;
</t>
  </si>
  <si>
    <t>Ocenie podlegać będzie przyrost procentowego udziału powierzchni projektowanej zieleni w całkowitej powierzchni obszaru projektu.</t>
  </si>
  <si>
    <t>Przyrost powierzchni projektowanej zieleni w całkowitej powierzchni obszaru projektu:
4 p. – 50%-100%;
2 p. – 5%-50 %.</t>
  </si>
  <si>
    <t>Powiązanie funkcjonalne rozwoju zieleni z zagospodarowaniem wód opadowych.</t>
  </si>
  <si>
    <t>Punkty są przyznawane za integrację projektu zagospodarowania wód opadowych z rozwojem i utrzymaniem zieleni, w tym zwiększeniem różnorodności biologicznej na terenach zielonych, poprzez systemy retencjonowania, ujmowania, rozprowadzania i podlewania zieleni, w tym poprzez systemy rozsączające.</t>
  </si>
  <si>
    <t>3 p. – jeżeli 70% - 100% objętości wykorzystanych wód zostanie przeznaczone na zieleń;
2 p. – jeżeli 50% - 69% objętości wykorzystanych wód zostanie przeznaczone na zieleń;
1 p. – jeżeli 20% - 49% objętości wykorzystanych wód zostanie przeznaczone na zieleń.
Za wykorzystanie wód opadowych w niniejszym kryterium uznaje się również ich rozsączanie do gruntu.</t>
  </si>
  <si>
    <t>Stosowanie metod naturalnych lub bazujących na naturalnych</t>
  </si>
  <si>
    <t>Liczba punktów zależy od powierzchni terenu, z której wody opadowe zagospodarowano metodami naturalnymi lub bazującymi na naturalnych:
4 p. – 70% - 100% powierzchni objętej projektem;
2 p. – 50% - 69% powierzchni objętej projektem;
1 p. – 20% - 49% powierzchni objętej projektem.</t>
  </si>
  <si>
    <t>Ocenie podlega, w jakim zakresie stosowane są w projekcie metody naturalne lub bazujące na naturalnych, wykorzystujące naturalną zdolność retencji, zagospodarowania, oczyszczania oraz odprowadzania wód opadowych danego terenu /środowiska (np. rowy odwadniające w terenie podmokłym, muldy, zbiorniki odparowujące i sedymentacyjne, dopuszczalne w tym zakresie są również rozwiązania semi-naturalne bazujące na lub imitujące metody naturalne, w szczególności oparte na zasadach ekohydrologii obiekty hydrofitowe oczyszczania wód opadowych, strefy ekotonowe przy brzegach cieków, zbiorników i stawów sedymentacyjnych, ogrody deszczowe, oraz zielone dachy i pasaże roślinne).
Nie można w tym kryterium przyznać punktów projektom, w którym odwadniane są tereny retencjonujące wodę, w tym tereny podmokłe.</t>
  </si>
  <si>
    <t>Likwidacja uszczelnienia lub zasklepienia gruntów</t>
  </si>
  <si>
    <t>Ocenie będzie podlegać, czy projekt dotyczy likwidacji uszczelnienia lub zasklepienia gruntów.</t>
  </si>
  <si>
    <t>Gdy przeznaczenie terenu w przypadku likwidacji uszczelnionego lub zasklepionego gruntu zostanie zmienione na teren zieleni lub podłoże ażurowego wzmocnienia będzie chłonne dla wody, np. żwirowe, z odprowadzeniem wody do zbiorników itp.) oraz powierzchnia zmienionego terenu będzie wynosić:
2 p. – powyżej 5000 m. kw.;
1 p. – 500 - 5000 m. kw.</t>
  </si>
  <si>
    <t>Przygotowanie projektu – gotowość do realizacji inwestycji</t>
  </si>
  <si>
    <t>a) własność gruntów (uprawomocniona decyzja ZRID i/lub ZRIP oznacza uregulowanie kwestii własności gruntów dla danego zadania);</t>
  </si>
  <si>
    <t>b) wartość zadań inwestycyjnych posiadających pozwolenia na budowę/decyzje o pozwoleniu na realizację inwestycji w stosunku do wartości wszystkich zadań wymagających pozwoleń na budowę/decyzji o pozwoleniu na realizację inwestycji.</t>
  </si>
  <si>
    <t>b) w zaokrągleniu do pełnego procenta:
18 p. – 91%-100%;
15 p. – 81%-90%;
12 p. – 71%-80%;
9 p. – 61%-70%;
6 p. – 51%-60%;
3p. – 40%-50%.</t>
  </si>
  <si>
    <t>Przyznawane punkty w ramach podkryteriów a) – b) sumują się.</t>
  </si>
  <si>
    <r>
      <t xml:space="preserve">a) własność gruntów </t>
    </r>
    <r>
      <rPr>
        <b/>
        <sz val="9"/>
        <color rgb="FFFF0000"/>
        <rFont val="Calibri"/>
        <family val="2"/>
        <charset val="238"/>
        <scheme val="minor"/>
      </rPr>
      <t>(łącznie 1 pkt):</t>
    </r>
    <r>
      <rPr>
        <sz val="9"/>
        <color theme="1"/>
        <rFont val="Calibri"/>
        <family val="2"/>
        <charset val="238"/>
        <scheme val="minor"/>
      </rPr>
      <t xml:space="preserve">
2 p. – uregulowana w 100 % (dla projektów punktowych lub obszarowych)
lub
2 p. – uregulowana w 50 % (dla projektów liniowych).</t>
    </r>
  </si>
  <si>
    <t>bład w treści oceny</t>
  </si>
  <si>
    <t>Preferencja metod naturalnych przed technicznymi w zakresie oczyszczania wód opadowych. Techniczne metody mają zastosowanie tylko w przypadku braku skuteczności lub efektywności tych pierwszych.</t>
  </si>
  <si>
    <t>Oceniane jest, czy w projekcie stosowane są metody naturalne przed technicznymi w zakresie oczyszczania wód opadowych – techniczne metody mogą być stosowane tylko w przypadku braku skuteczności lub efektywności tych pierwszych, jednakże nie będą punktowane.</t>
  </si>
  <si>
    <t>2 p. - w projekcie stosowane metody naturalne oczyszczania wód opadowych;
0 p. - w projekcie nie są stosowane metody naturalne oczyszczania wód opadowych.</t>
  </si>
  <si>
    <t>Optymalizacja w zakresie metod zagospodarowania wód opadowych.
Cel kryterium. Zastosowanie w projekcie optymalizacji gospodarowania wodami opadowymi zgodnie z hierarchią.</t>
  </si>
  <si>
    <t>Czy zastosowano następujące elementy zagospodarowania wód opadowych zgodnie z hierarchią jak poniżej:
- retencja w miejscu opadu – np. w nieckach terenowych, ogrodach deszczowych, zieleń retencyjna.
- retencja terenowa - suche zbiorniki lub parki retencyjne, naturalne mokradła oraz dostosowane do zagospodarowania terenu obniżone tereny zielone z przygotowaniem do okresowych podtopień jak ogrody deszczowe, płytkie muldy i niecki trawiaste/retencja w zieleni miejskiej/rozsączanie wód opadowych do gruntu (studnie chłonne, zbiorniki rozsączające etc.);
- retencja zbiornikowa – zbiorniki retencyjne (budowle hydrotechniczne pomiędzy osiedlami i dzielnicami – jako ostatni element hierarchii):
a) zbiorniki otwarte z infiltracją i zielenią, stawy
b) zbiorniki otwarte bez infiltracji i zieleni
c) zbiorniki podziemne (ostatni element hierarchii).
Wnioskodawca przewidział następujące elementy zagospodarowania wód opadowych:</t>
  </si>
  <si>
    <t>retencja w miejscu opadu – np. w nieckach terenowych, ogrodach deszczowych, zieleń retencyjna, w tym w naturalnych istniejących zagłębieniach i obniżeniach terenu;</t>
  </si>
  <si>
    <t>retencja terenowa – poza miejscem opadu w lokalnej zlewni miejskiej (projektowej) – z udziałem powierzchni biologicznie czynnej, w tym parki retencyjne, naturalne mokradła oraz dostosowane do zagospodarowania terenu obniżone tereny zielone z przygotowaniem do okresowych podtopień jak ogrody deszczowe, płytkie muldy i niecki trawiaste/retencja w zieleni miejskiej/rozsączanie wód opadowych do gruntu (studnie chłonne, zbiorniki rozsączające etc.);</t>
  </si>
  <si>
    <t>tak: 4 pkt, 
nie: 0 pkt</t>
  </si>
  <si>
    <t>retencja zbiornikowa – zbiorniki retencyjne (budowle hydrotechniczne pomiędzy osiedlami i dzielnicami – jako ostatni element hierarchii):</t>
  </si>
  <si>
    <t>a) zbiorniki otwarte z infiltracją i zielenią, stawy</t>
  </si>
  <si>
    <t>b) zbiorniki otwarte bez infiltracji i zieleni</t>
  </si>
  <si>
    <t>c) zbiorniki podziemne (ostatni element hierarchii).</t>
  </si>
  <si>
    <t>tak: 3 pkt, 
nie: 0 pkt</t>
  </si>
  <si>
    <t>tak: 0 pkt,</t>
  </si>
  <si>
    <t>Optymalizacja rozwiązań w zakresie zbiorników wodnych.
Zbiorniki mokre oraz półsuche powinny stanowić wielofunkcyjny obszar retencyjny o dodatkowych funkcjach np. przyrodniczych, rekreacyjnych, dydaktycznych.
Kryterium dotyczy projektów, w których są realizowane zbiorniki mokre lub półsuche.</t>
  </si>
  <si>
    <t>Czy wnioskodawca przewidział wielofunkcyjność zbiorników wodnych półsuchych lub mokrych?
Czy wnioskodawca przewidział dostępność infrastruktury zagospodarowującej wody opadowe dla ludności?
Punkty w ramach niniejszego kryterium będą przyznawane pod warunkiem, że Wnioskodawca zminimalizował ew. ingerencję w przyrodę zbiorników, w tym zastosował standardy ochrony drzew i zieleni (np. minimalizacja wycinki drzew, przywrócenie naturalnego siedliska, ekosystemu etc.).</t>
  </si>
  <si>
    <t>projektowane, w tym rewitalizowane, zbiorniki wodne półsuche lub mokre mają charakter wielofunkcyjny (np. przeznaczenie na cele: np. przyrodnicze, rekreacyjne, dydaktyczne).</t>
  </si>
  <si>
    <t>projekt zakłada przeznaczenie zbiornika na cele przyrodnicze.</t>
  </si>
  <si>
    <t>dostępność infrastruktury zagospodarowującej wody opadowe dla ludności w tym przykładowo uwzględniająca elementy małej architektury (np. ławki, kosze na śmieci, stojaki na rowery) zgodnie z Europejskim Aktem Dostępności oraz adekwatnie do potrzeb osób należących do grup, które znajdować się mogą w niekorzystnej sytuacji, być zagrożone wykluczeniem społecznym lub narażone na dyskryminację (np. potrzeby osób z dziećmi, zadbanie o rozwiązania wspierające poczucie bezpieczeństwa przebywania w danym miejscu, rozwiązania odpowiadające na potrzeby wynikające z różnych rodzajów niepełnosprawności, rozwiązania przyjazne dla osób w różnym wieku, tj. dzieci, młodzieży, osób starszych).</t>
  </si>
  <si>
    <t>Punkty w ramach powyższego kryterium sumują się.</t>
  </si>
  <si>
    <t>Optymalizacja w zakresie metod zagospodarowania wód opadowych pod kątem stopnia otwartości systemu gospodarowania wodami opadowymi.</t>
  </si>
  <si>
    <t>W zakresie projektowania systemu gospodarowania wodami opadowymi należy dążyć do zagospodarowywania wody opadowej w pierwszej kolejności w terenie zieleni w otwartych systemach kanalizacji deszczowej z zapewnieniem odbioru nadmiaru wód w zamkniętym systemie.
Definicja elementów składających się na ocenę kryterium:
- otwarty system zagospodarowania wód opadowych i roztopowych - opierający się na ciekach i urządzeniach wodnych będących częścią publicznej infrastruktury regulującej stosunki wodne (np. rowy, kanały, potoki, zbiorniki retencyjne na wodach płynących i rowach);
- otwarty system kanalizacji deszczowej – w tym obiekty retencyjne, nie kształtujące zasobów wodnych, z których wody powinny zostać skierowane do zasilania zieleni oraz w dalszej kolejności nadmiar wód może zostać skierowany do zamkniętego systemu kanalizacji deszczowej;
- zamknięta sieć kanalizacji deszczowej z towarzyszącymi obiektami (np. wpusty, rurociągi, studzienki, zbiorniki wyrównujące przepływ).</t>
  </si>
  <si>
    <t>Projekt przewiduje działania w zakresie:
4 p. - otwartego systemu zagospodarowania wód opadowych i roztopowych;
3 p. - otwartego systemu kanalizacji deszczowej ze skierowaniem wód do zasilana zieleni, przy braku rozwiązań przewidzianych w tiret 1 powyżej;
1 p. - otwartego systemu kanalizacji deszczowej ze skierowaniem nadmiaru wód do wykorzystania z przeznaczeniem innym niż zieleń oraz/lub do zamkniętego systemu kanalizacji, przy braku rozwiązań przewidzianych w tiret 1 oraz 2 powyżej;
0 p. - zamkniętej sieci kanalizacji deszczowej z towarzyszącymi obiektami (np. wpusty, rurociągi, studzienki, zbiorniki wyrównujące przepływ), przy braku rozwiązań przewidzianych w pozostałych punktach.</t>
  </si>
  <si>
    <t>Zastosowanie rozwiązań zwiększających różnorodność biologiczną.</t>
  </si>
  <si>
    <t>Oceniane jest, czy wnioskodawca zaplanował:
- zastosowanie roślinności rodzimej i odpornej na zmiany klimatu w projekcie;
- zastosowanie rozwiązań bazujących na gruncie rodzimym z dopuszczeniem możliwości lokalnej wymiany gruntu w celu poprawy warunków siedliskowych na gruntach antropogenicznych;
- zastosowanie rozwiązań zwiększających różnorodność biologiczną w zakresie fauny i flory.
Powyższe zabiegi nie mogą obejmować wprowadzenia inwazyjnych gatunków obcych.</t>
  </si>
  <si>
    <t>zastosowano roślinność rodzimą i odporną na zmiany klimatu w projekcie;</t>
  </si>
  <si>
    <t>zastosowano rozwiązania bazujące na gruncie rodzimym</t>
  </si>
  <si>
    <t>zastosowano rozwiązania zwiększające różnorodność biologiczną w zakresie fauny i flory</t>
  </si>
  <si>
    <t>Działania podnoszące świadomość społeczeństwa oraz działania edukacyjne, takie jak kampanie dot. projektu, tablice edukacyjno-informacyjne, spotkania z mieszkańcami, ścieżki informacyjne.</t>
  </si>
  <si>
    <t>Oceniane jest, czy zaplanowano działania podnoszące świadomość społeczeństwa oraz działania edukacyjne, takie jak kampanie dot. projektu, tablice informacyjne, spotkania z mieszkańcami, ścieżki informacyjne.
Działania podnoszące świadomość społeczeństwa oraz działania edukacyjne powinny być zaplanowane i zrealizowane w sposób umożliwiający dotarcie do różnych grup docelowych, w tym zróżnicowanych ze względu na przesłanki dyskryminacyjne. Przekaz informacyjny również powinien być dostosowany do potrzeb różnych grup społecznych.</t>
  </si>
  <si>
    <t>2 p – zaplanowano dodatkowe działania podnoszące świadomość społeczeństwa oraz edukacyjne, takie jak kampanie dot. projektu, tablice informacyjne, spotkania z mieszkańcami, ścieżki informacyjne (nie dotyczy konsultacji społecznych projektu wymaganych w przypadku braku MPA lub realizowanych na etapie opracowania MPA), w tym uwzględniające kanały komunikacyjne i przekaz dostosowany do różnych grup docelowych, w tym grup zróżnicowanych ze względu na płeć, wiek, niepełnosprawność, orientację seksualną i tożsamość płciową oraz rasę, pochodzenie etniczne, religię i światopogląd;
1 p. – zaplanowano dodatkowe działania podnoszące świadomość społeczeństwa oraz edukacyjne, takie jak kampanie dot. projektu, tablice informacyjne, spotkania z mieszkańcami, ścieżki informacyjne (nie dotyczy konsultacji społecznych projektu wymaganych w przypadku braku MPA lub realizowanych na etapie opracowania MPA), w tym uwzględniające kanały komunikacyjne i przekaz dostosowany do różnych grup docelowych.</t>
  </si>
  <si>
    <t>Działania adaptacyjne w zakresie zarządzania i gospodarowania wodą pitną.</t>
  </si>
  <si>
    <t>Oceniane jest, czy działania adaptacyjne projektu zawierają aktywności dotyczące gospodarowania i zarządzania wodą przeznaczoną do spożycia (z wyjątkiem uzdatniania i dystrybucji wody do odbiorców), a ich zakres jest dopasowany do aktualnych potrzeb wynikających z pojawiających się ekstremalnych zjawisk pogodowych oraz innych skutków zmiany klimatu.</t>
  </si>
  <si>
    <t xml:space="preserve">czy przesłano/posiadanie Raportu z wdrażania (raport monitoringowy) MPA? 
tak: 2 pkt, 
nie: 0 pkt
</t>
  </si>
  <si>
    <t>SUMA od a) - c):</t>
  </si>
  <si>
    <t>Maksymalna możliwa ilość do uzyskania to 78 pkt</t>
  </si>
  <si>
    <t>Punkty w tym kryterium sumują się.</t>
  </si>
  <si>
    <t>W celu uzyskania pozytywnej oceny wymagane jest uzyskanie min. 50 punktów.</t>
  </si>
  <si>
    <t>Czy projekt jest rekomendowany do II etapu oceny?</t>
  </si>
  <si>
    <t>Czy projekt jest rekomendowany do dofinansowania?</t>
  </si>
  <si>
    <t>Projekt rekomendowany do II etapu oceny</t>
  </si>
  <si>
    <t>Sprawdzana jest zgodność projektu z przepisami o pomocy publicznej, tj.:
- jeśli wsparcie będzie stanowiło pomoc publiczną w rozumieniu art. 107 ust. 1 TFUE, to czy właściwie wskazano jej dopuszczalność z właściwymi przepisami regulującymi udzielanie,
- jeśli wsparcie nie będzie stanowiło pomocy publicznej, to czy właściwie uzasadniono przyjęcie takiego założenia.
Weryfikacja polega na sprawdzeniu poprawności wyjaśnień przedstawionych we wniosku o dofinansowanie poprzez odniesienie ich treści do właściwych dokumentów instytucji Unii Europejskiej, np. do:
- Siatek analitycznych dotyczących infrastruktury
- Komunikatu Komisji – Zawiadomienie Komisji w sprawie pojęcia pomocy państwa w rozumieniu art. 107 ust. 1 TFUE.</t>
  </si>
  <si>
    <t>Sprawdzane jest zachowanie trwałości w rozumieniu zgodnie z art. 65 CPR, w odniesieniu do projektu (operacji) obejmującego (obejmującej) inwestycje w infrastrukturę lub inwestycje produkcyjne.
Okres trwałości zgodnie z art. 65 ust.3. nie dotyczy wkładów z programu na rzecz instrumentów finansowych lub dokonywanych przez takie instrumenty ani do żadnej operacji, której dotyczy zaprzestanie działalności produkcyjnej w związku z upadłością niewynikającą z oszustwa.</t>
  </si>
  <si>
    <t>Sprawdzane jest, czy wnioskodawca nie jest przedsiębiorstwem w trudnej sytuacji w rozumieniu rozporządzenia Komisji (UE) 651/2014 (Dz. Urz. UE 2014 L 187/1) albo w rozumieniu komunikatu Komisji Wytyczne dotyczące pomocy państwa na ratowanie i restrukturyzację przedsiębiorstw niefinansowych znajdujących się w trudnej sytuacji (Dz. Urz. UE 2014 C 249/1) w zależności od tego, która jest właściwa (zgodnie z przepisami o pomocy publicznej). W przypadku projektów, których dofinansowanie nie stanowi pomocy publicznej dla ustalenia czy wnioskodawca nie jest przedsiębiorstwem w trudnej sytuacji stosuje się rozporządzenie Komisji (UE) 651/2014. Kryterium nie ma zastosowania w sytuacji gdy dofinansowanie stanowi pomoc de minimis lub wsparcie podlegające tymczasowym zasadom pomocy państwa ustanowionym w celu odpowiedzi na wystąpienie wyjątkowych okoliczności, chyba że co innego wynika z przepisów o pomocy publicznej. Wnioskodawca przedłożył oświadczenie o tym, że nie jest przedsiębiorstwem w trudnej sytuacji.</t>
  </si>
  <si>
    <t>Wnioskodawca ma niezbędne zasoby i mechanizmy finansowe, aby pokryć koszty eksploatacji i utrzymania projektu, które obejmują inwestycje w infrastrukturę lub inwestycje produkcyjne, tak by zapewnić stabilność ich finansowania co najmniej w okresie trwałości projektu (okres trwałości zgodnie z art. 65 ust. 3 CPR nie dotyczy wkładów z programu na rzecz instrumentów finansowych lub dokonywanych przez takie instrumenty ani do żadnej operacji, której dotyczy zaprzestanie działalności produkcyjnej w związku z upadłością niewynikającą z oszustwa.)</t>
  </si>
  <si>
    <t>Zgodnie z art. 73 ust. 2 CPR podczas wyboru operacji instytucja zarządzająca: c) zapewnia, aby wybrane operacje odzwierciedlały najkorzystniejszą relację między kwotą wsparcia, podejmowanymi działaniami i osiąganymi celami.
Zgodnie z powyższym sprawdzana jest zgodność z Wytycznymi w zakresie zagadnień związanych z przygotowaniem projektów inwestycyjnych na lata 2021-2027 (gdy mają zastosowanie). W przypadku kwestii nieuregulowanych w powyższych Wytycznych, należy sprawdzić zgodność z Economic Appraisal Vademecum 2021-2027 - General Principles and Sector Applications ( z ang. Vademecum oceny ekonomicznej 2021-2027 - Ogólne zasady i zastosowania sektorowe) oraz Guide to cost-benefit Analysis of Investment Projects (z ang. Przewodnikiem do analizy kosztów i korzyści projektów inwestycyjnych) z grudnia 2014 r. W przypadku dokumentów sektorowych (np. Blue Books, z ang. Niebieskie Księgi) należy sprawdzić zgodność również z tymi dokumentami. W przypadku rozbieżności pomiędzy ww. dokumentami, zastosowanie mają zasady z dokumentu o najpóźniejszej dacie publikacji.</t>
  </si>
  <si>
    <t>Sprawdzane jest czy projekt nie obejmuje działań, które stanowiły część operacji podlegającej przeniesieniu produkcji zgodnie z art. 66 CPR lub które stanowiłyby przeniesienie działalności produkcyjnej zgodnie z art. 65 ust. 1 lit. a) CPR</t>
  </si>
  <si>
    <t>Projekt został przygotowany (albo jest przygotowywany) zgodnie z prawem dotyczącym ochrony środowiska, w tym:
- ustawą z dnia 3 października 2008 r. o udostępnianiu informacji o środowisku i jego ochronie, udziale społeczeństwa w ochronie środowiska oraz o ocenach oddziaływania na środowisko (Dz.U. z 2021 r. poz. 247 z późn. zm.) i Dyrektywą Parlamentu Europejskiego i Rady 2011/92/UE z dnia 13 grudnia 2011 r. w sprawie oceny skutków wywieranych przez niektóre przedsięwzięcia publiczne i prywatne na środowisko;
- ustawą z dnia 27 kwietnia 2001 r. Prawo ochrony środowiska (Dz.U. z 2020 r. poz. 1219 z późn. zm.);
- ustawą z dnia 16 kwietnia 2004 r. o ochronie przyrody (Dz.U. z 2021 r. poz. 1098 z późn. zm.) i Dyrektywą Rady 92/43/EWG z dnia 21 maja 1992 r. w sprawie ochrony siedlisk przyrodniczych oraz dzikiej fauny i flory;
- ustawą z dnia 20 lipca 2017 r. Prawo wodne (Dz. U. z 2021 r., poz. 2233 z późn. zm.) i Dyrektywą Parlamentu Europejskiego i Rady 2000/60/WE z dnia 23 października 2000 r. ustanawiająca ramy wspólnotowego działania w dziedzinie polityki wodnej;
- Wytycznymi w sprawie działań naprawczych w odniesieniu do projektów współfinansowanych w okresie programowania 2014 – 2020 oraz ubiegających się o współfinansowanie w okresie 2021 – 2027 z Funduszy UE, dotkniętych naruszeniem 2016/2046 w zakresie specustaw, dla których prowadzone jest postępowanie w sprawie oceny oddziaływania na środowisko (Ares(2021)1432319 z 23.02.2021r.).</t>
  </si>
  <si>
    <t>Ocenie podlega, czy projekt spełnia zasadę zrównoważonego rozwoju, o której mowa w art. 9 ust. 4 CPR.
Wnioskodawca wykaże, że projekt jest zgodny z celami zrównoważonego rozwoju ONZ, Porozumienia Paryskiego oraz zasadą „nie czyń poważnych szkód”.
W ramach prezentacji spełnienia przez projekt celów zrównoważonego rozwoju ONZ należy odnieść się do tych celów, które dotyczą danego rodzaju projektów.
Należy przedstawić jak projekt wspiera działania respektujące standardy i priorytety klimatyczne UE.
W ramach potwierdzenia spełnienia zasady „nie czyń poważnych szkód” należy odnieść się do zapisów ekspertyzy wykonanej na zlecenie MFiPR: 
„Analiza spełniania zasady „nie czyń poważnej szkody” (DNSH), w rozumieniu art. 17 rozporządzenia (UE) nr 2020/852 dla projektu dokumentu pn. Fundusze Europejskie na Infrastrukturę, Klimat, Środowisko 2021-2027”
i zamieszczonych w niej ustaleń dla poszczególnych typów projektów.
Wnioskodawca uzasadnia we wniosku o dofinansowanie spełnienie zasady zrównoważonego rozwoju dla całego projektu.</t>
  </si>
  <si>
    <t>Weryfikacja polega na ocenie czy projekt jest zgodny z art. 73 ust. 2 lit. j) CPR tzn. czy inwestycja w infrastrukturę o przewidywanej trwałości wynoszącej co najmniej pięć lat przewidziana w ramach projektu jest odporna na zmiany klimatu.
Weryfikacja przeprowadzana jest na podstawie uzasadnienia odporności przedsięwzięcia na zmiany klimatu przedstawionego we wniosku o dofinansowanie.
Projekt jest zgodny z metodologią wynikającą z Wytycznych Komisji Europejskiej: ZAWIADOMIENIE KOMISJI Wytyczne techniczne dotyczące weryfikacji infrastruktury pod względem wpływu na klimat w latach 2021–2027 (2021/C 373/01).</t>
  </si>
  <si>
    <t>Czy na wszystkie pytania z listy kontrolnej,  odpowiedziano twierdząco lub „nie dotyczy”?</t>
  </si>
  <si>
    <t>Czy wnioskodawca wykazał, że zostanie zachowana trwałość projektu zgodnie z art. 65  rozporządzenia Parlamentu Europejskiego i Rady (UE) nr 2021/1060 z dnia 24 czerwca 2021 r.?</t>
  </si>
  <si>
    <t>Czy wnioskodawca ma niezbędne zasoby i mechanizmy finansowe, aby pokryć koszty eksploatacji i utrzymania projektu, które obejmują inwestycje w infrastrukturę lub inwestycje produkcyjne, tak aby zapewnić stabilność ich finansowania co najmniej w okresie trwałości projektu?
Czy wykazano dodatnie roczne saldo skumulowanych
przepływów pieniężnych na koniec każdego roku, we wszystkich latach objętych
analizą; czy planowane wpływy (w tym z tytułu
dofinansowania z funduszy UE) i wydatki zostały czasowo
zharmonizowane tak, że przedsięwzięcie ma zapewnioną płynność finansową?</t>
  </si>
  <si>
    <t>xxxxxxxxxxxxx</t>
  </si>
  <si>
    <t>Wielkość miasta</t>
  </si>
  <si>
    <t>nr Kryterium</t>
  </si>
  <si>
    <t>Czy Wnioskodawca nie jest przedsiębiorstwem w trudnej sytuacji
- w rozumieniu rozporządzenia Komisji (UE) nr 651/2014 (Dz. Urz. UE 2014 L 187/1, z późn. zm.) albo 
- w rozumieniu komunikatu Komisji - Wytyczne dotyczące pomocy państwa na ratowanie i restrukturyzację przedsiębiorstw niefinansowych znajdujących się w trudnej sytuacji (Dz. Urz. UE 2014 C 249/1) 
w zależności od tego, które przepisy są właściwe (zgodnie z przepisami o pomocy publicznej). 
W przypadku projektów, których dofinansowanie nie stanowi pomocy publicznej, dla ustalenia, czy wnioskodawca nie jest przedsiębiorstwem w trudnej sytuacji stosuje się rozporządzenie Komisji (UE) 651/2014. Kryterium nie ma zastosowania w sytuacji, gdy dofinansowanie stanowi pomoc de minimis lub wsparcie podlegające tymczasowym zasadom pomocy państwa ustanowionym w celu odpowiedzi na wystąpienie wyjątkowych okoliczności, chyba że co innego wynika z przepisów o pomocy publicznej. Wnioskodawca przedłożył oświadczenie o tym, że nie jest przedsiębiorstwem w trudnej sytuacji.
„Tak” oznacza „nie jest w trudnej sytuacji”, „nie” oznacza „jest w trudnej sytuacji”.</t>
  </si>
  <si>
    <t>10.3</t>
  </si>
  <si>
    <t>Czy dane w aplikacji Skaner (skaner.gov.pl) potwierdzają brak podwójnego finansowania projektu (lub jego elementu) z różnych zewnętrznych środków publicznych, w tym europejskich?</t>
  </si>
  <si>
    <t>Pomoc publiczna</t>
  </si>
  <si>
    <t>Czy dofinansowanie projektu wiąże się z przyznaniem pomocy publicznej w rozumieniu art. 107 ust.  1 Traktatu o funkcjonowaniu Unii Europejskiej?</t>
  </si>
  <si>
    <t>6.2</t>
  </si>
  <si>
    <t xml:space="preserve">Jeśli w pkt 6.1. zaznaczono TAK, czy wykazano dopuszczalność dofinansowania z przepisami regulującymi udzielanie pomocy publicznej? </t>
  </si>
  <si>
    <t>6.3</t>
  </si>
  <si>
    <t>Jeżeli w pkt 6.1 zaznaczono NIE, czy przedstawiono uzasadnienie, że dofinansowanie projektu nie stanowi pomocy publicznej.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</si>
</sst>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2" x14ac:knownFonts="1">
    <font>
      <sz val="11"/>
      <color theme="1"/>
      <name val="Calibri"/>
      <family val="2"/>
      <charset val="238"/>
      <scheme val="minor"/>
    </font>
    <font>
      <b/>
      <sz val="11"/>
      <color theme="1"/>
      <name val="Calibri"/>
      <family val="2"/>
      <charset val="238"/>
      <scheme val="minor"/>
    </font>
    <font>
      <b/>
      <sz val="11"/>
      <name val="Arial"/>
      <family val="2"/>
      <charset val="238"/>
    </font>
    <font>
      <b/>
      <sz val="12"/>
      <color theme="1"/>
      <name val="Arial"/>
      <family val="2"/>
      <charset val="238"/>
    </font>
    <font>
      <b/>
      <sz val="14"/>
      <color theme="0"/>
      <name val="Arial"/>
      <family val="2"/>
      <charset val="238"/>
    </font>
    <font>
      <b/>
      <sz val="12"/>
      <color theme="1"/>
      <name val="Calibri"/>
      <family val="2"/>
      <charset val="238"/>
      <scheme val="minor"/>
    </font>
    <font>
      <b/>
      <sz val="14"/>
      <color theme="1"/>
      <name val="Calibri"/>
      <family val="2"/>
      <charset val="238"/>
      <scheme val="minor"/>
    </font>
    <font>
      <sz val="9"/>
      <color theme="1"/>
      <name val="Calibri"/>
      <family val="2"/>
      <charset val="238"/>
      <scheme val="minor"/>
    </font>
    <font>
      <sz val="9"/>
      <color rgb="FFFF0000"/>
      <name val="Calibri"/>
      <family val="2"/>
      <charset val="238"/>
      <scheme val="minor"/>
    </font>
    <font>
      <b/>
      <sz val="9"/>
      <name val="Calibri"/>
      <family val="2"/>
      <charset val="238"/>
      <scheme val="minor"/>
    </font>
    <font>
      <sz val="9"/>
      <name val="Calibri"/>
      <family val="2"/>
      <charset val="238"/>
      <scheme val="minor"/>
    </font>
    <font>
      <sz val="10"/>
      <color theme="1"/>
      <name val="Calibri"/>
      <family val="2"/>
      <charset val="238"/>
      <scheme val="minor"/>
    </font>
    <font>
      <sz val="11"/>
      <color theme="1"/>
      <name val="Calibri"/>
      <family val="2"/>
      <charset val="238"/>
      <scheme val="minor"/>
    </font>
    <font>
      <b/>
      <sz val="11"/>
      <color theme="1"/>
      <name val="Arial"/>
      <family val="2"/>
      <charset val="238"/>
    </font>
    <font>
      <sz val="9"/>
      <color theme="8" tint="-0.499984740745262"/>
      <name val="Calibri"/>
      <family val="2"/>
      <charset val="238"/>
      <scheme val="minor"/>
    </font>
    <font>
      <b/>
      <sz val="12"/>
      <name val="Calibri"/>
      <family val="2"/>
      <charset val="238"/>
      <scheme val="minor"/>
    </font>
    <font>
      <sz val="9"/>
      <color indexed="81"/>
      <name val="Tahoma"/>
      <family val="2"/>
      <charset val="238"/>
    </font>
    <font>
      <sz val="8"/>
      <name val="Calibri"/>
      <family val="2"/>
      <charset val="238"/>
      <scheme val="minor"/>
    </font>
    <font>
      <b/>
      <sz val="9"/>
      <color theme="1"/>
      <name val="Calibri"/>
      <family val="2"/>
      <charset val="238"/>
      <scheme val="minor"/>
    </font>
    <font>
      <b/>
      <sz val="14"/>
      <name val="Calibri"/>
      <family val="2"/>
      <charset val="238"/>
      <scheme val="minor"/>
    </font>
    <font>
      <b/>
      <sz val="10"/>
      <name val="Arial"/>
      <family val="2"/>
      <charset val="238"/>
    </font>
    <font>
      <sz val="8"/>
      <name val="Arial"/>
      <family val="2"/>
      <charset val="238"/>
    </font>
    <font>
      <sz val="12"/>
      <name val="Times New Roman"/>
      <family val="1"/>
      <charset val="238"/>
    </font>
    <font>
      <b/>
      <sz val="14"/>
      <color theme="0"/>
      <name val="Calibri"/>
      <family val="2"/>
      <charset val="238"/>
      <scheme val="minor"/>
    </font>
    <font>
      <sz val="11"/>
      <name val="Calibri"/>
      <family val="2"/>
      <charset val="238"/>
      <scheme val="minor"/>
    </font>
    <font>
      <b/>
      <sz val="9"/>
      <color rgb="FFFF0000"/>
      <name val="Calibri"/>
      <family val="2"/>
      <charset val="238"/>
      <scheme val="minor"/>
    </font>
    <font>
      <i/>
      <sz val="9"/>
      <color theme="1"/>
      <name val="Calibri"/>
      <family val="2"/>
      <charset val="238"/>
      <scheme val="minor"/>
    </font>
    <font>
      <b/>
      <sz val="10"/>
      <color theme="1"/>
      <name val="Calibri"/>
      <family val="2"/>
      <charset val="238"/>
      <scheme val="minor"/>
    </font>
    <font>
      <i/>
      <sz val="10"/>
      <color theme="1"/>
      <name val="Calibri"/>
      <family val="2"/>
      <charset val="238"/>
      <scheme val="minor"/>
    </font>
    <font>
      <sz val="10"/>
      <color theme="1"/>
      <name val="Open Sans Light"/>
      <family val="2"/>
    </font>
    <font>
      <b/>
      <sz val="11"/>
      <name val="Calibri"/>
      <family val="2"/>
      <charset val="238"/>
      <scheme val="minor"/>
    </font>
    <font>
      <b/>
      <sz val="11"/>
      <color theme="9" tint="-0.249977111117893"/>
      <name val="Calibri"/>
      <family val="2"/>
      <charset val="238"/>
      <scheme val="minor"/>
    </font>
  </fonts>
  <fills count="9">
    <fill>
      <patternFill patternType="none"/>
    </fill>
    <fill>
      <patternFill patternType="gray125"/>
    </fill>
    <fill>
      <patternFill patternType="solid">
        <fgColor theme="0" tint="-0.499984740745262"/>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9" tint="0.79998168889431442"/>
        <bgColor indexed="64"/>
      </patternFill>
    </fill>
  </fills>
  <borders count="6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43" fontId="12" fillId="0" borderId="0" applyFont="0" applyFill="0" applyBorder="0" applyAlignment="0" applyProtection="0"/>
  </cellStyleXfs>
  <cellXfs count="291">
    <xf numFmtId="0" fontId="0" fillId="0" borderId="0" xfId="0"/>
    <xf numFmtId="0" fontId="0" fillId="0" borderId="0" xfId="0" applyAlignment="1">
      <alignment horizontal="center" vertical="center"/>
    </xf>
    <xf numFmtId="0" fontId="7" fillId="0" borderId="0" xfId="0" applyFont="1" applyAlignment="1">
      <alignment vertical="top" wrapText="1"/>
    </xf>
    <xf numFmtId="0" fontId="2" fillId="4" borderId="15" xfId="0" applyFont="1" applyFill="1" applyBorder="1" applyAlignment="1">
      <alignment horizontal="center" vertical="center" wrapText="1"/>
    </xf>
    <xf numFmtId="0" fontId="1" fillId="0" borderId="0" xfId="0" applyFont="1"/>
    <xf numFmtId="0" fontId="7" fillId="0" borderId="0" xfId="0" applyFont="1" applyAlignment="1">
      <alignment vertical="center" wrapText="1"/>
    </xf>
    <xf numFmtId="0" fontId="0" fillId="0" borderId="12" xfId="0" applyBorder="1" applyAlignment="1">
      <alignment horizontal="center" vertical="center"/>
    </xf>
    <xf numFmtId="0" fontId="0" fillId="0" borderId="0" xfId="0" applyAlignment="1">
      <alignment horizontal="center"/>
    </xf>
    <xf numFmtId="0" fontId="7" fillId="0" borderId="10" xfId="0" applyFont="1" applyBorder="1" applyAlignment="1">
      <alignment horizontal="left" vertical="top" wrapText="1"/>
    </xf>
    <xf numFmtId="0" fontId="0" fillId="0" borderId="10" xfId="0" applyBorder="1" applyAlignment="1">
      <alignment horizontal="center" vertical="center"/>
    </xf>
    <xf numFmtId="0" fontId="0" fillId="0" borderId="15" xfId="0" applyBorder="1" applyAlignment="1">
      <alignment horizontal="center" vertical="center"/>
    </xf>
    <xf numFmtId="0" fontId="1" fillId="5" borderId="32" xfId="0" applyFont="1" applyFill="1" applyBorder="1" applyAlignment="1">
      <alignment horizontal="center" vertical="center"/>
    </xf>
    <xf numFmtId="0" fontId="7" fillId="5" borderId="33" xfId="0" applyFont="1" applyFill="1" applyBorder="1" applyAlignment="1">
      <alignment horizontal="center" vertical="center"/>
    </xf>
    <xf numFmtId="0" fontId="0" fillId="0" borderId="25" xfId="0" applyBorder="1" applyAlignment="1">
      <alignment horizontal="center" vertical="center"/>
    </xf>
    <xf numFmtId="0" fontId="0" fillId="0" borderId="26" xfId="0" applyBorder="1"/>
    <xf numFmtId="0" fontId="1" fillId="6" borderId="31" xfId="0" applyFont="1" applyFill="1" applyBorder="1" applyAlignment="1">
      <alignment vertical="center" wrapText="1"/>
    </xf>
    <xf numFmtId="0" fontId="0" fillId="0" borderId="26" xfId="0" applyBorder="1" applyAlignment="1">
      <alignment vertical="center"/>
    </xf>
    <xf numFmtId="0" fontId="0" fillId="6" borderId="10" xfId="0" applyFill="1" applyBorder="1" applyAlignment="1">
      <alignment horizontal="center" vertical="center"/>
    </xf>
    <xf numFmtId="0" fontId="7" fillId="5" borderId="37" xfId="0" applyFont="1" applyFill="1" applyBorder="1" applyAlignment="1">
      <alignment horizontal="center" vertical="center"/>
    </xf>
    <xf numFmtId="0" fontId="11" fillId="0" borderId="26" xfId="0" applyFont="1" applyBorder="1" applyAlignment="1">
      <alignment horizontal="center" vertical="center"/>
    </xf>
    <xf numFmtId="0" fontId="0" fillId="6" borderId="30" xfId="0" applyFill="1" applyBorder="1" applyAlignment="1">
      <alignment horizontal="center" vertical="center"/>
    </xf>
    <xf numFmtId="0" fontId="0" fillId="0" borderId="29" xfId="0" applyBorder="1"/>
    <xf numFmtId="0" fontId="7" fillId="0" borderId="25" xfId="0" applyFont="1" applyBorder="1" applyAlignment="1">
      <alignment horizontal="left" vertical="top" wrapText="1"/>
    </xf>
    <xf numFmtId="0" fontId="0" fillId="5" borderId="37" xfId="0" applyFill="1" applyBorder="1" applyAlignment="1">
      <alignment horizontal="center" vertical="center"/>
    </xf>
    <xf numFmtId="0" fontId="0" fillId="5" borderId="40" xfId="0" applyFill="1" applyBorder="1" applyAlignment="1">
      <alignment horizontal="center" vertical="center"/>
    </xf>
    <xf numFmtId="0" fontId="0" fillId="0" borderId="41" xfId="0" applyBorder="1"/>
    <xf numFmtId="0" fontId="6" fillId="5" borderId="33" xfId="0" applyFont="1" applyFill="1" applyBorder="1" applyAlignment="1">
      <alignment horizontal="center" vertical="center"/>
    </xf>
    <xf numFmtId="0" fontId="2" fillId="5" borderId="21"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6" fillId="5" borderId="26" xfId="0" applyFont="1" applyFill="1" applyBorder="1" applyAlignment="1">
      <alignment horizontal="center" vertical="center"/>
    </xf>
    <xf numFmtId="0" fontId="6" fillId="5" borderId="45" xfId="0" applyFont="1" applyFill="1" applyBorder="1" applyAlignment="1">
      <alignment horizontal="center" vertical="center"/>
    </xf>
    <xf numFmtId="0" fontId="1" fillId="5" borderId="34" xfId="0" applyFont="1" applyFill="1" applyBorder="1" applyAlignment="1">
      <alignment horizontal="center" vertical="center" wrapText="1"/>
    </xf>
    <xf numFmtId="0" fontId="1" fillId="0" borderId="29" xfId="0" applyFont="1" applyBorder="1" applyAlignment="1">
      <alignment horizontal="left" vertical="center" wrapText="1"/>
    </xf>
    <xf numFmtId="0" fontId="1" fillId="4" borderId="29" xfId="0" applyFont="1" applyFill="1" applyBorder="1" applyAlignment="1">
      <alignment horizontal="left" vertical="center" wrapText="1"/>
    </xf>
    <xf numFmtId="0" fontId="1" fillId="0" borderId="26" xfId="0" applyFont="1" applyBorder="1" applyAlignment="1">
      <alignment horizontal="left" vertical="center" wrapText="1"/>
    </xf>
    <xf numFmtId="0" fontId="1" fillId="5" borderId="36" xfId="0" applyFont="1" applyFill="1" applyBorder="1" applyAlignment="1">
      <alignment horizontal="center" vertical="center"/>
    </xf>
    <xf numFmtId="0" fontId="1" fillId="6" borderId="39" xfId="0" applyFont="1" applyFill="1" applyBorder="1" applyAlignment="1">
      <alignment vertical="center" wrapText="1"/>
    </xf>
    <xf numFmtId="0" fontId="0" fillId="0" borderId="29" xfId="0" applyBorder="1" applyAlignment="1">
      <alignment vertical="center"/>
    </xf>
    <xf numFmtId="0" fontId="8" fillId="0" borderId="29" xfId="0" applyFont="1" applyBorder="1" applyAlignment="1">
      <alignment vertical="center" wrapText="1"/>
    </xf>
    <xf numFmtId="0" fontId="8" fillId="0" borderId="26" xfId="0" applyFont="1" applyBorder="1" applyAlignment="1">
      <alignment vertical="center" wrapText="1"/>
    </xf>
    <xf numFmtId="0" fontId="0" fillId="0" borderId="41" xfId="0" applyBorder="1" applyAlignment="1">
      <alignment vertical="center"/>
    </xf>
    <xf numFmtId="0" fontId="1" fillId="7" borderId="25" xfId="0" applyFont="1" applyFill="1" applyBorder="1" applyAlignment="1">
      <alignment horizontal="center" vertical="center"/>
    </xf>
    <xf numFmtId="0" fontId="7" fillId="0" borderId="3" xfId="0" applyFont="1" applyBorder="1" applyAlignment="1">
      <alignment horizontal="left" vertical="top" wrapText="1"/>
    </xf>
    <xf numFmtId="0" fontId="6" fillId="5" borderId="32" xfId="0" applyFont="1" applyFill="1" applyBorder="1" applyAlignment="1">
      <alignment horizontal="center" vertical="center"/>
    </xf>
    <xf numFmtId="0" fontId="2" fillId="5" borderId="11"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6" fillId="5" borderId="31" xfId="0" applyFont="1" applyFill="1" applyBorder="1" applyAlignment="1">
      <alignment horizontal="center" vertical="center"/>
    </xf>
    <xf numFmtId="0" fontId="11" fillId="0" borderId="29" xfId="0" applyFont="1" applyBorder="1" applyAlignment="1">
      <alignment vertical="center" wrapText="1"/>
    </xf>
    <xf numFmtId="0" fontId="11" fillId="0" borderId="50" xfId="0" applyFont="1" applyBorder="1" applyAlignment="1">
      <alignment vertical="center" wrapText="1"/>
    </xf>
    <xf numFmtId="0" fontId="23" fillId="2" borderId="26" xfId="0" applyFont="1" applyFill="1" applyBorder="1" applyAlignment="1">
      <alignment horizontal="center" vertical="center" wrapText="1"/>
    </xf>
    <xf numFmtId="0" fontId="6" fillId="5" borderId="46" xfId="0" applyFont="1" applyFill="1" applyBorder="1" applyAlignment="1">
      <alignment horizontal="center" vertical="center"/>
    </xf>
    <xf numFmtId="0" fontId="10" fillId="0" borderId="3" xfId="0" applyFont="1" applyBorder="1" applyAlignment="1">
      <alignment horizontal="left" vertical="top" wrapText="1"/>
    </xf>
    <xf numFmtId="0" fontId="7" fillId="0" borderId="12" xfId="0" applyFont="1" applyBorder="1" applyAlignment="1">
      <alignment horizontal="left" vertical="top" wrapText="1"/>
    </xf>
    <xf numFmtId="0" fontId="7" fillId="0" borderId="41" xfId="0" applyFont="1" applyBorder="1" applyAlignment="1">
      <alignment horizontal="center" vertical="top" wrapText="1"/>
    </xf>
    <xf numFmtId="0" fontId="1" fillId="6" borderId="48" xfId="0" applyFont="1" applyFill="1" applyBorder="1" applyAlignment="1">
      <alignment horizontal="center" vertical="center" wrapText="1"/>
    </xf>
    <xf numFmtId="0" fontId="1" fillId="0" borderId="41" xfId="0" applyFont="1" applyBorder="1" applyAlignment="1">
      <alignment horizontal="center" vertical="top" wrapText="1"/>
    </xf>
    <xf numFmtId="0" fontId="7" fillId="5" borderId="60" xfId="0" applyFont="1" applyFill="1" applyBorder="1" applyAlignment="1">
      <alignment horizontal="center" vertical="center"/>
    </xf>
    <xf numFmtId="0" fontId="0" fillId="0" borderId="48" xfId="0" applyBorder="1"/>
    <xf numFmtId="0" fontId="24" fillId="0" borderId="3" xfId="0" applyFont="1" applyBorder="1" applyAlignment="1">
      <alignment horizontal="center" vertical="center" wrapText="1"/>
    </xf>
    <xf numFmtId="0" fontId="24" fillId="0" borderId="29" xfId="0" applyFont="1" applyBorder="1"/>
    <xf numFmtId="0" fontId="24" fillId="0" borderId="0" xfId="0" applyFont="1" applyAlignment="1">
      <alignment horizontal="center" vertical="center"/>
    </xf>
    <xf numFmtId="0" fontId="7" fillId="0" borderId="10" xfId="0" applyFont="1" applyBorder="1" applyAlignment="1">
      <alignment vertical="top" wrapText="1"/>
    </xf>
    <xf numFmtId="0" fontId="7" fillId="0" borderId="12" xfId="0" applyFont="1" applyBorder="1" applyAlignment="1">
      <alignment vertical="top" wrapText="1"/>
    </xf>
    <xf numFmtId="0" fontId="26" fillId="0" borderId="10" xfId="0" applyFont="1" applyBorder="1" applyAlignment="1">
      <alignment horizontal="left" vertical="top" wrapText="1"/>
    </xf>
    <xf numFmtId="0" fontId="26" fillId="0" borderId="25" xfId="0" applyFont="1" applyBorder="1" applyAlignment="1">
      <alignment horizontal="left" vertical="top" wrapText="1"/>
    </xf>
    <xf numFmtId="0" fontId="7" fillId="6" borderId="10" xfId="0" applyFont="1" applyFill="1" applyBorder="1" applyAlignment="1">
      <alignment horizontal="center" vertical="center" wrapText="1"/>
    </xf>
    <xf numFmtId="0" fontId="27" fillId="6" borderId="3" xfId="0" applyFont="1" applyFill="1" applyBorder="1" applyAlignment="1">
      <alignment horizontal="center" vertical="center" wrapText="1"/>
    </xf>
    <xf numFmtId="0" fontId="27" fillId="0" borderId="3" xfId="0" applyFont="1" applyBorder="1" applyAlignment="1">
      <alignment horizontal="center" vertical="center" wrapText="1"/>
    </xf>
    <xf numFmtId="0" fontId="11" fillId="0" borderId="3" xfId="0" applyFont="1" applyBorder="1" applyAlignment="1">
      <alignment horizontal="center" vertical="center" wrapText="1"/>
    </xf>
    <xf numFmtId="0" fontId="11" fillId="6" borderId="3" xfId="0" applyFont="1" applyFill="1" applyBorder="1" applyAlignment="1">
      <alignment horizontal="center" vertical="center" wrapText="1"/>
    </xf>
    <xf numFmtId="0" fontId="18" fillId="6" borderId="10" xfId="0" applyFont="1" applyFill="1" applyBorder="1" applyAlignment="1">
      <alignment horizontal="center" vertical="center" wrapText="1"/>
    </xf>
    <xf numFmtId="0" fontId="28" fillId="0" borderId="3" xfId="0" applyFont="1" applyBorder="1" applyAlignment="1">
      <alignment horizontal="center" vertical="center" wrapText="1"/>
    </xf>
    <xf numFmtId="0" fontId="28" fillId="0" borderId="21" xfId="0" applyFont="1" applyBorder="1" applyAlignment="1">
      <alignment horizontal="center" vertical="center" wrapText="1"/>
    </xf>
    <xf numFmtId="0" fontId="11" fillId="0" borderId="18" xfId="0" applyFont="1" applyBorder="1" applyAlignment="1">
      <alignment horizontal="center" vertical="center" wrapText="1"/>
    </xf>
    <xf numFmtId="0" fontId="11" fillId="6" borderId="61" xfId="0" applyFont="1" applyFill="1" applyBorder="1" applyAlignment="1">
      <alignment horizontal="center" vertical="center" wrapText="1"/>
    </xf>
    <xf numFmtId="0" fontId="0" fillId="6" borderId="15" xfId="0" applyFill="1" applyBorder="1" applyAlignment="1">
      <alignment horizontal="left" vertical="center" wrapText="1"/>
    </xf>
    <xf numFmtId="0" fontId="11" fillId="0" borderId="21" xfId="0" applyFont="1" applyBorder="1" applyAlignment="1">
      <alignment horizontal="center" vertical="center" wrapText="1"/>
    </xf>
    <xf numFmtId="0" fontId="27" fillId="6" borderId="10" xfId="0" applyFont="1" applyFill="1" applyBorder="1" applyAlignment="1">
      <alignment horizontal="center" vertical="center" wrapText="1"/>
    </xf>
    <xf numFmtId="0" fontId="1" fillId="5" borderId="33" xfId="0" applyFont="1" applyFill="1" applyBorder="1" applyAlignment="1">
      <alignment horizontal="center" vertical="center" wrapText="1"/>
    </xf>
    <xf numFmtId="0" fontId="0" fillId="6" borderId="15" xfId="0" applyFill="1" applyBorder="1" applyAlignment="1">
      <alignment horizontal="center" vertical="center"/>
    </xf>
    <xf numFmtId="0" fontId="1" fillId="6" borderId="56" xfId="0" applyFont="1" applyFill="1" applyBorder="1" applyAlignment="1">
      <alignment vertical="center" wrapText="1"/>
    </xf>
    <xf numFmtId="0" fontId="1" fillId="5" borderId="64" xfId="0" applyFont="1" applyFill="1" applyBorder="1" applyAlignment="1">
      <alignment horizontal="center" vertical="center" wrapText="1"/>
    </xf>
    <xf numFmtId="0" fontId="1" fillId="5" borderId="65" xfId="0" applyFont="1" applyFill="1" applyBorder="1" applyAlignment="1">
      <alignment horizontal="center" vertical="center" wrapText="1"/>
    </xf>
    <xf numFmtId="0" fontId="6" fillId="5" borderId="66" xfId="0" applyFont="1" applyFill="1" applyBorder="1" applyAlignment="1">
      <alignment horizontal="center" vertical="center"/>
    </xf>
    <xf numFmtId="0" fontId="18" fillId="5" borderId="60" xfId="0" applyFont="1" applyFill="1" applyBorder="1" applyAlignment="1">
      <alignment horizontal="center" vertical="center"/>
    </xf>
    <xf numFmtId="0" fontId="31" fillId="8" borderId="14" xfId="0" applyFont="1" applyFill="1" applyBorder="1" applyAlignment="1">
      <alignment horizontal="center" vertical="center"/>
    </xf>
    <xf numFmtId="0" fontId="0" fillId="6" borderId="48" xfId="0" applyFill="1" applyBorder="1" applyAlignment="1">
      <alignment vertical="center"/>
    </xf>
    <xf numFmtId="0" fontId="7" fillId="5" borderId="36" xfId="0" applyFont="1" applyFill="1" applyBorder="1" applyAlignment="1">
      <alignment horizontal="center" vertical="center"/>
    </xf>
    <xf numFmtId="0" fontId="7" fillId="5" borderId="49" xfId="0" applyFont="1" applyFill="1" applyBorder="1" applyAlignment="1">
      <alignment horizontal="center" vertical="center"/>
    </xf>
    <xf numFmtId="0" fontId="2" fillId="3" borderId="37"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3" fillId="4" borderId="3"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29" xfId="0" applyFont="1" applyFill="1" applyBorder="1" applyAlignment="1">
      <alignment horizontal="left" vertical="center" wrapText="1"/>
    </xf>
    <xf numFmtId="14" fontId="3" fillId="4" borderId="3" xfId="0" applyNumberFormat="1" applyFont="1" applyFill="1" applyBorder="1" applyAlignment="1">
      <alignment horizontal="left" vertical="center" wrapText="1"/>
    </xf>
    <xf numFmtId="14" fontId="3" fillId="4" borderId="10" xfId="0" applyNumberFormat="1" applyFont="1" applyFill="1" applyBorder="1" applyAlignment="1">
      <alignment horizontal="left" vertical="center" wrapText="1"/>
    </xf>
    <xf numFmtId="14" fontId="3" fillId="4" borderId="29" xfId="0" applyNumberFormat="1" applyFont="1" applyFill="1" applyBorder="1" applyAlignment="1">
      <alignment horizontal="left" vertical="center" wrapText="1"/>
    </xf>
    <xf numFmtId="0" fontId="2" fillId="3" borderId="33" xfId="0" applyFont="1" applyFill="1" applyBorder="1" applyAlignment="1">
      <alignment horizontal="center" vertical="center" wrapText="1"/>
    </xf>
    <xf numFmtId="0" fontId="2" fillId="3" borderId="26" xfId="0" applyFont="1" applyFill="1" applyBorder="1" applyAlignment="1">
      <alignment horizontal="center" vertical="center" wrapText="1"/>
    </xf>
    <xf numFmtId="14" fontId="3" fillId="4" borderId="21" xfId="0" applyNumberFormat="1"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2" fillId="3" borderId="32" xfId="0" applyFont="1" applyFill="1" applyBorder="1" applyAlignment="1">
      <alignment horizontal="center" vertical="center" wrapText="1"/>
    </xf>
    <xf numFmtId="0" fontId="2" fillId="3" borderId="31" xfId="0" applyFont="1" applyFill="1" applyBorder="1" applyAlignment="1">
      <alignment horizontal="center" vertical="center" wrapText="1"/>
    </xf>
    <xf numFmtId="0" fontId="3" fillId="4" borderId="11" xfId="0" applyFont="1" applyFill="1" applyBorder="1" applyAlignment="1">
      <alignment horizontal="left" vertical="center" wrapText="1"/>
    </xf>
    <xf numFmtId="0" fontId="3" fillId="4" borderId="30" xfId="0" applyFont="1" applyFill="1" applyBorder="1" applyAlignment="1">
      <alignment horizontal="left" vertical="center" wrapText="1"/>
    </xf>
    <xf numFmtId="0" fontId="3" fillId="4" borderId="31" xfId="0" applyFont="1" applyFill="1" applyBorder="1" applyAlignment="1">
      <alignment horizontal="left" vertical="center" wrapText="1"/>
    </xf>
    <xf numFmtId="0" fontId="3" fillId="4" borderId="52" xfId="0" applyFont="1" applyFill="1" applyBorder="1" applyAlignment="1">
      <alignment horizontal="left" vertical="center" wrapText="1"/>
    </xf>
    <xf numFmtId="0" fontId="3" fillId="4" borderId="20"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4" fillId="2" borderId="27" xfId="0" applyFont="1" applyFill="1" applyBorder="1" applyAlignment="1">
      <alignment horizontal="center" vertical="center" wrapText="1"/>
    </xf>
    <xf numFmtId="0" fontId="4" fillId="2" borderId="28" xfId="0" applyFont="1" applyFill="1" applyBorder="1" applyAlignment="1">
      <alignment horizontal="center" vertical="center"/>
    </xf>
    <xf numFmtId="0" fontId="4" fillId="2" borderId="55" xfId="0" applyFont="1" applyFill="1" applyBorder="1" applyAlignment="1">
      <alignment horizontal="center" vertical="center"/>
    </xf>
    <xf numFmtId="0" fontId="21" fillId="5" borderId="30" xfId="0" applyFont="1" applyFill="1" applyBorder="1" applyAlignment="1">
      <alignment horizontal="left" vertical="center" wrapText="1"/>
    </xf>
    <xf numFmtId="0" fontId="20" fillId="5" borderId="27" xfId="0" applyFont="1" applyFill="1" applyBorder="1" applyAlignment="1">
      <alignment horizontal="center" vertical="center" wrapText="1"/>
    </xf>
    <xf numFmtId="0" fontId="20" fillId="5" borderId="28" xfId="0" applyFont="1" applyFill="1" applyBorder="1" applyAlignment="1">
      <alignment horizontal="center" vertical="center" wrapText="1"/>
    </xf>
    <xf numFmtId="0" fontId="20" fillId="5" borderId="22" xfId="0" applyFont="1" applyFill="1" applyBorder="1" applyAlignment="1">
      <alignment horizontal="center" vertical="center" wrapText="1"/>
    </xf>
    <xf numFmtId="0" fontId="20" fillId="5" borderId="0" xfId="0" applyFont="1" applyFill="1" applyAlignment="1">
      <alignment horizontal="center" vertical="center" wrapText="1"/>
    </xf>
    <xf numFmtId="0" fontId="20" fillId="5" borderId="23" xfId="0" applyFont="1" applyFill="1" applyBorder="1" applyAlignment="1">
      <alignment horizontal="center" vertical="center" wrapText="1"/>
    </xf>
    <xf numFmtId="0" fontId="20" fillId="5" borderId="24" xfId="0" applyFont="1" applyFill="1"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43" fontId="3" fillId="4" borderId="21" xfId="1" applyFont="1" applyFill="1" applyBorder="1" applyAlignment="1">
      <alignment vertical="center" wrapText="1"/>
    </xf>
    <xf numFmtId="43" fontId="3" fillId="4" borderId="25" xfId="1" applyFont="1" applyFill="1" applyBorder="1" applyAlignment="1">
      <alignment vertical="center" wrapText="1"/>
    </xf>
    <xf numFmtId="43" fontId="3" fillId="4" borderId="26" xfId="1" applyFont="1" applyFill="1" applyBorder="1" applyAlignment="1">
      <alignment vertical="center" wrapText="1"/>
    </xf>
    <xf numFmtId="14" fontId="3" fillId="4" borderId="11" xfId="0" applyNumberFormat="1" applyFont="1" applyFill="1" applyBorder="1" applyAlignment="1">
      <alignment horizontal="left" vertical="center" wrapText="1"/>
    </xf>
    <xf numFmtId="14" fontId="3" fillId="4" borderId="30" xfId="0" applyNumberFormat="1" applyFont="1" applyFill="1" applyBorder="1" applyAlignment="1">
      <alignment horizontal="left" vertical="center" wrapText="1"/>
    </xf>
    <xf numFmtId="14" fontId="3" fillId="4" borderId="31" xfId="0" applyNumberFormat="1" applyFont="1" applyFill="1" applyBorder="1" applyAlignment="1">
      <alignment horizontal="left" vertical="center" wrapText="1"/>
    </xf>
    <xf numFmtId="0" fontId="1" fillId="0" borderId="33" xfId="0" applyFont="1" applyBorder="1" applyAlignment="1">
      <alignment horizontal="left" vertical="center"/>
    </xf>
    <xf numFmtId="0" fontId="1" fillId="0" borderId="25" xfId="0" applyFont="1" applyBorder="1" applyAlignment="1">
      <alignment horizontal="left" vertical="center"/>
    </xf>
    <xf numFmtId="0" fontId="4" fillId="2" borderId="23"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54" xfId="0" applyFont="1" applyFill="1" applyBorder="1" applyAlignment="1">
      <alignment horizontal="center" vertical="center" wrapText="1"/>
    </xf>
    <xf numFmtId="0" fontId="1" fillId="0" borderId="36" xfId="0" applyFont="1" applyBorder="1" applyAlignment="1">
      <alignment horizontal="left" vertical="center" wrapText="1"/>
    </xf>
    <xf numFmtId="0" fontId="1" fillId="0" borderId="15" xfId="0" applyFont="1" applyBorder="1" applyAlignment="1">
      <alignment horizontal="left" vertical="center" wrapText="1"/>
    </xf>
    <xf numFmtId="0" fontId="0" fillId="0" borderId="10" xfId="0" applyBorder="1" applyAlignment="1">
      <alignment horizontal="center" vertical="center" wrapText="1"/>
    </xf>
    <xf numFmtId="0" fontId="0" fillId="0" borderId="29" xfId="0"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0" fillId="0" borderId="15" xfId="0" applyBorder="1" applyAlignment="1">
      <alignment horizontal="center" vertical="center" wrapText="1"/>
    </xf>
    <xf numFmtId="0" fontId="0" fillId="0" borderId="56" xfId="0" applyBorder="1" applyAlignment="1">
      <alignment horizontal="center" vertical="center" wrapText="1"/>
    </xf>
    <xf numFmtId="0" fontId="22" fillId="0" borderId="25" xfId="0" applyFont="1" applyBorder="1" applyAlignment="1">
      <alignment horizontal="center" vertical="center" wrapText="1"/>
    </xf>
    <xf numFmtId="0" fontId="22" fillId="0" borderId="26" xfId="0" applyFont="1" applyBorder="1" applyAlignment="1">
      <alignment horizontal="center" vertical="center" wrapText="1"/>
    </xf>
    <xf numFmtId="0" fontId="21" fillId="5" borderId="10" xfId="0" applyFont="1" applyFill="1" applyBorder="1" applyAlignment="1">
      <alignment horizontal="left" vertical="center" wrapText="1"/>
    </xf>
    <xf numFmtId="0" fontId="21" fillId="5" borderId="25" xfId="0" applyFont="1" applyFill="1" applyBorder="1" applyAlignment="1">
      <alignment horizontal="left" vertical="center" wrapText="1"/>
    </xf>
    <xf numFmtId="0" fontId="21" fillId="5" borderId="15" xfId="0" applyFont="1" applyFill="1" applyBorder="1" applyAlignment="1">
      <alignment horizontal="left" vertical="center" wrapText="1"/>
    </xf>
    <xf numFmtId="0" fontId="1" fillId="6" borderId="46" xfId="0" applyFont="1" applyFill="1" applyBorder="1" applyAlignment="1">
      <alignment horizontal="center" vertical="center" wrapText="1"/>
    </xf>
    <xf numFmtId="0" fontId="1" fillId="6" borderId="47" xfId="0" applyFont="1" applyFill="1" applyBorder="1" applyAlignment="1">
      <alignment horizontal="center" vertical="center" wrapText="1"/>
    </xf>
    <xf numFmtId="0" fontId="7" fillId="0" borderId="19" xfId="0" applyFont="1" applyBorder="1" applyAlignment="1">
      <alignment horizontal="left" vertical="center" wrapText="1"/>
    </xf>
    <xf numFmtId="0" fontId="7" fillId="0" borderId="20" xfId="0" applyFont="1" applyBorder="1" applyAlignment="1">
      <alignment horizontal="left" vertical="center" wrapText="1"/>
    </xf>
    <xf numFmtId="0" fontId="7" fillId="0" borderId="21" xfId="0" applyFont="1" applyBorder="1" applyAlignment="1">
      <alignment horizontal="left" vertical="center" wrapText="1"/>
    </xf>
    <xf numFmtId="0" fontId="30" fillId="6" borderId="8" xfId="0" applyFont="1" applyFill="1" applyBorder="1" applyAlignment="1">
      <alignment horizontal="left" vertical="center" wrapText="1"/>
    </xf>
    <xf numFmtId="0" fontId="30" fillId="6" borderId="9" xfId="0" applyFont="1" applyFill="1" applyBorder="1" applyAlignment="1">
      <alignment horizontal="left" vertical="center" wrapText="1"/>
    </xf>
    <xf numFmtId="0" fontId="30" fillId="6" borderId="11" xfId="0" applyFont="1" applyFill="1" applyBorder="1" applyAlignment="1">
      <alignment horizontal="left" vertical="center" wrapText="1"/>
    </xf>
    <xf numFmtId="0" fontId="0" fillId="0" borderId="34" xfId="0" applyBorder="1" applyAlignment="1">
      <alignment horizontal="center" vertical="center"/>
    </xf>
    <xf numFmtId="0" fontId="0" fillId="0" borderId="35" xfId="0" applyBorder="1" applyAlignment="1">
      <alignment horizontal="center" vertical="center"/>
    </xf>
    <xf numFmtId="0" fontId="4" fillId="2" borderId="3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11" fillId="0" borderId="1" xfId="0" applyFont="1" applyBorder="1" applyAlignment="1">
      <alignment horizontal="lef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17" xfId="0" applyFont="1" applyBorder="1" applyAlignment="1">
      <alignment horizontal="left" vertical="center" wrapText="1"/>
    </xf>
    <xf numFmtId="0" fontId="11" fillId="0" borderId="16" xfId="0" applyFont="1" applyBorder="1" applyAlignment="1">
      <alignment horizontal="left" vertical="center" wrapText="1"/>
    </xf>
    <xf numFmtId="0" fontId="11" fillId="0" borderId="18" xfId="0" applyFont="1" applyBorder="1" applyAlignment="1">
      <alignment horizontal="left" vertical="center" wrapText="1"/>
    </xf>
    <xf numFmtId="0" fontId="13" fillId="0" borderId="13" xfId="0" applyFont="1" applyBorder="1" applyAlignment="1">
      <alignment horizontal="center" vertical="center"/>
    </xf>
    <xf numFmtId="0" fontId="13" fillId="0" borderId="7" xfId="0" applyFont="1" applyBorder="1" applyAlignment="1">
      <alignment horizontal="center" vertical="center"/>
    </xf>
    <xf numFmtId="0" fontId="13" fillId="0" borderId="6" xfId="0" applyFont="1" applyBorder="1" applyAlignment="1">
      <alignment horizontal="center" vertical="center"/>
    </xf>
    <xf numFmtId="0" fontId="1" fillId="0" borderId="5" xfId="0" applyFont="1" applyBorder="1" applyAlignment="1">
      <alignment horizontal="center" vertical="center"/>
    </xf>
    <xf numFmtId="0" fontId="1" fillId="0" borderId="42" xfId="0" applyFont="1" applyBorder="1" applyAlignment="1">
      <alignment horizontal="center" vertical="center"/>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1" fillId="5" borderId="36" xfId="0" applyFont="1" applyFill="1" applyBorder="1" applyAlignment="1">
      <alignment horizontal="center" vertical="center"/>
    </xf>
    <xf numFmtId="0" fontId="1" fillId="5" borderId="33" xfId="0" applyFont="1" applyFill="1" applyBorder="1" applyAlignment="1">
      <alignment horizontal="center" vertical="center"/>
    </xf>
    <xf numFmtId="0" fontId="30" fillId="6" borderId="57" xfId="0" applyFont="1" applyFill="1" applyBorder="1" applyAlignment="1">
      <alignment horizontal="left" vertical="center" wrapText="1"/>
    </xf>
    <xf numFmtId="0" fontId="30" fillId="6" borderId="4" xfId="0" applyFont="1" applyFill="1" applyBorder="1" applyAlignment="1">
      <alignment horizontal="left" vertical="center" wrapText="1"/>
    </xf>
    <xf numFmtId="0" fontId="30" fillId="6" borderId="61" xfId="0" applyFont="1" applyFill="1" applyBorder="1" applyAlignment="1">
      <alignment horizontal="left" vertical="center" wrapText="1"/>
    </xf>
    <xf numFmtId="0" fontId="0" fillId="0" borderId="14" xfId="0" applyBorder="1" applyAlignment="1">
      <alignment horizontal="center" vertical="center"/>
    </xf>
    <xf numFmtId="0" fontId="30" fillId="6" borderId="30" xfId="0" applyFont="1" applyFill="1" applyBorder="1" applyAlignment="1">
      <alignment horizontal="left" vertical="center" wrapText="1"/>
    </xf>
    <xf numFmtId="0" fontId="7" fillId="0" borderId="10" xfId="0" applyFont="1" applyBorder="1" applyAlignment="1">
      <alignment horizontal="left" vertical="center" wrapText="1"/>
    </xf>
    <xf numFmtId="0" fontId="1" fillId="6" borderId="48" xfId="0" applyFont="1" applyFill="1" applyBorder="1" applyAlignment="1">
      <alignment horizontal="center" vertical="center" wrapText="1"/>
    </xf>
    <xf numFmtId="0" fontId="10" fillId="0" borderId="19" xfId="0" applyFont="1" applyBorder="1" applyAlignment="1">
      <alignment horizontal="left" vertical="center" wrapText="1"/>
    </xf>
    <xf numFmtId="0" fontId="10" fillId="0" borderId="20" xfId="0" applyFont="1" applyBorder="1" applyAlignment="1">
      <alignment horizontal="left" vertical="center" wrapText="1"/>
    </xf>
    <xf numFmtId="0" fontId="10" fillId="0" borderId="21" xfId="0" applyFont="1" applyBorder="1" applyAlignment="1">
      <alignment horizontal="left" vertical="center" wrapText="1"/>
    </xf>
    <xf numFmtId="0" fontId="7" fillId="0" borderId="25" xfId="0" applyFont="1" applyBorder="1" applyAlignment="1">
      <alignment horizontal="left" vertical="center" wrapText="1"/>
    </xf>
    <xf numFmtId="0" fontId="10" fillId="0" borderId="17" xfId="0" applyFont="1" applyBorder="1" applyAlignment="1">
      <alignment horizontal="left" vertical="center" wrapText="1"/>
    </xf>
    <xf numFmtId="0" fontId="10" fillId="0" borderId="16" xfId="0" applyFont="1" applyBorder="1" applyAlignment="1">
      <alignment horizontal="left" vertical="center" wrapText="1"/>
    </xf>
    <xf numFmtId="0" fontId="30" fillId="0" borderId="43" xfId="0" applyFont="1" applyBorder="1" applyAlignment="1">
      <alignment horizontal="left" vertical="center"/>
    </xf>
    <xf numFmtId="0" fontId="30" fillId="0" borderId="28" xfId="0" applyFont="1" applyBorder="1" applyAlignment="1">
      <alignment horizontal="left" vertical="center"/>
    </xf>
    <xf numFmtId="0" fontId="30" fillId="0" borderId="44" xfId="0" applyFont="1" applyBorder="1" applyAlignment="1">
      <alignment horizontal="left" vertical="center"/>
    </xf>
    <xf numFmtId="0" fontId="7" fillId="0" borderId="17" xfId="0" applyFont="1" applyBorder="1" applyAlignment="1">
      <alignment horizontal="left" vertical="center" wrapText="1"/>
    </xf>
    <xf numFmtId="0" fontId="7" fillId="0" borderId="16" xfId="0" applyFont="1" applyBorder="1" applyAlignment="1">
      <alignment horizontal="left" vertical="center" wrapText="1"/>
    </xf>
    <xf numFmtId="0" fontId="7" fillId="0" borderId="18" xfId="0" applyFont="1" applyBorder="1" applyAlignment="1">
      <alignment horizontal="left" vertical="center" wrapText="1"/>
    </xf>
    <xf numFmtId="0" fontId="1" fillId="5" borderId="60" xfId="0" applyFont="1" applyFill="1" applyBorder="1" applyAlignment="1">
      <alignment horizontal="center" vertical="center"/>
    </xf>
    <xf numFmtId="0" fontId="0" fillId="0" borderId="57" xfId="0" applyBorder="1" applyAlignment="1">
      <alignment horizontal="center" vertical="center"/>
    </xf>
    <xf numFmtId="0" fontId="0" fillId="0" borderId="17" xfId="0" applyBorder="1" applyAlignment="1">
      <alignment horizontal="center" vertical="center"/>
    </xf>
    <xf numFmtId="0" fontId="30" fillId="6" borderId="30" xfId="0" applyFont="1" applyFill="1" applyBorder="1" applyAlignment="1">
      <alignment horizontal="left" vertical="center"/>
    </xf>
    <xf numFmtId="0" fontId="0" fillId="0" borderId="30" xfId="0" applyBorder="1" applyAlignment="1">
      <alignment horizontal="center" vertical="center"/>
    </xf>
    <xf numFmtId="0" fontId="0" fillId="0" borderId="25" xfId="0" applyBorder="1" applyAlignment="1">
      <alignment horizontal="center" vertical="center"/>
    </xf>
    <xf numFmtId="0" fontId="30" fillId="6" borderId="15" xfId="0" applyFont="1" applyFill="1" applyBorder="1" applyAlignment="1">
      <alignment horizontal="left" vertical="center" wrapText="1"/>
    </xf>
    <xf numFmtId="0" fontId="4" fillId="2" borderId="24" xfId="0" applyFont="1" applyFill="1" applyBorder="1" applyAlignment="1">
      <alignment horizontal="center" vertical="center"/>
    </xf>
    <xf numFmtId="0" fontId="4" fillId="2" borderId="54"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4" fillId="2" borderId="28" xfId="0" applyFont="1" applyFill="1" applyBorder="1" applyAlignment="1">
      <alignment horizontal="center" vertical="center" wrapText="1"/>
    </xf>
    <xf numFmtId="0" fontId="4" fillId="2" borderId="55" xfId="0" applyFont="1" applyFill="1" applyBorder="1" applyAlignment="1">
      <alignment horizontal="center" vertical="center" wrapText="1"/>
    </xf>
    <xf numFmtId="0" fontId="1" fillId="6" borderId="30" xfId="0" applyFont="1" applyFill="1" applyBorder="1" applyAlignment="1">
      <alignment horizontal="left" vertical="center" wrapText="1"/>
    </xf>
    <xf numFmtId="0" fontId="7" fillId="0" borderId="10" xfId="0" applyFont="1" applyBorder="1" applyAlignment="1">
      <alignment horizontal="left" vertical="top" wrapText="1"/>
    </xf>
    <xf numFmtId="0" fontId="11" fillId="0" borderId="10" xfId="0" applyFont="1" applyBorder="1" applyAlignment="1">
      <alignment horizontal="left" vertical="center" wrapText="1"/>
    </xf>
    <xf numFmtId="0" fontId="11" fillId="0" borderId="12" xfId="0" applyFont="1" applyBorder="1" applyAlignment="1">
      <alignment horizontal="left" vertical="center" wrapText="1"/>
    </xf>
    <xf numFmtId="0" fontId="7" fillId="0" borderId="25" xfId="0" applyFont="1" applyBorder="1" applyAlignment="1">
      <alignment horizontal="left" vertical="top" wrapText="1"/>
    </xf>
    <xf numFmtId="0" fontId="1" fillId="0" borderId="13" xfId="0" applyFont="1" applyBorder="1" applyAlignment="1">
      <alignment horizontal="center" vertical="center"/>
    </xf>
    <xf numFmtId="0" fontId="4" fillId="2" borderId="51" xfId="0" applyFont="1" applyFill="1" applyBorder="1" applyAlignment="1">
      <alignment horizontal="center" vertical="center" wrapText="1"/>
    </xf>
    <xf numFmtId="0" fontId="4" fillId="2" borderId="4" xfId="0" applyFont="1" applyFill="1" applyBorder="1" applyAlignment="1">
      <alignment horizontal="center" vertical="center"/>
    </xf>
    <xf numFmtId="0" fontId="4" fillId="2" borderId="50" xfId="0" applyFont="1" applyFill="1" applyBorder="1" applyAlignment="1">
      <alignment horizontal="center" vertical="center"/>
    </xf>
    <xf numFmtId="0" fontId="2" fillId="5" borderId="19" xfId="0" applyFont="1" applyFill="1" applyBorder="1" applyAlignment="1">
      <alignment horizontal="center" vertical="center" wrapText="1"/>
    </xf>
    <xf numFmtId="0" fontId="2" fillId="5" borderId="20" xfId="0" applyFont="1" applyFill="1" applyBorder="1" applyAlignment="1">
      <alignment horizontal="center" vertical="center" wrapText="1"/>
    </xf>
    <xf numFmtId="0" fontId="2" fillId="5" borderId="21"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9" xfId="0" applyFont="1" applyFill="1" applyBorder="1" applyAlignment="1">
      <alignment horizontal="center" vertical="center"/>
    </xf>
    <xf numFmtId="0" fontId="1" fillId="0" borderId="37" xfId="0" applyFont="1" applyBorder="1" applyAlignment="1">
      <alignment horizontal="left" vertical="center" wrapText="1"/>
    </xf>
    <xf numFmtId="0" fontId="1" fillId="0" borderId="10" xfId="0" applyFont="1" applyBorder="1" applyAlignment="1">
      <alignment horizontal="left" vertical="center" wrapText="1"/>
    </xf>
    <xf numFmtId="0" fontId="19" fillId="7" borderId="33" xfId="0" applyFont="1" applyFill="1" applyBorder="1" applyAlignment="1">
      <alignment horizontal="right" vertical="center" wrapText="1"/>
    </xf>
    <xf numFmtId="0" fontId="19" fillId="7" borderId="25" xfId="0" applyFont="1" applyFill="1" applyBorder="1" applyAlignment="1">
      <alignment horizontal="right" vertical="center" wrapText="1"/>
    </xf>
    <xf numFmtId="0" fontId="0" fillId="5" borderId="37" xfId="0" applyFill="1" applyBorder="1" applyAlignment="1">
      <alignment horizontal="center" vertical="center"/>
    </xf>
    <xf numFmtId="0" fontId="1" fillId="6" borderId="10" xfId="0" applyFont="1" applyFill="1" applyBorder="1" applyAlignment="1">
      <alignment horizontal="left" vertical="center" wrapText="1"/>
    </xf>
    <xf numFmtId="0" fontId="1" fillId="6" borderId="29" xfId="0" applyFont="1" applyFill="1" applyBorder="1" applyAlignment="1">
      <alignment horizontal="left" vertical="center" wrapText="1"/>
    </xf>
    <xf numFmtId="0" fontId="10" fillId="0" borderId="1" xfId="0" applyFont="1" applyBorder="1" applyAlignment="1">
      <alignment horizontal="left" vertical="top"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4" fillId="2" borderId="59"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58" xfId="0" applyFont="1" applyFill="1" applyBorder="1" applyAlignment="1">
      <alignment horizontal="center" vertical="center"/>
    </xf>
    <xf numFmtId="0" fontId="7" fillId="0" borderId="1" xfId="0" applyFont="1" applyBorder="1" applyAlignment="1">
      <alignment horizontal="left" vertical="top" wrapText="1"/>
    </xf>
    <xf numFmtId="0" fontId="10" fillId="0" borderId="2" xfId="0" applyFont="1" applyBorder="1" applyAlignment="1">
      <alignment horizontal="left" vertical="top" wrapText="1"/>
    </xf>
    <xf numFmtId="0" fontId="10" fillId="0" borderId="3" xfId="0" applyFont="1" applyBorder="1" applyAlignment="1">
      <alignment horizontal="left" vertical="top"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0" fillId="5" borderId="32" xfId="0" applyFill="1" applyBorder="1" applyAlignment="1">
      <alignment horizontal="center" vertical="center"/>
    </xf>
    <xf numFmtId="0" fontId="1" fillId="6" borderId="31" xfId="0" applyFont="1" applyFill="1" applyBorder="1" applyAlignment="1">
      <alignment horizontal="left" vertical="center" wrapText="1"/>
    </xf>
    <xf numFmtId="0" fontId="0" fillId="5" borderId="40" xfId="0" applyFill="1" applyBorder="1" applyAlignment="1">
      <alignment horizontal="center" vertical="center"/>
    </xf>
    <xf numFmtId="0" fontId="0" fillId="5" borderId="33" xfId="0" applyFill="1" applyBorder="1" applyAlignment="1">
      <alignment horizontal="center" vertical="center"/>
    </xf>
    <xf numFmtId="0" fontId="10" fillId="0" borderId="10" xfId="0" applyFont="1" applyBorder="1" applyAlignment="1">
      <alignment horizontal="left" vertical="top" wrapText="1"/>
    </xf>
    <xf numFmtId="0" fontId="1" fillId="0" borderId="41" xfId="0" applyFont="1" applyBorder="1" applyAlignment="1">
      <alignment horizontal="center" vertical="top" wrapText="1"/>
    </xf>
    <xf numFmtId="0" fontId="1" fillId="0" borderId="48" xfId="0" applyFont="1" applyBorder="1" applyAlignment="1">
      <alignment horizontal="center" vertical="top" wrapText="1"/>
    </xf>
    <xf numFmtId="0" fontId="1" fillId="0" borderId="47" xfId="0" applyFont="1" applyBorder="1" applyAlignment="1">
      <alignment horizontal="center" vertical="top" wrapTex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15" fillId="7" borderId="33" xfId="0" applyFont="1" applyFill="1" applyBorder="1" applyAlignment="1">
      <alignment horizontal="right" vertical="center" wrapText="1"/>
    </xf>
    <xf numFmtId="0" fontId="15" fillId="7" borderId="25" xfId="0" applyFont="1" applyFill="1" applyBorder="1" applyAlignment="1">
      <alignment horizontal="right" vertical="center" wrapText="1"/>
    </xf>
    <xf numFmtId="0" fontId="0" fillId="5" borderId="45" xfId="0" applyFill="1" applyBorder="1" applyAlignment="1">
      <alignment horizontal="center" vertical="center"/>
    </xf>
    <xf numFmtId="0" fontId="0" fillId="5" borderId="36" xfId="0" applyFill="1" applyBorder="1" applyAlignment="1">
      <alignment horizontal="center" vertical="center"/>
    </xf>
    <xf numFmtId="0" fontId="0" fillId="5" borderId="60" xfId="0" applyFill="1" applyBorder="1" applyAlignment="1">
      <alignment horizontal="center" vertical="center"/>
    </xf>
    <xf numFmtId="0" fontId="1" fillId="6" borderId="1"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0" fillId="0" borderId="41" xfId="0" applyBorder="1" applyAlignment="1">
      <alignment horizontal="center"/>
    </xf>
    <xf numFmtId="0" fontId="0" fillId="0" borderId="48" xfId="0" applyBorder="1" applyAlignment="1">
      <alignment horizontal="center"/>
    </xf>
    <xf numFmtId="0" fontId="0" fillId="0" borderId="47" xfId="0" applyBorder="1" applyAlignment="1">
      <alignment horizontal="center"/>
    </xf>
    <xf numFmtId="0" fontId="7" fillId="6" borderId="1" xfId="0" applyFont="1" applyFill="1" applyBorder="1" applyAlignment="1">
      <alignment horizontal="left" vertical="center" wrapText="1"/>
    </xf>
    <xf numFmtId="0" fontId="7" fillId="6" borderId="2" xfId="0" applyFont="1" applyFill="1" applyBorder="1" applyAlignment="1">
      <alignment horizontal="left" vertical="center" wrapText="1"/>
    </xf>
    <xf numFmtId="0" fontId="7" fillId="6" borderId="3" xfId="0" applyFont="1" applyFill="1" applyBorder="1" applyAlignment="1">
      <alignment horizontal="left" vertical="center" wrapText="1"/>
    </xf>
    <xf numFmtId="0" fontId="0" fillId="5" borderId="49" xfId="0" applyFill="1" applyBorder="1" applyAlignment="1">
      <alignment horizontal="center" vertical="center"/>
    </xf>
    <xf numFmtId="0" fontId="2" fillId="5" borderId="43" xfId="0" applyFont="1" applyFill="1" applyBorder="1" applyAlignment="1">
      <alignment horizontal="center" vertical="center" wrapText="1"/>
    </xf>
    <xf numFmtId="0" fontId="2" fillId="5" borderId="28" xfId="0" applyFont="1" applyFill="1" applyBorder="1" applyAlignment="1">
      <alignment horizontal="center" vertical="center" wrapText="1"/>
    </xf>
    <xf numFmtId="0" fontId="2" fillId="5" borderId="44" xfId="0" applyFont="1" applyFill="1" applyBorder="1" applyAlignment="1">
      <alignment horizontal="center" vertical="center" wrapText="1"/>
    </xf>
    <xf numFmtId="0" fontId="1" fillId="5" borderId="32" xfId="0" applyFont="1" applyFill="1" applyBorder="1" applyAlignment="1">
      <alignment horizontal="center" vertical="center"/>
    </xf>
    <xf numFmtId="0" fontId="8" fillId="0" borderId="19" xfId="0" applyFont="1" applyBorder="1" applyAlignment="1">
      <alignment horizontal="left" vertical="center" wrapText="1"/>
    </xf>
    <xf numFmtId="0" fontId="8" fillId="0" borderId="17" xfId="0" applyFont="1" applyBorder="1" applyAlignment="1">
      <alignment horizontal="left" vertical="center" wrapText="1"/>
    </xf>
    <xf numFmtId="0" fontId="1" fillId="6" borderId="8" xfId="0" applyFont="1" applyFill="1" applyBorder="1" applyAlignment="1">
      <alignment horizontal="left" vertical="center" wrapText="1"/>
    </xf>
    <xf numFmtId="0" fontId="1" fillId="6" borderId="9" xfId="0" applyFont="1" applyFill="1" applyBorder="1" applyAlignment="1">
      <alignment horizontal="left" vertical="center" wrapText="1"/>
    </xf>
    <xf numFmtId="0" fontId="1" fillId="6" borderId="11" xfId="0" applyFont="1" applyFill="1" applyBorder="1" applyAlignment="1">
      <alignment horizontal="left" vertical="center" wrapText="1"/>
    </xf>
    <xf numFmtId="0" fontId="1" fillId="6" borderId="8" xfId="0" applyFont="1" applyFill="1" applyBorder="1" applyAlignment="1">
      <alignment horizontal="center" vertical="center" wrapText="1"/>
    </xf>
    <xf numFmtId="0" fontId="1" fillId="6" borderId="9" xfId="0" applyFont="1" applyFill="1" applyBorder="1" applyAlignment="1">
      <alignment horizontal="center" vertical="center" wrapText="1"/>
    </xf>
    <xf numFmtId="0" fontId="1" fillId="6" borderId="11" xfId="0" applyFont="1" applyFill="1" applyBorder="1" applyAlignment="1">
      <alignment horizontal="center" vertical="center" wrapText="1"/>
    </xf>
    <xf numFmtId="0" fontId="29" fillId="0" borderId="62" xfId="0" applyFont="1" applyBorder="1" applyAlignment="1">
      <alignment horizontal="left" wrapText="1"/>
    </xf>
    <xf numFmtId="0" fontId="29" fillId="0" borderId="0" xfId="0" applyFont="1" applyAlignment="1">
      <alignment horizontal="left" wrapText="1"/>
    </xf>
    <xf numFmtId="0" fontId="29" fillId="0" borderId="63" xfId="0" applyFont="1" applyBorder="1" applyAlignment="1">
      <alignment horizontal="left" wrapText="1"/>
    </xf>
    <xf numFmtId="0" fontId="1" fillId="5" borderId="49" xfId="0" applyFont="1" applyFill="1" applyBorder="1" applyAlignment="1">
      <alignment horizontal="center" vertical="center"/>
    </xf>
    <xf numFmtId="0" fontId="1" fillId="5" borderId="45" xfId="0" applyFont="1" applyFill="1" applyBorder="1" applyAlignment="1">
      <alignment horizontal="center" vertical="center"/>
    </xf>
    <xf numFmtId="0" fontId="1" fillId="6" borderId="57" xfId="0" applyFont="1" applyFill="1" applyBorder="1" applyAlignment="1">
      <alignment horizontal="left" vertical="center" wrapText="1"/>
    </xf>
    <xf numFmtId="0" fontId="1" fillId="6" borderId="4" xfId="0" applyFont="1" applyFill="1" applyBorder="1" applyAlignment="1">
      <alignment horizontal="left" vertical="center" wrapText="1"/>
    </xf>
    <xf numFmtId="0" fontId="0" fillId="0" borderId="19" xfId="0" applyBorder="1" applyAlignment="1">
      <alignment horizontal="center" vertical="center"/>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cellXfs>
  <cellStyles count="2">
    <cellStyle name="Dziesiętny" xfId="1" builtinId="3"/>
    <cellStyle name="Normalny" xfId="0" builtinId="0"/>
  </cellStyles>
  <dxfs count="134">
    <dxf>
      <font>
        <b/>
        <i val="0"/>
        <color theme="0" tint="-0.499984740745262"/>
      </font>
      <fill>
        <patternFill>
          <bgColor theme="6" tint="0.79998168889431442"/>
        </patternFill>
      </fill>
    </dxf>
    <dxf>
      <font>
        <b/>
        <i val="0"/>
        <color theme="9" tint="-0.24994659260841701"/>
      </font>
      <fill>
        <patternFill>
          <bgColor theme="9" tint="0.79998168889431442"/>
        </patternFill>
      </fill>
    </dxf>
    <dxf>
      <font>
        <b/>
        <i val="0"/>
        <color rgb="FFFF0000"/>
      </font>
      <fill>
        <patternFill>
          <bgColor theme="5" tint="0.79998168889431442"/>
        </patternFill>
      </fill>
    </dxf>
    <dxf>
      <font>
        <b/>
        <i val="0"/>
        <color theme="0" tint="-0.499984740745262"/>
      </font>
      <fill>
        <patternFill>
          <bgColor theme="6" tint="0.79998168889431442"/>
        </patternFill>
      </fill>
    </dxf>
    <dxf>
      <font>
        <b/>
        <i val="0"/>
        <color theme="9" tint="-0.24994659260841701"/>
      </font>
      <fill>
        <patternFill>
          <bgColor theme="9" tint="0.79998168889431442"/>
        </patternFill>
      </fill>
    </dxf>
    <dxf>
      <font>
        <b/>
        <i val="0"/>
        <color rgb="FFFF0000"/>
      </font>
      <fill>
        <patternFill>
          <bgColor theme="5" tint="0.79998168889431442"/>
        </patternFill>
      </fill>
    </dxf>
    <dxf>
      <font>
        <b/>
        <i val="0"/>
        <color theme="9" tint="-0.24994659260841701"/>
      </font>
      <fill>
        <patternFill>
          <bgColor theme="9" tint="0.79998168889431442"/>
        </patternFill>
      </fill>
    </dxf>
    <dxf>
      <font>
        <b/>
        <i val="0"/>
        <color rgb="FFFF0000"/>
      </font>
      <fill>
        <patternFill>
          <bgColor theme="5" tint="0.79998168889431442"/>
        </patternFill>
      </fill>
    </dxf>
    <dxf>
      <font>
        <b/>
        <i val="0"/>
        <color theme="0" tint="-0.499984740745262"/>
      </font>
      <fill>
        <patternFill>
          <bgColor theme="6" tint="0.79998168889431442"/>
        </patternFill>
      </fill>
    </dxf>
    <dxf>
      <font>
        <b/>
        <i val="0"/>
        <color theme="0" tint="-0.499984740745262"/>
      </font>
      <fill>
        <patternFill>
          <bgColor theme="6" tint="0.79998168889431442"/>
        </patternFill>
      </fill>
    </dxf>
    <dxf>
      <font>
        <b/>
        <i val="0"/>
        <color theme="9" tint="-0.24994659260841701"/>
      </font>
      <fill>
        <patternFill>
          <bgColor theme="9"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theme="0" tint="-0.499984740745262"/>
      </font>
      <fill>
        <patternFill>
          <bgColor theme="6" tint="0.79998168889431442"/>
        </patternFill>
      </fill>
    </dxf>
    <dxf>
      <font>
        <b/>
        <i val="0"/>
        <color theme="9" tint="-0.24994659260841701"/>
      </font>
      <fill>
        <patternFill>
          <bgColor theme="9" tint="0.79998168889431442"/>
        </patternFill>
      </fill>
    </dxf>
    <dxf>
      <font>
        <b/>
        <i val="0"/>
        <color theme="0" tint="-0.499984740745262"/>
      </font>
      <fill>
        <patternFill>
          <bgColor theme="6" tint="0.79998168889431442"/>
        </patternFill>
      </fill>
    </dxf>
    <dxf>
      <font>
        <b/>
        <i val="0"/>
        <color rgb="FFFF0000"/>
      </font>
      <fill>
        <patternFill>
          <bgColor theme="5" tint="0.79998168889431442"/>
        </patternFill>
      </fill>
    </dxf>
    <dxf>
      <font>
        <b/>
        <i val="0"/>
        <color theme="9" tint="-0.24994659260841701"/>
      </font>
      <fill>
        <patternFill>
          <bgColor theme="9" tint="0.79998168889431442"/>
        </patternFill>
      </fill>
    </dxf>
    <dxf>
      <font>
        <b/>
        <i val="0"/>
        <color rgb="FFFF0000"/>
      </font>
      <fill>
        <patternFill>
          <bgColor theme="5" tint="0.79998168889431442"/>
        </patternFill>
      </fill>
    </dxf>
    <dxf>
      <font>
        <b/>
        <i val="0"/>
        <color theme="9" tint="-0.24994659260841701"/>
      </font>
      <fill>
        <patternFill>
          <bgColor theme="9" tint="0.79998168889431442"/>
        </patternFill>
      </fill>
    </dxf>
    <dxf>
      <font>
        <b/>
        <i val="0"/>
        <color theme="0" tint="-0.499984740745262"/>
      </font>
      <fill>
        <patternFill>
          <bgColor theme="6" tint="0.79998168889431442"/>
        </patternFill>
      </fill>
    </dxf>
    <dxf>
      <font>
        <b/>
        <i val="0"/>
        <color theme="0" tint="-0.499984740745262"/>
      </font>
      <fill>
        <patternFill>
          <bgColor theme="6" tint="0.79998168889431442"/>
        </patternFill>
      </fill>
    </dxf>
    <dxf>
      <font>
        <b/>
        <i val="0"/>
        <color rgb="FFFF0000"/>
      </font>
      <fill>
        <patternFill>
          <bgColor theme="5" tint="0.79998168889431442"/>
        </patternFill>
      </fill>
    </dxf>
    <dxf>
      <font>
        <b/>
        <i val="0"/>
        <color theme="9" tint="-0.24994659260841701"/>
      </font>
      <fill>
        <patternFill>
          <bgColor theme="9" tint="0.79998168889431442"/>
        </patternFill>
      </fill>
    </dxf>
    <dxf>
      <font>
        <b/>
        <i val="0"/>
        <color rgb="FFFF0000"/>
      </font>
      <fill>
        <patternFill>
          <bgColor theme="5" tint="0.79998168889431442"/>
        </patternFill>
      </fill>
    </dxf>
    <dxf>
      <font>
        <b/>
        <i val="0"/>
        <color theme="9" tint="-0.24994659260841701"/>
      </font>
      <fill>
        <patternFill>
          <bgColor theme="9" tint="0.79998168889431442"/>
        </patternFill>
      </fill>
    </dxf>
    <dxf>
      <font>
        <b/>
        <i val="0"/>
        <color theme="0" tint="-0.499984740745262"/>
      </font>
      <fill>
        <patternFill>
          <bgColor theme="6" tint="0.79998168889431442"/>
        </patternFill>
      </fill>
    </dxf>
    <dxf>
      <font>
        <b/>
        <i val="0"/>
        <color rgb="FFFF0000"/>
      </font>
      <fill>
        <patternFill>
          <bgColor theme="5" tint="0.79998168889431442"/>
        </patternFill>
      </fill>
    </dxf>
    <dxf>
      <font>
        <b/>
        <i val="0"/>
        <color theme="9" tint="-0.24994659260841701"/>
      </font>
      <fill>
        <patternFill>
          <bgColor theme="9" tint="0.79998168889431442"/>
        </patternFill>
      </fill>
    </dxf>
    <dxf>
      <font>
        <b/>
        <i val="0"/>
        <color theme="0" tint="-0.499984740745262"/>
      </font>
      <fill>
        <patternFill>
          <bgColor theme="6" tint="0.79998168889431442"/>
        </patternFill>
      </fill>
    </dxf>
    <dxf>
      <font>
        <b/>
        <i val="0"/>
        <color theme="0" tint="-0.499984740745262"/>
      </font>
      <fill>
        <patternFill>
          <bgColor theme="6" tint="0.79998168889431442"/>
        </patternFill>
      </fill>
    </dxf>
    <dxf>
      <font>
        <b/>
        <i val="0"/>
        <color theme="9" tint="-0.24994659260841701"/>
      </font>
      <fill>
        <patternFill>
          <bgColor theme="9" tint="0.79998168889431442"/>
        </patternFill>
      </fill>
    </dxf>
    <dxf>
      <font>
        <b/>
        <i val="0"/>
        <color rgb="FFFF0000"/>
      </font>
      <fill>
        <patternFill>
          <bgColor theme="5" tint="0.79998168889431442"/>
        </patternFill>
      </fill>
    </dxf>
    <dxf>
      <font>
        <b/>
        <i val="0"/>
        <color theme="0" tint="-0.499984740745262"/>
      </font>
      <fill>
        <patternFill>
          <bgColor theme="6" tint="0.79998168889431442"/>
        </patternFill>
      </fill>
    </dxf>
    <dxf>
      <font>
        <b/>
        <i val="0"/>
        <color theme="9" tint="-0.24994659260841701"/>
      </font>
      <fill>
        <patternFill>
          <bgColor theme="9"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theme="9" tint="-0.24994659260841701"/>
      </font>
      <fill>
        <patternFill>
          <bgColor theme="9" tint="0.79998168889431442"/>
        </patternFill>
      </fill>
    </dxf>
    <dxf>
      <font>
        <b/>
        <i val="0"/>
        <color theme="0" tint="-0.499984740745262"/>
      </font>
      <fill>
        <patternFill>
          <bgColor theme="6" tint="0.79998168889431442"/>
        </patternFill>
      </fill>
    </dxf>
    <dxf>
      <font>
        <b/>
        <i val="0"/>
        <color theme="0" tint="-0.499984740745262"/>
      </font>
      <fill>
        <patternFill>
          <bgColor theme="6" tint="0.79998168889431442"/>
        </patternFill>
      </fill>
    </dxf>
    <dxf>
      <font>
        <b/>
        <i val="0"/>
        <color theme="9" tint="-0.24994659260841701"/>
      </font>
      <fill>
        <patternFill>
          <bgColor theme="9"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theme="9" tint="-0.24994659260841701"/>
      </font>
      <fill>
        <patternFill>
          <bgColor theme="9" tint="0.79998168889431442"/>
        </patternFill>
      </fill>
    </dxf>
    <dxf>
      <font>
        <b/>
        <i val="0"/>
        <color theme="0" tint="-0.499984740745262"/>
      </font>
      <fill>
        <patternFill>
          <bgColor theme="6" tint="0.79998168889431442"/>
        </patternFill>
      </fill>
    </dxf>
    <dxf>
      <font>
        <b/>
        <i val="0"/>
        <color theme="0" tint="-0.499984740745262"/>
      </font>
      <fill>
        <patternFill>
          <bgColor theme="6" tint="0.79998168889431442"/>
        </patternFill>
      </fill>
    </dxf>
    <dxf>
      <font>
        <b/>
        <i val="0"/>
        <color theme="9" tint="-0.24994659260841701"/>
      </font>
      <fill>
        <patternFill>
          <bgColor theme="9" tint="0.79998168889431442"/>
        </patternFill>
      </fill>
    </dxf>
    <dxf>
      <font>
        <b/>
        <i val="0"/>
        <color rgb="FFFF0000"/>
      </font>
      <fill>
        <patternFill>
          <bgColor theme="5" tint="0.79998168889431442"/>
        </patternFill>
      </fill>
    </dxf>
    <dxf>
      <font>
        <b/>
        <i val="0"/>
        <color theme="0" tint="-0.499984740745262"/>
      </font>
      <fill>
        <patternFill>
          <bgColor theme="6" tint="0.79998168889431442"/>
        </patternFill>
      </fill>
    </dxf>
    <dxf>
      <font>
        <b/>
        <i val="0"/>
        <color theme="9" tint="-0.24994659260841701"/>
      </font>
      <fill>
        <patternFill>
          <bgColor theme="9"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theme="9" tint="-0.24994659260841701"/>
      </font>
      <fill>
        <patternFill>
          <bgColor theme="9" tint="0.79998168889431442"/>
        </patternFill>
      </fill>
    </dxf>
    <dxf>
      <font>
        <b/>
        <i val="0"/>
        <color theme="0" tint="-0.499984740745262"/>
      </font>
      <fill>
        <patternFill>
          <bgColor theme="6" tint="0.79998168889431442"/>
        </patternFill>
      </fill>
    </dxf>
    <dxf>
      <font>
        <b/>
        <i val="0"/>
        <color rgb="FFFF0000"/>
      </font>
      <fill>
        <patternFill>
          <bgColor theme="5" tint="0.79998168889431442"/>
        </patternFill>
      </fill>
    </dxf>
    <dxf>
      <font>
        <b/>
        <i val="0"/>
        <color theme="9" tint="-0.24994659260841701"/>
      </font>
      <fill>
        <patternFill>
          <bgColor theme="9" tint="0.79998168889431442"/>
        </patternFill>
      </fill>
    </dxf>
    <dxf>
      <font>
        <b/>
        <i val="0"/>
        <color theme="0" tint="-0.499984740745262"/>
      </font>
      <fill>
        <patternFill>
          <bgColor theme="6" tint="0.79998168889431442"/>
        </patternFill>
      </fill>
    </dxf>
    <dxf>
      <font>
        <b/>
        <i val="0"/>
        <color theme="9" tint="-0.24994659260841701"/>
      </font>
      <fill>
        <patternFill>
          <bgColor theme="9"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theme="9" tint="-0.24994659260841701"/>
      </font>
      <fill>
        <patternFill>
          <bgColor theme="9" tint="0.79998168889431442"/>
        </patternFill>
      </fill>
    </dxf>
    <dxf>
      <font>
        <b/>
        <i val="0"/>
        <color theme="0" tint="-0.499984740745262"/>
      </font>
      <fill>
        <patternFill>
          <bgColor theme="6" tint="0.79998168889431442"/>
        </patternFill>
      </fill>
    </dxf>
    <dxf>
      <font>
        <b/>
        <i val="0"/>
        <color rgb="FFFF0000"/>
      </font>
      <fill>
        <patternFill>
          <bgColor theme="5" tint="0.79998168889431442"/>
        </patternFill>
      </fill>
    </dxf>
    <dxf>
      <font>
        <b/>
        <i val="0"/>
        <color theme="9" tint="-0.24994659260841701"/>
      </font>
      <fill>
        <patternFill>
          <bgColor theme="9" tint="0.79998168889431442"/>
        </patternFill>
      </fill>
    </dxf>
    <dxf>
      <font>
        <b/>
        <i val="0"/>
        <color theme="0" tint="-0.499984740745262"/>
      </font>
      <fill>
        <patternFill>
          <bgColor theme="6" tint="0.79998168889431442"/>
        </patternFill>
      </fill>
    </dxf>
    <dxf>
      <font>
        <b/>
        <i val="0"/>
        <color rgb="FFFF0000"/>
      </font>
      <fill>
        <patternFill>
          <bgColor theme="5" tint="0.79998168889431442"/>
        </patternFill>
      </fill>
    </dxf>
    <dxf>
      <font>
        <b/>
        <i val="0"/>
        <color theme="9" tint="-0.24994659260841701"/>
      </font>
      <fill>
        <patternFill>
          <bgColor theme="9" tint="0.79998168889431442"/>
        </patternFill>
      </fill>
    </dxf>
    <dxf>
      <font>
        <b/>
        <i val="0"/>
        <color theme="0" tint="-0.499984740745262"/>
      </font>
      <fill>
        <patternFill>
          <bgColor theme="6" tint="0.79998168889431442"/>
        </patternFill>
      </fill>
    </dxf>
    <dxf>
      <font>
        <b/>
        <i val="0"/>
        <color rgb="FFFF0000"/>
      </font>
      <fill>
        <patternFill>
          <bgColor theme="5" tint="0.79998168889431442"/>
        </patternFill>
      </fill>
    </dxf>
    <dxf>
      <font>
        <b/>
        <i val="0"/>
        <color theme="9" tint="-0.24994659260841701"/>
      </font>
      <fill>
        <patternFill>
          <bgColor theme="9" tint="0.79998168889431442"/>
        </patternFill>
      </fill>
    </dxf>
    <dxf>
      <font>
        <b/>
        <i val="0"/>
        <color theme="0" tint="-0.499984740745262"/>
      </font>
      <fill>
        <patternFill>
          <bgColor theme="6" tint="0.79998168889431442"/>
        </patternFill>
      </fill>
    </dxf>
    <dxf>
      <font>
        <b/>
        <i val="0"/>
        <color rgb="FFFF0000"/>
      </font>
      <fill>
        <patternFill>
          <bgColor theme="5" tint="0.79998168889431442"/>
        </patternFill>
      </fill>
    </dxf>
    <dxf>
      <font>
        <b/>
        <i val="0"/>
        <color theme="9" tint="-0.24994659260841701"/>
      </font>
      <fill>
        <patternFill>
          <bgColor theme="9" tint="0.79998168889431442"/>
        </patternFill>
      </fill>
    </dxf>
    <dxf>
      <font>
        <b/>
        <i val="0"/>
        <color theme="0" tint="-0.499984740745262"/>
      </font>
      <fill>
        <patternFill>
          <bgColor theme="6" tint="0.79998168889431442"/>
        </patternFill>
      </fill>
    </dxf>
    <dxf>
      <font>
        <b/>
        <i val="0"/>
        <color rgb="FFFF0000"/>
      </font>
      <fill>
        <patternFill>
          <bgColor theme="5" tint="0.79998168889431442"/>
        </patternFill>
      </fill>
    </dxf>
    <dxf>
      <font>
        <b/>
        <i val="0"/>
        <color theme="9" tint="-0.24994659260841701"/>
      </font>
      <fill>
        <patternFill>
          <bgColor theme="9" tint="0.79998168889431442"/>
        </patternFill>
      </fill>
    </dxf>
    <dxf>
      <font>
        <b/>
        <i val="0"/>
        <color theme="0" tint="-0.499984740745262"/>
      </font>
      <fill>
        <patternFill>
          <bgColor theme="6" tint="0.79998168889431442"/>
        </patternFill>
      </fill>
    </dxf>
    <dxf>
      <font>
        <b/>
        <i val="0"/>
        <color rgb="FFFF0000"/>
      </font>
      <fill>
        <patternFill>
          <bgColor theme="5" tint="0.79998168889431442"/>
        </patternFill>
      </fill>
    </dxf>
    <dxf>
      <font>
        <b/>
        <i val="0"/>
        <color theme="9" tint="-0.24994659260841701"/>
      </font>
      <fill>
        <patternFill>
          <bgColor theme="9" tint="0.79998168889431442"/>
        </patternFill>
      </fill>
    </dxf>
    <dxf>
      <font>
        <b/>
        <i val="0"/>
        <color theme="0" tint="-0.499984740745262"/>
      </font>
      <fill>
        <patternFill>
          <bgColor theme="6" tint="0.79998168889431442"/>
        </patternFill>
      </fill>
    </dxf>
    <dxf>
      <font>
        <b/>
        <i val="0"/>
        <color rgb="FFFF0000"/>
      </font>
      <fill>
        <patternFill>
          <bgColor theme="5" tint="0.79998168889431442"/>
        </patternFill>
      </fill>
    </dxf>
    <dxf>
      <font>
        <b/>
        <i val="0"/>
        <color theme="9" tint="-0.24994659260841701"/>
      </font>
      <fill>
        <patternFill>
          <bgColor theme="9" tint="0.79998168889431442"/>
        </patternFill>
      </fill>
    </dxf>
    <dxf>
      <font>
        <b/>
        <i val="0"/>
        <color theme="0" tint="-0.499984740745262"/>
      </font>
      <fill>
        <patternFill>
          <bgColor theme="6" tint="0.79998168889431442"/>
        </patternFill>
      </fill>
    </dxf>
    <dxf>
      <font>
        <b/>
        <i val="0"/>
        <color rgb="FFFF0000"/>
      </font>
      <fill>
        <patternFill>
          <bgColor theme="5" tint="0.79998168889431442"/>
        </patternFill>
      </fill>
    </dxf>
    <dxf>
      <font>
        <b/>
        <i val="0"/>
        <color theme="9" tint="-0.24994659260841701"/>
      </font>
      <fill>
        <patternFill>
          <bgColor theme="9" tint="0.79998168889431442"/>
        </patternFill>
      </fill>
    </dxf>
    <dxf>
      <font>
        <b/>
        <i val="0"/>
        <color theme="0" tint="-0.499984740745262"/>
      </font>
      <fill>
        <patternFill>
          <bgColor theme="6" tint="0.79998168889431442"/>
        </patternFill>
      </fill>
    </dxf>
    <dxf>
      <font>
        <b/>
        <i val="0"/>
        <color rgb="FFFF0000"/>
      </font>
      <fill>
        <patternFill>
          <bgColor theme="5" tint="0.79998168889431442"/>
        </patternFill>
      </fill>
    </dxf>
    <dxf>
      <font>
        <b/>
        <i val="0"/>
        <color theme="9" tint="-0.24994659260841701"/>
      </font>
      <fill>
        <patternFill>
          <bgColor theme="9" tint="0.79998168889431442"/>
        </patternFill>
      </fill>
    </dxf>
    <dxf>
      <font>
        <b/>
        <i val="0"/>
        <color theme="0" tint="-0.499984740745262"/>
      </font>
      <fill>
        <patternFill>
          <bgColor theme="6" tint="0.79998168889431442"/>
        </patternFill>
      </fill>
    </dxf>
    <dxf>
      <font>
        <b/>
        <i val="0"/>
        <color rgb="FFFF0000"/>
      </font>
      <fill>
        <patternFill>
          <bgColor theme="5" tint="0.79998168889431442"/>
        </patternFill>
      </fill>
    </dxf>
    <dxf>
      <font>
        <b/>
        <i val="0"/>
        <color theme="9" tint="-0.24994659260841701"/>
      </font>
      <fill>
        <patternFill>
          <bgColor theme="9" tint="0.79998168889431442"/>
        </patternFill>
      </fill>
    </dxf>
    <dxf>
      <font>
        <b/>
        <i val="0"/>
        <color theme="0" tint="-0.499984740745262"/>
      </font>
      <fill>
        <patternFill>
          <bgColor theme="6" tint="0.79998168889431442"/>
        </patternFill>
      </fill>
    </dxf>
    <dxf>
      <font>
        <b/>
        <i val="0"/>
        <color rgb="FFFF0000"/>
      </font>
      <fill>
        <patternFill>
          <bgColor theme="5" tint="0.79998168889431442"/>
        </patternFill>
      </fill>
    </dxf>
    <dxf>
      <font>
        <b/>
        <i val="0"/>
        <color theme="9" tint="-0.24994659260841701"/>
      </font>
      <fill>
        <patternFill>
          <bgColor theme="9" tint="0.79998168889431442"/>
        </patternFill>
      </fill>
    </dxf>
    <dxf>
      <font>
        <b/>
        <i val="0"/>
        <color theme="0" tint="-0.499984740745262"/>
      </font>
      <fill>
        <patternFill>
          <bgColor theme="6" tint="0.79998168889431442"/>
        </patternFill>
      </fill>
    </dxf>
    <dxf>
      <font>
        <b/>
        <i val="0"/>
        <color theme="9" tint="-0.24994659260841701"/>
      </font>
      <fill>
        <patternFill>
          <bgColor theme="9" tint="0.79998168889431442"/>
        </patternFill>
      </fill>
    </dxf>
    <dxf>
      <font>
        <b/>
        <i val="0"/>
        <color rgb="FFFF0000"/>
      </font>
      <fill>
        <patternFill>
          <bgColor theme="5" tint="0.79998168889431442"/>
        </patternFill>
      </fill>
    </dxf>
    <dxf>
      <font>
        <b/>
        <i val="0"/>
        <color theme="0" tint="-0.499984740745262"/>
      </font>
      <fill>
        <patternFill>
          <bgColor theme="6" tint="0.79998168889431442"/>
        </patternFill>
      </fill>
    </dxf>
    <dxf>
      <font>
        <b/>
        <i val="0"/>
        <color theme="0" tint="-0.499984740745262"/>
      </font>
      <fill>
        <patternFill>
          <bgColor theme="6" tint="0.79998168889431442"/>
        </patternFill>
      </fill>
    </dxf>
    <dxf>
      <font>
        <b/>
        <i val="0"/>
        <color rgb="FFFF0000"/>
      </font>
      <fill>
        <patternFill>
          <bgColor theme="5" tint="0.79998168889431442"/>
        </patternFill>
      </fill>
    </dxf>
    <dxf>
      <font>
        <b/>
        <i val="0"/>
        <color theme="9" tint="-0.24994659260841701"/>
      </font>
      <fill>
        <patternFill>
          <bgColor theme="9" tint="0.79998168889431442"/>
        </patternFill>
      </fill>
    </dxf>
    <dxf>
      <font>
        <b/>
        <i val="0"/>
        <color theme="9" tint="-0.24994659260841701"/>
      </font>
      <fill>
        <patternFill>
          <bgColor theme="9" tint="0.79998168889431442"/>
        </patternFill>
      </fill>
    </dxf>
    <dxf>
      <font>
        <b/>
        <i val="0"/>
        <color theme="0" tint="-0.499984740745262"/>
      </font>
      <fill>
        <patternFill>
          <bgColor theme="6"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theme="9" tint="-0.24994659260841701"/>
      </font>
      <fill>
        <patternFill>
          <bgColor theme="9" tint="0.79998168889431442"/>
        </patternFill>
      </fill>
    </dxf>
    <dxf>
      <font>
        <b/>
        <i val="0"/>
        <color theme="0" tint="-0.499984740745262"/>
      </font>
      <fill>
        <patternFill>
          <bgColor theme="6" tint="0.79998168889431442"/>
        </patternFill>
      </fill>
    </dxf>
    <dxf>
      <font>
        <b/>
        <i val="0"/>
        <color rgb="FFFF0000"/>
      </font>
      <fill>
        <patternFill>
          <bgColor theme="5" tint="0.79998168889431442"/>
        </patternFill>
      </fill>
    </dxf>
    <dxf>
      <font>
        <b/>
        <i val="0"/>
        <color theme="9" tint="-0.24994659260841701"/>
      </font>
      <fill>
        <patternFill>
          <bgColor theme="9" tint="0.79998168889431442"/>
        </patternFill>
      </fill>
    </dxf>
    <dxf>
      <font>
        <b/>
        <i val="0"/>
        <color theme="0" tint="-0.499984740745262"/>
      </font>
      <fill>
        <patternFill>
          <bgColor theme="6" tint="0.79998168889431442"/>
        </patternFill>
      </fill>
    </dxf>
    <dxf>
      <font>
        <b/>
        <i val="0"/>
        <color rgb="FFFF0000"/>
      </font>
      <fill>
        <patternFill>
          <bgColor theme="5" tint="0.79998168889431442"/>
        </patternFill>
      </fill>
    </dxf>
    <dxf>
      <font>
        <b/>
        <i val="0"/>
        <color theme="9" tint="-0.24994659260841701"/>
      </font>
      <fill>
        <patternFill>
          <bgColor theme="9" tint="0.79998168889431442"/>
        </patternFill>
      </fill>
    </dxf>
    <dxf>
      <font>
        <b/>
        <i val="0"/>
        <color theme="0" tint="-0.499984740745262"/>
      </font>
      <fill>
        <patternFill>
          <bgColor theme="6" tint="0.79998168889431442"/>
        </patternFill>
      </fill>
    </dxf>
    <dxf>
      <font>
        <b/>
        <i val="0"/>
        <color rgb="FFFF0000"/>
      </font>
      <fill>
        <patternFill>
          <bgColor theme="5" tint="0.79998168889431442"/>
        </patternFill>
      </fill>
    </dxf>
    <dxf>
      <font>
        <b/>
        <i val="0"/>
        <color theme="9" tint="-0.24994659260841701"/>
      </font>
      <fill>
        <patternFill>
          <bgColor theme="9" tint="0.79998168889431442"/>
        </patternFill>
      </fill>
    </dxf>
    <dxf>
      <font>
        <b/>
        <i val="0"/>
        <color theme="0" tint="-0.499984740745262"/>
      </font>
      <fill>
        <patternFill>
          <bgColor theme="6" tint="0.79998168889431442"/>
        </patternFill>
      </fill>
    </dxf>
    <dxf>
      <font>
        <b/>
        <i val="0"/>
        <color rgb="FFFF0000"/>
      </font>
      <fill>
        <patternFill>
          <bgColor theme="5" tint="0.79998168889431442"/>
        </patternFill>
      </fill>
    </dxf>
    <dxf>
      <font>
        <b/>
        <i val="0"/>
        <color theme="9" tint="-0.24994659260841701"/>
      </font>
      <fill>
        <patternFill>
          <bgColor theme="9" tint="0.79998168889431442"/>
        </patternFill>
      </fill>
    </dxf>
    <dxf>
      <font>
        <b/>
        <i val="0"/>
        <color theme="0" tint="-0.499984740745262"/>
      </font>
      <fill>
        <patternFill>
          <bgColor theme="6" tint="0.79998168889431442"/>
        </patternFill>
      </fill>
    </dxf>
    <dxf>
      <font>
        <b/>
        <i val="0"/>
        <color rgb="FFFF0000"/>
      </font>
      <fill>
        <patternFill>
          <bgColor theme="5" tint="0.79998168889431442"/>
        </patternFill>
      </fill>
    </dxf>
    <dxf>
      <font>
        <b/>
        <i val="0"/>
        <color theme="9" tint="-0.24994659260841701"/>
      </font>
      <fill>
        <patternFill>
          <bgColor theme="9" tint="0.79998168889431442"/>
        </patternFill>
      </fill>
    </dxf>
    <dxf>
      <font>
        <b/>
        <i val="0"/>
        <color theme="0" tint="-0.499984740745262"/>
      </font>
      <fill>
        <patternFill>
          <bgColor theme="6" tint="0.79998168889431442"/>
        </patternFill>
      </fill>
    </dxf>
    <dxf>
      <font>
        <b/>
        <i val="0"/>
        <color theme="9" tint="-0.24994659260841701"/>
      </font>
      <fill>
        <patternFill>
          <bgColor theme="9" tint="0.79998168889431442"/>
        </patternFill>
      </fill>
    </dxf>
    <dxf>
      <font>
        <b/>
        <i val="0"/>
        <color theme="0" tint="-0.499984740745262"/>
      </font>
      <fill>
        <patternFill>
          <bgColor theme="6"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theme="9" tint="-0.24994659260841701"/>
      </font>
      <fill>
        <patternFill>
          <bgColor theme="9" tint="0.79998168889431442"/>
        </patternFill>
      </fill>
    </dxf>
    <dxf>
      <font>
        <b/>
        <i val="0"/>
        <color theme="0" tint="-0.499984740745262"/>
      </font>
      <fill>
        <patternFill>
          <bgColor theme="6" tint="0.79998168889431442"/>
        </patternFill>
      </fill>
    </dxf>
    <dxf>
      <font>
        <b/>
        <i val="0"/>
        <color theme="9" tint="-0.24994659260841701"/>
      </font>
      <fill>
        <patternFill>
          <bgColor theme="9" tint="0.79998168889431442"/>
        </patternFill>
      </fill>
    </dxf>
    <dxf>
      <font>
        <b/>
        <i val="0"/>
        <color theme="0" tint="-0.499984740745262"/>
      </font>
      <fill>
        <patternFill>
          <bgColor theme="6"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theme="9" tint="-0.24994659260841701"/>
      </font>
      <fill>
        <patternFill>
          <bgColor theme="9" tint="0.79998168889431442"/>
        </patternFill>
      </fill>
    </dxf>
    <dxf>
      <font>
        <b/>
        <i val="0"/>
        <color theme="0" tint="-0.499984740745262"/>
      </font>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22"/>
  <sheetViews>
    <sheetView topLeftCell="A5" zoomScaleNormal="100" zoomScaleSheetLayoutView="115" workbookViewId="0">
      <selection activeCell="O5" sqref="O5"/>
    </sheetView>
  </sheetViews>
  <sheetFormatPr defaultRowHeight="15" x14ac:dyDescent="0.25"/>
  <cols>
    <col min="3" max="3" width="34.5703125" customWidth="1"/>
    <col min="7" max="7" width="14.28515625" customWidth="1"/>
    <col min="8" max="8" width="40.140625" customWidth="1"/>
  </cols>
  <sheetData>
    <row r="1" spans="2:8" ht="15.75" thickBot="1" x14ac:dyDescent="0.3"/>
    <row r="2" spans="2:8" ht="58.9" customHeight="1" thickBot="1" x14ac:dyDescent="0.3">
      <c r="B2" s="110" t="s">
        <v>0</v>
      </c>
      <c r="C2" s="111"/>
      <c r="D2" s="111"/>
      <c r="E2" s="111"/>
      <c r="F2" s="111"/>
      <c r="G2" s="111"/>
      <c r="H2" s="112"/>
    </row>
    <row r="3" spans="2:8" ht="31.9" customHeight="1" x14ac:dyDescent="0.25">
      <c r="B3" s="102" t="s">
        <v>1</v>
      </c>
      <c r="C3" s="103"/>
      <c r="D3" s="104" t="s">
        <v>156</v>
      </c>
      <c r="E3" s="105"/>
      <c r="F3" s="105"/>
      <c r="G3" s="105"/>
      <c r="H3" s="106"/>
    </row>
    <row r="4" spans="2:8" ht="31.9" customHeight="1" x14ac:dyDescent="0.25">
      <c r="B4" s="89" t="s">
        <v>2</v>
      </c>
      <c r="C4" s="90"/>
      <c r="D4" s="91" t="s">
        <v>157</v>
      </c>
      <c r="E4" s="92"/>
      <c r="F4" s="92"/>
      <c r="G4" s="92"/>
      <c r="H4" s="93"/>
    </row>
    <row r="5" spans="2:8" ht="66" customHeight="1" x14ac:dyDescent="0.25">
      <c r="B5" s="89" t="s">
        <v>3</v>
      </c>
      <c r="C5" s="90"/>
      <c r="D5" s="91" t="s">
        <v>158</v>
      </c>
      <c r="E5" s="92"/>
      <c r="F5" s="92"/>
      <c r="G5" s="92"/>
      <c r="H5" s="93"/>
    </row>
    <row r="6" spans="2:8" ht="31.9" customHeight="1" thickBot="1" x14ac:dyDescent="0.3">
      <c r="B6" s="97" t="s">
        <v>4</v>
      </c>
      <c r="C6" s="98"/>
      <c r="D6" s="107" t="s">
        <v>159</v>
      </c>
      <c r="E6" s="108"/>
      <c r="F6" s="108"/>
      <c r="G6" s="108"/>
      <c r="H6" s="109"/>
    </row>
    <row r="7" spans="2:8" ht="31.9" customHeight="1" x14ac:dyDescent="0.25">
      <c r="B7" s="102" t="s">
        <v>5</v>
      </c>
      <c r="C7" s="103"/>
      <c r="D7" s="104" t="s">
        <v>294</v>
      </c>
      <c r="E7" s="105"/>
      <c r="F7" s="105"/>
      <c r="G7" s="105"/>
      <c r="H7" s="106"/>
    </row>
    <row r="8" spans="2:8" ht="31.9" customHeight="1" x14ac:dyDescent="0.25">
      <c r="B8" s="89" t="s">
        <v>6</v>
      </c>
      <c r="C8" s="90"/>
      <c r="D8" s="91" t="s">
        <v>161</v>
      </c>
      <c r="E8" s="92"/>
      <c r="F8" s="92"/>
      <c r="G8" s="92"/>
      <c r="H8" s="93"/>
    </row>
    <row r="9" spans="2:8" ht="31.9" customHeight="1" x14ac:dyDescent="0.25">
      <c r="B9" s="89" t="s">
        <v>7</v>
      </c>
      <c r="C9" s="90"/>
      <c r="D9" s="91" t="s">
        <v>294</v>
      </c>
      <c r="E9" s="92"/>
      <c r="F9" s="92"/>
      <c r="G9" s="92"/>
      <c r="H9" s="93"/>
    </row>
    <row r="10" spans="2:8" ht="31.9" customHeight="1" thickBot="1" x14ac:dyDescent="0.3">
      <c r="B10" s="97" t="s">
        <v>8</v>
      </c>
      <c r="C10" s="98"/>
      <c r="D10" s="122">
        <v>500000000</v>
      </c>
      <c r="E10" s="123"/>
      <c r="F10" s="123"/>
      <c r="G10" s="123"/>
      <c r="H10" s="124"/>
    </row>
    <row r="11" spans="2:8" ht="31.9" customHeight="1" x14ac:dyDescent="0.25">
      <c r="B11" s="102" t="s">
        <v>9</v>
      </c>
      <c r="C11" s="103"/>
      <c r="D11" s="125" t="s">
        <v>294</v>
      </c>
      <c r="E11" s="126"/>
      <c r="F11" s="126"/>
      <c r="G11" s="126"/>
      <c r="H11" s="127"/>
    </row>
    <row r="12" spans="2:8" ht="31.9" customHeight="1" x14ac:dyDescent="0.25">
      <c r="B12" s="89" t="s">
        <v>10</v>
      </c>
      <c r="C12" s="90"/>
      <c r="D12" s="94" t="s">
        <v>294</v>
      </c>
      <c r="E12" s="95"/>
      <c r="F12" s="95"/>
      <c r="G12" s="95"/>
      <c r="H12" s="96"/>
    </row>
    <row r="13" spans="2:8" ht="31.9" customHeight="1" thickBot="1" x14ac:dyDescent="0.3">
      <c r="B13" s="97" t="s">
        <v>11</v>
      </c>
      <c r="C13" s="98"/>
      <c r="D13" s="99" t="s">
        <v>294</v>
      </c>
      <c r="E13" s="100"/>
      <c r="F13" s="100"/>
      <c r="G13" s="100"/>
      <c r="H13" s="101"/>
    </row>
    <row r="14" spans="2:8" ht="31.9" customHeight="1" thickBot="1" x14ac:dyDescent="0.3">
      <c r="B14" s="130" t="s">
        <v>12</v>
      </c>
      <c r="C14" s="131"/>
      <c r="D14" s="131"/>
      <c r="E14" s="131"/>
      <c r="F14" s="131"/>
      <c r="G14" s="131"/>
      <c r="H14" s="132"/>
    </row>
    <row r="15" spans="2:8" ht="66" customHeight="1" x14ac:dyDescent="0.25">
      <c r="B15" s="133" t="s">
        <v>163</v>
      </c>
      <c r="C15" s="134"/>
      <c r="D15" s="134"/>
      <c r="E15" s="134"/>
      <c r="F15" s="134"/>
      <c r="G15" s="10" t="s">
        <v>13</v>
      </c>
      <c r="H15" s="48" t="s">
        <v>14</v>
      </c>
    </row>
    <row r="16" spans="2:8" ht="45" customHeight="1" thickBot="1" x14ac:dyDescent="0.3">
      <c r="B16" s="128" t="s">
        <v>279</v>
      </c>
      <c r="C16" s="129"/>
      <c r="D16" s="129"/>
      <c r="E16" s="129"/>
      <c r="F16" s="129"/>
      <c r="G16" s="13" t="s">
        <v>13</v>
      </c>
      <c r="H16" s="49" t="str">
        <f>IF(G16="TAK",robocze!B13,robocze!B12)</f>
        <v>Projekt rekomendowany do II etapu oceny</v>
      </c>
    </row>
    <row r="17" spans="2:8" ht="30.6" customHeight="1" x14ac:dyDescent="0.25">
      <c r="B17" s="114" t="s">
        <v>16</v>
      </c>
      <c r="C17" s="115"/>
      <c r="D17" s="113" t="s">
        <v>17</v>
      </c>
      <c r="E17" s="113"/>
      <c r="F17" s="113"/>
      <c r="G17" s="120"/>
      <c r="H17" s="121"/>
    </row>
    <row r="18" spans="2:8" ht="30.6" customHeight="1" x14ac:dyDescent="0.25">
      <c r="B18" s="116"/>
      <c r="C18" s="117"/>
      <c r="D18" s="143" t="s">
        <v>18</v>
      </c>
      <c r="E18" s="143"/>
      <c r="F18" s="143"/>
      <c r="G18" s="135"/>
      <c r="H18" s="136"/>
    </row>
    <row r="19" spans="2:8" ht="63.6" customHeight="1" thickBot="1" x14ac:dyDescent="0.3">
      <c r="B19" s="118"/>
      <c r="C19" s="119"/>
      <c r="D19" s="144" t="s">
        <v>19</v>
      </c>
      <c r="E19" s="144"/>
      <c r="F19" s="144"/>
      <c r="G19" s="137"/>
      <c r="H19" s="138"/>
    </row>
    <row r="20" spans="2:8" ht="30.6" customHeight="1" x14ac:dyDescent="0.25">
      <c r="B20" s="116" t="s">
        <v>20</v>
      </c>
      <c r="C20" s="117"/>
      <c r="D20" s="145" t="s">
        <v>17</v>
      </c>
      <c r="E20" s="145"/>
      <c r="F20" s="145"/>
      <c r="G20" s="139"/>
      <c r="H20" s="140"/>
    </row>
    <row r="21" spans="2:8" ht="30.6" customHeight="1" x14ac:dyDescent="0.25">
      <c r="B21" s="116"/>
      <c r="C21" s="117"/>
      <c r="D21" s="143" t="s">
        <v>18</v>
      </c>
      <c r="E21" s="143"/>
      <c r="F21" s="143"/>
      <c r="G21" s="135"/>
      <c r="H21" s="136"/>
    </row>
    <row r="22" spans="2:8" ht="60.6" customHeight="1" thickBot="1" x14ac:dyDescent="0.3">
      <c r="B22" s="118"/>
      <c r="C22" s="119"/>
      <c r="D22" s="144" t="s">
        <v>19</v>
      </c>
      <c r="E22" s="144"/>
      <c r="F22" s="144"/>
      <c r="G22" s="141"/>
      <c r="H22" s="142"/>
    </row>
  </sheetData>
  <mergeCells count="40">
    <mergeCell ref="G20:H20"/>
    <mergeCell ref="G21:H21"/>
    <mergeCell ref="G22:H22"/>
    <mergeCell ref="B20:C22"/>
    <mergeCell ref="D18:F18"/>
    <mergeCell ref="D19:F19"/>
    <mergeCell ref="D20:F20"/>
    <mergeCell ref="D21:F21"/>
    <mergeCell ref="D22:F22"/>
    <mergeCell ref="D17:F17"/>
    <mergeCell ref="B17:C19"/>
    <mergeCell ref="G17:H17"/>
    <mergeCell ref="B9:C9"/>
    <mergeCell ref="D9:H9"/>
    <mergeCell ref="B10:C10"/>
    <mergeCell ref="D10:H10"/>
    <mergeCell ref="B11:C11"/>
    <mergeCell ref="D11:H11"/>
    <mergeCell ref="B16:F16"/>
    <mergeCell ref="B14:H14"/>
    <mergeCell ref="B15:F15"/>
    <mergeCell ref="G18:H18"/>
    <mergeCell ref="G19:H19"/>
    <mergeCell ref="B2:H2"/>
    <mergeCell ref="B3:C3"/>
    <mergeCell ref="D3:H3"/>
    <mergeCell ref="B4:C4"/>
    <mergeCell ref="D4:H4"/>
    <mergeCell ref="B5:C5"/>
    <mergeCell ref="D5:H5"/>
    <mergeCell ref="B6:C6"/>
    <mergeCell ref="B7:C7"/>
    <mergeCell ref="D7:H7"/>
    <mergeCell ref="D6:H6"/>
    <mergeCell ref="B8:C8"/>
    <mergeCell ref="D8:H8"/>
    <mergeCell ref="B12:C12"/>
    <mergeCell ref="D12:H12"/>
    <mergeCell ref="B13:C13"/>
    <mergeCell ref="D13:H13"/>
  </mergeCells>
  <conditionalFormatting sqref="G15:G16">
    <cfRule type="cellIs" dxfId="133" priority="7" operator="equal">
      <formula>"NIE DOTYCZY"</formula>
    </cfRule>
    <cfRule type="containsText" dxfId="132" priority="8" operator="containsText" text="TAK">
      <formula>NOT(ISERROR(SEARCH("TAK",G15)))</formula>
    </cfRule>
    <cfRule type="cellIs" dxfId="131" priority="9" operator="equal">
      <formula>"NIE"</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robocze!$B$3:$B$4</xm:f>
          </x14:formula1>
          <xm:sqref>G16</xm:sqref>
        </x14:dataValidation>
        <x14:dataValidation type="list" allowBlank="1" showInputMessage="1" showErrorMessage="1" xr:uid="{00000000-0002-0000-0000-000001000000}">
          <x14:formula1>
            <xm:f>robocze!$B$7:$B$9</xm:f>
          </x14:formula1>
          <xm:sqref>G15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K55"/>
  <sheetViews>
    <sheetView tabSelected="1" topLeftCell="A41" workbookViewId="0">
      <selection activeCell="C32" sqref="C32:F32"/>
    </sheetView>
  </sheetViews>
  <sheetFormatPr defaultRowHeight="15" x14ac:dyDescent="0.25"/>
  <cols>
    <col min="2" max="2" width="12.42578125" style="1" customWidth="1"/>
    <col min="3" max="3" width="34.5703125" customWidth="1"/>
    <col min="6" max="6" width="15" style="1" customWidth="1"/>
    <col min="7" max="7" width="14.28515625" style="1" customWidth="1"/>
    <col min="8" max="8" width="40.140625" customWidth="1"/>
  </cols>
  <sheetData>
    <row r="1" spans="2:8" ht="15.75" thickBot="1" x14ac:dyDescent="0.3"/>
    <row r="2" spans="2:8" ht="56.45" customHeight="1" thickBot="1" x14ac:dyDescent="0.3">
      <c r="B2" s="110" t="s">
        <v>0</v>
      </c>
      <c r="C2" s="207"/>
      <c r="D2" s="207"/>
      <c r="E2" s="207"/>
      <c r="F2" s="207"/>
      <c r="G2" s="207"/>
      <c r="H2" s="208"/>
    </row>
    <row r="3" spans="2:8" ht="38.450000000000003" customHeight="1" x14ac:dyDescent="0.25">
      <c r="B3" s="102" t="s">
        <v>5</v>
      </c>
      <c r="C3" s="103"/>
      <c r="D3" s="104" t="str">
        <f>'I etap oceny strona tytułowa'!D7:H7</f>
        <v>xxxxxxxxxxxxx</v>
      </c>
      <c r="E3" s="105"/>
      <c r="F3" s="105"/>
      <c r="G3" s="105"/>
      <c r="H3" s="106"/>
    </row>
    <row r="4" spans="2:8" ht="38.450000000000003" customHeight="1" x14ac:dyDescent="0.25">
      <c r="B4" s="89" t="s">
        <v>6</v>
      </c>
      <c r="C4" s="90"/>
      <c r="D4" s="91" t="str">
        <f>'I etap oceny strona tytułowa'!D8:H8</f>
        <v>FENX.01.02-00.00.01-001/23</v>
      </c>
      <c r="E4" s="92"/>
      <c r="F4" s="92"/>
      <c r="G4" s="92"/>
      <c r="H4" s="93"/>
    </row>
    <row r="5" spans="2:8" ht="38.450000000000003" customHeight="1" thickBot="1" x14ac:dyDescent="0.3">
      <c r="B5" s="97" t="s">
        <v>7</v>
      </c>
      <c r="C5" s="98"/>
      <c r="D5" s="206" t="str">
        <f>'I etap oceny strona tytułowa'!D9:H9</f>
        <v>xxxxxxxxxxxxx</v>
      </c>
      <c r="E5" s="100"/>
      <c r="F5" s="100"/>
      <c r="G5" s="100"/>
      <c r="H5" s="101"/>
    </row>
    <row r="6" spans="2:8" ht="47.45" customHeight="1" thickBot="1" x14ac:dyDescent="0.3">
      <c r="B6" s="130" t="s">
        <v>201</v>
      </c>
      <c r="C6" s="201"/>
      <c r="D6" s="201"/>
      <c r="E6" s="201"/>
      <c r="F6" s="201"/>
      <c r="G6" s="201"/>
      <c r="H6" s="202"/>
    </row>
    <row r="7" spans="2:8" ht="42" customHeight="1" thickBot="1" x14ac:dyDescent="0.3">
      <c r="B7" s="81" t="s">
        <v>296</v>
      </c>
      <c r="C7" s="203" t="s">
        <v>23</v>
      </c>
      <c r="D7" s="204"/>
      <c r="E7" s="204"/>
      <c r="F7" s="205"/>
      <c r="G7" s="82" t="s">
        <v>24</v>
      </c>
      <c r="H7" s="83" t="s">
        <v>25</v>
      </c>
    </row>
    <row r="8" spans="2:8" ht="63" customHeight="1" x14ac:dyDescent="0.25">
      <c r="B8" s="35">
        <v>1</v>
      </c>
      <c r="C8" s="200" t="s">
        <v>26</v>
      </c>
      <c r="D8" s="200"/>
      <c r="E8" s="200"/>
      <c r="F8" s="200"/>
      <c r="G8" s="79" t="str">
        <f>IF(AND(G9="TAK",G10="TAK",G11="TAK", G12="TAK", G13="TAK", G14="TAK"),"TAK","NIE")</f>
        <v>TAK</v>
      </c>
      <c r="H8" s="80"/>
    </row>
    <row r="9" spans="2:8" ht="27.75" customHeight="1" x14ac:dyDescent="0.25">
      <c r="B9" s="18" t="s">
        <v>27</v>
      </c>
      <c r="C9" s="180" t="s">
        <v>28</v>
      </c>
      <c r="D9" s="180"/>
      <c r="E9" s="180"/>
      <c r="F9" s="180"/>
      <c r="G9" s="9" t="s">
        <v>13</v>
      </c>
      <c r="H9" s="32"/>
    </row>
    <row r="10" spans="2:8" ht="39.75" customHeight="1" x14ac:dyDescent="0.25">
      <c r="B10" s="18" t="s">
        <v>29</v>
      </c>
      <c r="C10" s="180" t="s">
        <v>30</v>
      </c>
      <c r="D10" s="180"/>
      <c r="E10" s="180"/>
      <c r="F10" s="180"/>
      <c r="G10" s="9" t="s">
        <v>13</v>
      </c>
      <c r="H10" s="32"/>
    </row>
    <row r="11" spans="2:8" x14ac:dyDescent="0.25">
      <c r="B11" s="18" t="s">
        <v>31</v>
      </c>
      <c r="C11" s="180" t="s">
        <v>32</v>
      </c>
      <c r="D11" s="180"/>
      <c r="E11" s="180"/>
      <c r="F11" s="180"/>
      <c r="G11" s="9" t="s">
        <v>13</v>
      </c>
      <c r="H11" s="32"/>
    </row>
    <row r="12" spans="2:8" x14ac:dyDescent="0.25">
      <c r="B12" s="18" t="s">
        <v>33</v>
      </c>
      <c r="C12" s="180" t="s">
        <v>34</v>
      </c>
      <c r="D12" s="180"/>
      <c r="E12" s="180"/>
      <c r="F12" s="180"/>
      <c r="G12" s="9" t="s">
        <v>13</v>
      </c>
      <c r="H12" s="32"/>
    </row>
    <row r="13" spans="2:8" ht="16.5" customHeight="1" x14ac:dyDescent="0.25">
      <c r="B13" s="18" t="s">
        <v>35</v>
      </c>
      <c r="C13" s="180" t="s">
        <v>36</v>
      </c>
      <c r="D13" s="180"/>
      <c r="E13" s="180"/>
      <c r="F13" s="180"/>
      <c r="G13" s="9" t="s">
        <v>13</v>
      </c>
      <c r="H13" s="33"/>
    </row>
    <row r="14" spans="2:8" ht="26.25" customHeight="1" thickBot="1" x14ac:dyDescent="0.3">
      <c r="B14" s="12" t="s">
        <v>37</v>
      </c>
      <c r="C14" s="185" t="s">
        <v>38</v>
      </c>
      <c r="D14" s="185"/>
      <c r="E14" s="185"/>
      <c r="F14" s="185"/>
      <c r="G14" s="13" t="s">
        <v>13</v>
      </c>
      <c r="H14" s="34"/>
    </row>
    <row r="15" spans="2:8" ht="33.6" customHeight="1" x14ac:dyDescent="0.25">
      <c r="B15" s="11">
        <v>2</v>
      </c>
      <c r="C15" s="179" t="s">
        <v>39</v>
      </c>
      <c r="D15" s="179"/>
      <c r="E15" s="179"/>
      <c r="F15" s="179"/>
      <c r="G15" s="20" t="str">
        <f>IF(AND(G16="TAK",G17="TAK"),"TAK","NIE")</f>
        <v>TAK</v>
      </c>
      <c r="H15" s="15"/>
    </row>
    <row r="16" spans="2:8" ht="30.75" customHeight="1" x14ac:dyDescent="0.25">
      <c r="B16" s="18" t="s">
        <v>40</v>
      </c>
      <c r="C16" s="180" t="s">
        <v>41</v>
      </c>
      <c r="D16" s="180"/>
      <c r="E16" s="180"/>
      <c r="F16" s="180"/>
      <c r="G16" s="9" t="s">
        <v>13</v>
      </c>
      <c r="H16" s="32"/>
    </row>
    <row r="17" spans="2:8" ht="52.5" customHeight="1" thickBot="1" x14ac:dyDescent="0.3">
      <c r="B17" s="12" t="s">
        <v>42</v>
      </c>
      <c r="C17" s="148" t="s">
        <v>43</v>
      </c>
      <c r="D17" s="149"/>
      <c r="E17" s="149"/>
      <c r="F17" s="150"/>
      <c r="G17" s="13" t="s">
        <v>13</v>
      </c>
      <c r="H17" s="34"/>
    </row>
    <row r="18" spans="2:8" ht="38.450000000000003" customHeight="1" x14ac:dyDescent="0.25">
      <c r="B18" s="11">
        <v>3</v>
      </c>
      <c r="C18" s="197" t="s">
        <v>44</v>
      </c>
      <c r="D18" s="197"/>
      <c r="E18" s="197"/>
      <c r="F18" s="197"/>
      <c r="G18" s="198" t="s">
        <v>13</v>
      </c>
      <c r="H18" s="146"/>
    </row>
    <row r="19" spans="2:8" ht="42.75" customHeight="1" thickBot="1" x14ac:dyDescent="0.3">
      <c r="B19" s="12" t="s">
        <v>45</v>
      </c>
      <c r="C19" s="185" t="s">
        <v>46</v>
      </c>
      <c r="D19" s="185"/>
      <c r="E19" s="185"/>
      <c r="F19" s="185"/>
      <c r="G19" s="199"/>
      <c r="H19" s="147"/>
    </row>
    <row r="20" spans="2:8" ht="41.45" customHeight="1" x14ac:dyDescent="0.25">
      <c r="B20" s="35">
        <v>4</v>
      </c>
      <c r="C20" s="200" t="s">
        <v>47</v>
      </c>
      <c r="D20" s="200"/>
      <c r="E20" s="200"/>
      <c r="F20" s="200"/>
      <c r="G20" s="178" t="s">
        <v>13</v>
      </c>
      <c r="H20" s="181"/>
    </row>
    <row r="21" spans="2:8" ht="113.45" customHeight="1" thickBot="1" x14ac:dyDescent="0.3">
      <c r="B21" s="12" t="s">
        <v>48</v>
      </c>
      <c r="C21" s="148" t="s">
        <v>49</v>
      </c>
      <c r="D21" s="149"/>
      <c r="E21" s="149"/>
      <c r="F21" s="150"/>
      <c r="G21" s="155"/>
      <c r="H21" s="147"/>
    </row>
    <row r="22" spans="2:8" ht="40.15" customHeight="1" x14ac:dyDescent="0.25">
      <c r="B22" s="11">
        <v>5</v>
      </c>
      <c r="C22" s="151" t="s">
        <v>50</v>
      </c>
      <c r="D22" s="152"/>
      <c r="E22" s="152"/>
      <c r="F22" s="152"/>
      <c r="G22" s="17" t="str">
        <f>IF(AND(G23="TAK",G24="TAK",G25="TAK", G26="TAK", G27="TAK", G28="TAK", G29="TAK"),"TAK","NIE")</f>
        <v>TAK</v>
      </c>
      <c r="H22" s="36"/>
    </row>
    <row r="23" spans="2:8" ht="26.45" customHeight="1" x14ac:dyDescent="0.25">
      <c r="B23" s="18" t="s">
        <v>51</v>
      </c>
      <c r="C23" s="170" t="s">
        <v>52</v>
      </c>
      <c r="D23" s="171"/>
      <c r="E23" s="171"/>
      <c r="F23" s="172"/>
      <c r="G23" s="9" t="s">
        <v>13</v>
      </c>
      <c r="H23" s="37"/>
    </row>
    <row r="24" spans="2:8" ht="26.45" customHeight="1" x14ac:dyDescent="0.25">
      <c r="B24" s="18" t="s">
        <v>53</v>
      </c>
      <c r="C24" s="170" t="s">
        <v>54</v>
      </c>
      <c r="D24" s="171"/>
      <c r="E24" s="171"/>
      <c r="F24" s="172"/>
      <c r="G24" s="9" t="s">
        <v>13</v>
      </c>
      <c r="H24" s="37"/>
    </row>
    <row r="25" spans="2:8" ht="26.45" customHeight="1" x14ac:dyDescent="0.25">
      <c r="B25" s="18" t="s">
        <v>55</v>
      </c>
      <c r="C25" s="170" t="s">
        <v>56</v>
      </c>
      <c r="D25" s="171"/>
      <c r="E25" s="171"/>
      <c r="F25" s="172"/>
      <c r="G25" s="9" t="s">
        <v>13</v>
      </c>
      <c r="H25" s="37"/>
    </row>
    <row r="26" spans="2:8" ht="26.45" customHeight="1" x14ac:dyDescent="0.25">
      <c r="B26" s="18" t="s">
        <v>57</v>
      </c>
      <c r="C26" s="170" t="s">
        <v>58</v>
      </c>
      <c r="D26" s="171"/>
      <c r="E26" s="171"/>
      <c r="F26" s="172"/>
      <c r="G26" s="9" t="s">
        <v>13</v>
      </c>
      <c r="H26" s="37"/>
    </row>
    <row r="27" spans="2:8" ht="26.45" customHeight="1" x14ac:dyDescent="0.25">
      <c r="B27" s="18" t="s">
        <v>59</v>
      </c>
      <c r="C27" s="170" t="s">
        <v>60</v>
      </c>
      <c r="D27" s="171"/>
      <c r="E27" s="171"/>
      <c r="F27" s="172"/>
      <c r="G27" s="9" t="s">
        <v>13</v>
      </c>
      <c r="H27" s="37"/>
    </row>
    <row r="28" spans="2:8" ht="39" customHeight="1" x14ac:dyDescent="0.25">
      <c r="B28" s="18" t="s">
        <v>61</v>
      </c>
      <c r="C28" s="170" t="s">
        <v>62</v>
      </c>
      <c r="D28" s="171"/>
      <c r="E28" s="171"/>
      <c r="F28" s="172"/>
      <c r="G28" s="9" t="s">
        <v>13</v>
      </c>
      <c r="H28" s="37"/>
    </row>
    <row r="29" spans="2:8" ht="38.25" customHeight="1" thickBot="1" x14ac:dyDescent="0.3">
      <c r="B29" s="12" t="s">
        <v>63</v>
      </c>
      <c r="C29" s="148" t="s">
        <v>64</v>
      </c>
      <c r="D29" s="149"/>
      <c r="E29" s="149"/>
      <c r="F29" s="150"/>
      <c r="G29" s="13" t="s">
        <v>13</v>
      </c>
      <c r="H29" s="16"/>
    </row>
    <row r="30" spans="2:8" ht="38.25" customHeight="1" x14ac:dyDescent="0.25">
      <c r="B30" s="84">
        <v>6</v>
      </c>
      <c r="C30" s="188" t="s">
        <v>300</v>
      </c>
      <c r="D30" s="189"/>
      <c r="E30" s="189"/>
      <c r="F30" s="190"/>
      <c r="G30" s="85" t="str">
        <f>$G$34</f>
        <v>TAK</v>
      </c>
      <c r="H30" s="86"/>
    </row>
    <row r="31" spans="2:8" ht="38.25" customHeight="1" x14ac:dyDescent="0.25">
      <c r="B31" s="18" t="s">
        <v>173</v>
      </c>
      <c r="C31" s="191" t="s">
        <v>301</v>
      </c>
      <c r="D31" s="192"/>
      <c r="E31" s="192"/>
      <c r="F31" s="193"/>
      <c r="G31" s="6" t="s">
        <v>13</v>
      </c>
      <c r="H31" s="40"/>
    </row>
    <row r="32" spans="2:8" ht="38.25" customHeight="1" x14ac:dyDescent="0.25">
      <c r="B32" s="87" t="s">
        <v>302</v>
      </c>
      <c r="C32" s="191" t="s">
        <v>303</v>
      </c>
      <c r="D32" s="192"/>
      <c r="E32" s="192"/>
      <c r="F32" s="193"/>
      <c r="G32" s="6" t="s">
        <v>13</v>
      </c>
      <c r="H32" s="40"/>
    </row>
    <row r="33" spans="2:11" ht="38.25" customHeight="1" thickBot="1" x14ac:dyDescent="0.3">
      <c r="B33" s="88" t="s">
        <v>304</v>
      </c>
      <c r="C33" s="148" t="s">
        <v>305</v>
      </c>
      <c r="D33" s="149"/>
      <c r="E33" s="149"/>
      <c r="F33" s="150"/>
      <c r="G33" s="13" t="s">
        <v>13</v>
      </c>
      <c r="H33" s="16"/>
    </row>
    <row r="34" spans="2:11" ht="39.6" customHeight="1" x14ac:dyDescent="0.25">
      <c r="B34" s="11">
        <v>8</v>
      </c>
      <c r="C34" s="179" t="s">
        <v>68</v>
      </c>
      <c r="D34" s="179"/>
      <c r="E34" s="179"/>
      <c r="F34" s="179"/>
      <c r="G34" s="20" t="str">
        <f>IF(AND(G35="TAK",G36="TAK"),"TAK","NIE")</f>
        <v>TAK</v>
      </c>
      <c r="H34" s="15"/>
    </row>
    <row r="35" spans="2:11" ht="147.75" customHeight="1" x14ac:dyDescent="0.25">
      <c r="B35" s="18" t="s">
        <v>69</v>
      </c>
      <c r="C35" s="180" t="s">
        <v>70</v>
      </c>
      <c r="D35" s="180"/>
      <c r="E35" s="180"/>
      <c r="F35" s="180"/>
      <c r="G35" s="9" t="s">
        <v>13</v>
      </c>
      <c r="H35" s="37"/>
    </row>
    <row r="36" spans="2:11" ht="77.25" customHeight="1" thickBot="1" x14ac:dyDescent="0.3">
      <c r="B36" s="12" t="s">
        <v>71</v>
      </c>
      <c r="C36" s="185" t="s">
        <v>72</v>
      </c>
      <c r="D36" s="185"/>
      <c r="E36" s="185"/>
      <c r="F36" s="185"/>
      <c r="G36" s="13" t="s">
        <v>13</v>
      </c>
      <c r="H36" s="16"/>
    </row>
    <row r="37" spans="2:11" ht="35.450000000000003" customHeight="1" x14ac:dyDescent="0.25">
      <c r="B37" s="194">
        <v>9</v>
      </c>
      <c r="C37" s="175" t="s">
        <v>73</v>
      </c>
      <c r="D37" s="176"/>
      <c r="E37" s="176"/>
      <c r="F37" s="176"/>
      <c r="G37" s="195" t="s">
        <v>13</v>
      </c>
      <c r="H37" s="181"/>
    </row>
    <row r="38" spans="2:11" ht="233.25" customHeight="1" thickBot="1" x14ac:dyDescent="0.3">
      <c r="B38" s="194"/>
      <c r="C38" s="186" t="s">
        <v>297</v>
      </c>
      <c r="D38" s="187"/>
      <c r="E38" s="187"/>
      <c r="F38" s="187"/>
      <c r="G38" s="196"/>
      <c r="H38" s="181"/>
    </row>
    <row r="39" spans="2:11" ht="34.9" customHeight="1" x14ac:dyDescent="0.25">
      <c r="B39" s="11">
        <v>10</v>
      </c>
      <c r="C39" s="179" t="s">
        <v>74</v>
      </c>
      <c r="D39" s="179"/>
      <c r="E39" s="179"/>
      <c r="F39" s="179"/>
      <c r="G39" s="20" t="str">
        <f>IF(AND(G40="TAK",G41="TAK"),"TAK","NIE")</f>
        <v>TAK</v>
      </c>
      <c r="H39" s="15"/>
    </row>
    <row r="40" spans="2:11" ht="137.25" customHeight="1" x14ac:dyDescent="0.25">
      <c r="B40" s="18" t="s">
        <v>75</v>
      </c>
      <c r="C40" s="180" t="s">
        <v>76</v>
      </c>
      <c r="D40" s="180"/>
      <c r="E40" s="180"/>
      <c r="F40" s="180"/>
      <c r="G40" s="9" t="s">
        <v>13</v>
      </c>
      <c r="H40" s="38"/>
      <c r="I40" s="5"/>
      <c r="J40" s="5"/>
      <c r="K40" s="5"/>
    </row>
    <row r="41" spans="2:11" ht="196.5" customHeight="1" x14ac:dyDescent="0.25">
      <c r="B41" s="18" t="s">
        <v>77</v>
      </c>
      <c r="C41" s="180" t="s">
        <v>78</v>
      </c>
      <c r="D41" s="180"/>
      <c r="E41" s="180"/>
      <c r="F41" s="180"/>
      <c r="G41" s="9" t="s">
        <v>13</v>
      </c>
      <c r="H41" s="38"/>
    </row>
    <row r="42" spans="2:11" ht="51.75" customHeight="1" thickBot="1" x14ac:dyDescent="0.3">
      <c r="B42" s="12" t="s">
        <v>298</v>
      </c>
      <c r="C42" s="185" t="s">
        <v>299</v>
      </c>
      <c r="D42" s="185"/>
      <c r="E42" s="185"/>
      <c r="F42" s="185"/>
      <c r="G42" s="13" t="s">
        <v>13</v>
      </c>
      <c r="H42" s="39"/>
    </row>
    <row r="43" spans="2:11" ht="33" customHeight="1" x14ac:dyDescent="0.25">
      <c r="B43" s="173">
        <v>14</v>
      </c>
      <c r="C43" s="175" t="s">
        <v>86</v>
      </c>
      <c r="D43" s="176"/>
      <c r="E43" s="176"/>
      <c r="F43" s="177"/>
      <c r="G43" s="178" t="s">
        <v>13</v>
      </c>
      <c r="H43" s="181"/>
    </row>
    <row r="44" spans="2:11" ht="42" customHeight="1" thickBot="1" x14ac:dyDescent="0.3">
      <c r="B44" s="174"/>
      <c r="C44" s="182" t="s">
        <v>165</v>
      </c>
      <c r="D44" s="183"/>
      <c r="E44" s="183"/>
      <c r="F44" s="184"/>
      <c r="G44" s="155"/>
      <c r="H44" s="147"/>
    </row>
    <row r="45" spans="2:11" ht="34.15" customHeight="1" x14ac:dyDescent="0.25">
      <c r="B45" s="11">
        <v>19</v>
      </c>
      <c r="C45" s="151" t="s">
        <v>103</v>
      </c>
      <c r="D45" s="152"/>
      <c r="E45" s="152"/>
      <c r="F45" s="153"/>
      <c r="G45" s="20" t="str">
        <f>IF(AND(G46="TAK",G47="TAK"),"TAK","NIE")</f>
        <v>TAK</v>
      </c>
      <c r="H45" s="15"/>
    </row>
    <row r="46" spans="2:11" ht="40.15" customHeight="1" x14ac:dyDescent="0.25">
      <c r="B46" s="18" t="s">
        <v>104</v>
      </c>
      <c r="C46" s="170" t="s">
        <v>105</v>
      </c>
      <c r="D46" s="171"/>
      <c r="E46" s="171"/>
      <c r="F46" s="172"/>
      <c r="G46" s="9" t="s">
        <v>13</v>
      </c>
      <c r="H46" s="37"/>
    </row>
    <row r="47" spans="2:11" ht="40.15" customHeight="1" thickBot="1" x14ac:dyDescent="0.3">
      <c r="B47" s="12" t="s">
        <v>106</v>
      </c>
      <c r="C47" s="148" t="s">
        <v>107</v>
      </c>
      <c r="D47" s="149"/>
      <c r="E47" s="149"/>
      <c r="F47" s="150"/>
      <c r="G47" s="13" t="s">
        <v>13</v>
      </c>
      <c r="H47" s="16"/>
    </row>
    <row r="48" spans="2:11" ht="33.6" customHeight="1" x14ac:dyDescent="0.25">
      <c r="B48" s="11">
        <v>20</v>
      </c>
      <c r="C48" s="151" t="s">
        <v>108</v>
      </c>
      <c r="D48" s="152"/>
      <c r="E48" s="152"/>
      <c r="F48" s="153"/>
      <c r="G48" s="154" t="s">
        <v>13</v>
      </c>
      <c r="H48" s="146"/>
    </row>
    <row r="49" spans="2:8" ht="40.5" customHeight="1" thickBot="1" x14ac:dyDescent="0.3">
      <c r="B49" s="12" t="s">
        <v>109</v>
      </c>
      <c r="C49" s="148" t="s">
        <v>110</v>
      </c>
      <c r="D49" s="149"/>
      <c r="E49" s="149"/>
      <c r="F49" s="150"/>
      <c r="G49" s="155"/>
      <c r="H49" s="147"/>
    </row>
    <row r="50" spans="2:8" ht="25.9" customHeight="1" x14ac:dyDescent="0.25">
      <c r="B50" s="11">
        <v>21</v>
      </c>
      <c r="C50" s="151" t="s">
        <v>111</v>
      </c>
      <c r="D50" s="152"/>
      <c r="E50" s="152"/>
      <c r="F50" s="153"/>
      <c r="G50" s="154" t="s">
        <v>13</v>
      </c>
      <c r="H50" s="146"/>
    </row>
    <row r="51" spans="2:8" ht="25.5" customHeight="1" thickBot="1" x14ac:dyDescent="0.3">
      <c r="B51" s="12" t="s">
        <v>112</v>
      </c>
      <c r="C51" s="148" t="s">
        <v>113</v>
      </c>
      <c r="D51" s="149"/>
      <c r="E51" s="149"/>
      <c r="F51" s="150"/>
      <c r="G51" s="155"/>
      <c r="H51" s="147"/>
    </row>
    <row r="52" spans="2:8" ht="31.15" customHeight="1" x14ac:dyDescent="0.25">
      <c r="B52" s="156" t="s">
        <v>21</v>
      </c>
      <c r="C52" s="157"/>
      <c r="D52" s="157"/>
      <c r="E52" s="157"/>
      <c r="F52" s="157"/>
      <c r="G52" s="157"/>
      <c r="H52" s="158"/>
    </row>
    <row r="53" spans="2:8" ht="27" customHeight="1" x14ac:dyDescent="0.25">
      <c r="B53" s="23">
        <v>1</v>
      </c>
      <c r="C53" s="159" t="s">
        <v>114</v>
      </c>
      <c r="D53" s="160"/>
      <c r="E53" s="160"/>
      <c r="F53" s="161"/>
      <c r="G53" s="9" t="s">
        <v>13</v>
      </c>
      <c r="H53" s="37"/>
    </row>
    <row r="54" spans="2:8" ht="27" customHeight="1" thickBot="1" x14ac:dyDescent="0.3">
      <c r="B54" s="24">
        <v>2</v>
      </c>
      <c r="C54" s="162" t="s">
        <v>115</v>
      </c>
      <c r="D54" s="163"/>
      <c r="E54" s="163"/>
      <c r="F54" s="164"/>
      <c r="G54" s="9" t="s">
        <v>13</v>
      </c>
      <c r="H54" s="40"/>
    </row>
    <row r="55" spans="2:8" ht="32.450000000000003" customHeight="1" thickBot="1" x14ac:dyDescent="0.3">
      <c r="B55" s="165" t="s">
        <v>116</v>
      </c>
      <c r="C55" s="166"/>
      <c r="D55" s="166"/>
      <c r="E55" s="166"/>
      <c r="F55" s="167"/>
      <c r="G55" s="168" t="s">
        <v>13</v>
      </c>
      <c r="H55" s="169"/>
    </row>
  </sheetData>
  <mergeCells count="72">
    <mergeCell ref="B2:H2"/>
    <mergeCell ref="B3:C3"/>
    <mergeCell ref="D3:H3"/>
    <mergeCell ref="B4:C4"/>
    <mergeCell ref="D4:H4"/>
    <mergeCell ref="B5:C5"/>
    <mergeCell ref="D5:H5"/>
    <mergeCell ref="C12:F12"/>
    <mergeCell ref="C13:F13"/>
    <mergeCell ref="C14:F14"/>
    <mergeCell ref="C15:F15"/>
    <mergeCell ref="C16:F16"/>
    <mergeCell ref="C17:F17"/>
    <mergeCell ref="B6:H6"/>
    <mergeCell ref="C7:F7"/>
    <mergeCell ref="C8:F8"/>
    <mergeCell ref="C9:F9"/>
    <mergeCell ref="C10:F10"/>
    <mergeCell ref="C11:F11"/>
    <mergeCell ref="H18:H19"/>
    <mergeCell ref="C19:F19"/>
    <mergeCell ref="C20:F20"/>
    <mergeCell ref="G20:G21"/>
    <mergeCell ref="H20:H21"/>
    <mergeCell ref="C21:F21"/>
    <mergeCell ref="B37:B38"/>
    <mergeCell ref="C37:F37"/>
    <mergeCell ref="G37:G38"/>
    <mergeCell ref="C27:F27"/>
    <mergeCell ref="C18:F18"/>
    <mergeCell ref="G18:G19"/>
    <mergeCell ref="C22:F22"/>
    <mergeCell ref="C23:F23"/>
    <mergeCell ref="C24:F24"/>
    <mergeCell ref="C25:F25"/>
    <mergeCell ref="C26:F26"/>
    <mergeCell ref="H37:H38"/>
    <mergeCell ref="C38:F38"/>
    <mergeCell ref="C34:F34"/>
    <mergeCell ref="C28:F28"/>
    <mergeCell ref="C29:F29"/>
    <mergeCell ref="C35:F35"/>
    <mergeCell ref="C36:F36"/>
    <mergeCell ref="C30:F30"/>
    <mergeCell ref="C31:F31"/>
    <mergeCell ref="C32:F32"/>
    <mergeCell ref="C33:F33"/>
    <mergeCell ref="G43:G44"/>
    <mergeCell ref="C39:F39"/>
    <mergeCell ref="C40:F40"/>
    <mergeCell ref="C41:F41"/>
    <mergeCell ref="H43:H44"/>
    <mergeCell ref="C44:F44"/>
    <mergeCell ref="C42:F42"/>
    <mergeCell ref="C45:F45"/>
    <mergeCell ref="C46:F46"/>
    <mergeCell ref="C47:F47"/>
    <mergeCell ref="C48:F48"/>
    <mergeCell ref="B43:B44"/>
    <mergeCell ref="C43:F43"/>
    <mergeCell ref="B52:H52"/>
    <mergeCell ref="C53:F53"/>
    <mergeCell ref="C54:F54"/>
    <mergeCell ref="B55:F55"/>
    <mergeCell ref="G55:H55"/>
    <mergeCell ref="H48:H49"/>
    <mergeCell ref="C49:F49"/>
    <mergeCell ref="C50:F50"/>
    <mergeCell ref="G50:G51"/>
    <mergeCell ref="H50:H51"/>
    <mergeCell ref="C51:F51"/>
    <mergeCell ref="G48:G49"/>
  </mergeCells>
  <conditionalFormatting sqref="G8">
    <cfRule type="cellIs" dxfId="130" priority="24" operator="equal">
      <formula>"NIE"</formula>
    </cfRule>
    <cfRule type="cellIs" dxfId="129" priority="22" operator="equal">
      <formula>"NIE DOTYCZY"</formula>
    </cfRule>
    <cfRule type="containsText" dxfId="128" priority="23" operator="containsText" text="TAK">
      <formula>NOT(ISERROR(SEARCH("TAK",G8)))</formula>
    </cfRule>
  </conditionalFormatting>
  <conditionalFormatting sqref="G15">
    <cfRule type="cellIs" dxfId="127" priority="19" operator="equal">
      <formula>"NIE DOTYCZY"</formula>
    </cfRule>
    <cfRule type="containsText" dxfId="126" priority="20" operator="containsText" text="TAK">
      <formula>NOT(ISERROR(SEARCH("TAK",G15)))</formula>
    </cfRule>
    <cfRule type="cellIs" dxfId="125" priority="21" operator="equal">
      <formula>"NIE"</formula>
    </cfRule>
  </conditionalFormatting>
  <conditionalFormatting sqref="G18">
    <cfRule type="cellIs" dxfId="124" priority="66" operator="equal">
      <formula>"NIE"</formula>
    </cfRule>
    <cfRule type="cellIs" dxfId="123" priority="64" operator="equal">
      <formula>"NIE DOTYCZY"</formula>
    </cfRule>
    <cfRule type="containsText" dxfId="122" priority="65" operator="containsText" text="TAK">
      <formula>NOT(ISERROR(SEARCH("TAK",G18)))</formula>
    </cfRule>
  </conditionalFormatting>
  <conditionalFormatting sqref="G20">
    <cfRule type="cellIs" dxfId="121" priority="31" operator="equal">
      <formula>"NIE DOTYCZY"</formula>
    </cfRule>
    <cfRule type="containsText" dxfId="120" priority="32" operator="containsText" text="TAK">
      <formula>NOT(ISERROR(SEARCH("TAK",G20)))</formula>
    </cfRule>
    <cfRule type="cellIs" dxfId="119" priority="33" operator="equal">
      <formula>"NIE"</formula>
    </cfRule>
  </conditionalFormatting>
  <conditionalFormatting sqref="G22">
    <cfRule type="cellIs" dxfId="118" priority="16" operator="equal">
      <formula>"NIE DOTYCZY"</formula>
    </cfRule>
    <cfRule type="containsText" dxfId="117" priority="17" operator="containsText" text="TAK">
      <formula>NOT(ISERROR(SEARCH("TAK",G22)))</formula>
    </cfRule>
    <cfRule type="cellIs" dxfId="116" priority="18" operator="equal">
      <formula>"NIE"</formula>
    </cfRule>
  </conditionalFormatting>
  <conditionalFormatting sqref="G34">
    <cfRule type="cellIs" dxfId="115" priority="13" operator="equal">
      <formula>"NIE DOTYCZY"</formula>
    </cfRule>
    <cfRule type="containsText" dxfId="114" priority="14" operator="containsText" text="TAK">
      <formula>NOT(ISERROR(SEARCH("TAK",G34)))</formula>
    </cfRule>
    <cfRule type="cellIs" dxfId="113" priority="15" operator="equal">
      <formula>"NIE"</formula>
    </cfRule>
  </conditionalFormatting>
  <conditionalFormatting sqref="G37">
    <cfRule type="cellIs" dxfId="112" priority="55" operator="equal">
      <formula>"NIE DOTYCZY"</formula>
    </cfRule>
    <cfRule type="containsText" dxfId="111" priority="56" operator="containsText" text="TAK">
      <formula>NOT(ISERROR(SEARCH("TAK",G37)))</formula>
    </cfRule>
    <cfRule type="cellIs" dxfId="110" priority="57" operator="equal">
      <formula>"NIE"</formula>
    </cfRule>
  </conditionalFormatting>
  <conditionalFormatting sqref="G39">
    <cfRule type="cellIs" dxfId="109" priority="10" operator="equal">
      <formula>"NIE DOTYCZY"</formula>
    </cfRule>
    <cfRule type="containsText" dxfId="108" priority="11" operator="containsText" text="TAK">
      <formula>NOT(ISERROR(SEARCH("TAK",G39)))</formula>
    </cfRule>
    <cfRule type="cellIs" dxfId="107" priority="12" operator="equal">
      <formula>"NIE"</formula>
    </cfRule>
  </conditionalFormatting>
  <conditionalFormatting sqref="G43">
    <cfRule type="cellIs" dxfId="106" priority="46" operator="equal">
      <formula>"NIE DOTYCZY"</formula>
    </cfRule>
    <cfRule type="containsText" dxfId="105" priority="47" operator="containsText" text="TAK">
      <formula>NOT(ISERROR(SEARCH("TAK",G43)))</formula>
    </cfRule>
    <cfRule type="cellIs" dxfId="104" priority="48" operator="equal">
      <formula>"NIE"</formula>
    </cfRule>
  </conditionalFormatting>
  <conditionalFormatting sqref="G45">
    <cfRule type="cellIs" dxfId="103" priority="6" operator="equal">
      <formula>"NIE"</formula>
    </cfRule>
    <cfRule type="cellIs" dxfId="102" priority="4" operator="equal">
      <formula>"NIE DOTYCZY"</formula>
    </cfRule>
    <cfRule type="containsText" dxfId="101" priority="5" operator="containsText" text="TAK">
      <formula>NOT(ISERROR(SEARCH("TAK",G45)))</formula>
    </cfRule>
  </conditionalFormatting>
  <conditionalFormatting sqref="G48">
    <cfRule type="containsText" dxfId="100" priority="29" operator="containsText" text="TAK">
      <formula>NOT(ISERROR(SEARCH("TAK",G48)))</formula>
    </cfRule>
    <cfRule type="cellIs" dxfId="99" priority="30" operator="equal">
      <formula>"NIE"</formula>
    </cfRule>
    <cfRule type="cellIs" dxfId="98" priority="28" operator="equal">
      <formula>"NIE DOTYCZY"</formula>
    </cfRule>
  </conditionalFormatting>
  <conditionalFormatting sqref="G50">
    <cfRule type="cellIs" dxfId="97" priority="25" operator="equal">
      <formula>"NIE DOTYCZY"</formula>
    </cfRule>
    <cfRule type="cellIs" dxfId="96" priority="27" operator="equal">
      <formula>"NIE"</formula>
    </cfRule>
    <cfRule type="containsText" dxfId="95" priority="26" operator="containsText" text="TAK">
      <formula>NOT(ISERROR(SEARCH("TAK",G50)))</formula>
    </cfRule>
  </conditionalFormatting>
  <conditionalFormatting sqref="G53:G55">
    <cfRule type="cellIs" dxfId="94" priority="34" operator="equal">
      <formula>"NIE DOTYCZY"</formula>
    </cfRule>
    <cfRule type="containsText" dxfId="93" priority="35" operator="containsText" text="TAK">
      <formula>NOT(ISERROR(SEARCH("TAK",G53)))</formula>
    </cfRule>
    <cfRule type="cellIs" dxfId="92" priority="36" operator="equal">
      <formula>"NIE"</formula>
    </cfRule>
  </conditionalFormatting>
  <pageMargins left="0.7" right="0.7" top="0.75" bottom="0.75" header="0.3" footer="0.3"/>
  <pageSetup paperSize="9" scale="66" fitToHeight="0"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robocze!$B$3:$B$4</xm:f>
          </x14:formula1>
          <xm:sqref>G53:G54</xm:sqref>
        </x14:dataValidation>
        <x14:dataValidation type="list" allowBlank="1" showInputMessage="1" showErrorMessage="1" xr:uid="{00000000-0002-0000-0100-000001000000}">
          <x14:formula1>
            <xm:f>robocze!$B$7:$B$9</xm:f>
          </x14:formula1>
          <xm:sqref>G55</xm:sqref>
        </x14:dataValidation>
        <x14:dataValidation type="list" allowBlank="1" showInputMessage="1" showErrorMessage="1" xr:uid="{00000000-0002-0000-0100-000002000000}">
          <x14:formula1>
            <xm:f>robocze!$B$3:$B$5</xm:f>
          </x14:formula1>
          <xm:sqref>G8:G18 G20 G50 G39:G43 G45:G48 G22:G29 G34:G37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H32"/>
  <sheetViews>
    <sheetView topLeftCell="B1" workbookViewId="0">
      <selection activeCell="J5" sqref="J5"/>
    </sheetView>
  </sheetViews>
  <sheetFormatPr defaultRowHeight="15" x14ac:dyDescent="0.25"/>
  <cols>
    <col min="2" max="2" width="8.85546875" style="7"/>
    <col min="3" max="3" width="34.5703125" customWidth="1"/>
    <col min="6" max="6" width="15" customWidth="1"/>
    <col min="7" max="7" width="14.28515625" customWidth="1"/>
    <col min="8" max="8" width="40.140625" customWidth="1"/>
  </cols>
  <sheetData>
    <row r="1" spans="2:8" ht="15.75" thickBot="1" x14ac:dyDescent="0.3"/>
    <row r="2" spans="2:8" ht="57.6" customHeight="1" thickBot="1" x14ac:dyDescent="0.3">
      <c r="B2" s="110" t="s">
        <v>0</v>
      </c>
      <c r="C2" s="207"/>
      <c r="D2" s="207"/>
      <c r="E2" s="207"/>
      <c r="F2" s="207"/>
      <c r="G2" s="207"/>
      <c r="H2" s="208"/>
    </row>
    <row r="3" spans="2:8" ht="31.15" customHeight="1" x14ac:dyDescent="0.25">
      <c r="B3" s="102" t="s">
        <v>5</v>
      </c>
      <c r="C3" s="103"/>
      <c r="D3" s="104" t="str">
        <f>'I etap oceny strona tytułowa'!D7:H7</f>
        <v>xxxxxxxxxxxxx</v>
      </c>
      <c r="E3" s="105"/>
      <c r="F3" s="105"/>
      <c r="G3" s="105"/>
      <c r="H3" s="106"/>
    </row>
    <row r="4" spans="2:8" ht="31.15" customHeight="1" x14ac:dyDescent="0.25">
      <c r="B4" s="89" t="s">
        <v>6</v>
      </c>
      <c r="C4" s="90"/>
      <c r="D4" s="91" t="str">
        <f>'I etap oceny strona tytułowa'!D8:H8</f>
        <v>FENX.01.02-00.00.01-001/23</v>
      </c>
      <c r="E4" s="92"/>
      <c r="F4" s="92"/>
      <c r="G4" s="92"/>
      <c r="H4" s="93"/>
    </row>
    <row r="5" spans="2:8" ht="31.15" customHeight="1" thickBot="1" x14ac:dyDescent="0.3">
      <c r="B5" s="97" t="s">
        <v>7</v>
      </c>
      <c r="C5" s="98"/>
      <c r="D5" s="206" t="str">
        <f>'I etap oceny strona tytułowa'!D9:H9</f>
        <v>xxxxxxxxxxxxx</v>
      </c>
      <c r="E5" s="100"/>
      <c r="F5" s="100"/>
      <c r="G5" s="100"/>
      <c r="H5" s="101"/>
    </row>
    <row r="6" spans="2:8" ht="50.25" customHeight="1" x14ac:dyDescent="0.25">
      <c r="B6" s="215" t="s">
        <v>200</v>
      </c>
      <c r="C6" s="216"/>
      <c r="D6" s="216"/>
      <c r="E6" s="216"/>
      <c r="F6" s="216"/>
      <c r="G6" s="216"/>
      <c r="H6" s="217"/>
    </row>
    <row r="7" spans="2:8" ht="45.75" thickBot="1" x14ac:dyDescent="0.3">
      <c r="B7" s="78" t="s">
        <v>296</v>
      </c>
      <c r="C7" s="218" t="s">
        <v>23</v>
      </c>
      <c r="D7" s="219"/>
      <c r="E7" s="219"/>
      <c r="F7" s="220"/>
      <c r="G7" s="28" t="s">
        <v>24</v>
      </c>
      <c r="H7" s="29" t="s">
        <v>25</v>
      </c>
    </row>
    <row r="8" spans="2:8" ht="42.6" customHeight="1" x14ac:dyDescent="0.25">
      <c r="B8" s="11">
        <v>1</v>
      </c>
      <c r="C8" s="209" t="s">
        <v>295</v>
      </c>
      <c r="D8" s="209"/>
      <c r="E8" s="209"/>
      <c r="F8" s="209"/>
      <c r="G8" s="20" t="str">
        <f>IF(AND(G9="TAK"),"TAK","NIE")</f>
        <v>TAK</v>
      </c>
      <c r="H8" s="15"/>
    </row>
    <row r="9" spans="2:8" ht="52.15" customHeight="1" thickBot="1" x14ac:dyDescent="0.3">
      <c r="B9" s="18" t="s">
        <v>27</v>
      </c>
      <c r="C9" s="210" t="s">
        <v>167</v>
      </c>
      <c r="D9" s="210"/>
      <c r="E9" s="210"/>
      <c r="F9" s="210"/>
      <c r="G9" s="9" t="s">
        <v>13</v>
      </c>
      <c r="H9" s="21"/>
    </row>
    <row r="10" spans="2:8" ht="63.75" customHeight="1" x14ac:dyDescent="0.25">
      <c r="B10" s="11">
        <v>2</v>
      </c>
      <c r="C10" s="209" t="s">
        <v>166</v>
      </c>
      <c r="D10" s="209"/>
      <c r="E10" s="209"/>
      <c r="F10" s="209"/>
      <c r="G10" s="20" t="str">
        <f>IF(AND(G11="TAK"),"TAK","NIE")</f>
        <v>TAK</v>
      </c>
      <c r="H10" s="15"/>
    </row>
    <row r="11" spans="2:8" ht="48.75" customHeight="1" thickBot="1" x14ac:dyDescent="0.3">
      <c r="B11" s="12" t="s">
        <v>40</v>
      </c>
      <c r="C11" s="213" t="s">
        <v>168</v>
      </c>
      <c r="D11" s="213"/>
      <c r="E11" s="213"/>
      <c r="F11" s="213"/>
      <c r="G11" s="13" t="s">
        <v>13</v>
      </c>
      <c r="H11" s="14"/>
    </row>
    <row r="12" spans="2:8" ht="40.15" customHeight="1" x14ac:dyDescent="0.25">
      <c r="B12" s="11">
        <v>4</v>
      </c>
      <c r="C12" s="209" t="s">
        <v>169</v>
      </c>
      <c r="D12" s="209"/>
      <c r="E12" s="209"/>
      <c r="F12" s="209"/>
      <c r="G12" s="20" t="str">
        <f>IF(AND(G13="TAK"),"TAK","NIE")</f>
        <v>TAK</v>
      </c>
      <c r="H12" s="15"/>
    </row>
    <row r="13" spans="2:8" ht="43.5" customHeight="1" thickBot="1" x14ac:dyDescent="0.3">
      <c r="B13" s="18" t="s">
        <v>48</v>
      </c>
      <c r="C13" s="210" t="s">
        <v>170</v>
      </c>
      <c r="D13" s="210"/>
      <c r="E13" s="210"/>
      <c r="F13" s="210"/>
      <c r="G13" s="9" t="s">
        <v>13</v>
      </c>
      <c r="H13" s="21"/>
    </row>
    <row r="14" spans="2:8" ht="90" customHeight="1" x14ac:dyDescent="0.25">
      <c r="B14" s="11">
        <v>5</v>
      </c>
      <c r="C14" s="209" t="s">
        <v>172</v>
      </c>
      <c r="D14" s="209"/>
      <c r="E14" s="209"/>
      <c r="F14" s="209"/>
      <c r="G14" s="20" t="str">
        <f>IF(AND(G15="TAK"),"TAK","NIE")</f>
        <v>TAK</v>
      </c>
      <c r="H14" s="15"/>
    </row>
    <row r="15" spans="2:8" ht="39.6" customHeight="1" thickBot="1" x14ac:dyDescent="0.3">
      <c r="B15" s="18" t="s">
        <v>51</v>
      </c>
      <c r="C15" s="210" t="s">
        <v>171</v>
      </c>
      <c r="D15" s="210"/>
      <c r="E15" s="210"/>
      <c r="F15" s="210"/>
      <c r="G15" s="9" t="s">
        <v>13</v>
      </c>
      <c r="H15" s="21"/>
    </row>
    <row r="16" spans="2:8" ht="57" customHeight="1" x14ac:dyDescent="0.25">
      <c r="B16" s="11">
        <v>6</v>
      </c>
      <c r="C16" s="209" t="s">
        <v>174</v>
      </c>
      <c r="D16" s="209"/>
      <c r="E16" s="209"/>
      <c r="F16" s="209"/>
      <c r="G16" s="20" t="str">
        <f>IF(AND(G17="TAK"),"TAK","NIE")</f>
        <v>TAK</v>
      </c>
      <c r="H16" s="15"/>
    </row>
    <row r="17" spans="2:8" ht="141.75" customHeight="1" thickBot="1" x14ac:dyDescent="0.3">
      <c r="B17" s="18" t="s">
        <v>173</v>
      </c>
      <c r="C17" s="210" t="s">
        <v>175</v>
      </c>
      <c r="D17" s="210"/>
      <c r="E17" s="210"/>
      <c r="F17" s="210"/>
      <c r="G17" s="9" t="s">
        <v>13</v>
      </c>
      <c r="H17" s="21"/>
    </row>
    <row r="18" spans="2:8" ht="32.25" customHeight="1" x14ac:dyDescent="0.25">
      <c r="B18" s="11">
        <v>7</v>
      </c>
      <c r="C18" s="209" t="s">
        <v>177</v>
      </c>
      <c r="D18" s="209"/>
      <c r="E18" s="209"/>
      <c r="F18" s="209"/>
      <c r="G18" s="20" t="str">
        <f>IF(AND(G19="TAK", G20="TAK", G21="TAK"),"TAK","NIE")</f>
        <v>TAK</v>
      </c>
      <c r="H18" s="15"/>
    </row>
    <row r="19" spans="2:8" ht="60.75" customHeight="1" x14ac:dyDescent="0.25">
      <c r="B19" s="18" t="s">
        <v>176</v>
      </c>
      <c r="C19" s="210" t="s">
        <v>180</v>
      </c>
      <c r="D19" s="210"/>
      <c r="E19" s="210"/>
      <c r="F19" s="210"/>
      <c r="G19" s="9" t="s">
        <v>13</v>
      </c>
      <c r="H19" s="21"/>
    </row>
    <row r="20" spans="2:8" ht="39.6" customHeight="1" x14ac:dyDescent="0.25">
      <c r="B20" s="56" t="s">
        <v>178</v>
      </c>
      <c r="C20" s="210" t="s">
        <v>179</v>
      </c>
      <c r="D20" s="210"/>
      <c r="E20" s="210"/>
      <c r="F20" s="210"/>
      <c r="G20" s="9" t="s">
        <v>13</v>
      </c>
      <c r="H20" s="57"/>
    </row>
    <row r="21" spans="2:8" ht="71.25" customHeight="1" x14ac:dyDescent="0.25">
      <c r="B21" s="18" t="s">
        <v>181</v>
      </c>
      <c r="C21" s="210" t="s">
        <v>182</v>
      </c>
      <c r="D21" s="210"/>
      <c r="E21" s="210"/>
      <c r="F21" s="210"/>
      <c r="G21" s="9" t="s">
        <v>13</v>
      </c>
      <c r="H21" s="57"/>
    </row>
    <row r="22" spans="2:8" ht="51.75" customHeight="1" thickBot="1" x14ac:dyDescent="0.3">
      <c r="B22" s="18" t="s">
        <v>183</v>
      </c>
      <c r="C22" s="210" t="s">
        <v>184</v>
      </c>
      <c r="D22" s="210"/>
      <c r="E22" s="210"/>
      <c r="F22" s="210"/>
      <c r="G22" s="9" t="s">
        <v>13</v>
      </c>
      <c r="H22" s="57"/>
    </row>
    <row r="23" spans="2:8" ht="51.75" customHeight="1" x14ac:dyDescent="0.25">
      <c r="B23" s="11">
        <v>8</v>
      </c>
      <c r="C23" s="209" t="s">
        <v>185</v>
      </c>
      <c r="D23" s="209"/>
      <c r="E23" s="209"/>
      <c r="F23" s="209"/>
      <c r="G23" s="20" t="str">
        <f>IF(AND(G24="TAK"),"TAK","NIE")</f>
        <v>TAK</v>
      </c>
      <c r="H23" s="15"/>
    </row>
    <row r="24" spans="2:8" ht="127.5" customHeight="1" thickBot="1" x14ac:dyDescent="0.3">
      <c r="B24" s="18" t="s">
        <v>69</v>
      </c>
      <c r="C24" s="210" t="s">
        <v>186</v>
      </c>
      <c r="D24" s="210"/>
      <c r="E24" s="210"/>
      <c r="F24" s="210"/>
      <c r="G24" s="9" t="s">
        <v>13</v>
      </c>
      <c r="H24" s="21"/>
    </row>
    <row r="25" spans="2:8" ht="51.75" customHeight="1" x14ac:dyDescent="0.25">
      <c r="B25" s="11">
        <v>9</v>
      </c>
      <c r="C25" s="209" t="s">
        <v>187</v>
      </c>
      <c r="D25" s="209"/>
      <c r="E25" s="209"/>
      <c r="F25" s="209"/>
      <c r="G25" s="20" t="str">
        <f>IF(AND(G26="TAK"),"TAK","NIE")</f>
        <v>TAK</v>
      </c>
      <c r="H25" s="15"/>
    </row>
    <row r="26" spans="2:8" ht="51.75" customHeight="1" thickBot="1" x14ac:dyDescent="0.3">
      <c r="B26" s="18" t="s">
        <v>189</v>
      </c>
      <c r="C26" s="210" t="s">
        <v>188</v>
      </c>
      <c r="D26" s="210"/>
      <c r="E26" s="210"/>
      <c r="F26" s="210"/>
      <c r="G26" s="9" t="s">
        <v>13</v>
      </c>
      <c r="H26" s="21"/>
    </row>
    <row r="27" spans="2:8" ht="29.45" customHeight="1" x14ac:dyDescent="0.25">
      <c r="B27" s="11">
        <v>10</v>
      </c>
      <c r="C27" s="209" t="s">
        <v>190</v>
      </c>
      <c r="D27" s="209"/>
      <c r="E27" s="209"/>
      <c r="F27" s="209"/>
      <c r="G27" s="198" t="s">
        <v>13</v>
      </c>
      <c r="H27" s="15"/>
    </row>
    <row r="28" spans="2:8" ht="29.25" customHeight="1" thickBot="1" x14ac:dyDescent="0.3">
      <c r="B28" s="12" t="s">
        <v>75</v>
      </c>
      <c r="C28" s="213" t="s">
        <v>191</v>
      </c>
      <c r="D28" s="213"/>
      <c r="E28" s="213"/>
      <c r="F28" s="213"/>
      <c r="G28" s="199"/>
      <c r="H28" s="14"/>
    </row>
    <row r="29" spans="2:8" ht="31.9" customHeight="1" x14ac:dyDescent="0.25">
      <c r="B29" s="156" t="s">
        <v>117</v>
      </c>
      <c r="C29" s="221"/>
      <c r="D29" s="221"/>
      <c r="E29" s="221"/>
      <c r="F29" s="221"/>
      <c r="G29" s="221"/>
      <c r="H29" s="222"/>
    </row>
    <row r="30" spans="2:8" ht="30.6" customHeight="1" x14ac:dyDescent="0.25">
      <c r="B30" s="23">
        <v>1</v>
      </c>
      <c r="C30" s="211" t="s">
        <v>114</v>
      </c>
      <c r="D30" s="211"/>
      <c r="E30" s="211"/>
      <c r="F30" s="211"/>
      <c r="G30" s="9" t="s">
        <v>13</v>
      </c>
      <c r="H30" s="21"/>
    </row>
    <row r="31" spans="2:8" ht="40.9" customHeight="1" thickBot="1" x14ac:dyDescent="0.3">
      <c r="B31" s="24">
        <v>2</v>
      </c>
      <c r="C31" s="212" t="s">
        <v>118</v>
      </c>
      <c r="D31" s="212"/>
      <c r="E31" s="212"/>
      <c r="F31" s="212"/>
      <c r="G31" s="6" t="s">
        <v>13</v>
      </c>
      <c r="H31" s="25"/>
    </row>
    <row r="32" spans="2:8" ht="30.6" customHeight="1" thickBot="1" x14ac:dyDescent="0.3">
      <c r="B32" s="165" t="s">
        <v>119</v>
      </c>
      <c r="C32" s="166"/>
      <c r="D32" s="166"/>
      <c r="E32" s="166"/>
      <c r="F32" s="166"/>
      <c r="G32" s="214" t="s">
        <v>13</v>
      </c>
      <c r="H32" s="169"/>
    </row>
  </sheetData>
  <mergeCells count="36">
    <mergeCell ref="B2:H2"/>
    <mergeCell ref="B3:C3"/>
    <mergeCell ref="D3:H3"/>
    <mergeCell ref="B4:C4"/>
    <mergeCell ref="D4:H4"/>
    <mergeCell ref="C10:F10"/>
    <mergeCell ref="C8:F8"/>
    <mergeCell ref="C11:F11"/>
    <mergeCell ref="C13:F13"/>
    <mergeCell ref="B29:H29"/>
    <mergeCell ref="C14:F14"/>
    <mergeCell ref="C12:F12"/>
    <mergeCell ref="C27:F27"/>
    <mergeCell ref="C15:F15"/>
    <mergeCell ref="C16:F16"/>
    <mergeCell ref="C17:F17"/>
    <mergeCell ref="C18:F18"/>
    <mergeCell ref="C19:F19"/>
    <mergeCell ref="C20:F20"/>
    <mergeCell ref="C21:F21"/>
    <mergeCell ref="C22:F22"/>
    <mergeCell ref="B5:C5"/>
    <mergeCell ref="D5:H5"/>
    <mergeCell ref="B6:H6"/>
    <mergeCell ref="C7:F7"/>
    <mergeCell ref="C9:F9"/>
    <mergeCell ref="C31:F31"/>
    <mergeCell ref="G27:G28"/>
    <mergeCell ref="B32:F32"/>
    <mergeCell ref="C28:F28"/>
    <mergeCell ref="G32:H32"/>
    <mergeCell ref="C23:F23"/>
    <mergeCell ref="C24:F24"/>
    <mergeCell ref="C25:F25"/>
    <mergeCell ref="C26:F26"/>
    <mergeCell ref="C30:F30"/>
  </mergeCells>
  <conditionalFormatting sqref="G8">
    <cfRule type="cellIs" dxfId="91" priority="22" operator="equal">
      <formula>"NIE DOTYCZY"</formula>
    </cfRule>
    <cfRule type="containsText" dxfId="90" priority="23" operator="containsText" text="TAK">
      <formula>NOT(ISERROR(SEARCH("TAK",G8)))</formula>
    </cfRule>
    <cfRule type="cellIs" dxfId="89" priority="24" operator="equal">
      <formula>"NIE"</formula>
    </cfRule>
  </conditionalFormatting>
  <conditionalFormatting sqref="G10">
    <cfRule type="cellIs" dxfId="88" priority="31" operator="equal">
      <formula>"NIE DOTYCZY"</formula>
    </cfRule>
    <cfRule type="containsText" dxfId="87" priority="32" operator="containsText" text="TAK">
      <formula>NOT(ISERROR(SEARCH("TAK",G10)))</formula>
    </cfRule>
    <cfRule type="cellIs" dxfId="86" priority="33" operator="equal">
      <formula>"NIE"</formula>
    </cfRule>
  </conditionalFormatting>
  <conditionalFormatting sqref="G12">
    <cfRule type="cellIs" dxfId="85" priority="25" operator="equal">
      <formula>"NIE DOTYCZY"</formula>
    </cfRule>
    <cfRule type="containsText" dxfId="84" priority="26" operator="containsText" text="TAK">
      <formula>NOT(ISERROR(SEARCH("TAK",G12)))</formula>
    </cfRule>
    <cfRule type="cellIs" dxfId="83" priority="27" operator="equal">
      <formula>"NIE"</formula>
    </cfRule>
  </conditionalFormatting>
  <conditionalFormatting sqref="G14">
    <cfRule type="cellIs" dxfId="82" priority="13" operator="equal">
      <formula>"NIE DOTYCZY"</formula>
    </cfRule>
    <cfRule type="containsText" dxfId="81" priority="14" operator="containsText" text="TAK">
      <formula>NOT(ISERROR(SEARCH("TAK",G14)))</formula>
    </cfRule>
    <cfRule type="cellIs" dxfId="80" priority="15" operator="equal">
      <formula>"NIE"</formula>
    </cfRule>
  </conditionalFormatting>
  <conditionalFormatting sqref="G16">
    <cfRule type="cellIs" dxfId="79" priority="10" operator="equal">
      <formula>"NIE DOTYCZY"</formula>
    </cfRule>
    <cfRule type="containsText" dxfId="78" priority="11" operator="containsText" text="TAK">
      <formula>NOT(ISERROR(SEARCH("TAK",G16)))</formula>
    </cfRule>
    <cfRule type="cellIs" dxfId="77" priority="12" operator="equal">
      <formula>"NIE"</formula>
    </cfRule>
  </conditionalFormatting>
  <conditionalFormatting sqref="G18">
    <cfRule type="cellIs" dxfId="76" priority="7" operator="equal">
      <formula>"NIE DOTYCZY"</formula>
    </cfRule>
    <cfRule type="containsText" dxfId="75" priority="8" operator="containsText" text="TAK">
      <formula>NOT(ISERROR(SEARCH("TAK",G18)))</formula>
    </cfRule>
    <cfRule type="cellIs" dxfId="74" priority="9" operator="equal">
      <formula>"NIE"</formula>
    </cfRule>
  </conditionalFormatting>
  <conditionalFormatting sqref="G23">
    <cfRule type="cellIs" dxfId="73" priority="4" operator="equal">
      <formula>"NIE DOTYCZY"</formula>
    </cfRule>
    <cfRule type="containsText" dxfId="72" priority="5" operator="containsText" text="TAK">
      <formula>NOT(ISERROR(SEARCH("TAK",G23)))</formula>
    </cfRule>
    <cfRule type="cellIs" dxfId="71" priority="6" operator="equal">
      <formula>"NIE"</formula>
    </cfRule>
  </conditionalFormatting>
  <conditionalFormatting sqref="G25">
    <cfRule type="cellIs" dxfId="70" priority="1" operator="equal">
      <formula>"NIE DOTYCZY"</formula>
    </cfRule>
    <cfRule type="containsText" dxfId="69" priority="2" operator="containsText" text="TAK">
      <formula>NOT(ISERROR(SEARCH("TAK",G25)))</formula>
    </cfRule>
    <cfRule type="cellIs" dxfId="68" priority="3" operator="equal">
      <formula>"NIE"</formula>
    </cfRule>
  </conditionalFormatting>
  <conditionalFormatting sqref="G27">
    <cfRule type="cellIs" dxfId="67" priority="73" operator="equal">
      <formula>"NIE DOTYCZY"</formula>
    </cfRule>
    <cfRule type="containsText" dxfId="66" priority="74" operator="containsText" text="TAK">
      <formula>NOT(ISERROR(SEARCH("TAK",G27)))</formula>
    </cfRule>
    <cfRule type="cellIs" dxfId="65" priority="75" operator="equal">
      <formula>"NIE"</formula>
    </cfRule>
  </conditionalFormatting>
  <conditionalFormatting sqref="G30:G32">
    <cfRule type="cellIs" dxfId="64" priority="58" operator="equal">
      <formula>"NIE DOTYCZY"</formula>
    </cfRule>
    <cfRule type="containsText" dxfId="63" priority="59" operator="containsText" text="TAK">
      <formula>NOT(ISERROR(SEARCH("TAK",G30)))</formula>
    </cfRule>
    <cfRule type="cellIs" dxfId="62" priority="60" operator="equal">
      <formula>"NIE"</formula>
    </cfRule>
  </conditionalFormatting>
  <pageMargins left="0.7" right="0.7" top="0.75" bottom="0.75" header="0.3" footer="0.3"/>
  <pageSetup paperSize="9" scale="66" fitToHeight="0"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robocze!$B$7:$B$9</xm:f>
          </x14:formula1>
          <xm:sqref>G32</xm:sqref>
        </x14:dataValidation>
        <x14:dataValidation type="list" allowBlank="1" showInputMessage="1" showErrorMessage="1" xr:uid="{00000000-0002-0000-0200-000001000000}">
          <x14:formula1>
            <xm:f>robocze!$B$3:$B$4</xm:f>
          </x14:formula1>
          <xm:sqref>G30:G31</xm:sqref>
        </x14:dataValidation>
        <x14:dataValidation type="list" allowBlank="1" showInputMessage="1" showErrorMessage="1" xr:uid="{00000000-0002-0000-0200-000002000000}">
          <x14:formula1>
            <xm:f>robocze!$B$3:$B$5</xm:f>
          </x14:formula1>
          <xm:sqref>G8:G27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H23"/>
  <sheetViews>
    <sheetView zoomScaleNormal="100" zoomScaleSheetLayoutView="115" workbookViewId="0">
      <selection activeCell="N15" sqref="N15"/>
    </sheetView>
  </sheetViews>
  <sheetFormatPr defaultRowHeight="15" x14ac:dyDescent="0.25"/>
  <cols>
    <col min="3" max="3" width="34.5703125" customWidth="1"/>
    <col min="7" max="7" width="14.28515625" customWidth="1"/>
    <col min="8" max="8" width="40.140625" customWidth="1"/>
  </cols>
  <sheetData>
    <row r="1" spans="2:8" ht="15.75" thickBot="1" x14ac:dyDescent="0.3"/>
    <row r="2" spans="2:8" ht="58.9" customHeight="1" thickBot="1" x14ac:dyDescent="0.3">
      <c r="B2" s="110" t="s">
        <v>0</v>
      </c>
      <c r="C2" s="111"/>
      <c r="D2" s="111"/>
      <c r="E2" s="111"/>
      <c r="F2" s="111"/>
      <c r="G2" s="111"/>
      <c r="H2" s="112"/>
    </row>
    <row r="3" spans="2:8" ht="31.9" customHeight="1" x14ac:dyDescent="0.25">
      <c r="B3" s="102" t="s">
        <v>1</v>
      </c>
      <c r="C3" s="103"/>
      <c r="D3" s="104" t="s">
        <v>156</v>
      </c>
      <c r="E3" s="105"/>
      <c r="F3" s="105"/>
      <c r="G3" s="105"/>
      <c r="H3" s="106"/>
    </row>
    <row r="4" spans="2:8" ht="31.9" customHeight="1" x14ac:dyDescent="0.25">
      <c r="B4" s="89" t="s">
        <v>2</v>
      </c>
      <c r="C4" s="90"/>
      <c r="D4" s="91" t="s">
        <v>157</v>
      </c>
      <c r="E4" s="92"/>
      <c r="F4" s="92"/>
      <c r="G4" s="92"/>
      <c r="H4" s="93"/>
    </row>
    <row r="5" spans="2:8" ht="66" customHeight="1" x14ac:dyDescent="0.25">
      <c r="B5" s="89" t="s">
        <v>3</v>
      </c>
      <c r="C5" s="90"/>
      <c r="D5" s="91" t="s">
        <v>158</v>
      </c>
      <c r="E5" s="92"/>
      <c r="F5" s="92"/>
      <c r="G5" s="92"/>
      <c r="H5" s="93"/>
    </row>
    <row r="6" spans="2:8" ht="31.9" customHeight="1" thickBot="1" x14ac:dyDescent="0.3">
      <c r="B6" s="97" t="s">
        <v>4</v>
      </c>
      <c r="C6" s="98"/>
      <c r="D6" s="107" t="s">
        <v>159</v>
      </c>
      <c r="E6" s="108"/>
      <c r="F6" s="108"/>
      <c r="G6" s="108"/>
      <c r="H6" s="109"/>
    </row>
    <row r="7" spans="2:8" ht="31.9" customHeight="1" x14ac:dyDescent="0.25">
      <c r="B7" s="102" t="s">
        <v>5</v>
      </c>
      <c r="C7" s="103"/>
      <c r="D7" s="104" t="s">
        <v>160</v>
      </c>
      <c r="E7" s="105"/>
      <c r="F7" s="105"/>
      <c r="G7" s="105"/>
      <c r="H7" s="106"/>
    </row>
    <row r="8" spans="2:8" ht="31.9" customHeight="1" x14ac:dyDescent="0.25">
      <c r="B8" s="89" t="s">
        <v>6</v>
      </c>
      <c r="C8" s="90"/>
      <c r="D8" s="91" t="s">
        <v>161</v>
      </c>
      <c r="E8" s="92"/>
      <c r="F8" s="92"/>
      <c r="G8" s="92"/>
      <c r="H8" s="93"/>
    </row>
    <row r="9" spans="2:8" ht="31.9" customHeight="1" x14ac:dyDescent="0.25">
      <c r="B9" s="89" t="s">
        <v>7</v>
      </c>
      <c r="C9" s="90"/>
      <c r="D9" s="91" t="s">
        <v>162</v>
      </c>
      <c r="E9" s="92"/>
      <c r="F9" s="92"/>
      <c r="G9" s="92"/>
      <c r="H9" s="93"/>
    </row>
    <row r="10" spans="2:8" ht="31.9" customHeight="1" thickBot="1" x14ac:dyDescent="0.3">
      <c r="B10" s="97" t="s">
        <v>8</v>
      </c>
      <c r="C10" s="98"/>
      <c r="D10" s="122">
        <v>500000000</v>
      </c>
      <c r="E10" s="123"/>
      <c r="F10" s="123"/>
      <c r="G10" s="123"/>
      <c r="H10" s="124"/>
    </row>
    <row r="11" spans="2:8" ht="31.9" customHeight="1" x14ac:dyDescent="0.25">
      <c r="B11" s="102" t="s">
        <v>9</v>
      </c>
      <c r="C11" s="103"/>
      <c r="D11" s="125">
        <v>45075</v>
      </c>
      <c r="E11" s="126"/>
      <c r="F11" s="126"/>
      <c r="G11" s="126"/>
      <c r="H11" s="127"/>
    </row>
    <row r="12" spans="2:8" ht="31.9" customHeight="1" x14ac:dyDescent="0.25">
      <c r="B12" s="89" t="s">
        <v>10</v>
      </c>
      <c r="C12" s="90"/>
      <c r="D12" s="94">
        <v>45078</v>
      </c>
      <c r="E12" s="95"/>
      <c r="F12" s="95"/>
      <c r="G12" s="95"/>
      <c r="H12" s="96"/>
    </row>
    <row r="13" spans="2:8" ht="31.9" customHeight="1" thickBot="1" x14ac:dyDescent="0.3">
      <c r="B13" s="97" t="s">
        <v>11</v>
      </c>
      <c r="C13" s="98"/>
      <c r="D13" s="99">
        <v>45139</v>
      </c>
      <c r="E13" s="100"/>
      <c r="F13" s="100"/>
      <c r="G13" s="100"/>
      <c r="H13" s="101"/>
    </row>
    <row r="14" spans="2:8" ht="31.9" customHeight="1" thickBot="1" x14ac:dyDescent="0.3">
      <c r="B14" s="130" t="s">
        <v>12</v>
      </c>
      <c r="C14" s="131"/>
      <c r="D14" s="131"/>
      <c r="E14" s="131"/>
      <c r="F14" s="131"/>
      <c r="G14" s="131"/>
      <c r="H14" s="132"/>
    </row>
    <row r="15" spans="2:8" ht="66" customHeight="1" x14ac:dyDescent="0.25">
      <c r="B15" s="133" t="s">
        <v>164</v>
      </c>
      <c r="C15" s="134"/>
      <c r="D15" s="134"/>
      <c r="E15" s="134"/>
      <c r="F15" s="134"/>
      <c r="G15" s="10" t="s">
        <v>13</v>
      </c>
      <c r="H15" s="48" t="s">
        <v>14</v>
      </c>
    </row>
    <row r="16" spans="2:8" ht="40.15" customHeight="1" x14ac:dyDescent="0.25">
      <c r="B16" s="223" t="s">
        <v>15</v>
      </c>
      <c r="C16" s="224"/>
      <c r="D16" s="224"/>
      <c r="E16" s="224"/>
      <c r="F16" s="224"/>
      <c r="G16" s="3">
        <f>'etap II oceny - horyzont. rank.'!H31+'etap II oceny - specyfik. rank.'!H60</f>
        <v>100</v>
      </c>
      <c r="H16" s="47" t="s">
        <v>278</v>
      </c>
    </row>
    <row r="17" spans="2:8" ht="45" customHeight="1" thickBot="1" x14ac:dyDescent="0.3">
      <c r="B17" s="128" t="s">
        <v>280</v>
      </c>
      <c r="C17" s="129"/>
      <c r="D17" s="129"/>
      <c r="E17" s="129"/>
      <c r="F17" s="129"/>
      <c r="G17" s="13" t="s">
        <v>13</v>
      </c>
      <c r="H17" s="49" t="str">
        <f>IF(G17="TAK",robocze!B11,robocze!B12)</f>
        <v>PROJEKT REKOMENDOWANY DO DOFINANSOWANIA</v>
      </c>
    </row>
    <row r="18" spans="2:8" ht="30.6" customHeight="1" x14ac:dyDescent="0.25">
      <c r="B18" s="114" t="s">
        <v>16</v>
      </c>
      <c r="C18" s="115"/>
      <c r="D18" s="113" t="s">
        <v>17</v>
      </c>
      <c r="E18" s="113"/>
      <c r="F18" s="113"/>
      <c r="G18" s="120"/>
      <c r="H18" s="121"/>
    </row>
    <row r="19" spans="2:8" ht="30.6" customHeight="1" x14ac:dyDescent="0.25">
      <c r="B19" s="116"/>
      <c r="C19" s="117"/>
      <c r="D19" s="143" t="s">
        <v>18</v>
      </c>
      <c r="E19" s="143"/>
      <c r="F19" s="143"/>
      <c r="G19" s="135"/>
      <c r="H19" s="136"/>
    </row>
    <row r="20" spans="2:8" ht="63.6" customHeight="1" thickBot="1" x14ac:dyDescent="0.3">
      <c r="B20" s="118"/>
      <c r="C20" s="119"/>
      <c r="D20" s="144" t="s">
        <v>19</v>
      </c>
      <c r="E20" s="144"/>
      <c r="F20" s="144"/>
      <c r="G20" s="137"/>
      <c r="H20" s="138"/>
    </row>
    <row r="21" spans="2:8" ht="30.6" customHeight="1" x14ac:dyDescent="0.25">
      <c r="B21" s="116" t="s">
        <v>20</v>
      </c>
      <c r="C21" s="117"/>
      <c r="D21" s="145" t="s">
        <v>17</v>
      </c>
      <c r="E21" s="145"/>
      <c r="F21" s="145"/>
      <c r="G21" s="139"/>
      <c r="H21" s="140"/>
    </row>
    <row r="22" spans="2:8" ht="30.6" customHeight="1" x14ac:dyDescent="0.25">
      <c r="B22" s="116"/>
      <c r="C22" s="117"/>
      <c r="D22" s="143" t="s">
        <v>18</v>
      </c>
      <c r="E22" s="143"/>
      <c r="F22" s="143"/>
      <c r="G22" s="135"/>
      <c r="H22" s="136"/>
    </row>
    <row r="23" spans="2:8" ht="60.6" customHeight="1" thickBot="1" x14ac:dyDescent="0.3">
      <c r="B23" s="118"/>
      <c r="C23" s="119"/>
      <c r="D23" s="144" t="s">
        <v>19</v>
      </c>
      <c r="E23" s="144"/>
      <c r="F23" s="144"/>
      <c r="G23" s="141"/>
      <c r="H23" s="142"/>
    </row>
  </sheetData>
  <mergeCells count="41">
    <mergeCell ref="B21:C23"/>
    <mergeCell ref="D21:F21"/>
    <mergeCell ref="G21:H21"/>
    <mergeCell ref="D22:F22"/>
    <mergeCell ref="G22:H22"/>
    <mergeCell ref="D23:F23"/>
    <mergeCell ref="G23:H23"/>
    <mergeCell ref="B15:F15"/>
    <mergeCell ref="B16:F16"/>
    <mergeCell ref="B17:F17"/>
    <mergeCell ref="B18:C20"/>
    <mergeCell ref="D18:F18"/>
    <mergeCell ref="G18:H18"/>
    <mergeCell ref="D19:F19"/>
    <mergeCell ref="G19:H19"/>
    <mergeCell ref="D20:F20"/>
    <mergeCell ref="G20:H20"/>
    <mergeCell ref="B12:C12"/>
    <mergeCell ref="D12:H12"/>
    <mergeCell ref="B13:C13"/>
    <mergeCell ref="D13:H13"/>
    <mergeCell ref="B14:H14"/>
    <mergeCell ref="B9:C9"/>
    <mergeCell ref="D9:H9"/>
    <mergeCell ref="B10:C10"/>
    <mergeCell ref="D10:H10"/>
    <mergeCell ref="B11:C11"/>
    <mergeCell ref="D11:H11"/>
    <mergeCell ref="B6:C6"/>
    <mergeCell ref="D6:H6"/>
    <mergeCell ref="B7:C7"/>
    <mergeCell ref="D7:H7"/>
    <mergeCell ref="B8:C8"/>
    <mergeCell ref="D8:H8"/>
    <mergeCell ref="B5:C5"/>
    <mergeCell ref="D5:H5"/>
    <mergeCell ref="B2:H2"/>
    <mergeCell ref="B3:C3"/>
    <mergeCell ref="D3:H3"/>
    <mergeCell ref="B4:C4"/>
    <mergeCell ref="D4:H4"/>
  </mergeCells>
  <conditionalFormatting sqref="G15">
    <cfRule type="cellIs" dxfId="61" priority="3" operator="equal">
      <formula>"NIE DOTYCZY"</formula>
    </cfRule>
    <cfRule type="containsText" dxfId="60" priority="4" operator="containsText" text="TAK">
      <formula>NOT(ISERROR(SEARCH("TAK",G15)))</formula>
    </cfRule>
    <cfRule type="cellIs" dxfId="59" priority="5" operator="equal">
      <formula>"NIE"</formula>
    </cfRule>
  </conditionalFormatting>
  <conditionalFormatting sqref="G16">
    <cfRule type="cellIs" dxfId="58" priority="1" operator="lessThanOrEqual">
      <formula>13</formula>
    </cfRule>
    <cfRule type="cellIs" dxfId="57" priority="2" operator="greaterThanOrEqual">
      <formula>14</formula>
    </cfRule>
  </conditionalFormatting>
  <conditionalFormatting sqref="G17">
    <cfRule type="cellIs" dxfId="56" priority="6" operator="equal">
      <formula>"NIE DOTYCZY"</formula>
    </cfRule>
    <cfRule type="containsText" dxfId="55" priority="7" operator="containsText" text="TAK">
      <formula>NOT(ISERROR(SEARCH("TAK",G17)))</formula>
    </cfRule>
    <cfRule type="cellIs" dxfId="54" priority="8" operator="equal">
      <formula>"NIE"</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robocze!$B$3:$B$4</xm:f>
          </x14:formula1>
          <xm:sqref>G17</xm:sqref>
        </x14:dataValidation>
        <x14:dataValidation type="list" allowBlank="1" showInputMessage="1" showErrorMessage="1" xr:uid="{00000000-0002-0000-0300-000001000000}">
          <x14:formula1>
            <xm:f>robocze!$B$7:$B$9</xm:f>
          </x14:formula1>
          <xm:sqref>G15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I31"/>
  <sheetViews>
    <sheetView topLeftCell="A9" workbookViewId="0">
      <selection activeCell="N9" sqref="N9"/>
    </sheetView>
  </sheetViews>
  <sheetFormatPr defaultRowHeight="15" x14ac:dyDescent="0.25"/>
  <cols>
    <col min="3" max="3" width="34.5703125" customWidth="1"/>
    <col min="6" max="6" width="4.42578125" customWidth="1"/>
    <col min="7" max="7" width="34.85546875" customWidth="1"/>
    <col min="8" max="8" width="11.85546875" style="1" customWidth="1"/>
    <col min="9" max="9" width="40.140625" customWidth="1"/>
  </cols>
  <sheetData>
    <row r="1" spans="2:9" ht="15.75" thickBot="1" x14ac:dyDescent="0.3"/>
    <row r="2" spans="2:9" ht="51" customHeight="1" thickBot="1" x14ac:dyDescent="0.3">
      <c r="B2" s="110" t="s">
        <v>0</v>
      </c>
      <c r="C2" s="207"/>
      <c r="D2" s="207"/>
      <c r="E2" s="207"/>
      <c r="F2" s="207"/>
      <c r="G2" s="207"/>
      <c r="H2" s="207"/>
      <c r="I2" s="208"/>
    </row>
    <row r="3" spans="2:9" ht="29.45" customHeight="1" x14ac:dyDescent="0.25">
      <c r="B3" s="102" t="s">
        <v>5</v>
      </c>
      <c r="C3" s="103"/>
      <c r="D3" s="104" t="str">
        <f>'I etap oceny strona tytułowa'!D7:H7</f>
        <v>xxxxxxxxxxxxx</v>
      </c>
      <c r="E3" s="105"/>
      <c r="F3" s="105"/>
      <c r="G3" s="105"/>
      <c r="H3" s="105"/>
      <c r="I3" s="106"/>
    </row>
    <row r="4" spans="2:9" ht="29.45" customHeight="1" x14ac:dyDescent="0.25">
      <c r="B4" s="89" t="s">
        <v>6</v>
      </c>
      <c r="C4" s="90"/>
      <c r="D4" s="91" t="str">
        <f>'I etap oceny strona tytułowa'!D8:H8</f>
        <v>FENX.01.02-00.00.01-001/23</v>
      </c>
      <c r="E4" s="92"/>
      <c r="F4" s="92"/>
      <c r="G4" s="92"/>
      <c r="H4" s="92"/>
      <c r="I4" s="93"/>
    </row>
    <row r="5" spans="2:9" ht="29.45" customHeight="1" thickBot="1" x14ac:dyDescent="0.3">
      <c r="B5" s="97" t="s">
        <v>7</v>
      </c>
      <c r="C5" s="98"/>
      <c r="D5" s="206" t="str">
        <f>'I etap oceny strona tytułowa'!D9:H9</f>
        <v>xxxxxxxxxxxxx</v>
      </c>
      <c r="E5" s="100"/>
      <c r="F5" s="100"/>
      <c r="G5" s="100"/>
      <c r="H5" s="100"/>
      <c r="I5" s="101"/>
    </row>
    <row r="6" spans="2:9" ht="37.9" customHeight="1" thickBot="1" x14ac:dyDescent="0.3">
      <c r="B6" s="130" t="s">
        <v>199</v>
      </c>
      <c r="C6" s="201"/>
      <c r="D6" s="201"/>
      <c r="E6" s="201"/>
      <c r="F6" s="201"/>
      <c r="G6" s="201"/>
      <c r="H6" s="201"/>
      <c r="I6" s="202"/>
    </row>
    <row r="7" spans="2:9" ht="31.5" x14ac:dyDescent="0.25">
      <c r="B7" s="43" t="s">
        <v>22</v>
      </c>
      <c r="C7" s="239" t="s">
        <v>23</v>
      </c>
      <c r="D7" s="240"/>
      <c r="E7" s="240"/>
      <c r="F7" s="241"/>
      <c r="G7" s="44" t="s">
        <v>121</v>
      </c>
      <c r="H7" s="45" t="s">
        <v>122</v>
      </c>
      <c r="I7" s="46" t="s">
        <v>25</v>
      </c>
    </row>
    <row r="8" spans="2:9" ht="36" customHeight="1" x14ac:dyDescent="0.25">
      <c r="B8" s="227">
        <v>1</v>
      </c>
      <c r="C8" s="228" t="s">
        <v>123</v>
      </c>
      <c r="D8" s="228"/>
      <c r="E8" s="228"/>
      <c r="F8" s="228"/>
      <c r="G8" s="228"/>
      <c r="H8" s="228"/>
      <c r="I8" s="229"/>
    </row>
    <row r="9" spans="2:9" ht="364.5" customHeight="1" x14ac:dyDescent="0.25">
      <c r="B9" s="227"/>
      <c r="C9" s="230" t="s">
        <v>192</v>
      </c>
      <c r="D9" s="237"/>
      <c r="E9" s="237"/>
      <c r="F9" s="238"/>
      <c r="G9" s="51" t="s">
        <v>198</v>
      </c>
      <c r="H9" s="58">
        <v>5</v>
      </c>
      <c r="I9" s="59"/>
    </row>
    <row r="10" spans="2:9" ht="33.6" customHeight="1" x14ac:dyDescent="0.25">
      <c r="B10" s="227">
        <v>2</v>
      </c>
      <c r="C10" s="228" t="s">
        <v>124</v>
      </c>
      <c r="D10" s="228"/>
      <c r="E10" s="228"/>
      <c r="F10" s="228"/>
      <c r="G10" s="228"/>
      <c r="H10" s="228"/>
      <c r="I10" s="229"/>
    </row>
    <row r="11" spans="2:9" ht="91.5" customHeight="1" x14ac:dyDescent="0.25">
      <c r="B11" s="227"/>
      <c r="C11" s="236" t="s">
        <v>125</v>
      </c>
      <c r="D11" s="231"/>
      <c r="E11" s="231"/>
      <c r="F11" s="232"/>
      <c r="G11" s="42" t="s">
        <v>126</v>
      </c>
      <c r="H11" s="1">
        <v>1</v>
      </c>
      <c r="I11" s="21"/>
    </row>
    <row r="12" spans="2:9" ht="30" customHeight="1" x14ac:dyDescent="0.25">
      <c r="B12" s="227">
        <v>3</v>
      </c>
      <c r="C12" s="228" t="s">
        <v>127</v>
      </c>
      <c r="D12" s="228"/>
      <c r="E12" s="228"/>
      <c r="F12" s="228"/>
      <c r="G12" s="228"/>
      <c r="H12" s="228"/>
      <c r="I12" s="229"/>
    </row>
    <row r="13" spans="2:9" ht="195.75" customHeight="1" x14ac:dyDescent="0.25">
      <c r="B13" s="227"/>
      <c r="C13" s="230" t="s">
        <v>193</v>
      </c>
      <c r="D13" s="237"/>
      <c r="E13" s="237"/>
      <c r="F13" s="238"/>
      <c r="G13" s="51" t="s">
        <v>195</v>
      </c>
      <c r="H13" s="60">
        <v>2</v>
      </c>
      <c r="I13" s="59"/>
    </row>
    <row r="14" spans="2:9" ht="29.45" customHeight="1" x14ac:dyDescent="0.25">
      <c r="B14" s="227">
        <v>4</v>
      </c>
      <c r="C14" s="228" t="s">
        <v>128</v>
      </c>
      <c r="D14" s="228"/>
      <c r="E14" s="228"/>
      <c r="F14" s="228"/>
      <c r="G14" s="228"/>
      <c r="H14" s="228"/>
      <c r="I14" s="229"/>
    </row>
    <row r="15" spans="2:9" ht="243.75" customHeight="1" x14ac:dyDescent="0.25">
      <c r="B15" s="227"/>
      <c r="C15" s="236" t="s">
        <v>129</v>
      </c>
      <c r="D15" s="231"/>
      <c r="E15" s="231"/>
      <c r="F15" s="232"/>
      <c r="G15" s="42" t="s">
        <v>130</v>
      </c>
      <c r="H15" s="1">
        <v>2</v>
      </c>
      <c r="I15" s="21"/>
    </row>
    <row r="16" spans="2:9" ht="27.6" customHeight="1" x14ac:dyDescent="0.25">
      <c r="B16" s="227">
        <v>5</v>
      </c>
      <c r="C16" s="228" t="s">
        <v>131</v>
      </c>
      <c r="D16" s="228"/>
      <c r="E16" s="228"/>
      <c r="F16" s="228"/>
      <c r="G16" s="228"/>
      <c r="H16" s="228"/>
      <c r="I16" s="229"/>
    </row>
    <row r="17" spans="2:9" ht="155.25" customHeight="1" x14ac:dyDescent="0.25">
      <c r="B17" s="227"/>
      <c r="C17" s="230" t="s">
        <v>194</v>
      </c>
      <c r="D17" s="237"/>
      <c r="E17" s="237"/>
      <c r="F17" s="238"/>
      <c r="G17" s="51" t="s">
        <v>196</v>
      </c>
      <c r="H17" s="60">
        <v>3</v>
      </c>
      <c r="I17" s="59"/>
    </row>
    <row r="18" spans="2:9" ht="38.450000000000003" customHeight="1" x14ac:dyDescent="0.25">
      <c r="B18" s="227">
        <v>6</v>
      </c>
      <c r="C18" s="228" t="s">
        <v>132</v>
      </c>
      <c r="D18" s="228"/>
      <c r="E18" s="228"/>
      <c r="F18" s="228"/>
      <c r="G18" s="228"/>
      <c r="H18" s="228"/>
      <c r="I18" s="229"/>
    </row>
    <row r="19" spans="2:9" ht="88.9" customHeight="1" x14ac:dyDescent="0.25">
      <c r="B19" s="227"/>
      <c r="C19" s="236" t="s">
        <v>133</v>
      </c>
      <c r="D19" s="231"/>
      <c r="E19" s="231"/>
      <c r="F19" s="232"/>
      <c r="G19" s="42" t="s">
        <v>134</v>
      </c>
      <c r="H19" s="1">
        <v>3</v>
      </c>
      <c r="I19" s="21"/>
    </row>
    <row r="20" spans="2:9" ht="43.15" customHeight="1" x14ac:dyDescent="0.25">
      <c r="B20" s="227">
        <v>7</v>
      </c>
      <c r="C20" s="228" t="s">
        <v>135</v>
      </c>
      <c r="D20" s="228"/>
      <c r="E20" s="228"/>
      <c r="F20" s="228"/>
      <c r="G20" s="228"/>
      <c r="H20" s="228"/>
      <c r="I20" s="229"/>
    </row>
    <row r="21" spans="2:9" ht="78" customHeight="1" x14ac:dyDescent="0.25">
      <c r="B21" s="227"/>
      <c r="C21" s="230" t="s">
        <v>136</v>
      </c>
      <c r="D21" s="237"/>
      <c r="E21" s="237"/>
      <c r="F21" s="238"/>
      <c r="G21" s="42" t="s">
        <v>137</v>
      </c>
      <c r="H21" s="1">
        <v>1</v>
      </c>
      <c r="I21" s="21"/>
    </row>
    <row r="22" spans="2:9" ht="52.15" customHeight="1" x14ac:dyDescent="0.25">
      <c r="B22" s="227">
        <v>8</v>
      </c>
      <c r="C22" s="228" t="s">
        <v>138</v>
      </c>
      <c r="D22" s="228"/>
      <c r="E22" s="228"/>
      <c r="F22" s="228"/>
      <c r="G22" s="228"/>
      <c r="H22" s="228"/>
      <c r="I22" s="229"/>
    </row>
    <row r="23" spans="2:9" ht="374.25" customHeight="1" x14ac:dyDescent="0.25">
      <c r="B23" s="227"/>
      <c r="C23" s="236" t="s">
        <v>139</v>
      </c>
      <c r="D23" s="231"/>
      <c r="E23" s="231"/>
      <c r="F23" s="232"/>
      <c r="G23" s="42" t="s">
        <v>140</v>
      </c>
      <c r="H23" s="1">
        <v>2</v>
      </c>
      <c r="I23" s="21"/>
    </row>
    <row r="24" spans="2:9" ht="24" customHeight="1" x14ac:dyDescent="0.25">
      <c r="B24" s="227">
        <v>9</v>
      </c>
      <c r="C24" s="228" t="s">
        <v>141</v>
      </c>
      <c r="D24" s="228"/>
      <c r="E24" s="228"/>
      <c r="F24" s="228"/>
      <c r="G24" s="228"/>
      <c r="H24" s="228"/>
      <c r="I24" s="229"/>
    </row>
    <row r="25" spans="2:9" ht="79.150000000000006" customHeight="1" x14ac:dyDescent="0.25">
      <c r="B25" s="227"/>
      <c r="C25" s="230" t="s">
        <v>142</v>
      </c>
      <c r="D25" s="231"/>
      <c r="E25" s="231"/>
      <c r="F25" s="232"/>
      <c r="G25" s="42" t="s">
        <v>143</v>
      </c>
      <c r="H25" s="1">
        <v>1</v>
      </c>
      <c r="I25" s="21"/>
    </row>
    <row r="26" spans="2:9" ht="23.45" customHeight="1" x14ac:dyDescent="0.25">
      <c r="B26" s="227">
        <v>10</v>
      </c>
      <c r="C26" s="228" t="s">
        <v>144</v>
      </c>
      <c r="D26" s="228"/>
      <c r="E26" s="228"/>
      <c r="F26" s="228"/>
      <c r="G26" s="228"/>
      <c r="H26" s="228"/>
      <c r="I26" s="229"/>
    </row>
    <row r="27" spans="2:9" ht="103.5" customHeight="1" x14ac:dyDescent="0.25">
      <c r="B27" s="227"/>
      <c r="C27" s="236" t="s">
        <v>145</v>
      </c>
      <c r="D27" s="231"/>
      <c r="E27" s="231"/>
      <c r="F27" s="232"/>
      <c r="G27" s="42" t="s">
        <v>146</v>
      </c>
      <c r="H27" s="1">
        <v>1</v>
      </c>
      <c r="I27" s="21"/>
    </row>
    <row r="28" spans="2:9" ht="27.6" customHeight="1" x14ac:dyDescent="0.25">
      <c r="B28" s="227">
        <v>11</v>
      </c>
      <c r="C28" s="228" t="s">
        <v>147</v>
      </c>
      <c r="D28" s="228"/>
      <c r="E28" s="228"/>
      <c r="F28" s="228"/>
      <c r="G28" s="228"/>
      <c r="H28" s="228"/>
      <c r="I28" s="229"/>
    </row>
    <row r="29" spans="2:9" ht="138" customHeight="1" x14ac:dyDescent="0.25">
      <c r="B29" s="227"/>
      <c r="C29" s="230" t="s">
        <v>148</v>
      </c>
      <c r="D29" s="231"/>
      <c r="E29" s="231"/>
      <c r="F29" s="232"/>
      <c r="G29" s="42" t="s">
        <v>149</v>
      </c>
      <c r="H29" s="1">
        <v>1</v>
      </c>
      <c r="I29" s="21"/>
    </row>
    <row r="30" spans="2:9" ht="30.6" customHeight="1" x14ac:dyDescent="0.25">
      <c r="B30" s="233" t="s">
        <v>150</v>
      </c>
      <c r="C30" s="234"/>
      <c r="D30" s="234"/>
      <c r="E30" s="234"/>
      <c r="F30" s="234"/>
      <c r="G30" s="234"/>
      <c r="H30" s="234"/>
      <c r="I30" s="235"/>
    </row>
    <row r="31" spans="2:9" ht="37.15" customHeight="1" thickBot="1" x14ac:dyDescent="0.3">
      <c r="B31" s="225" t="s">
        <v>151</v>
      </c>
      <c r="C31" s="226"/>
      <c r="D31" s="226"/>
      <c r="E31" s="226"/>
      <c r="F31" s="226"/>
      <c r="G31" s="226"/>
      <c r="H31" s="41">
        <f>SUM(H9+H11+H13+H15+H17+H19+H21+H23+H25+H27+H29)</f>
        <v>22</v>
      </c>
      <c r="I31" s="19" t="s">
        <v>197</v>
      </c>
    </row>
  </sheetData>
  <mergeCells count="44">
    <mergeCell ref="B5:C5"/>
    <mergeCell ref="D5:I5"/>
    <mergeCell ref="B2:I2"/>
    <mergeCell ref="B3:C3"/>
    <mergeCell ref="D3:I3"/>
    <mergeCell ref="B4:C4"/>
    <mergeCell ref="D4:I4"/>
    <mergeCell ref="B12:B13"/>
    <mergeCell ref="C12:I12"/>
    <mergeCell ref="C13:F13"/>
    <mergeCell ref="C15:F15"/>
    <mergeCell ref="B6:I6"/>
    <mergeCell ref="C7:F7"/>
    <mergeCell ref="B8:B9"/>
    <mergeCell ref="C8:I8"/>
    <mergeCell ref="C9:F9"/>
    <mergeCell ref="B10:B11"/>
    <mergeCell ref="C10:I10"/>
    <mergeCell ref="C11:F11"/>
    <mergeCell ref="B14:B15"/>
    <mergeCell ref="C14:I14"/>
    <mergeCell ref="B16:B17"/>
    <mergeCell ref="C16:I16"/>
    <mergeCell ref="C17:F17"/>
    <mergeCell ref="B18:B19"/>
    <mergeCell ref="C18:I18"/>
    <mergeCell ref="C19:F19"/>
    <mergeCell ref="B20:B21"/>
    <mergeCell ref="C20:I20"/>
    <mergeCell ref="C21:F21"/>
    <mergeCell ref="B22:B23"/>
    <mergeCell ref="C22:I22"/>
    <mergeCell ref="C23:F23"/>
    <mergeCell ref="B31:G31"/>
    <mergeCell ref="B24:B25"/>
    <mergeCell ref="C24:I24"/>
    <mergeCell ref="C25:F25"/>
    <mergeCell ref="B30:I30"/>
    <mergeCell ref="B26:B27"/>
    <mergeCell ref="C26:I26"/>
    <mergeCell ref="C27:F27"/>
    <mergeCell ref="B28:B29"/>
    <mergeCell ref="C28:I28"/>
    <mergeCell ref="C29:F29"/>
  </mergeCell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1"/>
  <dimension ref="B1:K60"/>
  <sheetViews>
    <sheetView zoomScale="85" zoomScaleNormal="85" workbookViewId="0">
      <pane xSplit="2" ySplit="8" topLeftCell="C57" activePane="bottomRight" state="frozen"/>
      <selection pane="topRight" activeCell="C1" sqref="C1"/>
      <selection pane="bottomLeft" activeCell="A9" sqref="A9"/>
      <selection pane="bottomRight" activeCell="B64" sqref="B64"/>
    </sheetView>
  </sheetViews>
  <sheetFormatPr defaultRowHeight="15" x14ac:dyDescent="0.25"/>
  <cols>
    <col min="3" max="3" width="34.5703125" customWidth="1"/>
    <col min="6" max="6" width="4.42578125" customWidth="1"/>
    <col min="7" max="7" width="40.42578125" customWidth="1"/>
    <col min="8" max="8" width="10.85546875" bestFit="1" customWidth="1"/>
    <col min="9" max="9" width="10.7109375" bestFit="1" customWidth="1"/>
    <col min="10" max="10" width="40.140625" customWidth="1"/>
  </cols>
  <sheetData>
    <row r="1" spans="2:11" ht="15.75" thickBot="1" x14ac:dyDescent="0.3"/>
    <row r="2" spans="2:11" ht="53.45" customHeight="1" thickBot="1" x14ac:dyDescent="0.3">
      <c r="B2" s="110" t="s">
        <v>0</v>
      </c>
      <c r="C2" s="207"/>
      <c r="D2" s="207"/>
      <c r="E2" s="207"/>
      <c r="F2" s="207"/>
      <c r="G2" s="207"/>
      <c r="H2" s="207"/>
      <c r="I2" s="207"/>
      <c r="J2" s="208"/>
    </row>
    <row r="3" spans="2:11" ht="31.9" customHeight="1" x14ac:dyDescent="0.25">
      <c r="B3" s="102" t="s">
        <v>5</v>
      </c>
      <c r="C3" s="103"/>
      <c r="D3" s="104" t="str">
        <f>'I etap oceny strona tytułowa'!D7:H7</f>
        <v>xxxxxxxxxxxxx</v>
      </c>
      <c r="E3" s="105"/>
      <c r="F3" s="105"/>
      <c r="G3" s="105"/>
      <c r="H3" s="105"/>
      <c r="I3" s="105"/>
      <c r="J3" s="106"/>
    </row>
    <row r="4" spans="2:11" ht="31.9" customHeight="1" x14ac:dyDescent="0.25">
      <c r="B4" s="89" t="s">
        <v>6</v>
      </c>
      <c r="C4" s="90"/>
      <c r="D4" s="91" t="str">
        <f>'I etap oceny strona tytułowa'!D8:H8</f>
        <v>FENX.01.02-00.00.01-001/23</v>
      </c>
      <c r="E4" s="92"/>
      <c r="F4" s="92"/>
      <c r="G4" s="92"/>
      <c r="H4" s="92"/>
      <c r="I4" s="92"/>
      <c r="J4" s="93"/>
    </row>
    <row r="5" spans="2:11" ht="31.9" customHeight="1" thickBot="1" x14ac:dyDescent="0.3">
      <c r="B5" s="97" t="s">
        <v>7</v>
      </c>
      <c r="C5" s="98"/>
      <c r="D5" s="206" t="str">
        <f>'I etap oceny strona tytułowa'!D9:H9</f>
        <v>xxxxxxxxxxxxx</v>
      </c>
      <c r="E5" s="100"/>
      <c r="F5" s="100"/>
      <c r="G5" s="100"/>
      <c r="H5" s="100"/>
      <c r="I5" s="100"/>
      <c r="J5" s="101"/>
    </row>
    <row r="6" spans="2:11" ht="50.25" customHeight="1" x14ac:dyDescent="0.25">
      <c r="B6" s="215" t="s">
        <v>202</v>
      </c>
      <c r="C6" s="216"/>
      <c r="D6" s="216"/>
      <c r="E6" s="216"/>
      <c r="F6" s="216"/>
      <c r="G6" s="216"/>
      <c r="H6" s="216"/>
      <c r="I6" s="216"/>
      <c r="J6" s="217"/>
    </row>
    <row r="7" spans="2:11" ht="32.450000000000003" customHeight="1" thickBot="1" x14ac:dyDescent="0.3">
      <c r="B7" s="26" t="s">
        <v>22</v>
      </c>
      <c r="C7" s="218" t="s">
        <v>220</v>
      </c>
      <c r="D7" s="219"/>
      <c r="E7" s="219"/>
      <c r="F7" s="220"/>
      <c r="G7" s="27" t="s">
        <v>121</v>
      </c>
      <c r="H7" s="27" t="s">
        <v>216</v>
      </c>
      <c r="I7" s="27" t="s">
        <v>217</v>
      </c>
      <c r="J7" s="29" t="s">
        <v>25</v>
      </c>
    </row>
    <row r="8" spans="2:11" ht="27" customHeight="1" x14ac:dyDescent="0.25">
      <c r="B8" s="242">
        <v>1</v>
      </c>
      <c r="C8" s="209" t="s">
        <v>166</v>
      </c>
      <c r="D8" s="209"/>
      <c r="E8" s="209"/>
      <c r="F8" s="209"/>
      <c r="G8" s="209"/>
      <c r="H8" s="209"/>
      <c r="I8" s="209"/>
      <c r="J8" s="243"/>
    </row>
    <row r="9" spans="2:11" ht="48" customHeight="1" thickBot="1" x14ac:dyDescent="0.3">
      <c r="B9" s="227"/>
      <c r="C9" s="246" t="s">
        <v>204</v>
      </c>
      <c r="D9" s="210"/>
      <c r="E9" s="210"/>
      <c r="F9" s="210"/>
      <c r="G9" s="8" t="s">
        <v>274</v>
      </c>
      <c r="H9" s="68">
        <v>2</v>
      </c>
      <c r="I9" s="67">
        <v>2</v>
      </c>
      <c r="J9" s="55"/>
    </row>
    <row r="10" spans="2:11" ht="34.9" customHeight="1" x14ac:dyDescent="0.25">
      <c r="B10" s="242">
        <v>2</v>
      </c>
      <c r="C10" s="209" t="s">
        <v>205</v>
      </c>
      <c r="D10" s="209"/>
      <c r="E10" s="209"/>
      <c r="F10" s="209"/>
      <c r="G10" s="209"/>
      <c r="H10" s="209"/>
      <c r="I10" s="209"/>
      <c r="J10" s="243"/>
    </row>
    <row r="11" spans="2:11" ht="186" customHeight="1" thickBot="1" x14ac:dyDescent="0.3">
      <c r="B11" s="227"/>
      <c r="C11" s="236" t="s">
        <v>206</v>
      </c>
      <c r="D11" s="231"/>
      <c r="E11" s="231"/>
      <c r="F11" s="232"/>
      <c r="G11" s="52" t="s">
        <v>219</v>
      </c>
      <c r="H11" s="68">
        <v>4</v>
      </c>
      <c r="I11" s="68">
        <f>4</f>
        <v>4</v>
      </c>
      <c r="J11" s="53"/>
      <c r="K11" s="2"/>
    </row>
    <row r="12" spans="2:11" x14ac:dyDescent="0.25">
      <c r="B12" s="242">
        <v>3</v>
      </c>
      <c r="C12" s="209" t="s">
        <v>207</v>
      </c>
      <c r="D12" s="209"/>
      <c r="E12" s="209"/>
      <c r="F12" s="209"/>
      <c r="G12" s="209"/>
      <c r="H12" s="209"/>
      <c r="I12" s="209"/>
      <c r="J12" s="243"/>
      <c r="K12" s="2"/>
    </row>
    <row r="13" spans="2:11" ht="319.5" customHeight="1" x14ac:dyDescent="0.25">
      <c r="B13" s="227"/>
      <c r="C13" s="246" t="s">
        <v>215</v>
      </c>
      <c r="D13" s="210"/>
      <c r="E13" s="210"/>
      <c r="F13" s="210"/>
      <c r="G13" s="77" t="s">
        <v>277</v>
      </c>
      <c r="H13" s="66">
        <f>H19+H18+H17+H16+H14+H15</f>
        <v>6</v>
      </c>
      <c r="I13" s="66">
        <v>6</v>
      </c>
      <c r="J13" s="247"/>
      <c r="K13" s="2"/>
    </row>
    <row r="14" spans="2:11" ht="38.25" customHeight="1" x14ac:dyDescent="0.25">
      <c r="B14" s="227"/>
      <c r="C14" s="170" t="s">
        <v>210</v>
      </c>
      <c r="D14" s="171"/>
      <c r="E14" s="171"/>
      <c r="F14" s="172"/>
      <c r="G14" s="8" t="s">
        <v>209</v>
      </c>
      <c r="H14" s="68">
        <v>1</v>
      </c>
      <c r="I14" s="68">
        <v>1</v>
      </c>
      <c r="J14" s="248"/>
      <c r="K14" s="2"/>
    </row>
    <row r="15" spans="2:11" ht="24" x14ac:dyDescent="0.25">
      <c r="B15" s="227"/>
      <c r="C15" s="250" t="s">
        <v>211</v>
      </c>
      <c r="D15" s="251"/>
      <c r="E15" s="251"/>
      <c r="F15" s="252"/>
      <c r="G15" s="8" t="s">
        <v>209</v>
      </c>
      <c r="H15" s="68">
        <v>1</v>
      </c>
      <c r="I15" s="68">
        <v>1</v>
      </c>
      <c r="J15" s="248"/>
      <c r="K15" s="2"/>
    </row>
    <row r="16" spans="2:11" ht="35.25" customHeight="1" x14ac:dyDescent="0.25">
      <c r="B16" s="244"/>
      <c r="C16" s="170" t="s">
        <v>208</v>
      </c>
      <c r="D16" s="171"/>
      <c r="E16" s="171"/>
      <c r="F16" s="172"/>
      <c r="G16" s="8" t="s">
        <v>209</v>
      </c>
      <c r="H16" s="68">
        <v>1</v>
      </c>
      <c r="I16" s="68">
        <v>1</v>
      </c>
      <c r="J16" s="248"/>
      <c r="K16" s="2"/>
    </row>
    <row r="17" spans="2:11" ht="24" x14ac:dyDescent="0.25">
      <c r="B17" s="244"/>
      <c r="C17" s="250" t="s">
        <v>212</v>
      </c>
      <c r="D17" s="251"/>
      <c r="E17" s="251"/>
      <c r="F17" s="252"/>
      <c r="G17" s="8" t="s">
        <v>209</v>
      </c>
      <c r="H17" s="68">
        <v>1</v>
      </c>
      <c r="I17" s="68">
        <v>1</v>
      </c>
      <c r="J17" s="248"/>
      <c r="K17" s="2"/>
    </row>
    <row r="18" spans="2:11" ht="24" x14ac:dyDescent="0.25">
      <c r="B18" s="244"/>
      <c r="C18" s="250" t="s">
        <v>213</v>
      </c>
      <c r="D18" s="251"/>
      <c r="E18" s="251"/>
      <c r="F18" s="252"/>
      <c r="G18" s="8" t="s">
        <v>209</v>
      </c>
      <c r="H18" s="68">
        <v>1</v>
      </c>
      <c r="I18" s="68">
        <v>1</v>
      </c>
      <c r="J18" s="248"/>
      <c r="K18" s="2"/>
    </row>
    <row r="19" spans="2:11" ht="39" customHeight="1" thickBot="1" x14ac:dyDescent="0.3">
      <c r="B19" s="245"/>
      <c r="C19" s="185" t="s">
        <v>214</v>
      </c>
      <c r="D19" s="185"/>
      <c r="E19" s="185"/>
      <c r="F19" s="185"/>
      <c r="G19" s="22" t="s">
        <v>209</v>
      </c>
      <c r="H19" s="76">
        <v>1</v>
      </c>
      <c r="I19" s="76">
        <v>1</v>
      </c>
      <c r="J19" s="249"/>
      <c r="K19" s="2"/>
    </row>
    <row r="20" spans="2:11" ht="19.5" customHeight="1" x14ac:dyDescent="0.25">
      <c r="B20" s="242">
        <v>4</v>
      </c>
      <c r="C20" s="209" t="s">
        <v>185</v>
      </c>
      <c r="D20" s="209"/>
      <c r="E20" s="209"/>
      <c r="F20" s="209"/>
      <c r="G20" s="209"/>
      <c r="H20" s="209"/>
      <c r="I20" s="209"/>
      <c r="J20" s="243"/>
      <c r="K20" s="2"/>
    </row>
    <row r="21" spans="2:11" ht="132.75" thickBot="1" x14ac:dyDescent="0.3">
      <c r="B21" s="227"/>
      <c r="C21" s="236" t="s">
        <v>221</v>
      </c>
      <c r="D21" s="231"/>
      <c r="E21" s="231"/>
      <c r="F21" s="232"/>
      <c r="G21" s="52" t="s">
        <v>222</v>
      </c>
      <c r="H21" s="68">
        <v>3</v>
      </c>
      <c r="I21" s="68">
        <v>3</v>
      </c>
      <c r="J21" s="53"/>
      <c r="K21" s="2"/>
    </row>
    <row r="22" spans="2:11" ht="34.9" customHeight="1" x14ac:dyDescent="0.25">
      <c r="B22" s="255">
        <v>5</v>
      </c>
      <c r="C22" s="209" t="s">
        <v>218</v>
      </c>
      <c r="D22" s="209"/>
      <c r="E22" s="209"/>
      <c r="F22" s="209"/>
      <c r="G22" s="209"/>
      <c r="H22" s="209"/>
      <c r="I22" s="209"/>
      <c r="J22" s="243"/>
    </row>
    <row r="23" spans="2:11" ht="121.5" customHeight="1" thickBot="1" x14ac:dyDescent="0.3">
      <c r="B23" s="256"/>
      <c r="C23" s="246" t="s">
        <v>223</v>
      </c>
      <c r="D23" s="210"/>
      <c r="E23" s="210"/>
      <c r="F23" s="210"/>
      <c r="G23" s="61" t="s">
        <v>224</v>
      </c>
      <c r="H23" s="68">
        <v>4</v>
      </c>
      <c r="I23" s="68">
        <v>4</v>
      </c>
      <c r="J23" s="21"/>
    </row>
    <row r="24" spans="2:11" ht="21.6" customHeight="1" x14ac:dyDescent="0.25">
      <c r="B24" s="255">
        <v>6</v>
      </c>
      <c r="C24" s="209" t="s">
        <v>225</v>
      </c>
      <c r="D24" s="209"/>
      <c r="E24" s="209"/>
      <c r="F24" s="209"/>
      <c r="G24" s="209"/>
      <c r="H24" s="209"/>
      <c r="I24" s="209"/>
      <c r="J24" s="243"/>
    </row>
    <row r="25" spans="2:11" ht="154.5" customHeight="1" thickBot="1" x14ac:dyDescent="0.3">
      <c r="B25" s="256"/>
      <c r="C25" s="246" t="s">
        <v>226</v>
      </c>
      <c r="D25" s="210"/>
      <c r="E25" s="210"/>
      <c r="F25" s="210"/>
      <c r="G25" s="61" t="s">
        <v>227</v>
      </c>
      <c r="H25" s="68">
        <v>3</v>
      </c>
      <c r="I25" s="68">
        <v>3</v>
      </c>
      <c r="J25" s="21"/>
    </row>
    <row r="26" spans="2:11" x14ac:dyDescent="0.25">
      <c r="B26" s="255">
        <v>7</v>
      </c>
      <c r="C26" s="209" t="s">
        <v>228</v>
      </c>
      <c r="D26" s="209"/>
      <c r="E26" s="209"/>
      <c r="F26" s="209"/>
      <c r="G26" s="209"/>
      <c r="H26" s="209"/>
      <c r="I26" s="209"/>
      <c r="J26" s="243"/>
    </row>
    <row r="27" spans="2:11" ht="165.75" customHeight="1" thickBot="1" x14ac:dyDescent="0.3">
      <c r="B27" s="256"/>
      <c r="C27" s="246" t="s">
        <v>230</v>
      </c>
      <c r="D27" s="210"/>
      <c r="E27" s="210"/>
      <c r="F27" s="210"/>
      <c r="G27" s="61" t="s">
        <v>229</v>
      </c>
      <c r="H27" s="68">
        <v>4</v>
      </c>
      <c r="I27" s="68">
        <v>4</v>
      </c>
      <c r="J27" s="21"/>
    </row>
    <row r="28" spans="2:11" x14ac:dyDescent="0.25">
      <c r="B28" s="255">
        <v>8</v>
      </c>
      <c r="C28" s="209" t="s">
        <v>231</v>
      </c>
      <c r="D28" s="209"/>
      <c r="E28" s="209"/>
      <c r="F28" s="209"/>
      <c r="G28" s="209"/>
      <c r="H28" s="209"/>
      <c r="I28" s="209"/>
      <c r="J28" s="243"/>
    </row>
    <row r="29" spans="2:11" ht="157.5" customHeight="1" thickBot="1" x14ac:dyDescent="0.3">
      <c r="B29" s="256"/>
      <c r="C29" s="246" t="s">
        <v>232</v>
      </c>
      <c r="D29" s="210"/>
      <c r="E29" s="210"/>
      <c r="F29" s="210"/>
      <c r="G29" s="61" t="s">
        <v>233</v>
      </c>
      <c r="H29" s="68">
        <v>2</v>
      </c>
      <c r="I29" s="68">
        <v>2</v>
      </c>
      <c r="J29" s="21"/>
    </row>
    <row r="30" spans="2:11" x14ac:dyDescent="0.25">
      <c r="B30" s="255">
        <v>9</v>
      </c>
      <c r="C30" s="209" t="s">
        <v>234</v>
      </c>
      <c r="D30" s="209"/>
      <c r="E30" s="209"/>
      <c r="F30" s="209"/>
      <c r="G30" s="209"/>
      <c r="H30" s="209"/>
      <c r="I30" s="209"/>
      <c r="J30" s="243"/>
    </row>
    <row r="31" spans="2:11" ht="35.25" customHeight="1" x14ac:dyDescent="0.25">
      <c r="B31" s="257"/>
      <c r="C31" s="258"/>
      <c r="D31" s="259"/>
      <c r="E31" s="259"/>
      <c r="F31" s="260"/>
      <c r="G31" s="75" t="s">
        <v>238</v>
      </c>
      <c r="H31" s="74">
        <f>H32+H33</f>
        <v>20</v>
      </c>
      <c r="I31" s="74">
        <f>I32+I33</f>
        <v>20</v>
      </c>
      <c r="J31" s="261" t="s">
        <v>240</v>
      </c>
    </row>
    <row r="32" spans="2:11" ht="72" x14ac:dyDescent="0.25">
      <c r="B32" s="257"/>
      <c r="C32" s="246" t="s">
        <v>235</v>
      </c>
      <c r="D32" s="210"/>
      <c r="E32" s="210"/>
      <c r="F32" s="210"/>
      <c r="G32" s="61" t="s">
        <v>239</v>
      </c>
      <c r="H32" s="68">
        <v>2</v>
      </c>
      <c r="I32" s="68">
        <v>2</v>
      </c>
      <c r="J32" s="262"/>
    </row>
    <row r="33" spans="2:10" ht="108.75" customHeight="1" thickBot="1" x14ac:dyDescent="0.3">
      <c r="B33" s="257"/>
      <c r="C33" s="246" t="s">
        <v>236</v>
      </c>
      <c r="D33" s="210"/>
      <c r="E33" s="210"/>
      <c r="F33" s="210"/>
      <c r="G33" s="62" t="s">
        <v>237</v>
      </c>
      <c r="H33" s="73">
        <v>18</v>
      </c>
      <c r="I33" s="73">
        <v>18</v>
      </c>
      <c r="J33" s="263"/>
    </row>
    <row r="34" spans="2:10" ht="36" customHeight="1" x14ac:dyDescent="0.25">
      <c r="B34" s="255">
        <v>10</v>
      </c>
      <c r="C34" s="209" t="s">
        <v>241</v>
      </c>
      <c r="D34" s="209"/>
      <c r="E34" s="209"/>
      <c r="F34" s="209"/>
      <c r="G34" s="209"/>
      <c r="H34" s="209"/>
      <c r="I34" s="209"/>
      <c r="J34" s="243"/>
    </row>
    <row r="35" spans="2:10" ht="74.25" customHeight="1" thickBot="1" x14ac:dyDescent="0.3">
      <c r="B35" s="256"/>
      <c r="C35" s="246" t="s">
        <v>242</v>
      </c>
      <c r="D35" s="210"/>
      <c r="E35" s="210"/>
      <c r="F35" s="210"/>
      <c r="G35" s="61" t="s">
        <v>243</v>
      </c>
      <c r="H35" s="68">
        <v>2</v>
      </c>
      <c r="I35" s="68">
        <v>2</v>
      </c>
      <c r="J35" s="21"/>
    </row>
    <row r="36" spans="2:10" x14ac:dyDescent="0.25">
      <c r="B36" s="242">
        <v>11</v>
      </c>
      <c r="C36" s="209" t="s">
        <v>244</v>
      </c>
      <c r="D36" s="209"/>
      <c r="E36" s="209"/>
      <c r="F36" s="209"/>
      <c r="G36" s="209"/>
      <c r="H36" s="209"/>
      <c r="I36" s="209"/>
      <c r="J36" s="243"/>
    </row>
    <row r="37" spans="2:10" ht="218.25" customHeight="1" x14ac:dyDescent="0.25">
      <c r="B37" s="227"/>
      <c r="C37" s="246" t="s">
        <v>245</v>
      </c>
      <c r="D37" s="210"/>
      <c r="E37" s="210"/>
      <c r="F37" s="210"/>
      <c r="G37" s="70" t="s">
        <v>260</v>
      </c>
      <c r="H37" s="69">
        <f>H38+H39+H40</f>
        <v>12</v>
      </c>
      <c r="I37" s="69">
        <v>12</v>
      </c>
      <c r="J37" s="247"/>
    </row>
    <row r="38" spans="2:10" ht="40.5" customHeight="1" x14ac:dyDescent="0.25">
      <c r="B38" s="227"/>
      <c r="C38" s="170" t="s">
        <v>246</v>
      </c>
      <c r="D38" s="171"/>
      <c r="E38" s="171"/>
      <c r="F38" s="172"/>
      <c r="G38" s="8" t="s">
        <v>248</v>
      </c>
      <c r="H38" s="68">
        <v>4</v>
      </c>
      <c r="I38" s="68">
        <v>4</v>
      </c>
      <c r="J38" s="248"/>
    </row>
    <row r="39" spans="2:10" ht="98.25" customHeight="1" x14ac:dyDescent="0.25">
      <c r="B39" s="227"/>
      <c r="C39" s="170" t="s">
        <v>247</v>
      </c>
      <c r="D39" s="171"/>
      <c r="E39" s="171"/>
      <c r="F39" s="172"/>
      <c r="G39" s="8" t="s">
        <v>248</v>
      </c>
      <c r="H39" s="68">
        <v>4</v>
      </c>
      <c r="I39" s="68">
        <v>4</v>
      </c>
      <c r="J39" s="248"/>
    </row>
    <row r="40" spans="2:10" ht="30.75" customHeight="1" x14ac:dyDescent="0.25">
      <c r="B40" s="244"/>
      <c r="C40" s="264" t="s">
        <v>249</v>
      </c>
      <c r="D40" s="265"/>
      <c r="E40" s="265"/>
      <c r="F40" s="266"/>
      <c r="G40" s="65" t="s">
        <v>275</v>
      </c>
      <c r="H40" s="69">
        <f>H41+H42+H43</f>
        <v>4</v>
      </c>
      <c r="I40" s="69">
        <v>4</v>
      </c>
      <c r="J40" s="248"/>
    </row>
    <row r="41" spans="2:10" ht="24" x14ac:dyDescent="0.25">
      <c r="B41" s="244"/>
      <c r="C41" s="250" t="s">
        <v>250</v>
      </c>
      <c r="D41" s="251"/>
      <c r="E41" s="251"/>
      <c r="F41" s="252"/>
      <c r="G41" s="63" t="s">
        <v>253</v>
      </c>
      <c r="H41" s="71">
        <v>3</v>
      </c>
      <c r="I41" s="71">
        <v>1</v>
      </c>
      <c r="J41" s="248"/>
    </row>
    <row r="42" spans="2:10" ht="24" x14ac:dyDescent="0.25">
      <c r="B42" s="244"/>
      <c r="C42" s="250" t="s">
        <v>251</v>
      </c>
      <c r="D42" s="251"/>
      <c r="E42" s="251"/>
      <c r="F42" s="252"/>
      <c r="G42" s="63" t="s">
        <v>209</v>
      </c>
      <c r="H42" s="71">
        <v>1</v>
      </c>
      <c r="I42" s="71">
        <v>1</v>
      </c>
      <c r="J42" s="248"/>
    </row>
    <row r="43" spans="2:10" ht="24.75" customHeight="1" thickBot="1" x14ac:dyDescent="0.3">
      <c r="B43" s="244"/>
      <c r="C43" s="185" t="s">
        <v>252</v>
      </c>
      <c r="D43" s="185"/>
      <c r="E43" s="185"/>
      <c r="F43" s="185"/>
      <c r="G43" s="64" t="s">
        <v>254</v>
      </c>
      <c r="H43" s="72">
        <v>0</v>
      </c>
      <c r="I43" s="72">
        <v>1</v>
      </c>
      <c r="J43" s="248"/>
    </row>
    <row r="44" spans="2:10" ht="51.75" customHeight="1" x14ac:dyDescent="0.25">
      <c r="B44" s="255">
        <v>12</v>
      </c>
      <c r="C44" s="209" t="s">
        <v>255</v>
      </c>
      <c r="D44" s="209"/>
      <c r="E44" s="209"/>
      <c r="F44" s="209"/>
      <c r="G44" s="209"/>
      <c r="H44" s="209"/>
      <c r="I44" s="209"/>
      <c r="J44" s="243"/>
    </row>
    <row r="45" spans="2:10" ht="120" customHeight="1" x14ac:dyDescent="0.25">
      <c r="B45" s="257"/>
      <c r="C45" s="246" t="s">
        <v>256</v>
      </c>
      <c r="D45" s="210"/>
      <c r="E45" s="210"/>
      <c r="F45" s="210"/>
      <c r="G45" s="70" t="s">
        <v>260</v>
      </c>
      <c r="H45" s="66">
        <f>H46+H47+H48</f>
        <v>5</v>
      </c>
      <c r="I45" s="66">
        <v>5</v>
      </c>
      <c r="J45" s="21"/>
    </row>
    <row r="46" spans="2:10" ht="24" x14ac:dyDescent="0.25">
      <c r="B46" s="257"/>
      <c r="C46" s="170" t="s">
        <v>257</v>
      </c>
      <c r="D46" s="171"/>
      <c r="E46" s="171"/>
      <c r="F46" s="172"/>
      <c r="G46" s="63" t="s">
        <v>152</v>
      </c>
      <c r="H46" s="71">
        <v>2</v>
      </c>
      <c r="I46" s="71">
        <v>2</v>
      </c>
      <c r="J46" s="25"/>
    </row>
    <row r="47" spans="2:10" ht="24" x14ac:dyDescent="0.25">
      <c r="B47" s="257"/>
      <c r="C47" s="170" t="s">
        <v>258</v>
      </c>
      <c r="D47" s="171"/>
      <c r="E47" s="171"/>
      <c r="F47" s="172"/>
      <c r="G47" s="63" t="s">
        <v>152</v>
      </c>
      <c r="H47" s="71">
        <v>2</v>
      </c>
      <c r="I47" s="71">
        <v>2</v>
      </c>
      <c r="J47" s="25"/>
    </row>
    <row r="48" spans="2:10" ht="143.25" customHeight="1" thickBot="1" x14ac:dyDescent="0.3">
      <c r="B48" s="267"/>
      <c r="C48" s="185" t="s">
        <v>259</v>
      </c>
      <c r="D48" s="185"/>
      <c r="E48" s="185"/>
      <c r="F48" s="185"/>
      <c r="G48" s="63" t="s">
        <v>209</v>
      </c>
      <c r="H48" s="72">
        <v>1</v>
      </c>
      <c r="I48" s="72">
        <v>1</v>
      </c>
      <c r="J48" s="25"/>
    </row>
    <row r="49" spans="2:10" ht="30.75" customHeight="1" x14ac:dyDescent="0.25">
      <c r="B49" s="255">
        <v>13</v>
      </c>
      <c r="C49" s="209" t="s">
        <v>261</v>
      </c>
      <c r="D49" s="209"/>
      <c r="E49" s="209"/>
      <c r="F49" s="209"/>
      <c r="G49" s="209"/>
      <c r="H49" s="209"/>
      <c r="I49" s="209"/>
      <c r="J49" s="243"/>
    </row>
    <row r="50" spans="2:10" ht="234" customHeight="1" thickBot="1" x14ac:dyDescent="0.3">
      <c r="B50" s="256"/>
      <c r="C50" s="246" t="s">
        <v>262</v>
      </c>
      <c r="D50" s="210"/>
      <c r="E50" s="210"/>
      <c r="F50" s="210"/>
      <c r="G50" s="61" t="s">
        <v>263</v>
      </c>
      <c r="H50" s="68">
        <v>4</v>
      </c>
      <c r="I50" s="68">
        <v>4</v>
      </c>
      <c r="J50" s="21"/>
    </row>
    <row r="51" spans="2:10" ht="15" customHeight="1" x14ac:dyDescent="0.25">
      <c r="B51" s="255">
        <v>14</v>
      </c>
      <c r="C51" s="209" t="s">
        <v>264</v>
      </c>
      <c r="D51" s="209"/>
      <c r="E51" s="209"/>
      <c r="F51" s="209"/>
      <c r="G51" s="209"/>
      <c r="H51" s="209"/>
      <c r="I51" s="209"/>
      <c r="J51" s="243"/>
    </row>
    <row r="52" spans="2:10" ht="143.25" customHeight="1" x14ac:dyDescent="0.25">
      <c r="B52" s="257"/>
      <c r="C52" s="246" t="s">
        <v>265</v>
      </c>
      <c r="D52" s="210"/>
      <c r="E52" s="210"/>
      <c r="F52" s="210"/>
      <c r="G52" s="70" t="s">
        <v>260</v>
      </c>
      <c r="H52" s="66">
        <f>H53+H54+H55</f>
        <v>3</v>
      </c>
      <c r="I52" s="66">
        <v>3</v>
      </c>
      <c r="J52" s="21"/>
    </row>
    <row r="53" spans="2:10" ht="24" x14ac:dyDescent="0.25">
      <c r="B53" s="257"/>
      <c r="C53" s="170" t="s">
        <v>266</v>
      </c>
      <c r="D53" s="171"/>
      <c r="E53" s="171"/>
      <c r="F53" s="172"/>
      <c r="G53" s="63" t="s">
        <v>209</v>
      </c>
      <c r="H53" s="71">
        <v>1</v>
      </c>
      <c r="I53" s="71">
        <v>1</v>
      </c>
      <c r="J53" s="25"/>
    </row>
    <row r="54" spans="2:10" ht="21.6" customHeight="1" x14ac:dyDescent="0.25">
      <c r="B54" s="257"/>
      <c r="C54" s="170" t="s">
        <v>267</v>
      </c>
      <c r="D54" s="171"/>
      <c r="E54" s="171"/>
      <c r="F54" s="172"/>
      <c r="G54" s="63" t="s">
        <v>209</v>
      </c>
      <c r="H54" s="71">
        <v>1</v>
      </c>
      <c r="I54" s="71">
        <v>1</v>
      </c>
      <c r="J54" s="25"/>
    </row>
    <row r="55" spans="2:10" ht="28.9" customHeight="1" thickBot="1" x14ac:dyDescent="0.3">
      <c r="B55" s="267"/>
      <c r="C55" s="185" t="s">
        <v>268</v>
      </c>
      <c r="D55" s="185"/>
      <c r="E55" s="185"/>
      <c r="F55" s="185"/>
      <c r="G55" s="63" t="s">
        <v>209</v>
      </c>
      <c r="H55" s="72">
        <v>1</v>
      </c>
      <c r="I55" s="72">
        <v>1</v>
      </c>
      <c r="J55" s="25"/>
    </row>
    <row r="56" spans="2:10" ht="28.9" customHeight="1" x14ac:dyDescent="0.25">
      <c r="B56" s="255">
        <v>15</v>
      </c>
      <c r="C56" s="209" t="s">
        <v>269</v>
      </c>
      <c r="D56" s="209"/>
      <c r="E56" s="209"/>
      <c r="F56" s="209"/>
      <c r="G56" s="209"/>
      <c r="H56" s="209"/>
      <c r="I56" s="209"/>
      <c r="J56" s="243"/>
    </row>
    <row r="57" spans="2:10" ht="300.75" thickBot="1" x14ac:dyDescent="0.3">
      <c r="B57" s="256"/>
      <c r="C57" s="246" t="s">
        <v>270</v>
      </c>
      <c r="D57" s="210"/>
      <c r="E57" s="210"/>
      <c r="F57" s="210"/>
      <c r="G57" s="61" t="s">
        <v>271</v>
      </c>
      <c r="H57" s="68">
        <v>2</v>
      </c>
      <c r="I57" s="68">
        <v>2</v>
      </c>
      <c r="J57" s="21"/>
    </row>
    <row r="58" spans="2:10" ht="28.9" customHeight="1" x14ac:dyDescent="0.25">
      <c r="B58" s="255">
        <v>16</v>
      </c>
      <c r="C58" s="209" t="s">
        <v>272</v>
      </c>
      <c r="D58" s="209"/>
      <c r="E58" s="209"/>
      <c r="F58" s="209"/>
      <c r="G58" s="209"/>
      <c r="H58" s="209"/>
      <c r="I58" s="209"/>
      <c r="J58" s="243"/>
    </row>
    <row r="59" spans="2:10" ht="28.9" customHeight="1" x14ac:dyDescent="0.25">
      <c r="B59" s="256"/>
      <c r="C59" s="246" t="s">
        <v>270</v>
      </c>
      <c r="D59" s="210"/>
      <c r="E59" s="210"/>
      <c r="F59" s="210"/>
      <c r="G59" s="61" t="s">
        <v>273</v>
      </c>
      <c r="H59" s="68">
        <v>2</v>
      </c>
      <c r="I59" s="68">
        <v>2</v>
      </c>
      <c r="J59" s="21"/>
    </row>
    <row r="60" spans="2:10" ht="38.450000000000003" customHeight="1" thickBot="1" x14ac:dyDescent="0.3">
      <c r="B60" s="253" t="s">
        <v>151</v>
      </c>
      <c r="C60" s="254"/>
      <c r="D60" s="254"/>
      <c r="E60" s="254"/>
      <c r="F60" s="254"/>
      <c r="G60" s="254"/>
      <c r="H60" s="41">
        <f>H59+H57+H50+H45+H37+H35+H31+H29+H27+H25+H23+H21+H13+H11+H52+H9</f>
        <v>78</v>
      </c>
      <c r="I60" s="41">
        <f>I59+I57+I50+I45+I37+I35+I31+I29+I27+I25+I23+I21+I13+I11+I52+I9</f>
        <v>78</v>
      </c>
      <c r="J60" s="19" t="s">
        <v>276</v>
      </c>
    </row>
  </sheetData>
  <mergeCells count="81">
    <mergeCell ref="B56:B57"/>
    <mergeCell ref="C56:J56"/>
    <mergeCell ref="C57:F57"/>
    <mergeCell ref="B58:B59"/>
    <mergeCell ref="C58:J58"/>
    <mergeCell ref="C59:F59"/>
    <mergeCell ref="C51:J51"/>
    <mergeCell ref="C52:F52"/>
    <mergeCell ref="B51:B55"/>
    <mergeCell ref="C53:F53"/>
    <mergeCell ref="C55:F55"/>
    <mergeCell ref="C48:F48"/>
    <mergeCell ref="B49:B50"/>
    <mergeCell ref="C49:J49"/>
    <mergeCell ref="C50:F50"/>
    <mergeCell ref="B44:B48"/>
    <mergeCell ref="C44:J44"/>
    <mergeCell ref="C45:F45"/>
    <mergeCell ref="C46:F46"/>
    <mergeCell ref="C47:F47"/>
    <mergeCell ref="B36:B43"/>
    <mergeCell ref="C36:J36"/>
    <mergeCell ref="C37:F37"/>
    <mergeCell ref="J37:J43"/>
    <mergeCell ref="C38:F38"/>
    <mergeCell ref="C39:F39"/>
    <mergeCell ref="C40:F40"/>
    <mergeCell ref="C41:F41"/>
    <mergeCell ref="C42:F42"/>
    <mergeCell ref="C43:F43"/>
    <mergeCell ref="C33:F33"/>
    <mergeCell ref="B30:B33"/>
    <mergeCell ref="C31:F31"/>
    <mergeCell ref="J31:J33"/>
    <mergeCell ref="B34:B35"/>
    <mergeCell ref="C34:J34"/>
    <mergeCell ref="C35:F35"/>
    <mergeCell ref="B2:J2"/>
    <mergeCell ref="B3:C3"/>
    <mergeCell ref="D3:J3"/>
    <mergeCell ref="B4:C4"/>
    <mergeCell ref="D4:J4"/>
    <mergeCell ref="B10:B11"/>
    <mergeCell ref="C10:J10"/>
    <mergeCell ref="C11:F11"/>
    <mergeCell ref="B5:C5"/>
    <mergeCell ref="D5:J5"/>
    <mergeCell ref="B6:J6"/>
    <mergeCell ref="C7:F7"/>
    <mergeCell ref="B8:B9"/>
    <mergeCell ref="C8:J8"/>
    <mergeCell ref="C9:F9"/>
    <mergeCell ref="C22:J22"/>
    <mergeCell ref="B60:G60"/>
    <mergeCell ref="C25:F25"/>
    <mergeCell ref="C27:F27"/>
    <mergeCell ref="C32:F32"/>
    <mergeCell ref="C54:F54"/>
    <mergeCell ref="C23:F23"/>
    <mergeCell ref="B22:B23"/>
    <mergeCell ref="B24:B25"/>
    <mergeCell ref="C24:J24"/>
    <mergeCell ref="B26:B27"/>
    <mergeCell ref="C26:J26"/>
    <mergeCell ref="B28:B29"/>
    <mergeCell ref="C28:J28"/>
    <mergeCell ref="C29:F29"/>
    <mergeCell ref="C30:J30"/>
    <mergeCell ref="B20:B21"/>
    <mergeCell ref="C20:J20"/>
    <mergeCell ref="C21:F21"/>
    <mergeCell ref="B12:B19"/>
    <mergeCell ref="C12:J12"/>
    <mergeCell ref="C13:F13"/>
    <mergeCell ref="J13:J19"/>
    <mergeCell ref="C14:F14"/>
    <mergeCell ref="C15:F15"/>
    <mergeCell ref="C19:F19"/>
    <mergeCell ref="C16:F16"/>
    <mergeCell ref="C17:F17"/>
    <mergeCell ref="C18:F1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K62"/>
  <sheetViews>
    <sheetView topLeftCell="A51" zoomScaleNormal="100" workbookViewId="0">
      <selection activeCell="J27" sqref="J27"/>
    </sheetView>
  </sheetViews>
  <sheetFormatPr defaultRowHeight="15" x14ac:dyDescent="0.25"/>
  <cols>
    <col min="2" max="2" width="8.85546875" style="1"/>
    <col min="3" max="3" width="34.5703125" customWidth="1"/>
    <col min="6" max="6" width="15" style="1" customWidth="1"/>
    <col min="7" max="7" width="14.28515625" style="1" customWidth="1"/>
    <col min="8" max="8" width="40.140625" customWidth="1"/>
  </cols>
  <sheetData>
    <row r="1" spans="2:8" ht="15.75" thickBot="1" x14ac:dyDescent="0.3"/>
    <row r="2" spans="2:8" ht="56.45" customHeight="1" thickBot="1" x14ac:dyDescent="0.3">
      <c r="B2" s="110" t="s">
        <v>0</v>
      </c>
      <c r="C2" s="207"/>
      <c r="D2" s="207"/>
      <c r="E2" s="207"/>
      <c r="F2" s="207"/>
      <c r="G2" s="207"/>
      <c r="H2" s="208"/>
    </row>
    <row r="3" spans="2:8" ht="38.450000000000003" customHeight="1" x14ac:dyDescent="0.25">
      <c r="B3" s="102" t="s">
        <v>5</v>
      </c>
      <c r="C3" s="103"/>
      <c r="D3" s="104" t="str">
        <f>'I etap oceny strona tytułowa'!D7:H7</f>
        <v>xxxxxxxxxxxxx</v>
      </c>
      <c r="E3" s="105"/>
      <c r="F3" s="105"/>
      <c r="G3" s="105"/>
      <c r="H3" s="106"/>
    </row>
    <row r="4" spans="2:8" ht="38.450000000000003" customHeight="1" x14ac:dyDescent="0.25">
      <c r="B4" s="89" t="s">
        <v>6</v>
      </c>
      <c r="C4" s="90"/>
      <c r="D4" s="91" t="str">
        <f>'I etap oceny strona tytułowa'!D8:H8</f>
        <v>FENX.01.02-00.00.01-001/23</v>
      </c>
      <c r="E4" s="92"/>
      <c r="F4" s="92"/>
      <c r="G4" s="92"/>
      <c r="H4" s="93"/>
    </row>
    <row r="5" spans="2:8" ht="38.450000000000003" customHeight="1" thickBot="1" x14ac:dyDescent="0.3">
      <c r="B5" s="97" t="s">
        <v>7</v>
      </c>
      <c r="C5" s="98"/>
      <c r="D5" s="206" t="str">
        <f>'I etap oceny strona tytułowa'!D9:H9</f>
        <v>xxxxxxxxxxxxx</v>
      </c>
      <c r="E5" s="100"/>
      <c r="F5" s="100"/>
      <c r="G5" s="100"/>
      <c r="H5" s="101"/>
    </row>
    <row r="6" spans="2:8" ht="47.45" customHeight="1" thickBot="1" x14ac:dyDescent="0.3">
      <c r="B6" s="130" t="s">
        <v>203</v>
      </c>
      <c r="C6" s="201"/>
      <c r="D6" s="201"/>
      <c r="E6" s="201"/>
      <c r="F6" s="201"/>
      <c r="G6" s="201"/>
      <c r="H6" s="202"/>
    </row>
    <row r="7" spans="2:8" ht="42" customHeight="1" thickBot="1" x14ac:dyDescent="0.3">
      <c r="B7" s="30" t="s">
        <v>22</v>
      </c>
      <c r="C7" s="268" t="s">
        <v>23</v>
      </c>
      <c r="D7" s="269"/>
      <c r="E7" s="269"/>
      <c r="F7" s="270"/>
      <c r="G7" s="31" t="s">
        <v>24</v>
      </c>
      <c r="H7" s="50" t="s">
        <v>25</v>
      </c>
    </row>
    <row r="8" spans="2:8" ht="40.15" customHeight="1" x14ac:dyDescent="0.25">
      <c r="B8" s="11">
        <v>5</v>
      </c>
      <c r="C8" s="274" t="s">
        <v>50</v>
      </c>
      <c r="D8" s="275"/>
      <c r="E8" s="275"/>
      <c r="F8" s="275"/>
      <c r="G8" s="17" t="str">
        <f>IF(AND(G9="TAK",G10="TAK",G11="TAK", G12="TAK", G13="TAK", G14="TAK", G15="TAK"),"TAK","NIE")</f>
        <v>TAK</v>
      </c>
      <c r="H8" s="36"/>
    </row>
    <row r="9" spans="2:8" ht="26.45" customHeight="1" x14ac:dyDescent="0.25">
      <c r="B9" s="18" t="s">
        <v>51</v>
      </c>
      <c r="C9" s="170" t="s">
        <v>52</v>
      </c>
      <c r="D9" s="171"/>
      <c r="E9" s="171"/>
      <c r="F9" s="172"/>
      <c r="G9" s="9" t="s">
        <v>13</v>
      </c>
      <c r="H9" s="37"/>
    </row>
    <row r="10" spans="2:8" ht="26.45" customHeight="1" x14ac:dyDescent="0.25">
      <c r="B10" s="18" t="s">
        <v>53</v>
      </c>
      <c r="C10" s="170" t="s">
        <v>54</v>
      </c>
      <c r="D10" s="171"/>
      <c r="E10" s="171"/>
      <c r="F10" s="172"/>
      <c r="G10" s="9" t="s">
        <v>13</v>
      </c>
      <c r="H10" s="37"/>
    </row>
    <row r="11" spans="2:8" ht="26.45" customHeight="1" x14ac:dyDescent="0.25">
      <c r="B11" s="18" t="s">
        <v>55</v>
      </c>
      <c r="C11" s="170" t="s">
        <v>56</v>
      </c>
      <c r="D11" s="171"/>
      <c r="E11" s="171"/>
      <c r="F11" s="172"/>
      <c r="G11" s="9" t="s">
        <v>13</v>
      </c>
      <c r="H11" s="37"/>
    </row>
    <row r="12" spans="2:8" ht="26.45" customHeight="1" x14ac:dyDescent="0.25">
      <c r="B12" s="18" t="s">
        <v>57</v>
      </c>
      <c r="C12" s="170" t="s">
        <v>58</v>
      </c>
      <c r="D12" s="171"/>
      <c r="E12" s="171"/>
      <c r="F12" s="172"/>
      <c r="G12" s="9" t="s">
        <v>13</v>
      </c>
      <c r="H12" s="37"/>
    </row>
    <row r="13" spans="2:8" ht="26.45" customHeight="1" x14ac:dyDescent="0.25">
      <c r="B13" s="18" t="s">
        <v>59</v>
      </c>
      <c r="C13" s="170" t="s">
        <v>60</v>
      </c>
      <c r="D13" s="171"/>
      <c r="E13" s="171"/>
      <c r="F13" s="172"/>
      <c r="G13" s="9" t="s">
        <v>13</v>
      </c>
      <c r="H13" s="37"/>
    </row>
    <row r="14" spans="2:8" ht="39" customHeight="1" x14ac:dyDescent="0.25">
      <c r="B14" s="18" t="s">
        <v>61</v>
      </c>
      <c r="C14" s="170" t="s">
        <v>62</v>
      </c>
      <c r="D14" s="171"/>
      <c r="E14" s="171"/>
      <c r="F14" s="172"/>
      <c r="G14" s="9" t="s">
        <v>13</v>
      </c>
      <c r="H14" s="37"/>
    </row>
    <row r="15" spans="2:8" ht="38.25" customHeight="1" thickBot="1" x14ac:dyDescent="0.3">
      <c r="B15" s="12" t="s">
        <v>63</v>
      </c>
      <c r="C15" s="148" t="s">
        <v>64</v>
      </c>
      <c r="D15" s="149"/>
      <c r="E15" s="149"/>
      <c r="F15" s="150"/>
      <c r="G15" s="13" t="s">
        <v>13</v>
      </c>
      <c r="H15" s="16"/>
    </row>
    <row r="16" spans="2:8" ht="28.15" customHeight="1" x14ac:dyDescent="0.25">
      <c r="B16" s="284">
        <v>6</v>
      </c>
      <c r="C16" s="274" t="s">
        <v>65</v>
      </c>
      <c r="D16" s="275"/>
      <c r="E16" s="275"/>
      <c r="F16" s="276"/>
      <c r="G16" s="154" t="s">
        <v>13</v>
      </c>
      <c r="H16" s="146"/>
    </row>
    <row r="17" spans="2:11" ht="160.5" customHeight="1" thickBot="1" x14ac:dyDescent="0.3">
      <c r="B17" s="283"/>
      <c r="C17" s="272" t="s">
        <v>282</v>
      </c>
      <c r="D17" s="149"/>
      <c r="E17" s="149"/>
      <c r="F17" s="150"/>
      <c r="G17" s="155"/>
      <c r="H17" s="147"/>
      <c r="I17" s="2"/>
      <c r="J17" s="2"/>
      <c r="K17" s="2"/>
    </row>
    <row r="18" spans="2:11" ht="25.15" customHeight="1" x14ac:dyDescent="0.25">
      <c r="B18" s="284">
        <v>7</v>
      </c>
      <c r="C18" s="274" t="s">
        <v>67</v>
      </c>
      <c r="D18" s="275"/>
      <c r="E18" s="275"/>
      <c r="F18" s="276"/>
      <c r="G18" s="154" t="s">
        <v>13</v>
      </c>
      <c r="H18" s="146"/>
    </row>
    <row r="19" spans="2:11" ht="102.75" customHeight="1" x14ac:dyDescent="0.25">
      <c r="B19" s="194"/>
      <c r="C19" s="273" t="s">
        <v>283</v>
      </c>
      <c r="D19" s="192"/>
      <c r="E19" s="192"/>
      <c r="F19" s="193"/>
      <c r="G19" s="178"/>
      <c r="H19" s="181"/>
    </row>
    <row r="20" spans="2:11" ht="42.75" customHeight="1" thickBot="1" x14ac:dyDescent="0.35">
      <c r="B20" s="194"/>
      <c r="C20" s="280" t="s">
        <v>292</v>
      </c>
      <c r="D20" s="281"/>
      <c r="E20" s="281"/>
      <c r="F20" s="282"/>
      <c r="G20" s="178"/>
      <c r="H20" s="54"/>
    </row>
    <row r="21" spans="2:11" ht="39.6" customHeight="1" x14ac:dyDescent="0.25">
      <c r="B21" s="11">
        <v>8</v>
      </c>
      <c r="C21" s="209" t="s">
        <v>68</v>
      </c>
      <c r="D21" s="209"/>
      <c r="E21" s="209"/>
      <c r="F21" s="209"/>
      <c r="G21" s="20" t="str">
        <f>IF(AND(G22="TAK",G23="TAK"),"TAK","NIE")</f>
        <v>TAK</v>
      </c>
      <c r="H21" s="15"/>
    </row>
    <row r="22" spans="2:11" ht="147.75" customHeight="1" x14ac:dyDescent="0.25">
      <c r="B22" s="18" t="s">
        <v>69</v>
      </c>
      <c r="C22" s="180" t="s">
        <v>70</v>
      </c>
      <c r="D22" s="180"/>
      <c r="E22" s="180"/>
      <c r="F22" s="180"/>
      <c r="G22" s="9" t="s">
        <v>13</v>
      </c>
      <c r="H22" s="37"/>
    </row>
    <row r="23" spans="2:11" ht="77.25" customHeight="1" thickBot="1" x14ac:dyDescent="0.3">
      <c r="B23" s="12" t="s">
        <v>71</v>
      </c>
      <c r="C23" s="185" t="s">
        <v>72</v>
      </c>
      <c r="D23" s="185"/>
      <c r="E23" s="185"/>
      <c r="F23" s="185"/>
      <c r="G23" s="13" t="s">
        <v>13</v>
      </c>
      <c r="H23" s="16"/>
    </row>
    <row r="24" spans="2:11" ht="35.450000000000003" customHeight="1" x14ac:dyDescent="0.25">
      <c r="B24" s="194">
        <v>9</v>
      </c>
      <c r="C24" s="285" t="s">
        <v>73</v>
      </c>
      <c r="D24" s="286"/>
      <c r="E24" s="286"/>
      <c r="F24" s="286"/>
      <c r="G24" s="195" t="s">
        <v>13</v>
      </c>
      <c r="H24" s="181"/>
    </row>
    <row r="25" spans="2:11" ht="183" customHeight="1" thickBot="1" x14ac:dyDescent="0.3">
      <c r="B25" s="283"/>
      <c r="C25" s="272" t="s">
        <v>284</v>
      </c>
      <c r="D25" s="149"/>
      <c r="E25" s="149"/>
      <c r="F25" s="149"/>
      <c r="G25" s="287"/>
      <c r="H25" s="147"/>
    </row>
    <row r="26" spans="2:11" ht="34.9" customHeight="1" x14ac:dyDescent="0.25">
      <c r="B26" s="11">
        <v>10</v>
      </c>
      <c r="C26" s="274" t="s">
        <v>74</v>
      </c>
      <c r="D26" s="275"/>
      <c r="E26" s="275"/>
      <c r="F26" s="276"/>
      <c r="G26" s="20" t="str">
        <f>IF(AND(G27="TAK",G28="TAK"),"TAK","NIE")</f>
        <v>TAK</v>
      </c>
      <c r="H26" s="15"/>
    </row>
    <row r="27" spans="2:11" ht="128.44999999999999" customHeight="1" x14ac:dyDescent="0.25">
      <c r="B27" s="18" t="s">
        <v>75</v>
      </c>
      <c r="C27" s="170" t="s">
        <v>76</v>
      </c>
      <c r="D27" s="171"/>
      <c r="E27" s="171"/>
      <c r="F27" s="172"/>
      <c r="G27" s="9" t="s">
        <v>13</v>
      </c>
      <c r="H27" s="38"/>
      <c r="I27" s="5"/>
      <c r="J27" s="5"/>
      <c r="K27" s="5"/>
    </row>
    <row r="28" spans="2:11" ht="175.9" customHeight="1" thickBot="1" x14ac:dyDescent="0.3">
      <c r="B28" s="12" t="s">
        <v>77</v>
      </c>
      <c r="C28" s="148" t="s">
        <v>78</v>
      </c>
      <c r="D28" s="149"/>
      <c r="E28" s="149"/>
      <c r="F28" s="150"/>
      <c r="G28" s="13" t="s">
        <v>13</v>
      </c>
      <c r="H28" s="39"/>
    </row>
    <row r="29" spans="2:11" ht="23.45" customHeight="1" x14ac:dyDescent="0.25">
      <c r="B29" s="284">
        <v>11</v>
      </c>
      <c r="C29" s="274" t="s">
        <v>79</v>
      </c>
      <c r="D29" s="275"/>
      <c r="E29" s="275"/>
      <c r="F29" s="276"/>
      <c r="G29" s="154" t="s">
        <v>13</v>
      </c>
      <c r="H29" s="146"/>
    </row>
    <row r="30" spans="2:11" ht="98.25" customHeight="1" x14ac:dyDescent="0.25">
      <c r="B30" s="194"/>
      <c r="C30" s="273" t="s">
        <v>285</v>
      </c>
      <c r="D30" s="192"/>
      <c r="E30" s="192"/>
      <c r="F30" s="193"/>
      <c r="G30" s="178"/>
      <c r="H30" s="181"/>
    </row>
    <row r="31" spans="2:11" ht="175.9" customHeight="1" thickBot="1" x14ac:dyDescent="0.3">
      <c r="B31" s="283"/>
      <c r="C31" s="288" t="s">
        <v>293</v>
      </c>
      <c r="D31" s="289"/>
      <c r="E31" s="289"/>
      <c r="F31" s="290"/>
      <c r="G31" s="155"/>
      <c r="H31" s="147"/>
    </row>
    <row r="32" spans="2:11" ht="25.9" customHeight="1" x14ac:dyDescent="0.25">
      <c r="B32" s="271">
        <v>12</v>
      </c>
      <c r="C32" s="274" t="s">
        <v>80</v>
      </c>
      <c r="D32" s="275"/>
      <c r="E32" s="275"/>
      <c r="F32" s="276"/>
      <c r="G32" s="154" t="s">
        <v>66</v>
      </c>
      <c r="H32" s="146"/>
    </row>
    <row r="33" spans="2:8" ht="193.5" customHeight="1" thickBot="1" x14ac:dyDescent="0.3">
      <c r="B33" s="174"/>
      <c r="C33" s="272" t="s">
        <v>286</v>
      </c>
      <c r="D33" s="149"/>
      <c r="E33" s="149"/>
      <c r="F33" s="150"/>
      <c r="G33" s="155"/>
      <c r="H33" s="147"/>
    </row>
    <row r="34" spans="2:8" ht="36.6" customHeight="1" x14ac:dyDescent="0.25">
      <c r="B34" s="11">
        <v>13</v>
      </c>
      <c r="C34" s="274" t="s">
        <v>81</v>
      </c>
      <c r="D34" s="275"/>
      <c r="E34" s="275"/>
      <c r="F34" s="275"/>
      <c r="G34" s="20" t="str">
        <f>IF(AND(G35="TAK",G36="TAK"),"TAK","NIE")</f>
        <v>TAK</v>
      </c>
      <c r="H34" s="36"/>
    </row>
    <row r="35" spans="2:8" ht="48.75" customHeight="1" x14ac:dyDescent="0.25">
      <c r="B35" s="18" t="s">
        <v>82</v>
      </c>
      <c r="C35" s="170" t="s">
        <v>83</v>
      </c>
      <c r="D35" s="171"/>
      <c r="E35" s="171"/>
      <c r="F35" s="172"/>
      <c r="G35" s="9" t="s">
        <v>13</v>
      </c>
      <c r="H35" s="37"/>
    </row>
    <row r="36" spans="2:8" ht="83.25" customHeight="1" thickBot="1" x14ac:dyDescent="0.3">
      <c r="B36" s="12" t="s">
        <v>84</v>
      </c>
      <c r="C36" s="148" t="s">
        <v>85</v>
      </c>
      <c r="D36" s="149"/>
      <c r="E36" s="149"/>
      <c r="F36" s="150"/>
      <c r="G36" s="13" t="s">
        <v>13</v>
      </c>
      <c r="H36" s="16"/>
    </row>
    <row r="37" spans="2:8" ht="33" customHeight="1" x14ac:dyDescent="0.25">
      <c r="B37" s="271">
        <v>14</v>
      </c>
      <c r="C37" s="274" t="s">
        <v>86</v>
      </c>
      <c r="D37" s="275"/>
      <c r="E37" s="275"/>
      <c r="F37" s="276"/>
      <c r="G37" s="154" t="s">
        <v>13</v>
      </c>
      <c r="H37" s="146"/>
    </row>
    <row r="38" spans="2:8" ht="42" customHeight="1" thickBot="1" x14ac:dyDescent="0.3">
      <c r="B38" s="174"/>
      <c r="C38" s="272" t="s">
        <v>287</v>
      </c>
      <c r="D38" s="149"/>
      <c r="E38" s="149"/>
      <c r="F38" s="150"/>
      <c r="G38" s="155"/>
      <c r="H38" s="147"/>
    </row>
    <row r="39" spans="2:8" ht="35.450000000000003" customHeight="1" x14ac:dyDescent="0.25">
      <c r="B39" s="271">
        <v>15</v>
      </c>
      <c r="C39" s="274" t="s">
        <v>87</v>
      </c>
      <c r="D39" s="275"/>
      <c r="E39" s="275"/>
      <c r="F39" s="276"/>
      <c r="G39" s="154" t="s">
        <v>13</v>
      </c>
      <c r="H39" s="146"/>
    </row>
    <row r="40" spans="2:8" ht="89.25" customHeight="1" thickBot="1" x14ac:dyDescent="0.3">
      <c r="B40" s="174"/>
      <c r="C40" s="272" t="s">
        <v>288</v>
      </c>
      <c r="D40" s="149"/>
      <c r="E40" s="149"/>
      <c r="F40" s="150"/>
      <c r="G40" s="155"/>
      <c r="H40" s="147"/>
    </row>
    <row r="41" spans="2:8" ht="34.9" customHeight="1" x14ac:dyDescent="0.25">
      <c r="B41" s="271">
        <v>16</v>
      </c>
      <c r="C41" s="277" t="s">
        <v>88</v>
      </c>
      <c r="D41" s="278"/>
      <c r="E41" s="278"/>
      <c r="F41" s="279"/>
      <c r="G41" s="154" t="s">
        <v>13</v>
      </c>
      <c r="H41" s="146"/>
    </row>
    <row r="42" spans="2:8" ht="35.25" customHeight="1" thickBot="1" x14ac:dyDescent="0.3">
      <c r="B42" s="174"/>
      <c r="C42" s="272" t="s">
        <v>289</v>
      </c>
      <c r="D42" s="149"/>
      <c r="E42" s="149"/>
      <c r="F42" s="150"/>
      <c r="G42" s="155"/>
      <c r="H42" s="147"/>
    </row>
    <row r="43" spans="2:8" ht="31.15" customHeight="1" x14ac:dyDescent="0.25">
      <c r="B43" s="271">
        <v>17</v>
      </c>
      <c r="C43" s="274" t="s">
        <v>89</v>
      </c>
      <c r="D43" s="275"/>
      <c r="E43" s="275"/>
      <c r="F43" s="276"/>
      <c r="G43" s="154" t="s">
        <v>66</v>
      </c>
      <c r="H43" s="146"/>
    </row>
    <row r="44" spans="2:8" ht="77.25" customHeight="1" thickBot="1" x14ac:dyDescent="0.3">
      <c r="B44" s="174"/>
      <c r="C44" s="272" t="s">
        <v>290</v>
      </c>
      <c r="D44" s="149"/>
      <c r="E44" s="149"/>
      <c r="F44" s="150"/>
      <c r="G44" s="155"/>
      <c r="H44" s="147"/>
    </row>
    <row r="45" spans="2:8" ht="40.15" customHeight="1" x14ac:dyDescent="0.25">
      <c r="B45" s="11">
        <v>18</v>
      </c>
      <c r="C45" s="274" t="s">
        <v>90</v>
      </c>
      <c r="D45" s="275"/>
      <c r="E45" s="275"/>
      <c r="F45" s="276"/>
      <c r="G45" s="17" t="str">
        <f>IF(AND(G46="TAK",G47="TAK",G48="TAK", G49="TAK", G50="TAK", G51="TAK"),"TAK","NIE")</f>
        <v>TAK</v>
      </c>
      <c r="H45" s="15"/>
    </row>
    <row r="46" spans="2:8" ht="25.15" customHeight="1" x14ac:dyDescent="0.25">
      <c r="B46" s="18" t="s">
        <v>91</v>
      </c>
      <c r="C46" s="170" t="s">
        <v>92</v>
      </c>
      <c r="D46" s="171"/>
      <c r="E46" s="171"/>
      <c r="F46" s="172"/>
      <c r="G46" s="9" t="s">
        <v>13</v>
      </c>
      <c r="H46" s="37"/>
    </row>
    <row r="47" spans="2:8" ht="46.5" customHeight="1" x14ac:dyDescent="0.25">
      <c r="B47" s="18" t="s">
        <v>93</v>
      </c>
      <c r="C47" s="170" t="s">
        <v>94</v>
      </c>
      <c r="D47" s="171"/>
      <c r="E47" s="171"/>
      <c r="F47" s="172"/>
      <c r="G47" s="9" t="s">
        <v>13</v>
      </c>
      <c r="H47" s="37"/>
    </row>
    <row r="48" spans="2:8" ht="25.15" customHeight="1" x14ac:dyDescent="0.25">
      <c r="B48" s="18" t="s">
        <v>95</v>
      </c>
      <c r="C48" s="170" t="s">
        <v>96</v>
      </c>
      <c r="D48" s="171"/>
      <c r="E48" s="171"/>
      <c r="F48" s="172"/>
      <c r="G48" s="9" t="s">
        <v>13</v>
      </c>
      <c r="H48" s="37"/>
    </row>
    <row r="49" spans="2:8" ht="38.25" customHeight="1" x14ac:dyDescent="0.25">
      <c r="B49" s="18" t="s">
        <v>97</v>
      </c>
      <c r="C49" s="170" t="s">
        <v>98</v>
      </c>
      <c r="D49" s="171"/>
      <c r="E49" s="171"/>
      <c r="F49" s="172"/>
      <c r="G49" s="9" t="s">
        <v>13</v>
      </c>
      <c r="H49" s="37"/>
    </row>
    <row r="50" spans="2:8" ht="25.15" customHeight="1" x14ac:dyDescent="0.25">
      <c r="B50" s="18" t="s">
        <v>99</v>
      </c>
      <c r="C50" s="170" t="s">
        <v>100</v>
      </c>
      <c r="D50" s="171"/>
      <c r="E50" s="171"/>
      <c r="F50" s="172"/>
      <c r="G50" s="9" t="s">
        <v>13</v>
      </c>
      <c r="H50" s="37"/>
    </row>
    <row r="51" spans="2:8" ht="36.75" customHeight="1" thickBot="1" x14ac:dyDescent="0.3">
      <c r="B51" s="12" t="s">
        <v>101</v>
      </c>
      <c r="C51" s="148" t="s">
        <v>102</v>
      </c>
      <c r="D51" s="149"/>
      <c r="E51" s="149"/>
      <c r="F51" s="150"/>
      <c r="G51" s="13" t="s">
        <v>13</v>
      </c>
      <c r="H51" s="16"/>
    </row>
    <row r="52" spans="2:8" ht="34.15" customHeight="1" x14ac:dyDescent="0.25">
      <c r="B52" s="11">
        <v>19</v>
      </c>
      <c r="C52" s="274" t="s">
        <v>103</v>
      </c>
      <c r="D52" s="275"/>
      <c r="E52" s="275"/>
      <c r="F52" s="276"/>
      <c r="G52" s="20" t="str">
        <f>IF(AND(G53="TAK",G54="TAK"),"TAK","NIE")</f>
        <v>TAK</v>
      </c>
      <c r="H52" s="15"/>
    </row>
    <row r="53" spans="2:8" ht="40.15" customHeight="1" x14ac:dyDescent="0.25">
      <c r="B53" s="18" t="s">
        <v>104</v>
      </c>
      <c r="C53" s="170" t="s">
        <v>105</v>
      </c>
      <c r="D53" s="171"/>
      <c r="E53" s="171"/>
      <c r="F53" s="172"/>
      <c r="G53" s="9" t="s">
        <v>13</v>
      </c>
      <c r="H53" s="37"/>
    </row>
    <row r="54" spans="2:8" ht="40.15" customHeight="1" thickBot="1" x14ac:dyDescent="0.3">
      <c r="B54" s="12" t="s">
        <v>106</v>
      </c>
      <c r="C54" s="148" t="s">
        <v>107</v>
      </c>
      <c r="D54" s="149"/>
      <c r="E54" s="149"/>
      <c r="F54" s="150"/>
      <c r="G54" s="13" t="s">
        <v>13</v>
      </c>
      <c r="H54" s="16"/>
    </row>
    <row r="55" spans="2:8" ht="33.6" customHeight="1" x14ac:dyDescent="0.25">
      <c r="B55" s="11">
        <v>20</v>
      </c>
      <c r="C55" s="274" t="s">
        <v>108</v>
      </c>
      <c r="D55" s="275"/>
      <c r="E55" s="275"/>
      <c r="F55" s="276"/>
      <c r="G55" s="154" t="s">
        <v>13</v>
      </c>
      <c r="H55" s="146"/>
    </row>
    <row r="56" spans="2:8" ht="40.5" customHeight="1" thickBot="1" x14ac:dyDescent="0.3">
      <c r="B56" s="12" t="s">
        <v>109</v>
      </c>
      <c r="C56" s="148" t="s">
        <v>110</v>
      </c>
      <c r="D56" s="149"/>
      <c r="E56" s="149"/>
      <c r="F56" s="150"/>
      <c r="G56" s="155"/>
      <c r="H56" s="147"/>
    </row>
    <row r="57" spans="2:8" ht="25.9" customHeight="1" x14ac:dyDescent="0.25">
      <c r="B57" s="11">
        <v>21</v>
      </c>
      <c r="C57" s="274" t="s">
        <v>111</v>
      </c>
      <c r="D57" s="275"/>
      <c r="E57" s="275"/>
      <c r="F57" s="276"/>
      <c r="G57" s="154" t="s">
        <v>13</v>
      </c>
      <c r="H57" s="146"/>
    </row>
    <row r="58" spans="2:8" ht="25.5" customHeight="1" thickBot="1" x14ac:dyDescent="0.3">
      <c r="B58" s="12" t="s">
        <v>112</v>
      </c>
      <c r="C58" s="148" t="s">
        <v>113</v>
      </c>
      <c r="D58" s="149"/>
      <c r="E58" s="149"/>
      <c r="F58" s="150"/>
      <c r="G58" s="155"/>
      <c r="H58" s="147"/>
    </row>
    <row r="59" spans="2:8" ht="31.15" customHeight="1" x14ac:dyDescent="0.25">
      <c r="B59" s="156" t="s">
        <v>21</v>
      </c>
      <c r="C59" s="157"/>
      <c r="D59" s="157"/>
      <c r="E59" s="157"/>
      <c r="F59" s="157"/>
      <c r="G59" s="157"/>
      <c r="H59" s="158"/>
    </row>
    <row r="60" spans="2:8" ht="27" customHeight="1" x14ac:dyDescent="0.25">
      <c r="B60" s="23">
        <v>1</v>
      </c>
      <c r="C60" s="159" t="s">
        <v>114</v>
      </c>
      <c r="D60" s="160"/>
      <c r="E60" s="160"/>
      <c r="F60" s="161"/>
      <c r="G60" s="9" t="s">
        <v>13</v>
      </c>
      <c r="H60" s="37"/>
    </row>
    <row r="61" spans="2:8" ht="27" customHeight="1" thickBot="1" x14ac:dyDescent="0.3">
      <c r="B61" s="24">
        <v>2</v>
      </c>
      <c r="C61" s="162" t="s">
        <v>291</v>
      </c>
      <c r="D61" s="163"/>
      <c r="E61" s="163"/>
      <c r="F61" s="164"/>
      <c r="G61" s="9" t="s">
        <v>13</v>
      </c>
      <c r="H61" s="40"/>
    </row>
    <row r="62" spans="2:8" ht="32.450000000000003" customHeight="1" thickBot="1" x14ac:dyDescent="0.3">
      <c r="B62" s="165" t="s">
        <v>116</v>
      </c>
      <c r="C62" s="166"/>
      <c r="D62" s="166"/>
      <c r="E62" s="166"/>
      <c r="F62" s="167"/>
      <c r="G62" s="168" t="s">
        <v>13</v>
      </c>
      <c r="H62" s="169"/>
    </row>
  </sheetData>
  <mergeCells count="96">
    <mergeCell ref="B29:B31"/>
    <mergeCell ref="C31:F31"/>
    <mergeCell ref="G29:G31"/>
    <mergeCell ref="H29:H31"/>
    <mergeCell ref="G62:H62"/>
    <mergeCell ref="G57:G58"/>
    <mergeCell ref="H57:H58"/>
    <mergeCell ref="G55:G56"/>
    <mergeCell ref="H55:H56"/>
    <mergeCell ref="C32:F32"/>
    <mergeCell ref="C29:F29"/>
    <mergeCell ref="B62:F62"/>
    <mergeCell ref="C60:F60"/>
    <mergeCell ref="C61:F61"/>
    <mergeCell ref="C52:F52"/>
    <mergeCell ref="C55:F55"/>
    <mergeCell ref="H24:H25"/>
    <mergeCell ref="H16:H17"/>
    <mergeCell ref="H18:H19"/>
    <mergeCell ref="G18:G20"/>
    <mergeCell ref="C28:F28"/>
    <mergeCell ref="G16:G17"/>
    <mergeCell ref="C16:F16"/>
    <mergeCell ref="C18:F18"/>
    <mergeCell ref="C24:F24"/>
    <mergeCell ref="G24:G25"/>
    <mergeCell ref="C21:F21"/>
    <mergeCell ref="C26:F26"/>
    <mergeCell ref="B24:B25"/>
    <mergeCell ref="C25:F25"/>
    <mergeCell ref="C22:F22"/>
    <mergeCell ref="B16:B17"/>
    <mergeCell ref="C17:F17"/>
    <mergeCell ref="C23:F23"/>
    <mergeCell ref="B18:B20"/>
    <mergeCell ref="C14:F14"/>
    <mergeCell ref="C15:F15"/>
    <mergeCell ref="C19:F19"/>
    <mergeCell ref="C20:F20"/>
    <mergeCell ref="C8:F8"/>
    <mergeCell ref="C9:F9"/>
    <mergeCell ref="C10:F10"/>
    <mergeCell ref="C11:F11"/>
    <mergeCell ref="C12:F12"/>
    <mergeCell ref="C13:F13"/>
    <mergeCell ref="C57:F57"/>
    <mergeCell ref="B43:B44"/>
    <mergeCell ref="C44:F44"/>
    <mergeCell ref="C46:F46"/>
    <mergeCell ref="C45:F45"/>
    <mergeCell ref="C47:F47"/>
    <mergeCell ref="C48:F48"/>
    <mergeCell ref="C49:F49"/>
    <mergeCell ref="C50:F50"/>
    <mergeCell ref="C51:F51"/>
    <mergeCell ref="C53:F53"/>
    <mergeCell ref="C54:F54"/>
    <mergeCell ref="C43:F43"/>
    <mergeCell ref="C56:F56"/>
    <mergeCell ref="G39:G40"/>
    <mergeCell ref="H39:H40"/>
    <mergeCell ref="C41:F41"/>
    <mergeCell ref="G41:G42"/>
    <mergeCell ref="H41:H42"/>
    <mergeCell ref="G43:G44"/>
    <mergeCell ref="H43:H44"/>
    <mergeCell ref="B32:B33"/>
    <mergeCell ref="C33:F33"/>
    <mergeCell ref="G32:G33"/>
    <mergeCell ref="H32:H33"/>
    <mergeCell ref="C37:F37"/>
    <mergeCell ref="G37:G38"/>
    <mergeCell ref="H37:H38"/>
    <mergeCell ref="B39:B40"/>
    <mergeCell ref="C40:F40"/>
    <mergeCell ref="C34:F34"/>
    <mergeCell ref="C35:F35"/>
    <mergeCell ref="B41:B42"/>
    <mergeCell ref="C42:F42"/>
    <mergeCell ref="C39:F39"/>
    <mergeCell ref="B2:H2"/>
    <mergeCell ref="B59:H59"/>
    <mergeCell ref="B5:C5"/>
    <mergeCell ref="D5:H5"/>
    <mergeCell ref="B3:C3"/>
    <mergeCell ref="B4:C4"/>
    <mergeCell ref="D3:H3"/>
    <mergeCell ref="D4:H4"/>
    <mergeCell ref="C27:F27"/>
    <mergeCell ref="B6:H6"/>
    <mergeCell ref="C7:F7"/>
    <mergeCell ref="C36:F36"/>
    <mergeCell ref="B37:B38"/>
    <mergeCell ref="C38:F38"/>
    <mergeCell ref="C30:F30"/>
    <mergeCell ref="C58:F58"/>
  </mergeCells>
  <phoneticPr fontId="17" type="noConversion"/>
  <conditionalFormatting sqref="G8">
    <cfRule type="cellIs" dxfId="53" priority="16" operator="equal">
      <formula>"NIE DOTYCZY"</formula>
    </cfRule>
    <cfRule type="containsText" dxfId="52" priority="17" operator="containsText" text="TAK">
      <formula>NOT(ISERROR(SEARCH("TAK",G8)))</formula>
    </cfRule>
    <cfRule type="cellIs" dxfId="51" priority="18" operator="equal">
      <formula>"NIE"</formula>
    </cfRule>
  </conditionalFormatting>
  <conditionalFormatting sqref="G16">
    <cfRule type="cellIs" dxfId="50" priority="165" operator="equal">
      <formula>"NIE"</formula>
    </cfRule>
    <cfRule type="containsText" dxfId="49" priority="164" operator="containsText" text="TAK">
      <formula>NOT(ISERROR(SEARCH("TAK",G16)))</formula>
    </cfRule>
    <cfRule type="cellIs" dxfId="48" priority="163" operator="equal">
      <formula>"NIE DOTYCZY"</formula>
    </cfRule>
  </conditionalFormatting>
  <conditionalFormatting sqref="G18">
    <cfRule type="cellIs" dxfId="47" priority="162" operator="equal">
      <formula>"NIE"</formula>
    </cfRule>
    <cfRule type="containsText" dxfId="46" priority="161" operator="containsText" text="TAK">
      <formula>NOT(ISERROR(SEARCH("TAK",G18)))</formula>
    </cfRule>
    <cfRule type="cellIs" dxfId="45" priority="160" operator="equal">
      <formula>"NIE DOTYCZY"</formula>
    </cfRule>
  </conditionalFormatting>
  <conditionalFormatting sqref="G21">
    <cfRule type="cellIs" dxfId="44" priority="13" operator="equal">
      <formula>"NIE DOTYCZY"</formula>
    </cfRule>
    <cfRule type="containsText" dxfId="43" priority="14" operator="containsText" text="TAK">
      <formula>NOT(ISERROR(SEARCH("TAK",G21)))</formula>
    </cfRule>
    <cfRule type="cellIs" dxfId="42" priority="15" operator="equal">
      <formula>"NIE"</formula>
    </cfRule>
  </conditionalFormatting>
  <conditionalFormatting sqref="G24">
    <cfRule type="cellIs" dxfId="41" priority="156" operator="equal">
      <formula>"NIE"</formula>
    </cfRule>
    <cfRule type="containsText" dxfId="40" priority="155" operator="containsText" text="TAK">
      <formula>NOT(ISERROR(SEARCH("TAK",G24)))</formula>
    </cfRule>
    <cfRule type="cellIs" dxfId="39" priority="154" operator="equal">
      <formula>"NIE DOTYCZY"</formula>
    </cfRule>
  </conditionalFormatting>
  <conditionalFormatting sqref="G26">
    <cfRule type="cellIs" dxfId="38" priority="10" operator="equal">
      <formula>"NIE DOTYCZY"</formula>
    </cfRule>
    <cfRule type="containsText" dxfId="37" priority="11" operator="containsText" text="TAK">
      <formula>NOT(ISERROR(SEARCH("TAK",G26)))</formula>
    </cfRule>
    <cfRule type="cellIs" dxfId="36" priority="12" operator="equal">
      <formula>"NIE"</formula>
    </cfRule>
  </conditionalFormatting>
  <conditionalFormatting sqref="G29">
    <cfRule type="cellIs" dxfId="35" priority="150" operator="equal">
      <formula>"NIE"</formula>
    </cfRule>
    <cfRule type="containsText" dxfId="34" priority="149" operator="containsText" text="TAK">
      <formula>NOT(ISERROR(SEARCH("TAK",G29)))</formula>
    </cfRule>
    <cfRule type="cellIs" dxfId="33" priority="148" operator="equal">
      <formula>"NIE DOTYCZY"</formula>
    </cfRule>
  </conditionalFormatting>
  <conditionalFormatting sqref="G32">
    <cfRule type="cellIs" dxfId="32" priority="147" operator="equal">
      <formula>"NIE"</formula>
    </cfRule>
    <cfRule type="containsText" dxfId="31" priority="146" operator="containsText" text="TAK">
      <formula>NOT(ISERROR(SEARCH("TAK",G32)))</formula>
    </cfRule>
    <cfRule type="cellIs" dxfId="30" priority="145" operator="equal">
      <formula>"NIE DOTYCZY"</formula>
    </cfRule>
  </conditionalFormatting>
  <conditionalFormatting sqref="G34">
    <cfRule type="cellIs" dxfId="29" priority="7" operator="equal">
      <formula>"NIE DOTYCZY"</formula>
    </cfRule>
    <cfRule type="containsText" dxfId="28" priority="8" operator="containsText" text="TAK">
      <formula>NOT(ISERROR(SEARCH("TAK",G34)))</formula>
    </cfRule>
    <cfRule type="cellIs" dxfId="27" priority="9" operator="equal">
      <formula>"NIE"</formula>
    </cfRule>
  </conditionalFormatting>
  <conditionalFormatting sqref="G37">
    <cfRule type="cellIs" dxfId="26" priority="139" operator="equal">
      <formula>"NIE DOTYCZY"</formula>
    </cfRule>
    <cfRule type="containsText" dxfId="25" priority="140" operator="containsText" text="TAK">
      <formula>NOT(ISERROR(SEARCH("TAK",G37)))</formula>
    </cfRule>
    <cfRule type="cellIs" dxfId="24" priority="141" operator="equal">
      <formula>"NIE"</formula>
    </cfRule>
  </conditionalFormatting>
  <conditionalFormatting sqref="G39">
    <cfRule type="containsText" dxfId="23" priority="137" operator="containsText" text="TAK">
      <formula>NOT(ISERROR(SEARCH("TAK",G39)))</formula>
    </cfRule>
    <cfRule type="cellIs" dxfId="22" priority="138" operator="equal">
      <formula>"NIE"</formula>
    </cfRule>
    <cfRule type="cellIs" dxfId="21" priority="136" operator="equal">
      <formula>"NIE DOTYCZY"</formula>
    </cfRule>
  </conditionalFormatting>
  <conditionalFormatting sqref="G41">
    <cfRule type="cellIs" dxfId="20" priority="133" operator="equal">
      <formula>"NIE DOTYCZY"</formula>
    </cfRule>
    <cfRule type="containsText" dxfId="19" priority="134" operator="containsText" text="TAK">
      <formula>NOT(ISERROR(SEARCH("TAK",G41)))</formula>
    </cfRule>
    <cfRule type="cellIs" dxfId="18" priority="135" operator="equal">
      <formula>"NIE"</formula>
    </cfRule>
  </conditionalFormatting>
  <conditionalFormatting sqref="G43">
    <cfRule type="containsText" dxfId="17" priority="131" operator="containsText" text="TAK">
      <formula>NOT(ISERROR(SEARCH("TAK",G43)))</formula>
    </cfRule>
    <cfRule type="cellIs" dxfId="16" priority="132" operator="equal">
      <formula>"NIE"</formula>
    </cfRule>
    <cfRule type="cellIs" dxfId="15" priority="130" operator="equal">
      <formula>"NIE DOTYCZY"</formula>
    </cfRule>
  </conditionalFormatting>
  <conditionalFormatting sqref="G45">
    <cfRule type="containsText" dxfId="14" priority="2" operator="containsText" text="TAK">
      <formula>NOT(ISERROR(SEARCH("TAK",G45)))</formula>
    </cfRule>
    <cfRule type="cellIs" dxfId="13" priority="1" operator="equal">
      <formula>"NIE DOTYCZY"</formula>
    </cfRule>
    <cfRule type="cellIs" dxfId="12" priority="3" operator="equal">
      <formula>"NIE"</formula>
    </cfRule>
  </conditionalFormatting>
  <conditionalFormatting sqref="G52">
    <cfRule type="cellIs" dxfId="11" priority="6" operator="equal">
      <formula>"NIE"</formula>
    </cfRule>
    <cfRule type="containsText" dxfId="10" priority="5" operator="containsText" text="TAK">
      <formula>NOT(ISERROR(SEARCH("TAK",G52)))</formula>
    </cfRule>
    <cfRule type="cellIs" dxfId="9" priority="4" operator="equal">
      <formula>"NIE DOTYCZY"</formula>
    </cfRule>
  </conditionalFormatting>
  <conditionalFormatting sqref="G55">
    <cfRule type="cellIs" dxfId="8" priority="28" operator="equal">
      <formula>"NIE DOTYCZY"</formula>
    </cfRule>
    <cfRule type="cellIs" dxfId="7" priority="30" operator="equal">
      <formula>"NIE"</formula>
    </cfRule>
    <cfRule type="containsText" dxfId="6" priority="29" operator="containsText" text="TAK">
      <formula>NOT(ISERROR(SEARCH("TAK",G55)))</formula>
    </cfRule>
  </conditionalFormatting>
  <conditionalFormatting sqref="G57">
    <cfRule type="cellIs" dxfId="5" priority="27" operator="equal">
      <formula>"NIE"</formula>
    </cfRule>
    <cfRule type="containsText" dxfId="4" priority="26" operator="containsText" text="TAK">
      <formula>NOT(ISERROR(SEARCH("TAK",G57)))</formula>
    </cfRule>
    <cfRule type="cellIs" dxfId="3" priority="25" operator="equal">
      <formula>"NIE DOTYCZY"</formula>
    </cfRule>
  </conditionalFormatting>
  <conditionalFormatting sqref="G60:G62">
    <cfRule type="cellIs" dxfId="2" priority="96" operator="equal">
      <formula>"NIE"</formula>
    </cfRule>
    <cfRule type="containsText" dxfId="1" priority="95" operator="containsText" text="TAK">
      <formula>NOT(ISERROR(SEARCH("TAK",G60)))</formula>
    </cfRule>
    <cfRule type="cellIs" dxfId="0" priority="94" operator="equal">
      <formula>"NIE DOTYCZY"</formula>
    </cfRule>
  </conditionalFormatting>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600-000000000000}">
          <x14:formula1>
            <xm:f>robocze!$B$3:$B$5</xm:f>
          </x14:formula1>
          <xm:sqref>G39 G41 G34:G37 G18 G8:G16 G21:G24 G43 G57 G45:G55 G29 G26:G28 G32</xm:sqref>
        </x14:dataValidation>
        <x14:dataValidation type="list" allowBlank="1" showInputMessage="1" showErrorMessage="1" xr:uid="{00000000-0002-0000-0600-000001000000}">
          <x14:formula1>
            <xm:f>robocze!$B$7:$B$9</xm:f>
          </x14:formula1>
          <xm:sqref>G62</xm:sqref>
        </x14:dataValidation>
        <x14:dataValidation type="list" allowBlank="1" showInputMessage="1" showErrorMessage="1" xr:uid="{00000000-0002-0000-0600-000002000000}">
          <x14:formula1>
            <xm:f>robocze!$B$3:$B$4</xm:f>
          </x14:formula1>
          <xm:sqref>G60:G61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3:B13"/>
  <sheetViews>
    <sheetView workbookViewId="0">
      <selection activeCell="B13" sqref="B13"/>
    </sheetView>
  </sheetViews>
  <sheetFormatPr defaultRowHeight="15" x14ac:dyDescent="0.25"/>
  <sheetData>
    <row r="3" spans="2:2" x14ac:dyDescent="0.25">
      <c r="B3" t="s">
        <v>13</v>
      </c>
    </row>
    <row r="4" spans="2:2" x14ac:dyDescent="0.25">
      <c r="B4" t="s">
        <v>153</v>
      </c>
    </row>
    <row r="5" spans="2:2" x14ac:dyDescent="0.25">
      <c r="B5" t="s">
        <v>66</v>
      </c>
    </row>
    <row r="7" spans="2:2" x14ac:dyDescent="0.25">
      <c r="B7" t="s">
        <v>13</v>
      </c>
    </row>
    <row r="8" spans="2:2" x14ac:dyDescent="0.25">
      <c r="B8" t="s">
        <v>153</v>
      </c>
    </row>
    <row r="9" spans="2:2" x14ac:dyDescent="0.25">
      <c r="B9" t="s">
        <v>120</v>
      </c>
    </row>
    <row r="11" spans="2:2" x14ac:dyDescent="0.25">
      <c r="B11" s="4" t="s">
        <v>154</v>
      </c>
    </row>
    <row r="12" spans="2:2" x14ac:dyDescent="0.25">
      <c r="B12" s="4" t="s">
        <v>155</v>
      </c>
    </row>
    <row r="13" spans="2:2" x14ac:dyDescent="0.25">
      <c r="B13" s="4" t="s">
        <v>281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vt:i4>
      </vt:variant>
      <vt:variant>
        <vt:lpstr>Nazwane zakresy</vt:lpstr>
      </vt:variant>
      <vt:variant>
        <vt:i4>4</vt:i4>
      </vt:variant>
    </vt:vector>
  </HeadingPairs>
  <TitlesOfParts>
    <vt:vector size="12" baseType="lpstr">
      <vt:lpstr>I etap oceny strona tytułowa</vt:lpstr>
      <vt:lpstr>etap I oceny - hory - obliga</vt:lpstr>
      <vt:lpstr>etap I oceny - specyfic. oblig.</vt:lpstr>
      <vt:lpstr>II etap oceny strona tytułow</vt:lpstr>
      <vt:lpstr>etap II oceny - horyzont. rank.</vt:lpstr>
      <vt:lpstr>etap II oceny - specyfik. rank.</vt:lpstr>
      <vt:lpstr>Etap II oceny -horyzont. oblig.</vt:lpstr>
      <vt:lpstr>robocze</vt:lpstr>
      <vt:lpstr>'etap I oceny - hory - obliga'!Obszar_wydruku</vt:lpstr>
      <vt:lpstr>'etap I oceny - specyfic. oblig.'!Obszar_wydruku</vt:lpstr>
      <vt:lpstr>'I etap oceny strona tytułowa'!Obszar_wydruku</vt:lpstr>
      <vt:lpstr>'II etap oceny strona tytułow'!Obszar_wydruku</vt:lpstr>
    </vt:vector>
  </TitlesOfParts>
  <Manager/>
  <Company>NFOSiGW</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Suprun Katarzyna</dc:creator>
  <cp:keywords/>
  <dc:description/>
  <cp:lastModifiedBy>Maliszewski Bartłomiej</cp:lastModifiedBy>
  <cp:revision/>
  <cp:lastPrinted>2023-08-17T09:35:10Z</cp:lastPrinted>
  <dcterms:created xsi:type="dcterms:W3CDTF">2023-05-30T11:32:12Z</dcterms:created>
  <dcterms:modified xsi:type="dcterms:W3CDTF">2023-09-21T07:36:48Z</dcterms:modified>
  <cp:category/>
  <cp:contentStatus/>
</cp:coreProperties>
</file>