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ZFD\02_Foldery PRACOWNIKÓW WFSN\H_Zarnowska\Formularze sprawozdań na 2024\"/>
    </mc:Choice>
  </mc:AlternateContent>
  <bookViews>
    <workbookView xWindow="-120" yWindow="-120" windowWidth="29040" windowHeight="15840" activeTab="3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III'!$A$1:$J$22</definedName>
    <definedName name="__xlnm.Print_Area_4">'dział IV'!$A$1:$G$31</definedName>
    <definedName name="nazwa_uczelni" comment="pełne nazwy uczelni">'dział I'!$N$7:$N$91</definedName>
    <definedName name="_xlnm.Print_Area" localSheetId="2">'dzial III'!$A$1:$J$22</definedName>
    <definedName name="_xlnm.Print_Area" localSheetId="1">'dział II'!$A$1:$F$40</definedName>
    <definedName name="_xlnm.Print_Area" localSheetId="3">'dział IV'!$A$1:$G$31</definedName>
    <definedName name="Uniwersytet_w_Białymstoku">'dział I'!$N$10:$N$91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5" l="1"/>
  <c r="E18" i="5" s="1"/>
  <c r="G16" i="2"/>
  <c r="E61" i="3"/>
  <c r="F11" i="1" l="1"/>
  <c r="H10" i="1" l="1"/>
  <c r="H9" i="1" s="1"/>
  <c r="F23" i="5" l="1"/>
  <c r="F19" i="5"/>
  <c r="E15" i="5" l="1"/>
  <c r="E16" i="5" s="1"/>
  <c r="E19" i="5" s="1"/>
  <c r="E20" i="5" s="1"/>
  <c r="F26" i="5" l="1"/>
  <c r="E54" i="3" l="1"/>
  <c r="E56" i="3" s="1"/>
  <c r="E40" i="3" s="1"/>
  <c r="E12" i="3"/>
  <c r="J10" i="1" l="1"/>
  <c r="G10" i="1"/>
  <c r="E10" i="1"/>
  <c r="F12" i="1"/>
  <c r="E59" i="3"/>
  <c r="E39" i="3" s="1"/>
  <c r="E30" i="3"/>
  <c r="E28" i="3" s="1"/>
  <c r="E11" i="3" l="1"/>
  <c r="F32" i="5" l="1"/>
  <c r="F38" i="5" l="1"/>
  <c r="F15" i="1" l="1"/>
  <c r="F13" i="1"/>
  <c r="F14" i="1"/>
  <c r="F10" i="1" l="1"/>
  <c r="F9" i="1" s="1"/>
  <c r="A1" i="2"/>
  <c r="A1" i="1"/>
  <c r="A1" i="5"/>
  <c r="E21" i="5" l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F14" i="5"/>
  <c r="F28" i="5"/>
  <c r="E64" i="3"/>
  <c r="G6" i="2"/>
  <c r="J9" i="1"/>
  <c r="G9" i="1"/>
  <c r="E9" i="1"/>
  <c r="I9" i="1"/>
  <c r="E69" i="3" l="1"/>
  <c r="E72" i="3" s="1"/>
  <c r="E35" i="5"/>
  <c r="E36" i="5" s="1"/>
  <c r="E37" i="5" s="1"/>
  <c r="E38" i="5" s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l="1"/>
  <c r="D58" i="3" s="1"/>
  <c r="D59" i="3" s="1"/>
  <c r="D60" i="3" s="1"/>
  <c r="D61" i="3" l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3" authorId="0" shapeId="0">
      <text>
        <r>
          <rPr>
            <sz val="9"/>
            <color indexed="81"/>
            <rFont val="Tahoma"/>
            <family val="2"/>
            <charset val="238"/>
          </rPr>
          <t>wartość komórki nie może być większa niż wykazana w wierszu 22.</t>
        </r>
      </text>
    </comment>
    <comment ref="E46" authorId="1" shapeId="0">
      <text>
        <r>
          <rPr>
            <sz val="8"/>
            <color indexed="81"/>
            <rFont val="Tahoma"/>
            <family val="2"/>
            <charset val="238"/>
          </rPr>
          <t>Uczelnia wypłaca wynagrodzenia z innych tytułów niż wynikające ze stosunku pracy. Kwota wpisana nie może być równa lub większa niż wpisana w wierszu 30.</t>
        </r>
      </text>
    </comment>
    <comment ref="E47" authorId="0" shapeId="0">
      <text>
        <r>
          <rPr>
            <sz val="9"/>
            <color indexed="81"/>
            <rFont val="Tahoma"/>
            <family val="2"/>
            <charset val="238"/>
          </rPr>
          <t>Wartość wiersza nie może być mniejsza niż suma wierszy 33 i 35-37.</t>
        </r>
      </text>
    </comment>
    <comment ref="E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>
      <text>
        <r>
          <rPr>
            <sz val="9"/>
            <color indexed="81"/>
            <rFont val="Tahoma"/>
            <family val="2"/>
            <charset val="238"/>
          </rPr>
          <t>Wartość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sz val="8"/>
            <color indexed="81"/>
            <rFont val="Tahoma"/>
            <family val="2"/>
            <charset val="238"/>
          </rPr>
          <t>Wartość komórki nie może być mniejsza niż suma wierszy 03, 04, 05.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>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sz val="8"/>
            <color indexed="81"/>
            <rFont val="Tahoma"/>
            <family val="2"/>
            <charset val="238"/>
          </rPr>
          <t xml:space="preserve">Wartość komórki nie może być mniejsza od sumy wierszy 07, 08.
</t>
        </r>
      </text>
    </comment>
    <comment ref="F21" authorId="1" shapeId="0">
      <text>
        <r>
          <rPr>
            <sz val="9"/>
            <color indexed="81"/>
            <rFont val="Tahoma"/>
            <family val="2"/>
            <charset val="238"/>
          </rPr>
          <t>Wpisana wartość nie może być mniejsza niż wykazana w wierszu 35 działu I.</t>
        </r>
      </text>
    </comment>
    <comment ref="F25" authorId="1" shapeId="0">
      <text>
        <r>
          <rPr>
            <sz val="8"/>
            <color indexed="81"/>
            <rFont val="Tahoma"/>
            <family val="2"/>
            <charset val="238"/>
          </rPr>
          <t>Wpisana wartość nie może być mniejsza niż wykazana w wierszu 21</t>
        </r>
      </text>
    </comment>
    <comment ref="A3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<sst xmlns="http://schemas.openxmlformats.org/spreadsheetml/2006/main" count="247" uniqueCount="171">
  <si>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</si>
  <si>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</si>
  <si>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</si>
  <si>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</si>
  <si>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</si>
  <si>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</si>
  <si>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</si>
  <si>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</si>
  <si>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</si>
  <si>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</si>
  <si>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</si>
  <si>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</si>
  <si>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</si>
  <si>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</si>
  <si>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</si>
  <si>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</si>
  <si>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</si>
  <si>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</si>
  <si>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</si>
  <si>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</si>
  <si>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</si>
  <si>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</si>
  <si>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</si>
  <si>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</si>
  <si>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</si>
  <si>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</si>
  <si>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</si>
  <si>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</si>
  <si>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</si>
  <si>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</si>
  <si>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</si>
  <si>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</si>
  <si>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</si>
  <si>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</si>
  <si>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</si>
  <si>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</si>
  <si>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</si>
  <si>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</si>
  <si>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</si>
  <si>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</si>
  <si>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</si>
  <si>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</si>
  <si>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</si>
  <si>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</si>
  <si>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</si>
  <si>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</si>
  <si>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</si>
  <si>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</si>
  <si>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</si>
  <si>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</si>
  <si>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</si>
  <si>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</si>
  <si>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</si>
  <si>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</si>
  <si>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</si>
  <si>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</si>
  <si>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</si>
  <si>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</si>
  <si>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</si>
  <si>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</si>
  <si>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</si>
  <si>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</si>
  <si>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</si>
  <si>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</si>
  <si>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</si>
  <si>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</si>
  <si>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</si>
  <si>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</si>
  <si>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</si>
  <si>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</si>
  <si>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</si>
  <si>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</si>
  <si>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</si>
  <si>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</si>
  <si>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</si>
  <si>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</si>
  <si>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</si>
  <si>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</si>
  <si>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</si>
  <si>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</si>
  <si>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</si>
  <si>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</si>
  <si>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</si>
  <si>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</si>
  <si>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</si>
  <si>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</si>
  <si>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</si>
  <si>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</si>
  <si>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</si>
  <si>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</si>
  <si>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</si>
  <si>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</si>
  <si>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</si>
  <si>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</si>
  <si>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</si>
  <si>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</si>
  <si>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</si>
  <si>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</si>
  <si>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</si>
  <si>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</si>
  <si>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</si>
  <si>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</si>
  <si>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</si>
  <si>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</si>
  <si>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</si>
  <si>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</si>
  <si>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</si>
  <si>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</si>
  <si>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</si>
  <si>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</si>
  <si>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</si>
  <si>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</si>
  <si>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</si>
  <si>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</si>
  <si>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</si>
  <si>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</si>
  <si>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</si>
  <si>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</si>
  <si>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t>Liczba studentów ogółem (02+03)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</si>
  <si>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</si>
  <si>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</si>
  <si>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</si>
  <si>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</si>
  <si>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</si>
  <si>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</si>
  <si>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</si>
  <si>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</si>
  <si>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</si>
  <si>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</si>
  <si>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</si>
  <si>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</si>
  <si>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</si>
  <si>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</si>
  <si>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</si>
  <si>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</si>
  <si>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</si>
  <si>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</si>
  <si>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</si>
  <si>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</si>
  <si>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</si>
  <si>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</si>
  <si>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</si>
  <si>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</si>
  <si>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</si>
  <si>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</si>
  <si>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</si>
  <si>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</si>
  <si>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</si>
  <si>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</si>
  <si>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</si>
  <si>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</si>
  <si>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</si>
  <si>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</si>
  <si>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</si>
  <si>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</si>
  <si>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</si>
  <si>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</si>
  <si>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</si>
  <si>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Liczba doktorantów ogółem</t>
  </si>
  <si>
    <t>liczba osób pobierających stypendium doktoranckie, o którym mowa w art. 209 ust. 1 ustawy Prawo o szkolnictwie wyższym i nauce</t>
  </si>
  <si>
    <t>liczba osób pobierających zwiększone stypendium doktoranckie, o którym mowa w art. 209 ust. 7 ustawy Prawo o szkolnictwie wyższym i nauce</t>
  </si>
  <si>
    <t>Nakłady na rzeczowe aktywa trwałe i wartości niematerialne i prawne sfinansowane ze środków innych niż wymienione w wierszach 13-17 i 20, a także otrzymanych nieodpłatnie</t>
  </si>
  <si>
    <t>z wiersza 11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</si>
  <si>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(28+29-30)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</si>
  <si>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</si>
  <si>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(19+20-21)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</si>
  <si>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(15+16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</si>
  <si>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13)</t>
    </r>
  </si>
  <si>
    <t>odpis w ciężar kosztów działalności podstawowej ze środków subwencji</t>
  </si>
  <si>
    <t>Plan na 2026 rok</t>
  </si>
  <si>
    <t>Plan rzeczowo-finansowy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</si>
</sst>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53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6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77" xfId="2" applyFont="1" applyBorder="1" applyAlignment="1" applyProtection="1">
      <alignment horizontal="center" vertical="center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9" xfId="1" applyFont="1" applyBorder="1" applyAlignment="1" applyProtection="1">
      <alignment horizontal="center" vertical="center" wrapText="1"/>
    </xf>
    <xf numFmtId="0" fontId="5" fillId="0" borderId="79" xfId="1" applyFont="1" applyFill="1" applyBorder="1" applyAlignment="1" applyProtection="1">
      <alignment horizontal="center" vertical="center" wrapText="1"/>
    </xf>
    <xf numFmtId="164" fontId="7" fillId="0" borderId="80" xfId="1" applyNumberFormat="1" applyFont="1" applyFill="1" applyBorder="1" applyAlignment="1" applyProtection="1">
      <alignment vertical="center"/>
      <protection locked="0"/>
    </xf>
    <xf numFmtId="0" fontId="5" fillId="0" borderId="82" xfId="1" applyFont="1" applyFill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center" vertical="center" wrapText="1"/>
    </xf>
    <xf numFmtId="164" fontId="7" fillId="0" borderId="86" xfId="1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Border="1" applyAlignment="1" applyProtection="1">
      <alignment horizontal="left" wrapText="1"/>
    </xf>
    <xf numFmtId="0" fontId="5" fillId="0" borderId="9" xfId="2" applyFont="1" applyFill="1" applyBorder="1" applyAlignment="1" applyProtection="1">
      <alignment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82" xfId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2" fillId="0" borderId="0" xfId="1" applyFont="1" applyBorder="1" applyAlignment="1" applyProtection="1">
      <alignment horizontal="left"/>
    </xf>
    <xf numFmtId="0" fontId="12" fillId="0" borderId="0" xfId="1" applyFont="1" applyAlignment="1" applyProtection="1">
      <alignment horizontal="center"/>
    </xf>
    <xf numFmtId="0" fontId="12" fillId="0" borderId="0" xfId="1" applyFont="1" applyBorder="1" applyAlignment="1" applyProtection="1">
      <alignment vertical="center"/>
    </xf>
    <xf numFmtId="164" fontId="7" fillId="0" borderId="67" xfId="1" applyNumberFormat="1" applyFont="1" applyFill="1" applyBorder="1" applyAlignment="1" applyProtection="1">
      <alignment vertical="center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5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78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83" xfId="1" applyFont="1" applyBorder="1" applyAlignment="1" applyProtection="1">
      <alignment horizontal="left" vertical="center" wrapText="1"/>
    </xf>
    <xf numFmtId="0" fontId="5" fillId="0" borderId="48" xfId="1" applyFont="1" applyBorder="1" applyAlignment="1" applyProtection="1">
      <alignment horizontal="left" vertical="center" wrapText="1"/>
    </xf>
    <xf numFmtId="0" fontId="5" fillId="0" borderId="84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81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5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83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4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1" xfId="1" applyFont="1" applyFill="1" applyBorder="1" applyAlignment="1" applyProtection="1">
      <alignment horizontal="left" vertical="center" wrapText="1"/>
    </xf>
    <xf numFmtId="0" fontId="5" fillId="0" borderId="34" xfId="1" applyFont="1" applyBorder="1" applyAlignment="1" applyProtection="1">
      <alignment horizontal="center" vertical="center" wrapText="1"/>
    </xf>
  </cellXfs>
  <cellStyles count="3">
    <cellStyle name="Excel Built-in Normal" xfId="1"/>
    <cellStyle name="Normalny" xfId="0" builtinId="0"/>
    <cellStyle name="Normalny 2" xfId="2"/>
  </cellStyles>
  <dxfs count="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N238"/>
  <sheetViews>
    <sheetView view="pageBreakPreview" zoomScale="90" zoomScaleNormal="90" zoomScaleSheetLayoutView="90" workbookViewId="0">
      <selection activeCell="E71" sqref="E71"/>
    </sheetView>
  </sheetViews>
  <sheetFormatPr defaultColWidth="9" defaultRowHeight="12.5" zeroHeight="1"/>
  <cols>
    <col min="1" max="1" width="5.58203125" style="92" customWidth="1"/>
    <col min="2" max="2" width="6.5" style="16" customWidth="1"/>
    <col min="3" max="3" width="68.58203125" style="16" customWidth="1"/>
    <col min="4" max="4" width="4.75" style="14" customWidth="1"/>
    <col min="5" max="5" width="16.08203125" style="15" customWidth="1"/>
    <col min="6" max="6" width="47.83203125" style="15" customWidth="1"/>
    <col min="7" max="13" width="9" style="15" customWidth="1"/>
    <col min="14" max="14" width="53.08203125" style="24" customWidth="1"/>
    <col min="15" max="16" width="53.08203125" style="15" customWidth="1"/>
    <col min="17" max="16384" width="9" style="15"/>
  </cols>
  <sheetData>
    <row r="1" spans="1:14" ht="178.5" customHeight="1">
      <c r="A1" s="228" t="s">
        <v>28</v>
      </c>
      <c r="B1" s="228"/>
      <c r="C1" s="228"/>
      <c r="D1" s="50"/>
      <c r="E1" s="93"/>
    </row>
    <row r="2" spans="1:14" ht="18" customHeight="1">
      <c r="A2" s="229" t="s">
        <v>29</v>
      </c>
      <c r="B2" s="229"/>
      <c r="C2" s="229"/>
      <c r="D2" s="50"/>
      <c r="E2" s="48"/>
    </row>
    <row r="3" spans="1:14" ht="34.5" customHeight="1">
      <c r="A3" s="234" t="s">
        <v>76</v>
      </c>
      <c r="B3" s="234"/>
      <c r="C3" s="234"/>
      <c r="D3" s="234"/>
      <c r="E3" s="234"/>
    </row>
    <row r="4" spans="1:14" ht="15.75" customHeight="1">
      <c r="A4" s="235" t="s">
        <v>54</v>
      </c>
      <c r="B4" s="235"/>
      <c r="C4" s="235"/>
      <c r="D4" s="235"/>
      <c r="E4" s="235"/>
    </row>
    <row r="5" spans="1:14" s="17" customFormat="1" ht="32.25" customHeight="1">
      <c r="A5" s="236" t="s">
        <v>170</v>
      </c>
      <c r="B5" s="236"/>
      <c r="C5" s="236"/>
      <c r="D5" s="236"/>
      <c r="E5" s="236"/>
      <c r="N5" s="87"/>
    </row>
    <row r="6" spans="1:14" ht="6" customHeight="1">
      <c r="A6" s="46"/>
      <c r="B6" s="46"/>
      <c r="C6" s="46"/>
      <c r="D6" s="46"/>
      <c r="E6" s="47"/>
    </row>
    <row r="7" spans="1:14" ht="15.5">
      <c r="A7" s="230" t="s">
        <v>30</v>
      </c>
      <c r="B7" s="230"/>
      <c r="C7" s="230"/>
      <c r="D7" s="230"/>
      <c r="E7" s="48"/>
    </row>
    <row r="8" spans="1:14" ht="6.75" customHeight="1" thickBot="1">
      <c r="A8" s="85" t="s">
        <v>31</v>
      </c>
      <c r="B8" s="49"/>
      <c r="C8" s="49"/>
      <c r="D8" s="50"/>
      <c r="E8" s="48"/>
      <c r="N8" s="88"/>
    </row>
    <row r="9" spans="1:14" ht="34.5" customHeight="1">
      <c r="A9" s="198" t="s">
        <v>18</v>
      </c>
      <c r="B9" s="199"/>
      <c r="C9" s="199"/>
      <c r="D9" s="199"/>
      <c r="E9" s="137" t="s">
        <v>169</v>
      </c>
      <c r="N9" s="89"/>
    </row>
    <row r="10" spans="1:14" s="19" customFormat="1" ht="13.5" customHeight="1">
      <c r="A10" s="231">
        <v>1</v>
      </c>
      <c r="B10" s="232"/>
      <c r="C10" s="232"/>
      <c r="D10" s="233"/>
      <c r="E10" s="138">
        <v>2</v>
      </c>
      <c r="F10" s="20"/>
      <c r="N10" s="89"/>
    </row>
    <row r="11" spans="1:14" ht="24" customHeight="1">
      <c r="A11" s="194" t="s">
        <v>125</v>
      </c>
      <c r="B11" s="195"/>
      <c r="C11" s="196"/>
      <c r="D11" s="32" t="s">
        <v>6</v>
      </c>
      <c r="E11" s="139">
        <f>E12+E28</f>
        <v>0</v>
      </c>
      <c r="F11" s="45"/>
      <c r="N11" s="89"/>
    </row>
    <row r="12" spans="1:14" ht="31.5" customHeight="1">
      <c r="A12" s="223" t="s">
        <v>126</v>
      </c>
      <c r="B12" s="224"/>
      <c r="C12" s="225"/>
      <c r="D12" s="32" t="s">
        <v>8</v>
      </c>
      <c r="E12" s="140">
        <f>E13+E24+E23+E22+E20+E19+E18+E16+E15+E14+E26+E27</f>
        <v>0</v>
      </c>
      <c r="F12" s="18"/>
      <c r="N12" s="89"/>
    </row>
    <row r="13" spans="1:14" ht="24" customHeight="1">
      <c r="A13" s="237" t="s">
        <v>96</v>
      </c>
      <c r="B13" s="238"/>
      <c r="C13" s="182"/>
      <c r="D13" s="32" t="s">
        <v>10</v>
      </c>
      <c r="E13" s="141"/>
      <c r="F13" s="18"/>
      <c r="N13" s="89"/>
    </row>
    <row r="14" spans="1:14" ht="24" customHeight="1">
      <c r="A14" s="239" t="s">
        <v>97</v>
      </c>
      <c r="B14" s="200"/>
      <c r="C14" s="200"/>
      <c r="D14" s="106" t="s">
        <v>12</v>
      </c>
      <c r="E14" s="142"/>
      <c r="N14" s="89"/>
    </row>
    <row r="15" spans="1:14" ht="24" customHeight="1">
      <c r="A15" s="239" t="s">
        <v>98</v>
      </c>
      <c r="B15" s="200"/>
      <c r="C15" s="200"/>
      <c r="D15" s="106" t="s">
        <v>13</v>
      </c>
      <c r="E15" s="142"/>
      <c r="N15" s="89"/>
    </row>
    <row r="16" spans="1:14" ht="24" customHeight="1">
      <c r="A16" s="239" t="s">
        <v>99</v>
      </c>
      <c r="B16" s="200"/>
      <c r="C16" s="200"/>
      <c r="D16" s="106" t="s">
        <v>14</v>
      </c>
      <c r="E16" s="142"/>
      <c r="N16" s="89"/>
    </row>
    <row r="17" spans="1:14" ht="24" customHeight="1">
      <c r="A17" s="177" t="s">
        <v>100</v>
      </c>
      <c r="B17" s="178"/>
      <c r="C17" s="178"/>
      <c r="D17" s="106" t="s">
        <v>16</v>
      </c>
      <c r="E17" s="142"/>
      <c r="N17" s="89"/>
    </row>
    <row r="18" spans="1:14" ht="24" customHeight="1">
      <c r="A18" s="239" t="s">
        <v>101</v>
      </c>
      <c r="B18" s="200"/>
      <c r="C18" s="200"/>
      <c r="D18" s="32" t="s">
        <v>24</v>
      </c>
      <c r="E18" s="142"/>
      <c r="N18" s="89"/>
    </row>
    <row r="19" spans="1:14" ht="24" customHeight="1">
      <c r="A19" s="239" t="s">
        <v>102</v>
      </c>
      <c r="B19" s="200"/>
      <c r="C19" s="200"/>
      <c r="D19" s="32" t="s">
        <v>25</v>
      </c>
      <c r="E19" s="142"/>
      <c r="N19" s="89"/>
    </row>
    <row r="20" spans="1:14" ht="30" customHeight="1">
      <c r="A20" s="239" t="s">
        <v>119</v>
      </c>
      <c r="B20" s="200"/>
      <c r="C20" s="200"/>
      <c r="D20" s="32" t="s">
        <v>83</v>
      </c>
      <c r="E20" s="142"/>
      <c r="N20" s="89"/>
    </row>
    <row r="21" spans="1:14" ht="24" customHeight="1">
      <c r="A21" s="177" t="s">
        <v>73</v>
      </c>
      <c r="B21" s="178"/>
      <c r="C21" s="178"/>
      <c r="D21" s="106" t="s">
        <v>84</v>
      </c>
      <c r="E21" s="142"/>
      <c r="N21" s="89"/>
    </row>
    <row r="22" spans="1:14" ht="24" customHeight="1">
      <c r="A22" s="239" t="s">
        <v>103</v>
      </c>
      <c r="B22" s="200"/>
      <c r="C22" s="200"/>
      <c r="D22" s="106" t="s">
        <v>85</v>
      </c>
      <c r="E22" s="142"/>
      <c r="N22" s="89"/>
    </row>
    <row r="23" spans="1:14" ht="37.5" customHeight="1">
      <c r="A23" s="239" t="s">
        <v>104</v>
      </c>
      <c r="B23" s="200"/>
      <c r="C23" s="200"/>
      <c r="D23" s="106" t="s">
        <v>86</v>
      </c>
      <c r="E23" s="142"/>
      <c r="N23" s="89"/>
    </row>
    <row r="24" spans="1:14" ht="24" customHeight="1">
      <c r="A24" s="239" t="s">
        <v>105</v>
      </c>
      <c r="B24" s="200"/>
      <c r="C24" s="200"/>
      <c r="D24" s="106" t="s">
        <v>87</v>
      </c>
      <c r="E24" s="142"/>
      <c r="N24" s="89"/>
    </row>
    <row r="25" spans="1:14" ht="30" customHeight="1">
      <c r="A25" s="177" t="s">
        <v>120</v>
      </c>
      <c r="B25" s="178"/>
      <c r="C25" s="178"/>
      <c r="D25" s="106" t="s">
        <v>88</v>
      </c>
      <c r="E25" s="142"/>
      <c r="F25" s="21"/>
      <c r="N25" s="89"/>
    </row>
    <row r="26" spans="1:14" ht="24" customHeight="1">
      <c r="A26" s="183" t="s">
        <v>106</v>
      </c>
      <c r="B26" s="184"/>
      <c r="C26" s="185"/>
      <c r="D26" s="106" t="s">
        <v>89</v>
      </c>
      <c r="E26" s="142"/>
      <c r="G26" s="22"/>
      <c r="N26" s="89"/>
    </row>
    <row r="27" spans="1:14" ht="24" customHeight="1">
      <c r="A27" s="183" t="s">
        <v>107</v>
      </c>
      <c r="B27" s="184"/>
      <c r="C27" s="185"/>
      <c r="D27" s="106" t="s">
        <v>90</v>
      </c>
      <c r="E27" s="142"/>
      <c r="G27" s="22"/>
      <c r="N27" s="89"/>
    </row>
    <row r="28" spans="1:14" s="23" customFormat="1" ht="24" customHeight="1">
      <c r="A28" s="240" t="s">
        <v>138</v>
      </c>
      <c r="B28" s="241"/>
      <c r="C28" s="242"/>
      <c r="D28" s="106" t="s">
        <v>91</v>
      </c>
      <c r="E28" s="143">
        <f>E29+E30</f>
        <v>0</v>
      </c>
      <c r="N28" s="89"/>
    </row>
    <row r="29" spans="1:14" s="23" customFormat="1" ht="24" customHeight="1">
      <c r="A29" s="186" t="s">
        <v>32</v>
      </c>
      <c r="B29" s="187"/>
      <c r="C29" s="188"/>
      <c r="D29" s="106" t="s">
        <v>92</v>
      </c>
      <c r="E29" s="142"/>
      <c r="N29" s="89"/>
    </row>
    <row r="30" spans="1:14" s="23" customFormat="1" ht="24" customHeight="1">
      <c r="A30" s="243" t="s">
        <v>127</v>
      </c>
      <c r="B30" s="244"/>
      <c r="C30" s="245"/>
      <c r="D30" s="106" t="s">
        <v>93</v>
      </c>
      <c r="E30" s="144">
        <f>E31+E32</f>
        <v>0</v>
      </c>
      <c r="N30" s="89"/>
    </row>
    <row r="31" spans="1:14" ht="24" customHeight="1">
      <c r="A31" s="201" t="s">
        <v>21</v>
      </c>
      <c r="B31" s="200" t="s">
        <v>80</v>
      </c>
      <c r="C31" s="200"/>
      <c r="D31" s="106" t="s">
        <v>94</v>
      </c>
      <c r="E31" s="142"/>
      <c r="N31" s="89"/>
    </row>
    <row r="32" spans="1:14" ht="24" customHeight="1">
      <c r="A32" s="201"/>
      <c r="B32" s="200" t="s">
        <v>62</v>
      </c>
      <c r="C32" s="200"/>
      <c r="D32" s="126" t="s">
        <v>95</v>
      </c>
      <c r="E32" s="142"/>
      <c r="N32" s="89"/>
    </row>
    <row r="33" spans="1:14" ht="48" customHeight="1" thickBot="1">
      <c r="A33" s="246"/>
      <c r="B33" s="189" t="s">
        <v>137</v>
      </c>
      <c r="C33" s="190"/>
      <c r="D33" s="127">
        <v>23</v>
      </c>
      <c r="E33" s="145"/>
      <c r="N33" s="89"/>
    </row>
    <row r="34" spans="1:14" ht="21" customHeight="1">
      <c r="A34" s="197"/>
      <c r="B34" s="197"/>
      <c r="C34" s="197"/>
      <c r="D34" s="94"/>
      <c r="E34" s="48"/>
      <c r="N34" s="89"/>
    </row>
    <row r="35" spans="1:14" ht="19.5" customHeight="1">
      <c r="A35" s="197" t="s">
        <v>33</v>
      </c>
      <c r="B35" s="197"/>
      <c r="C35" s="197"/>
      <c r="D35" s="197"/>
      <c r="E35" s="48"/>
      <c r="N35" s="89"/>
    </row>
    <row r="36" spans="1:14" ht="34.5" customHeight="1" thickBot="1">
      <c r="A36" s="95"/>
      <c r="B36" s="95"/>
      <c r="C36" s="95"/>
      <c r="D36" s="95"/>
      <c r="E36" s="48"/>
      <c r="N36" s="89"/>
    </row>
    <row r="37" spans="1:14" s="19" customFormat="1" ht="34.5" customHeight="1">
      <c r="A37" s="198" t="s">
        <v>18</v>
      </c>
      <c r="B37" s="199"/>
      <c r="C37" s="199"/>
      <c r="D37" s="199"/>
      <c r="E37" s="137" t="s">
        <v>169</v>
      </c>
      <c r="F37" s="20"/>
      <c r="N37" s="89"/>
    </row>
    <row r="38" spans="1:14" ht="13.5" customHeight="1">
      <c r="A38" s="231">
        <v>1</v>
      </c>
      <c r="B38" s="232"/>
      <c r="C38" s="232"/>
      <c r="D38" s="233"/>
      <c r="E38" s="138">
        <v>2</v>
      </c>
      <c r="F38" s="45"/>
      <c r="N38" s="89"/>
    </row>
    <row r="39" spans="1:14" ht="24" customHeight="1">
      <c r="A39" s="194" t="s">
        <v>129</v>
      </c>
      <c r="B39" s="195"/>
      <c r="C39" s="196"/>
      <c r="D39" s="32">
        <f>D33+1</f>
        <v>24</v>
      </c>
      <c r="E39" s="139">
        <f>E40+E59</f>
        <v>0</v>
      </c>
      <c r="F39" s="18"/>
      <c r="N39" s="89"/>
    </row>
    <row r="40" spans="1:14" ht="23.15" customHeight="1">
      <c r="A40" s="223" t="s">
        <v>124</v>
      </c>
      <c r="B40" s="224"/>
      <c r="C40" s="225"/>
      <c r="D40" s="32">
        <f>D39+1</f>
        <v>25</v>
      </c>
      <c r="E40" s="140">
        <f>E56</f>
        <v>0</v>
      </c>
      <c r="N40" s="89"/>
    </row>
    <row r="41" spans="1:14" ht="23.15" customHeight="1">
      <c r="A41" s="186" t="s">
        <v>34</v>
      </c>
      <c r="B41" s="187"/>
      <c r="C41" s="188"/>
      <c r="D41" s="33">
        <f t="shared" ref="D41:D72" si="0">D40+1</f>
        <v>26</v>
      </c>
      <c r="E41" s="146"/>
      <c r="N41" s="89"/>
    </row>
    <row r="42" spans="1:14" ht="23.15" customHeight="1">
      <c r="A42" s="186" t="s">
        <v>35</v>
      </c>
      <c r="B42" s="187"/>
      <c r="C42" s="188"/>
      <c r="D42" s="33">
        <f t="shared" si="0"/>
        <v>27</v>
      </c>
      <c r="E42" s="146"/>
      <c r="N42" s="89"/>
    </row>
    <row r="43" spans="1:14" ht="23.15" customHeight="1">
      <c r="A43" s="186" t="s">
        <v>36</v>
      </c>
      <c r="B43" s="187"/>
      <c r="C43" s="188"/>
      <c r="D43" s="33">
        <f t="shared" si="0"/>
        <v>28</v>
      </c>
      <c r="E43" s="146"/>
      <c r="N43" s="89"/>
    </row>
    <row r="44" spans="1:14" ht="23.15" customHeight="1">
      <c r="A44" s="186" t="s">
        <v>37</v>
      </c>
      <c r="B44" s="187"/>
      <c r="C44" s="188"/>
      <c r="D44" s="33">
        <f t="shared" si="0"/>
        <v>29</v>
      </c>
      <c r="E44" s="146"/>
      <c r="N44" s="89"/>
    </row>
    <row r="45" spans="1:14" ht="23.15" customHeight="1">
      <c r="A45" s="186" t="s">
        <v>38</v>
      </c>
      <c r="B45" s="187"/>
      <c r="C45" s="188"/>
      <c r="D45" s="33">
        <f t="shared" si="0"/>
        <v>30</v>
      </c>
      <c r="E45" s="146"/>
      <c r="N45" s="89"/>
    </row>
    <row r="46" spans="1:14" ht="23.15" customHeight="1">
      <c r="A46" s="217" t="s">
        <v>65</v>
      </c>
      <c r="B46" s="218"/>
      <c r="C46" s="219"/>
      <c r="D46" s="33">
        <f t="shared" si="0"/>
        <v>31</v>
      </c>
      <c r="E46" s="146"/>
      <c r="N46" s="89"/>
    </row>
    <row r="47" spans="1:14" ht="23.15" customHeight="1">
      <c r="A47" s="186" t="s">
        <v>72</v>
      </c>
      <c r="B47" s="187"/>
      <c r="C47" s="188"/>
      <c r="D47" s="33">
        <f t="shared" si="0"/>
        <v>32</v>
      </c>
      <c r="E47" s="146"/>
      <c r="N47" s="89"/>
    </row>
    <row r="48" spans="1:14" ht="23.15" customHeight="1">
      <c r="A48" s="226" t="s">
        <v>3</v>
      </c>
      <c r="B48" s="187" t="s">
        <v>63</v>
      </c>
      <c r="C48" s="188"/>
      <c r="D48" s="33">
        <f t="shared" si="0"/>
        <v>33</v>
      </c>
      <c r="E48" s="146"/>
      <c r="N48" s="89"/>
    </row>
    <row r="49" spans="1:14" ht="30.75" customHeight="1">
      <c r="A49" s="227"/>
      <c r="B49" s="124" t="s">
        <v>122</v>
      </c>
      <c r="C49" s="123" t="s">
        <v>123</v>
      </c>
      <c r="D49" s="33">
        <f t="shared" si="0"/>
        <v>34</v>
      </c>
      <c r="E49" s="146"/>
      <c r="N49" s="89"/>
    </row>
    <row r="50" spans="1:14" ht="23.15" customHeight="1">
      <c r="A50" s="227"/>
      <c r="B50" s="193" t="s">
        <v>64</v>
      </c>
      <c r="C50" s="188"/>
      <c r="D50" s="33">
        <f t="shared" si="0"/>
        <v>35</v>
      </c>
      <c r="E50" s="146"/>
      <c r="N50" s="89"/>
    </row>
    <row r="51" spans="1:14" ht="23.15" customHeight="1">
      <c r="A51" s="227"/>
      <c r="B51" s="193" t="s">
        <v>110</v>
      </c>
      <c r="C51" s="188"/>
      <c r="D51" s="33">
        <f t="shared" si="0"/>
        <v>36</v>
      </c>
      <c r="E51" s="146"/>
      <c r="N51" s="89"/>
    </row>
    <row r="52" spans="1:14" ht="23.15" customHeight="1">
      <c r="A52" s="227"/>
      <c r="B52" s="193" t="s">
        <v>121</v>
      </c>
      <c r="C52" s="188"/>
      <c r="D52" s="33">
        <f t="shared" si="0"/>
        <v>37</v>
      </c>
      <c r="E52" s="146"/>
      <c r="N52" s="89"/>
    </row>
    <row r="53" spans="1:14" ht="23.15" customHeight="1">
      <c r="A53" s="186" t="s">
        <v>39</v>
      </c>
      <c r="B53" s="187"/>
      <c r="C53" s="188"/>
      <c r="D53" s="33">
        <f t="shared" si="0"/>
        <v>38</v>
      </c>
      <c r="E53" s="146"/>
      <c r="N53" s="89"/>
    </row>
    <row r="54" spans="1:14" ht="23.15" customHeight="1">
      <c r="A54" s="186" t="s">
        <v>130</v>
      </c>
      <c r="B54" s="187"/>
      <c r="C54" s="188"/>
      <c r="D54" s="33">
        <f t="shared" si="0"/>
        <v>39</v>
      </c>
      <c r="E54" s="147">
        <f>E41+E42+E43+E44+E45+E47+E53</f>
        <v>0</v>
      </c>
      <c r="F54" s="65"/>
      <c r="N54" s="89"/>
    </row>
    <row r="55" spans="1:14" ht="23.15" customHeight="1">
      <c r="A55" s="191" t="s">
        <v>71</v>
      </c>
      <c r="B55" s="192"/>
      <c r="C55" s="192"/>
      <c r="D55" s="33">
        <f t="shared" si="0"/>
        <v>40</v>
      </c>
      <c r="E55" s="142"/>
      <c r="N55" s="89"/>
    </row>
    <row r="56" spans="1:14" ht="23.15" customHeight="1">
      <c r="A56" s="220" t="s">
        <v>131</v>
      </c>
      <c r="B56" s="221"/>
      <c r="C56" s="222"/>
      <c r="D56" s="33">
        <f t="shared" si="0"/>
        <v>41</v>
      </c>
      <c r="E56" s="147">
        <f>E54+E55</f>
        <v>0</v>
      </c>
      <c r="N56" s="89"/>
    </row>
    <row r="57" spans="1:14" ht="23.15" customHeight="1">
      <c r="A57" s="179" t="s">
        <v>3</v>
      </c>
      <c r="B57" s="181" t="s">
        <v>128</v>
      </c>
      <c r="C57" s="182"/>
      <c r="D57" s="33">
        <f t="shared" si="0"/>
        <v>42</v>
      </c>
      <c r="E57" s="146"/>
      <c r="N57" s="89"/>
    </row>
    <row r="58" spans="1:14" ht="23.15" customHeight="1">
      <c r="A58" s="180"/>
      <c r="B58" s="182" t="s">
        <v>108</v>
      </c>
      <c r="C58" s="200"/>
      <c r="D58" s="33">
        <f t="shared" si="0"/>
        <v>43</v>
      </c>
      <c r="E58" s="148"/>
      <c r="N58" s="89"/>
    </row>
    <row r="59" spans="1:14" ht="23.15" customHeight="1">
      <c r="A59" s="202" t="s">
        <v>132</v>
      </c>
      <c r="B59" s="203"/>
      <c r="C59" s="204"/>
      <c r="D59" s="33">
        <f t="shared" si="0"/>
        <v>44</v>
      </c>
      <c r="E59" s="149">
        <f>E60+E61</f>
        <v>0</v>
      </c>
      <c r="N59" s="90"/>
    </row>
    <row r="60" spans="1:14" ht="23.15" customHeight="1">
      <c r="A60" s="186" t="s">
        <v>40</v>
      </c>
      <c r="B60" s="187"/>
      <c r="C60" s="188"/>
      <c r="D60" s="33">
        <f t="shared" si="0"/>
        <v>45</v>
      </c>
      <c r="E60" s="146"/>
      <c r="N60" s="90"/>
    </row>
    <row r="61" spans="1:14" ht="23.15" customHeight="1">
      <c r="A61" s="186" t="s">
        <v>133</v>
      </c>
      <c r="B61" s="187"/>
      <c r="C61" s="188"/>
      <c r="D61" s="33">
        <f>D60+1</f>
        <v>46</v>
      </c>
      <c r="E61" s="147">
        <f>E62+E63</f>
        <v>0</v>
      </c>
      <c r="N61" s="90"/>
    </row>
    <row r="62" spans="1:14" ht="23.15" customHeight="1">
      <c r="A62" s="201" t="s">
        <v>21</v>
      </c>
      <c r="B62" s="200" t="s">
        <v>81</v>
      </c>
      <c r="C62" s="200"/>
      <c r="D62" s="33">
        <f t="shared" si="0"/>
        <v>47</v>
      </c>
      <c r="E62" s="146"/>
      <c r="N62" s="90"/>
    </row>
    <row r="63" spans="1:14" ht="23.15" customHeight="1">
      <c r="A63" s="201"/>
      <c r="B63" s="200" t="s">
        <v>66</v>
      </c>
      <c r="C63" s="200"/>
      <c r="D63" s="33">
        <f t="shared" si="0"/>
        <v>48</v>
      </c>
      <c r="E63" s="146"/>
      <c r="N63" s="90"/>
    </row>
    <row r="64" spans="1:14" ht="23.15" customHeight="1">
      <c r="A64" s="211" t="s">
        <v>134</v>
      </c>
      <c r="B64" s="212"/>
      <c r="C64" s="213"/>
      <c r="D64" s="33">
        <f t="shared" si="0"/>
        <v>49</v>
      </c>
      <c r="E64" s="150">
        <f>E11-E39</f>
        <v>0</v>
      </c>
      <c r="N64" s="90"/>
    </row>
    <row r="65" spans="1:14" ht="23.15" customHeight="1">
      <c r="A65" s="211" t="s">
        <v>41</v>
      </c>
      <c r="B65" s="212"/>
      <c r="C65" s="213"/>
      <c r="D65" s="33">
        <f t="shared" si="0"/>
        <v>50</v>
      </c>
      <c r="E65" s="146"/>
      <c r="N65" s="90"/>
    </row>
    <row r="66" spans="1:14" ht="23.15" customHeight="1">
      <c r="A66" s="214" t="s">
        <v>67</v>
      </c>
      <c r="B66" s="215"/>
      <c r="C66" s="216"/>
      <c r="D66" s="33">
        <f t="shared" si="0"/>
        <v>51</v>
      </c>
      <c r="E66" s="146"/>
      <c r="N66" s="90"/>
    </row>
    <row r="67" spans="1:14" ht="23.15" customHeight="1">
      <c r="A67" s="211" t="s">
        <v>42</v>
      </c>
      <c r="B67" s="212"/>
      <c r="C67" s="213"/>
      <c r="D67" s="33">
        <f t="shared" si="0"/>
        <v>52</v>
      </c>
      <c r="E67" s="146"/>
      <c r="F67" s="24"/>
      <c r="G67" s="24"/>
      <c r="N67" s="90"/>
    </row>
    <row r="68" spans="1:14" ht="23.15" customHeight="1">
      <c r="A68" s="214" t="s">
        <v>68</v>
      </c>
      <c r="B68" s="215"/>
      <c r="C68" s="216"/>
      <c r="D68" s="33">
        <f t="shared" si="0"/>
        <v>53</v>
      </c>
      <c r="E68" s="146"/>
      <c r="N68" s="90"/>
    </row>
    <row r="69" spans="1:14" ht="23.15" customHeight="1">
      <c r="A69" s="211" t="s">
        <v>135</v>
      </c>
      <c r="B69" s="212"/>
      <c r="C69" s="213"/>
      <c r="D69" s="33">
        <f t="shared" si="0"/>
        <v>54</v>
      </c>
      <c r="E69" s="150">
        <f>E64+E65-E67</f>
        <v>0</v>
      </c>
      <c r="N69" s="90"/>
    </row>
    <row r="70" spans="1:14" ht="23.15" customHeight="1">
      <c r="A70" s="205" t="s">
        <v>77</v>
      </c>
      <c r="B70" s="206"/>
      <c r="C70" s="207"/>
      <c r="D70" s="33">
        <f t="shared" si="0"/>
        <v>55</v>
      </c>
      <c r="E70" s="146"/>
      <c r="N70" s="90"/>
    </row>
    <row r="71" spans="1:14" ht="23.15" customHeight="1">
      <c r="A71" s="205" t="s">
        <v>78</v>
      </c>
      <c r="B71" s="206"/>
      <c r="C71" s="207"/>
      <c r="D71" s="33">
        <f t="shared" si="0"/>
        <v>56</v>
      </c>
      <c r="E71" s="146"/>
      <c r="N71" s="90"/>
    </row>
    <row r="72" spans="1:14" ht="23.15" customHeight="1" thickBot="1">
      <c r="A72" s="208" t="s">
        <v>136</v>
      </c>
      <c r="B72" s="209"/>
      <c r="C72" s="210"/>
      <c r="D72" s="33">
        <f t="shared" si="0"/>
        <v>57</v>
      </c>
      <c r="E72" s="151">
        <f>E69-E70-E71</f>
        <v>0</v>
      </c>
      <c r="N72" s="90"/>
    </row>
    <row r="73" spans="1:14" ht="23.15" customHeight="1">
      <c r="A73" s="25"/>
      <c r="B73" s="26"/>
      <c r="C73" s="26"/>
      <c r="D73" s="27"/>
      <c r="F73" s="66"/>
      <c r="N73" s="90"/>
    </row>
    <row r="74" spans="1:14" ht="23.15" customHeight="1">
      <c r="A74" s="25"/>
      <c r="B74" s="26"/>
      <c r="C74" s="26"/>
      <c r="D74" s="27"/>
      <c r="N74" s="90"/>
    </row>
    <row r="75" spans="1:14" ht="23.15" customHeight="1">
      <c r="A75" s="25"/>
      <c r="B75" s="26"/>
      <c r="C75" s="26"/>
      <c r="D75" s="27"/>
      <c r="N75" s="90"/>
    </row>
    <row r="76" spans="1:14" ht="15.5">
      <c r="A76" s="25"/>
      <c r="B76" s="26"/>
      <c r="C76" s="26"/>
      <c r="D76" s="27"/>
      <c r="N76" s="90"/>
    </row>
    <row r="77" spans="1:14" ht="15.5">
      <c r="A77" s="25"/>
      <c r="B77" s="26"/>
      <c r="C77" s="26"/>
      <c r="D77" s="27"/>
      <c r="N77" s="90"/>
    </row>
    <row r="78" spans="1:14" ht="15.5">
      <c r="A78" s="25"/>
      <c r="B78" s="26"/>
      <c r="C78" s="26"/>
      <c r="D78" s="27"/>
      <c r="N78" s="90"/>
    </row>
    <row r="79" spans="1:14" ht="15.5">
      <c r="A79" s="25"/>
      <c r="B79" s="26"/>
      <c r="C79" s="26"/>
      <c r="D79" s="27"/>
      <c r="N79" s="90"/>
    </row>
    <row r="80" spans="1:14" ht="15.5">
      <c r="A80" s="25"/>
      <c r="B80" s="26"/>
      <c r="C80" s="26"/>
      <c r="D80" s="27"/>
      <c r="N80" s="90"/>
    </row>
    <row r="81" spans="1:14" ht="15.5">
      <c r="A81" s="25"/>
      <c r="B81" s="26"/>
      <c r="C81" s="26"/>
      <c r="D81" s="27"/>
      <c r="N81" s="90"/>
    </row>
    <row r="82" spans="1:14" ht="15.5">
      <c r="A82" s="25"/>
      <c r="B82" s="26"/>
      <c r="C82" s="26"/>
      <c r="D82" s="27"/>
      <c r="N82" s="90"/>
    </row>
    <row r="83" spans="1:14" ht="15.5">
      <c r="A83" s="25"/>
      <c r="B83" s="26"/>
      <c r="C83" s="26"/>
      <c r="D83" s="27"/>
      <c r="N83" s="90"/>
    </row>
    <row r="84" spans="1:14" ht="15.5">
      <c r="A84" s="25"/>
      <c r="B84" s="26"/>
      <c r="C84" s="26"/>
      <c r="D84" s="27"/>
      <c r="N84" s="90"/>
    </row>
    <row r="85" spans="1:14" ht="15.5">
      <c r="A85" s="25"/>
      <c r="B85" s="26"/>
      <c r="C85" s="26"/>
      <c r="D85" s="27"/>
      <c r="N85" s="90"/>
    </row>
    <row r="86" spans="1:14" ht="15.5">
      <c r="A86" s="25"/>
      <c r="B86" s="26"/>
      <c r="C86" s="26"/>
      <c r="D86" s="27"/>
      <c r="N86" s="90"/>
    </row>
    <row r="87" spans="1:14" ht="33.75" customHeight="1">
      <c r="A87" s="25"/>
      <c r="B87" s="26"/>
      <c r="C87" s="26"/>
      <c r="D87" s="27"/>
      <c r="N87" s="90"/>
    </row>
    <row r="88" spans="1:14" ht="28.5" customHeight="1">
      <c r="A88" s="25"/>
      <c r="B88" s="26"/>
      <c r="C88" s="26"/>
      <c r="D88" s="27"/>
      <c r="N88" s="90"/>
    </row>
    <row r="89" spans="1:14" ht="28.5" customHeight="1">
      <c r="A89" s="25"/>
      <c r="B89" s="26"/>
      <c r="C89" s="26"/>
      <c r="D89" s="27"/>
      <c r="N89" s="90"/>
    </row>
    <row r="90" spans="1:14" ht="28.5" customHeight="1">
      <c r="A90" s="25"/>
      <c r="B90" s="26"/>
      <c r="C90" s="26"/>
      <c r="D90" s="27"/>
      <c r="N90" s="90"/>
    </row>
    <row r="91" spans="1:14" ht="28.5" customHeight="1">
      <c r="A91" s="25"/>
      <c r="B91" s="26"/>
      <c r="C91" s="26"/>
      <c r="D91" s="27"/>
      <c r="N91" s="90"/>
    </row>
    <row r="92" spans="1:14" ht="28.5" customHeight="1">
      <c r="A92" s="25"/>
      <c r="B92" s="26"/>
      <c r="C92" s="26"/>
      <c r="D92" s="27"/>
    </row>
    <row r="93" spans="1:14" ht="28.5" customHeight="1">
      <c r="A93" s="25"/>
      <c r="B93" s="26"/>
      <c r="C93" s="26"/>
      <c r="D93" s="27"/>
    </row>
    <row r="94" spans="1:14" ht="28.5" customHeight="1">
      <c r="A94" s="25"/>
      <c r="B94" s="26"/>
      <c r="C94" s="26"/>
      <c r="D94" s="27"/>
    </row>
    <row r="95" spans="1:14" ht="28.5" customHeight="1">
      <c r="A95" s="25"/>
      <c r="B95" s="26"/>
      <c r="C95" s="26"/>
      <c r="D95" s="27"/>
    </row>
    <row r="96" spans="1:14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4" ht="28.5" customHeight="1">
      <c r="A113" s="25"/>
      <c r="B113" s="26"/>
      <c r="C113" s="26"/>
      <c r="D113" s="27"/>
    </row>
    <row r="114" spans="1:14" ht="28.5" customHeight="1">
      <c r="A114" s="25"/>
      <c r="B114" s="26"/>
      <c r="C114" s="26"/>
      <c r="D114" s="27"/>
      <c r="N114" s="91"/>
    </row>
    <row r="115" spans="1:14" ht="28.5" customHeight="1">
      <c r="A115" s="25"/>
      <c r="B115" s="26"/>
      <c r="C115" s="26"/>
      <c r="D115" s="27"/>
      <c r="N115" s="91"/>
    </row>
    <row r="116" spans="1:14" ht="28.5" customHeight="1">
      <c r="A116" s="25"/>
      <c r="B116" s="26"/>
      <c r="C116" s="26"/>
      <c r="D116" s="27"/>
      <c r="N116" s="91"/>
    </row>
    <row r="117" spans="1:14" ht="28.5" customHeight="1">
      <c r="A117" s="25"/>
      <c r="B117" s="26"/>
      <c r="C117" s="26"/>
      <c r="D117" s="27"/>
      <c r="N117" s="91"/>
    </row>
    <row r="118" spans="1:14" ht="28.5" customHeight="1">
      <c r="A118" s="25"/>
      <c r="B118" s="26"/>
      <c r="C118" s="26"/>
      <c r="D118" s="27"/>
      <c r="N118" s="91"/>
    </row>
    <row r="119" spans="1:14" ht="28.5" customHeight="1">
      <c r="A119" s="25"/>
      <c r="B119" s="26"/>
      <c r="C119" s="26"/>
      <c r="D119" s="27"/>
    </row>
    <row r="120" spans="1:14" ht="28.5" customHeight="1">
      <c r="A120" s="25"/>
      <c r="B120" s="26"/>
      <c r="C120" s="26"/>
      <c r="D120" s="27"/>
    </row>
    <row r="121" spans="1:14" ht="28.5" customHeight="1">
      <c r="A121" s="25"/>
      <c r="B121" s="26"/>
      <c r="C121" s="26"/>
      <c r="D121" s="27"/>
    </row>
    <row r="122" spans="1:14" ht="28.5" customHeight="1">
      <c r="A122" s="25"/>
      <c r="B122" s="26"/>
      <c r="C122" s="26"/>
      <c r="D122" s="27"/>
    </row>
    <row r="123" spans="1:14" ht="28.5" customHeight="1">
      <c r="A123" s="25"/>
      <c r="B123" s="26"/>
      <c r="C123" s="26"/>
      <c r="D123" s="27"/>
    </row>
    <row r="124" spans="1:14" ht="28.5" customHeight="1">
      <c r="A124" s="25"/>
      <c r="B124" s="26"/>
      <c r="C124" s="26"/>
      <c r="D124" s="27"/>
    </row>
    <row r="125" spans="1:14" ht="28.5" customHeight="1">
      <c r="A125" s="25"/>
      <c r="B125" s="26"/>
      <c r="C125" s="26"/>
      <c r="D125" s="27"/>
    </row>
    <row r="126" spans="1:14" ht="28.5" customHeight="1">
      <c r="A126" s="25"/>
      <c r="B126" s="26"/>
      <c r="C126" s="26"/>
      <c r="D126" s="27"/>
    </row>
    <row r="127" spans="1:14">
      <c r="A127" s="25"/>
      <c r="B127" s="26"/>
      <c r="C127" s="26"/>
      <c r="D127" s="27"/>
    </row>
    <row r="128" spans="1:14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8"/>
  </sheetData>
  <sheetProtection algorithmName="SHA-512" hashValue="ZPyUA3wepQxgTGYmnOv6vzGCkMa6LjyLfElZxEdlqIMMt9kssrOgZM3Bjla+/xVXxIel3eRkCT8nxGkQQUNK2g==" saltValue="hmM+sa1XCf1Xm6UfcrsFyQ==" spinCount="100000" sheet="1" objects="1" scenarios="1"/>
  <dataConsolidate/>
  <mergeCells count="72">
    <mergeCell ref="A24:C24"/>
    <mergeCell ref="A19:C19"/>
    <mergeCell ref="A20:C20"/>
    <mergeCell ref="A21:C21"/>
    <mergeCell ref="A22:C22"/>
    <mergeCell ref="A23:C23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1:C1"/>
    <mergeCell ref="A2:C2"/>
    <mergeCell ref="A7:D7"/>
    <mergeCell ref="A9:D9"/>
    <mergeCell ref="A10:D10"/>
    <mergeCell ref="A3:E3"/>
    <mergeCell ref="A4:E4"/>
    <mergeCell ref="A5:E5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62:A63"/>
    <mergeCell ref="B62:C62"/>
    <mergeCell ref="B63:C63"/>
    <mergeCell ref="A59:C59"/>
    <mergeCell ref="A60:C60"/>
    <mergeCell ref="A61:C61"/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</mergeCells>
  <conditionalFormatting sqref="E21">
    <cfRule type="cellIs" dxfId="33" priority="84" stopIfTrue="1" operator="greaterThan">
      <formula>$E$20</formula>
    </cfRule>
  </conditionalFormatting>
  <conditionalFormatting sqref="E46">
    <cfRule type="expression" dxfId="32" priority="21">
      <formula>OR(AND(ISBLANK($E$45)=TRUE,ISBLANK($E$46)=FALSE),AND(ISBLANK($E$45)=FALSE,$E$46&gt;=$E$45))</formula>
    </cfRule>
    <cfRule type="cellIs" dxfId="31" priority="55" operator="greaterThan">
      <formula>$E$45</formula>
    </cfRule>
  </conditionalFormatting>
  <conditionalFormatting sqref="E66">
    <cfRule type="cellIs" dxfId="30" priority="50" operator="greaterThan">
      <formula>$E$65</formula>
    </cfRule>
  </conditionalFormatting>
  <conditionalFormatting sqref="E68">
    <cfRule type="cellIs" dxfId="29" priority="49" operator="greaterThan">
      <formula>$E$67</formula>
    </cfRule>
  </conditionalFormatting>
  <conditionalFormatting sqref="E33">
    <cfRule type="cellIs" dxfId="28" priority="22" operator="greaterThan">
      <formula>$E$32</formula>
    </cfRule>
  </conditionalFormatting>
  <conditionalFormatting sqref="E47">
    <cfRule type="cellIs" dxfId="27" priority="87" operator="lessThan">
      <formula>$E$48+$E$50+$E$52+$E$51</formula>
    </cfRule>
  </conditionalFormatting>
  <conditionalFormatting sqref="E56:E57">
    <cfRule type="cellIs" dxfId="26" priority="90" operator="notEqual">
      <formula>#REF!+#REF!+#REF!</formula>
    </cfRule>
  </conditionalFormatting>
  <conditionalFormatting sqref="E58">
    <cfRule type="expression" dxfId="25" priority="20">
      <formula>$E$58&gt;$E$56</formula>
    </cfRule>
  </conditionalFormatting>
  <conditionalFormatting sqref="E25">
    <cfRule type="cellIs" dxfId="24" priority="19" stopIfTrue="1" operator="greaterThan">
      <formula>$E$24</formula>
    </cfRule>
  </conditionalFormatting>
  <conditionalFormatting sqref="E48">
    <cfRule type="expression" dxfId="23" priority="18">
      <formula>$E$48&lt;$E$49</formula>
    </cfRule>
  </conditionalFormatting>
  <conditionalFormatting sqref="E17">
    <cfRule type="cellIs" dxfId="22" priority="17" operator="greaterThan">
      <formula>$E$16</formula>
    </cfRule>
  </conditionalFormatting>
  <conditionalFormatting sqref="E56">
    <cfRule type="cellIs" dxfId="21" priority="16" operator="lessThan">
      <formula>$E$57+$E$58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29 E55 E60:E63 E65:E68 E70:E71 E31:E33 E41:E53 E58 E14:E27">
      <formula1>MOD(E14*10,1)=0</formula1>
    </dataValidation>
    <dataValidation allowBlank="1" showErrorMessage="1" sqref="A3:E3"/>
    <dataValidation type="custom" allowBlank="1" showInputMessage="1" showErrorMessage="1" sqref="E57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8"/>
  <sheetViews>
    <sheetView view="pageBreakPreview" topLeftCell="B1" zoomScaleNormal="130" zoomScaleSheetLayoutView="100" workbookViewId="0">
      <selection activeCell="G27" sqref="G27"/>
    </sheetView>
  </sheetViews>
  <sheetFormatPr defaultColWidth="0" defaultRowHeight="14" zeroHeight="1"/>
  <cols>
    <col min="1" max="1" width="7.58203125" style="51" customWidth="1"/>
    <col min="2" max="2" width="6.08203125" style="51" customWidth="1"/>
    <col min="3" max="3" width="9" style="51" customWidth="1"/>
    <col min="4" max="4" width="45.5" style="51" customWidth="1"/>
    <col min="5" max="5" width="4.83203125" style="51" customWidth="1"/>
    <col min="6" max="7" width="15.83203125" style="51" customWidth="1"/>
    <col min="8" max="8" width="23.75" style="51" customWidth="1"/>
    <col min="9" max="10" width="9" style="51" customWidth="1"/>
    <col min="11" max="11" width="0" style="51" hidden="1" customWidth="1"/>
    <col min="12" max="16384" width="9" style="51" hidden="1"/>
  </cols>
  <sheetData>
    <row r="1" spans="1:7" ht="17.25" customHeight="1">
      <c r="A1" s="170" t="str">
        <f>'dział I'!A3</f>
        <v>Proszę wpisać nazwę uczelni</v>
      </c>
      <c r="B1" s="96"/>
      <c r="C1" s="96"/>
      <c r="D1" s="96"/>
      <c r="E1" s="96"/>
      <c r="F1" s="96"/>
      <c r="G1" s="96"/>
    </row>
    <row r="2" spans="1:7" ht="15.65" customHeight="1">
      <c r="A2" s="197" t="s">
        <v>148</v>
      </c>
      <c r="B2" s="197"/>
      <c r="C2" s="197"/>
      <c r="D2" s="197"/>
      <c r="E2" s="197"/>
      <c r="F2" s="197"/>
    </row>
    <row r="3" spans="1:7" ht="6.75" customHeight="1" thickBot="1">
      <c r="A3" s="166"/>
      <c r="B3" s="166"/>
      <c r="C3" s="166"/>
      <c r="D3" s="166"/>
      <c r="E3" s="166"/>
      <c r="F3" s="171"/>
      <c r="G3" s="83"/>
    </row>
    <row r="4" spans="1:7" ht="33.75" customHeight="1">
      <c r="A4" s="266" t="s">
        <v>0</v>
      </c>
      <c r="B4" s="267"/>
      <c r="C4" s="267"/>
      <c r="D4" s="267"/>
      <c r="E4" s="268"/>
      <c r="F4" s="116" t="s">
        <v>169</v>
      </c>
    </row>
    <row r="5" spans="1:7" s="52" customFormat="1" ht="15" customHeight="1" thickBot="1">
      <c r="A5" s="269">
        <v>1</v>
      </c>
      <c r="B5" s="270"/>
      <c r="C5" s="270"/>
      <c r="D5" s="270"/>
      <c r="E5" s="270"/>
      <c r="F5" s="152">
        <v>2</v>
      </c>
    </row>
    <row r="6" spans="1:7" ht="24" customHeight="1">
      <c r="A6" s="271" t="s">
        <v>45</v>
      </c>
      <c r="B6" s="274" t="s">
        <v>43</v>
      </c>
      <c r="C6" s="275"/>
      <c r="D6" s="276"/>
      <c r="E6" s="43" t="s">
        <v>6</v>
      </c>
      <c r="F6" s="73"/>
    </row>
    <row r="7" spans="1:7" ht="24" customHeight="1">
      <c r="A7" s="272"/>
      <c r="B7" s="193" t="s">
        <v>46</v>
      </c>
      <c r="C7" s="187"/>
      <c r="D7" s="188"/>
      <c r="E7" s="32" t="s">
        <v>8</v>
      </c>
      <c r="F7" s="74"/>
    </row>
    <row r="8" spans="1:7" ht="24" customHeight="1">
      <c r="A8" s="272"/>
      <c r="B8" s="277" t="s">
        <v>3</v>
      </c>
      <c r="C8" s="193" t="s">
        <v>47</v>
      </c>
      <c r="D8" s="188"/>
      <c r="E8" s="32" t="s">
        <v>10</v>
      </c>
      <c r="F8" s="74"/>
    </row>
    <row r="9" spans="1:7" ht="33.75" customHeight="1">
      <c r="A9" s="272"/>
      <c r="B9" s="278"/>
      <c r="C9" s="193" t="s">
        <v>48</v>
      </c>
      <c r="D9" s="188"/>
      <c r="E9" s="32" t="s">
        <v>12</v>
      </c>
      <c r="F9" s="74"/>
    </row>
    <row r="10" spans="1:7" ht="24" customHeight="1">
      <c r="A10" s="272"/>
      <c r="B10" s="279"/>
      <c r="C10" s="193" t="s">
        <v>49</v>
      </c>
      <c r="D10" s="188"/>
      <c r="E10" s="32" t="s">
        <v>13</v>
      </c>
      <c r="F10" s="75"/>
    </row>
    <row r="11" spans="1:7" ht="24" customHeight="1">
      <c r="A11" s="272"/>
      <c r="B11" s="251" t="s">
        <v>44</v>
      </c>
      <c r="C11" s="251"/>
      <c r="D11" s="251"/>
      <c r="E11" s="32" t="s">
        <v>14</v>
      </c>
      <c r="F11" s="75"/>
    </row>
    <row r="12" spans="1:7" ht="24" customHeight="1">
      <c r="A12" s="272"/>
      <c r="B12" s="277" t="s">
        <v>3</v>
      </c>
      <c r="C12" s="251" t="s">
        <v>50</v>
      </c>
      <c r="D12" s="251"/>
      <c r="E12" s="32" t="s">
        <v>16</v>
      </c>
      <c r="F12" s="75"/>
    </row>
    <row r="13" spans="1:7" ht="24" customHeight="1">
      <c r="A13" s="272"/>
      <c r="B13" s="279"/>
      <c r="C13" s="251" t="s">
        <v>49</v>
      </c>
      <c r="D13" s="251"/>
      <c r="E13" s="32" t="s">
        <v>24</v>
      </c>
      <c r="F13" s="75"/>
    </row>
    <row r="14" spans="1:7" ht="24" customHeight="1" thickBot="1">
      <c r="A14" s="273"/>
      <c r="B14" s="252" t="s">
        <v>59</v>
      </c>
      <c r="C14" s="252"/>
      <c r="D14" s="252"/>
      <c r="E14" s="44" t="s">
        <v>25</v>
      </c>
      <c r="F14" s="76">
        <f>F6+F7-F11</f>
        <v>0</v>
      </c>
    </row>
    <row r="15" spans="1:7" ht="24" customHeight="1">
      <c r="A15" s="247" t="s">
        <v>150</v>
      </c>
      <c r="B15" s="250" t="s">
        <v>43</v>
      </c>
      <c r="C15" s="250"/>
      <c r="D15" s="250"/>
      <c r="E15" s="41">
        <f>E14+1</f>
        <v>10</v>
      </c>
      <c r="F15" s="77"/>
    </row>
    <row r="16" spans="1:7" ht="24" customHeight="1">
      <c r="A16" s="248"/>
      <c r="B16" s="251" t="s">
        <v>46</v>
      </c>
      <c r="C16" s="251"/>
      <c r="D16" s="251"/>
      <c r="E16" s="33">
        <f>E15+1</f>
        <v>11</v>
      </c>
      <c r="F16" s="74"/>
    </row>
    <row r="17" spans="1:6" ht="37.5" customHeight="1">
      <c r="A17" s="248"/>
      <c r="B17" s="167" t="s">
        <v>3</v>
      </c>
      <c r="C17" s="181" t="s">
        <v>168</v>
      </c>
      <c r="D17" s="182"/>
      <c r="E17" s="33">
        <f t="shared" ref="E17:E18" si="0">E16+1</f>
        <v>12</v>
      </c>
      <c r="F17" s="74"/>
    </row>
    <row r="18" spans="1:6" ht="24" customHeight="1">
      <c r="A18" s="248"/>
      <c r="B18" s="251" t="s">
        <v>44</v>
      </c>
      <c r="C18" s="251"/>
      <c r="D18" s="251"/>
      <c r="E18" s="33">
        <f t="shared" si="0"/>
        <v>13</v>
      </c>
      <c r="F18" s="74"/>
    </row>
    <row r="19" spans="1:6" ht="24" customHeight="1" thickBot="1">
      <c r="A19" s="249"/>
      <c r="B19" s="252" t="s">
        <v>167</v>
      </c>
      <c r="C19" s="252"/>
      <c r="D19" s="252"/>
      <c r="E19" s="34">
        <f>E18+1</f>
        <v>14</v>
      </c>
      <c r="F19" s="30">
        <f>F15+F16-F18</f>
        <v>0</v>
      </c>
    </row>
    <row r="20" spans="1:6" ht="24" customHeight="1">
      <c r="A20" s="247" t="s">
        <v>51</v>
      </c>
      <c r="B20" s="250" t="s">
        <v>43</v>
      </c>
      <c r="C20" s="250"/>
      <c r="D20" s="250"/>
      <c r="E20" s="41">
        <f>E19+1</f>
        <v>15</v>
      </c>
      <c r="F20" s="77"/>
    </row>
    <row r="21" spans="1:6" ht="24" customHeight="1">
      <c r="A21" s="248"/>
      <c r="B21" s="251" t="s">
        <v>46</v>
      </c>
      <c r="C21" s="251"/>
      <c r="D21" s="251"/>
      <c r="E21" s="33">
        <f t="shared" ref="E21:E38" si="1">E20+1</f>
        <v>16</v>
      </c>
      <c r="F21" s="74"/>
    </row>
    <row r="22" spans="1:6" ht="24" customHeight="1">
      <c r="A22" s="248"/>
      <c r="B22" s="251" t="s">
        <v>44</v>
      </c>
      <c r="C22" s="251"/>
      <c r="D22" s="251"/>
      <c r="E22" s="33">
        <f t="shared" si="1"/>
        <v>17</v>
      </c>
      <c r="F22" s="74"/>
    </row>
    <row r="23" spans="1:6" ht="24" customHeight="1" thickBot="1">
      <c r="A23" s="249"/>
      <c r="B23" s="252" t="s">
        <v>166</v>
      </c>
      <c r="C23" s="252"/>
      <c r="D23" s="252"/>
      <c r="E23" s="34">
        <f t="shared" si="1"/>
        <v>18</v>
      </c>
      <c r="F23" s="30">
        <f>F20+F21-F22</f>
        <v>0</v>
      </c>
    </row>
    <row r="24" spans="1:6" ht="24" customHeight="1">
      <c r="A24" s="261" t="s">
        <v>151</v>
      </c>
      <c r="B24" s="250" t="s">
        <v>43</v>
      </c>
      <c r="C24" s="250"/>
      <c r="D24" s="250"/>
      <c r="E24" s="42">
        <f t="shared" si="1"/>
        <v>19</v>
      </c>
      <c r="F24" s="78"/>
    </row>
    <row r="25" spans="1:6" ht="24" customHeight="1">
      <c r="A25" s="262"/>
      <c r="B25" s="251" t="s">
        <v>46</v>
      </c>
      <c r="C25" s="251"/>
      <c r="D25" s="251"/>
      <c r="E25" s="33">
        <f t="shared" si="1"/>
        <v>20</v>
      </c>
      <c r="F25" s="74"/>
    </row>
    <row r="26" spans="1:6" ht="36" customHeight="1">
      <c r="A26" s="262"/>
      <c r="B26" s="263" t="s">
        <v>111</v>
      </c>
      <c r="C26" s="264"/>
      <c r="D26" s="265"/>
      <c r="E26" s="33">
        <f t="shared" si="1"/>
        <v>21</v>
      </c>
      <c r="F26" s="79">
        <f>'dział I'!E51</f>
        <v>0</v>
      </c>
    </row>
    <row r="27" spans="1:6" ht="24" customHeight="1">
      <c r="A27" s="262"/>
      <c r="B27" s="251" t="s">
        <v>44</v>
      </c>
      <c r="C27" s="251"/>
      <c r="D27" s="251"/>
      <c r="E27" s="33">
        <f t="shared" si="1"/>
        <v>22</v>
      </c>
      <c r="F27" s="74"/>
    </row>
    <row r="28" spans="1:6" ht="24" customHeight="1" thickBot="1">
      <c r="A28" s="259"/>
      <c r="B28" s="252" t="s">
        <v>165</v>
      </c>
      <c r="C28" s="252"/>
      <c r="D28" s="252"/>
      <c r="E28" s="34">
        <f t="shared" si="1"/>
        <v>23</v>
      </c>
      <c r="F28" s="30">
        <f>F24+F25-F27</f>
        <v>0</v>
      </c>
    </row>
    <row r="29" spans="1:6" ht="31.5" customHeight="1">
      <c r="A29" s="257" t="s">
        <v>109</v>
      </c>
      <c r="B29" s="260" t="s">
        <v>55</v>
      </c>
      <c r="C29" s="260"/>
      <c r="D29" s="260"/>
      <c r="E29" s="41">
        <f t="shared" si="1"/>
        <v>24</v>
      </c>
      <c r="F29" s="80"/>
    </row>
    <row r="30" spans="1:6" ht="24" customHeight="1">
      <c r="A30" s="257"/>
      <c r="B30" s="251" t="s">
        <v>52</v>
      </c>
      <c r="C30" s="251"/>
      <c r="D30" s="251"/>
      <c r="E30" s="33">
        <f t="shared" si="1"/>
        <v>25</v>
      </c>
      <c r="F30" s="81"/>
    </row>
    <row r="31" spans="1:6" ht="24" customHeight="1">
      <c r="A31" s="258"/>
      <c r="B31" s="251" t="s">
        <v>53</v>
      </c>
      <c r="C31" s="251"/>
      <c r="D31" s="251"/>
      <c r="E31" s="33">
        <f t="shared" si="1"/>
        <v>26</v>
      </c>
      <c r="F31" s="74"/>
    </row>
    <row r="32" spans="1:6" ht="30.75" customHeight="1" thickBot="1">
      <c r="A32" s="259"/>
      <c r="B32" s="252" t="s">
        <v>164</v>
      </c>
      <c r="C32" s="252"/>
      <c r="D32" s="252"/>
      <c r="E32" s="34">
        <f t="shared" si="1"/>
        <v>27</v>
      </c>
      <c r="F32" s="30">
        <f>F29+F30-F31</f>
        <v>0</v>
      </c>
    </row>
    <row r="33" spans="1:7" ht="3.75" customHeight="1">
      <c r="A33" s="171"/>
      <c r="B33" s="171"/>
      <c r="C33" s="171"/>
      <c r="D33" s="171"/>
      <c r="E33" s="171"/>
      <c r="F33" s="172"/>
    </row>
    <row r="34" spans="1:7" ht="24" customHeight="1" thickBot="1">
      <c r="A34" s="253" t="s">
        <v>112</v>
      </c>
      <c r="B34" s="253"/>
      <c r="C34" s="253"/>
      <c r="D34" s="253"/>
      <c r="E34" s="253"/>
      <c r="F34" s="253"/>
    </row>
    <row r="35" spans="1:7" ht="24" customHeight="1">
      <c r="A35" s="254" t="s">
        <v>60</v>
      </c>
      <c r="B35" s="250" t="s">
        <v>55</v>
      </c>
      <c r="C35" s="250"/>
      <c r="D35" s="250"/>
      <c r="E35" s="41">
        <f>E32+1</f>
        <v>28</v>
      </c>
      <c r="F35" s="82"/>
    </row>
    <row r="36" spans="1:7" ht="24" customHeight="1">
      <c r="A36" s="255"/>
      <c r="B36" s="251" t="s">
        <v>52</v>
      </c>
      <c r="C36" s="251"/>
      <c r="D36" s="251"/>
      <c r="E36" s="33">
        <f t="shared" si="1"/>
        <v>29</v>
      </c>
      <c r="F36" s="28"/>
    </row>
    <row r="37" spans="1:7" ht="24" customHeight="1">
      <c r="A37" s="255"/>
      <c r="B37" s="251" t="s">
        <v>53</v>
      </c>
      <c r="C37" s="251"/>
      <c r="D37" s="251"/>
      <c r="E37" s="33">
        <f t="shared" si="1"/>
        <v>30</v>
      </c>
      <c r="F37" s="28"/>
    </row>
    <row r="38" spans="1:7" ht="24" customHeight="1" thickBot="1">
      <c r="A38" s="256"/>
      <c r="B38" s="252" t="s">
        <v>163</v>
      </c>
      <c r="C38" s="252"/>
      <c r="D38" s="252"/>
      <c r="E38" s="34">
        <f t="shared" si="1"/>
        <v>31</v>
      </c>
      <c r="F38" s="30">
        <f>F35+F36-F37</f>
        <v>0</v>
      </c>
    </row>
    <row r="39" spans="1:7" ht="15.5">
      <c r="A39" s="15"/>
      <c r="B39" s="15"/>
      <c r="C39" s="15"/>
      <c r="D39" s="15"/>
      <c r="E39" s="15"/>
      <c r="F39" s="29"/>
      <c r="G39" s="29"/>
    </row>
    <row r="40" spans="1:7" ht="39" customHeight="1">
      <c r="A40" s="64"/>
      <c r="B40" s="64"/>
      <c r="C40" s="64"/>
      <c r="D40" s="64"/>
      <c r="E40" s="64"/>
      <c r="F40" s="64"/>
      <c r="G40" s="64"/>
    </row>
    <row r="41" spans="1:7"/>
    <row r="42" spans="1:7"/>
    <row r="43" spans="1:7"/>
    <row r="44" spans="1:7"/>
    <row r="45" spans="1:7"/>
    <row r="46" spans="1:7"/>
    <row r="47" spans="1:7"/>
    <row r="48" spans="1:7"/>
  </sheetData>
  <sheetProtection algorithmName="SHA-512" hashValue="VtBMFJZe8p4mCUituyVsvZBF/iRCuMo5hqerqlOeFoJ1KO0ZeeqlUnU/iTZeT4rHlAJxHW6mIp2OIebogH4ezw==" saltValue="7JV02VEpPgrHuT2Xg1yMqg==" spinCount="100000" sheet="1" objects="1" scenarios="1"/>
  <mergeCells count="43"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20:A23"/>
    <mergeCell ref="B20:D20"/>
    <mergeCell ref="B21:D21"/>
    <mergeCell ref="B22:D22"/>
    <mergeCell ref="B23:D23"/>
    <mergeCell ref="A29:A32"/>
    <mergeCell ref="B29:D29"/>
    <mergeCell ref="B30:D30"/>
    <mergeCell ref="B31:D31"/>
    <mergeCell ref="A24:A28"/>
    <mergeCell ref="B24:D24"/>
    <mergeCell ref="B25:D25"/>
    <mergeCell ref="B27:D27"/>
    <mergeCell ref="B28:D28"/>
    <mergeCell ref="B32:D32"/>
    <mergeCell ref="B26:D26"/>
    <mergeCell ref="A34:F34"/>
    <mergeCell ref="A35:A38"/>
    <mergeCell ref="B35:D35"/>
    <mergeCell ref="B36:D36"/>
    <mergeCell ref="B37:D37"/>
    <mergeCell ref="B38:D38"/>
    <mergeCell ref="A15:A19"/>
    <mergeCell ref="B15:D15"/>
    <mergeCell ref="B16:D16"/>
    <mergeCell ref="B18:D18"/>
    <mergeCell ref="B19:D19"/>
    <mergeCell ref="C17:D17"/>
  </mergeCells>
  <conditionalFormatting sqref="F7">
    <cfRule type="cellIs" dxfId="20" priority="23" stopIfTrue="1" operator="lessThan">
      <formula>$F$8+$F$9+$F$10</formula>
    </cfRule>
  </conditionalFormatting>
  <conditionalFormatting sqref="F11">
    <cfRule type="cellIs" dxfId="19" priority="22" stopIfTrue="1" operator="lessThan">
      <formula>$F$12+$F$13</formula>
    </cfRule>
  </conditionalFormatting>
  <conditionalFormatting sqref="F8">
    <cfRule type="expression" dxfId="18" priority="12">
      <formula>IF($F$12&gt;0,$F$8&gt;0)</formula>
    </cfRule>
    <cfRule type="expression" dxfId="17" priority="13">
      <formula>IF($F$12=0,$F$8=0)</formula>
    </cfRule>
  </conditionalFormatting>
  <conditionalFormatting sqref="F25">
    <cfRule type="cellIs" dxfId="16" priority="11" operator="lessThan">
      <formula>$F$26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20:F22 F24:F25 F27 F6:F13 F35:F37 F29:F31 F15:F18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81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32"/>
  <sheetViews>
    <sheetView view="pageBreakPreview" topLeftCell="A15" zoomScaleNormal="100" zoomScaleSheetLayoutView="100" workbookViewId="0"/>
  </sheetViews>
  <sheetFormatPr defaultColWidth="0" defaultRowHeight="12.5"/>
  <cols>
    <col min="1" max="1" width="6.5" style="1" customWidth="1"/>
    <col min="2" max="2" width="11.33203125" style="1" customWidth="1"/>
    <col min="3" max="3" width="26.08203125" style="1" customWidth="1"/>
    <col min="4" max="4" width="4.25" style="1" customWidth="1"/>
    <col min="5" max="5" width="15" style="1" customWidth="1"/>
    <col min="6" max="10" width="17.25" style="1" customWidth="1"/>
    <col min="11" max="12" width="19.83203125" style="1" customWidth="1"/>
    <col min="13" max="13" width="19.8320312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58203125" style="1" hidden="1" customWidth="1"/>
    <col min="19" max="258" width="0" style="1" hidden="1" customWidth="1"/>
    <col min="259" max="16384" width="7.58203125" style="1" hidden="1"/>
  </cols>
  <sheetData>
    <row r="1" spans="1:258" ht="17.25" customHeight="1">
      <c r="A1" s="58" t="str">
        <f>'dział I'!A3</f>
        <v>Proszę wpisać nazwę uczelni</v>
      </c>
      <c r="B1" s="53"/>
      <c r="C1" s="53"/>
      <c r="D1" s="53"/>
      <c r="E1" s="53"/>
      <c r="F1" s="53"/>
      <c r="G1" s="53"/>
      <c r="H1" s="53"/>
      <c r="I1" s="53"/>
      <c r="J1" s="53"/>
      <c r="R1" s="97"/>
    </row>
    <row r="2" spans="1:258" s="3" customFormat="1" ht="28.5" customHeight="1">
      <c r="A2" s="293" t="s">
        <v>146</v>
      </c>
      <c r="B2" s="293"/>
      <c r="C2" s="293"/>
      <c r="D2" s="293"/>
      <c r="E2" s="293"/>
      <c r="F2" s="293"/>
      <c r="G2" s="293"/>
      <c r="H2" s="293"/>
      <c r="I2" s="293"/>
      <c r="J2" s="293"/>
      <c r="K2" s="2"/>
      <c r="L2" s="2"/>
      <c r="M2" s="2"/>
      <c r="N2" s="2"/>
      <c r="R2" s="98"/>
    </row>
    <row r="3" spans="1:258" ht="8.25" customHeight="1" thickBot="1">
      <c r="A3" s="53"/>
      <c r="B3" s="53"/>
      <c r="C3" s="54"/>
      <c r="D3" s="54"/>
      <c r="E3" s="54"/>
      <c r="F3" s="54"/>
      <c r="G3" s="54"/>
      <c r="H3" s="54"/>
      <c r="I3" s="54"/>
      <c r="J3" s="54"/>
      <c r="K3" s="4"/>
      <c r="L3" s="4"/>
      <c r="M3" s="4"/>
      <c r="N3" s="4"/>
      <c r="O3" s="4"/>
      <c r="P3" s="4"/>
      <c r="Q3" s="4"/>
      <c r="R3" s="97"/>
    </row>
    <row r="4" spans="1:258" ht="22.5" customHeight="1" thickBot="1">
      <c r="A4" s="295" t="s">
        <v>0</v>
      </c>
      <c r="B4" s="296"/>
      <c r="C4" s="296"/>
      <c r="D4" s="297"/>
      <c r="E4" s="309" t="s">
        <v>1</v>
      </c>
      <c r="F4" s="289" t="s">
        <v>155</v>
      </c>
      <c r="G4" s="291" t="s">
        <v>21</v>
      </c>
      <c r="H4" s="291"/>
      <c r="I4" s="291"/>
      <c r="J4" s="292"/>
      <c r="K4" s="86"/>
      <c r="L4" s="86"/>
      <c r="M4" s="280"/>
      <c r="N4" s="280"/>
      <c r="O4" s="280"/>
      <c r="P4" s="86"/>
      <c r="Q4" s="5"/>
      <c r="R4" s="99"/>
    </row>
    <row r="5" spans="1:258" ht="15.75" customHeight="1" thickBot="1">
      <c r="A5" s="298"/>
      <c r="B5" s="286"/>
      <c r="C5" s="286"/>
      <c r="D5" s="287"/>
      <c r="E5" s="310"/>
      <c r="F5" s="290"/>
      <c r="G5" s="281" t="s">
        <v>2</v>
      </c>
      <c r="H5" s="286" t="s">
        <v>3</v>
      </c>
      <c r="I5" s="287"/>
      <c r="J5" s="282" t="s">
        <v>4</v>
      </c>
      <c r="K5" s="86"/>
      <c r="L5" s="86"/>
      <c r="M5" s="86"/>
      <c r="N5" s="86"/>
      <c r="O5" s="86"/>
      <c r="P5" s="40"/>
      <c r="Q5" s="86"/>
      <c r="R5" s="99"/>
    </row>
    <row r="6" spans="1:258" ht="32.25" customHeight="1">
      <c r="A6" s="298"/>
      <c r="B6" s="286"/>
      <c r="C6" s="286"/>
      <c r="D6" s="287"/>
      <c r="E6" s="310"/>
      <c r="F6" s="290"/>
      <c r="G6" s="281"/>
      <c r="H6" s="132" t="s">
        <v>154</v>
      </c>
      <c r="I6" s="36" t="s">
        <v>5</v>
      </c>
      <c r="J6" s="283"/>
      <c r="K6" s="86"/>
      <c r="L6" s="86"/>
      <c r="M6" s="86"/>
      <c r="N6" s="86"/>
      <c r="O6" s="86"/>
      <c r="P6" s="40"/>
      <c r="Q6" s="86"/>
      <c r="R6" s="99"/>
    </row>
    <row r="7" spans="1:258" ht="19.5" customHeight="1">
      <c r="A7" s="299">
        <v>1</v>
      </c>
      <c r="B7" s="300"/>
      <c r="C7" s="300"/>
      <c r="D7" s="301"/>
      <c r="E7" s="37">
        <v>2</v>
      </c>
      <c r="F7" s="39">
        <v>3</v>
      </c>
      <c r="G7" s="38">
        <v>4</v>
      </c>
      <c r="H7" s="39">
        <v>5</v>
      </c>
      <c r="I7" s="39">
        <v>6</v>
      </c>
      <c r="J7" s="107">
        <v>7</v>
      </c>
      <c r="K7" s="5"/>
      <c r="L7" s="5"/>
      <c r="M7" s="5"/>
      <c r="N7" s="86"/>
      <c r="O7" s="5"/>
      <c r="P7" s="5"/>
      <c r="Q7" s="5"/>
      <c r="R7" s="99"/>
    </row>
    <row r="8" spans="1:258" s="101" customFormat="1" ht="24" customHeight="1">
      <c r="A8" s="302" t="s">
        <v>169</v>
      </c>
      <c r="B8" s="303"/>
      <c r="C8" s="303"/>
      <c r="D8" s="303"/>
      <c r="E8" s="303"/>
      <c r="F8" s="303"/>
      <c r="G8" s="303"/>
      <c r="H8" s="303"/>
      <c r="I8" s="303"/>
      <c r="J8" s="304"/>
      <c r="K8" s="6"/>
      <c r="L8" s="6"/>
      <c r="M8" s="6"/>
      <c r="N8" s="7"/>
      <c r="O8" s="6"/>
      <c r="P8" s="6"/>
      <c r="Q8" s="6"/>
      <c r="R8" s="100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</row>
    <row r="9" spans="1:258" s="101" customFormat="1" ht="37.5" customHeight="1">
      <c r="A9" s="305" t="s">
        <v>7</v>
      </c>
      <c r="B9" s="284"/>
      <c r="C9" s="284"/>
      <c r="D9" s="68" t="s">
        <v>6</v>
      </c>
      <c r="E9" s="69">
        <f t="shared" ref="E9:J9" si="0">E10+E15</f>
        <v>0</v>
      </c>
      <c r="F9" s="70">
        <f t="shared" si="0"/>
        <v>0</v>
      </c>
      <c r="G9" s="70">
        <f t="shared" si="0"/>
        <v>0</v>
      </c>
      <c r="H9" s="70">
        <f t="shared" si="0"/>
        <v>0</v>
      </c>
      <c r="I9" s="70">
        <f t="shared" si="0"/>
        <v>0</v>
      </c>
      <c r="J9" s="108">
        <f t="shared" si="0"/>
        <v>0</v>
      </c>
      <c r="K9" s="6"/>
      <c r="L9" s="6"/>
      <c r="M9" s="6"/>
      <c r="N9" s="7"/>
      <c r="O9" s="6"/>
      <c r="P9" s="6"/>
      <c r="Q9" s="6"/>
      <c r="R9" s="100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4" customHeight="1">
      <c r="A10" s="306" t="s">
        <v>21</v>
      </c>
      <c r="B10" s="284" t="s">
        <v>9</v>
      </c>
      <c r="C10" s="284"/>
      <c r="D10" s="68" t="s">
        <v>8</v>
      </c>
      <c r="E10" s="70">
        <f>E11+E13+E12+E14</f>
        <v>0</v>
      </c>
      <c r="F10" s="70">
        <f>F11+F13+F12+F14</f>
        <v>0</v>
      </c>
      <c r="G10" s="70">
        <f>G11+G13+G12+G14</f>
        <v>0</v>
      </c>
      <c r="H10" s="70">
        <f>H11+H13+H12+H14</f>
        <v>0</v>
      </c>
      <c r="I10" s="71"/>
      <c r="J10" s="108">
        <f>J11+J13+J12+J14</f>
        <v>0</v>
      </c>
      <c r="K10" s="5"/>
      <c r="L10" s="8"/>
      <c r="M10" s="9"/>
      <c r="N10" s="86"/>
      <c r="O10" s="5"/>
      <c r="P10" s="5"/>
      <c r="Q10" s="5"/>
      <c r="R10" s="99"/>
    </row>
    <row r="11" spans="1:258" ht="34" customHeight="1">
      <c r="A11" s="307"/>
      <c r="B11" s="285" t="s">
        <v>61</v>
      </c>
      <c r="C11" s="67" t="s">
        <v>11</v>
      </c>
      <c r="D11" s="68" t="s">
        <v>10</v>
      </c>
      <c r="E11" s="31"/>
      <c r="F11" s="72">
        <f>G11+J11</f>
        <v>0</v>
      </c>
      <c r="G11" s="31"/>
      <c r="H11" s="31"/>
      <c r="I11" s="55"/>
      <c r="J11" s="109"/>
      <c r="K11" s="5"/>
      <c r="L11" s="5"/>
      <c r="M11" s="9"/>
      <c r="N11" s="86"/>
      <c r="O11" s="5"/>
      <c r="P11" s="5"/>
      <c r="Q11" s="5"/>
      <c r="R11" s="99"/>
    </row>
    <row r="12" spans="1:258" ht="34" customHeight="1">
      <c r="A12" s="307"/>
      <c r="B12" s="285"/>
      <c r="C12" s="67" t="s">
        <v>113</v>
      </c>
      <c r="D12" s="68" t="s">
        <v>12</v>
      </c>
      <c r="E12" s="31"/>
      <c r="F12" s="72">
        <f>G12+J12</f>
        <v>0</v>
      </c>
      <c r="G12" s="31"/>
      <c r="H12" s="31"/>
      <c r="I12" s="55"/>
      <c r="J12" s="109"/>
      <c r="K12" s="5"/>
      <c r="L12" s="5"/>
      <c r="M12" s="9"/>
      <c r="N12" s="105"/>
      <c r="O12" s="5"/>
      <c r="P12" s="5"/>
      <c r="Q12" s="5"/>
      <c r="R12" s="99"/>
    </row>
    <row r="13" spans="1:258" ht="34" customHeight="1">
      <c r="A13" s="307"/>
      <c r="B13" s="285"/>
      <c r="C13" s="67" t="s">
        <v>114</v>
      </c>
      <c r="D13" s="68" t="s">
        <v>13</v>
      </c>
      <c r="E13" s="31"/>
      <c r="F13" s="72">
        <f>G13+J13</f>
        <v>0</v>
      </c>
      <c r="G13" s="31"/>
      <c r="H13" s="31"/>
      <c r="I13" s="55"/>
      <c r="J13" s="109"/>
      <c r="K13" s="5"/>
      <c r="L13" s="10"/>
      <c r="M13" s="9"/>
      <c r="N13" s="86"/>
      <c r="O13" s="5"/>
      <c r="P13" s="5"/>
      <c r="Q13" s="5"/>
      <c r="R13" s="99"/>
    </row>
    <row r="14" spans="1:258" ht="34" customHeight="1">
      <c r="A14" s="307"/>
      <c r="B14" s="285"/>
      <c r="C14" s="67" t="s">
        <v>115</v>
      </c>
      <c r="D14" s="68" t="s">
        <v>14</v>
      </c>
      <c r="E14" s="31"/>
      <c r="F14" s="72">
        <f>G14+J14</f>
        <v>0</v>
      </c>
      <c r="G14" s="31"/>
      <c r="H14" s="31"/>
      <c r="I14" s="55"/>
      <c r="J14" s="109"/>
      <c r="K14" s="5"/>
      <c r="L14" s="5"/>
      <c r="M14" s="5"/>
      <c r="N14" s="86"/>
      <c r="O14" s="5"/>
      <c r="P14" s="5"/>
      <c r="Q14" s="5"/>
      <c r="R14" s="99"/>
    </row>
    <row r="15" spans="1:258" ht="34" customHeight="1" thickBot="1">
      <c r="A15" s="308"/>
      <c r="B15" s="294" t="s">
        <v>15</v>
      </c>
      <c r="C15" s="294"/>
      <c r="D15" s="110" t="s">
        <v>16</v>
      </c>
      <c r="E15" s="111"/>
      <c r="F15" s="112">
        <f>G15+J15</f>
        <v>0</v>
      </c>
      <c r="G15" s="113"/>
      <c r="H15" s="113"/>
      <c r="I15" s="114"/>
      <c r="J15" s="115"/>
      <c r="K15" s="5"/>
      <c r="L15" s="5"/>
      <c r="M15" s="5"/>
      <c r="N15" s="86"/>
      <c r="O15" s="5"/>
      <c r="P15" s="5"/>
      <c r="Q15" s="5"/>
      <c r="R15" s="99"/>
    </row>
    <row r="16" spans="1:258" ht="34" customHeight="1">
      <c r="A16" s="153"/>
      <c r="B16" s="154"/>
      <c r="C16" s="154"/>
      <c r="D16" s="155"/>
      <c r="E16" s="156"/>
      <c r="F16" s="157"/>
      <c r="G16" s="158"/>
      <c r="H16" s="158"/>
      <c r="I16" s="159"/>
      <c r="J16" s="159"/>
      <c r="K16" s="5"/>
      <c r="L16" s="5"/>
      <c r="M16" s="5"/>
      <c r="N16" s="134"/>
      <c r="O16" s="5"/>
      <c r="P16" s="5"/>
      <c r="Q16" s="5"/>
      <c r="R16" s="99"/>
    </row>
    <row r="17" spans="1:17" ht="14.25" customHeight="1">
      <c r="A17" s="53"/>
      <c r="B17" s="53"/>
      <c r="C17" s="54"/>
      <c r="D17" s="54"/>
      <c r="E17" s="54"/>
      <c r="F17" s="54"/>
      <c r="G17" s="54"/>
      <c r="H17" s="54"/>
      <c r="I17" s="54"/>
      <c r="J17" s="54"/>
      <c r="K17" s="4"/>
      <c r="L17" s="4"/>
      <c r="M17" s="4"/>
      <c r="N17" s="4"/>
      <c r="O17" s="4"/>
      <c r="P17" s="4"/>
      <c r="Q17" s="4"/>
    </row>
    <row r="18" spans="1:17" ht="15.75" customHeight="1">
      <c r="A18" s="56" t="s">
        <v>17</v>
      </c>
      <c r="B18" s="53"/>
      <c r="C18" s="54"/>
      <c r="D18" s="54"/>
      <c r="E18" s="54"/>
      <c r="F18" s="54"/>
      <c r="G18" s="54"/>
      <c r="H18" s="54"/>
      <c r="I18" s="54"/>
      <c r="J18" s="54"/>
      <c r="K18" s="4"/>
      <c r="L18" s="4"/>
      <c r="M18" s="4"/>
      <c r="N18" s="4"/>
      <c r="O18" s="4"/>
      <c r="P18" s="4"/>
      <c r="Q18" s="4"/>
    </row>
    <row r="19" spans="1:17" ht="19.5" customHeight="1">
      <c r="A19" s="57" t="s">
        <v>74</v>
      </c>
      <c r="B19" s="53"/>
      <c r="C19" s="54"/>
      <c r="D19" s="54"/>
      <c r="E19" s="54"/>
      <c r="F19" s="54"/>
      <c r="G19" s="54"/>
      <c r="H19" s="54"/>
      <c r="I19" s="54"/>
      <c r="J19" s="54"/>
      <c r="K19" s="4"/>
      <c r="L19" s="4"/>
      <c r="M19" s="4"/>
      <c r="N19" s="4"/>
      <c r="O19" s="4"/>
      <c r="P19" s="4"/>
      <c r="Q19" s="4"/>
    </row>
    <row r="20" spans="1:17" ht="39.75" customHeight="1">
      <c r="A20" s="288" t="s">
        <v>82</v>
      </c>
      <c r="B20" s="288"/>
      <c r="C20" s="288"/>
      <c r="D20" s="288"/>
      <c r="E20" s="288"/>
      <c r="F20" s="288"/>
      <c r="G20" s="288"/>
      <c r="H20" s="288"/>
      <c r="I20" s="288"/>
      <c r="J20" s="288"/>
      <c r="K20" s="4"/>
      <c r="L20" s="4"/>
      <c r="M20" s="4"/>
      <c r="N20" s="4"/>
      <c r="O20" s="4"/>
      <c r="P20" s="4"/>
      <c r="Q20" s="4"/>
    </row>
    <row r="21" spans="1:17" ht="15.5">
      <c r="A21" s="57" t="s">
        <v>79</v>
      </c>
      <c r="B21" s="53"/>
      <c r="C21" s="53"/>
      <c r="D21" s="53"/>
      <c r="E21" s="53"/>
      <c r="F21" s="53"/>
      <c r="G21" s="53"/>
      <c r="H21" s="53"/>
      <c r="I21" s="53"/>
      <c r="J21" s="53"/>
    </row>
    <row r="22" spans="1:17" ht="15.5">
      <c r="A22" s="104"/>
      <c r="B22" s="103"/>
    </row>
    <row r="23" spans="1:17" ht="14">
      <c r="A23" s="104"/>
    </row>
    <row r="24" spans="1:17" ht="14">
      <c r="A24" s="104"/>
    </row>
    <row r="25" spans="1:17" ht="14">
      <c r="A25" s="104"/>
    </row>
    <row r="26" spans="1:17" ht="14">
      <c r="A26" s="104"/>
    </row>
    <row r="27" spans="1:17" ht="14">
      <c r="A27" s="104"/>
    </row>
    <row r="28" spans="1:17" ht="14">
      <c r="A28" s="104"/>
    </row>
    <row r="29" spans="1:17" ht="14">
      <c r="A29" s="104"/>
    </row>
    <row r="30" spans="1:17" ht="14">
      <c r="A30" s="104"/>
    </row>
    <row r="31" spans="1:17" ht="14">
      <c r="A31" s="104"/>
    </row>
    <row r="32" spans="1:17" ht="14">
      <c r="A32" s="104"/>
    </row>
  </sheetData>
  <sheetProtection algorithmName="SHA-512" hashValue="1s2AB0DXy3rvZQFZEIf0arrPhIpjLf/guWghJr1LPkjrTnPdFzLg3JavigZPdA3MHsvjKGx6lu5mTopiCo+2/g==" saltValue="RBT23jKMJDmbxXgv5kdJ5Q==" spinCount="100000" sheet="1" objects="1" scenarios="1"/>
  <mergeCells count="17">
    <mergeCell ref="A20:J20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M4:O4"/>
    <mergeCell ref="G5:G6"/>
    <mergeCell ref="J5:J6"/>
    <mergeCell ref="B10:C10"/>
    <mergeCell ref="B11:B14"/>
    <mergeCell ref="H5:I5"/>
  </mergeCells>
  <conditionalFormatting sqref="J11:J16">
    <cfRule type="cellIs" dxfId="14" priority="20" operator="greaterThan">
      <formula>G11*0.1</formula>
    </cfRule>
  </conditionalFormatting>
  <conditionalFormatting sqref="H10">
    <cfRule type="expression" dxfId="13" priority="14">
      <formula>$H$10&gt;$G$10</formula>
    </cfRule>
  </conditionalFormatting>
  <conditionalFormatting sqref="H11">
    <cfRule type="expression" dxfId="12" priority="13">
      <formula>$H$11&gt;0.2*$G$11</formula>
    </cfRule>
  </conditionalFormatting>
  <conditionalFormatting sqref="H12">
    <cfRule type="expression" dxfId="11" priority="12">
      <formula>$H$12&gt;0.2*$G$12</formula>
    </cfRule>
  </conditionalFormatting>
  <conditionalFormatting sqref="H13">
    <cfRule type="expression" dxfId="10" priority="11">
      <formula>$H$13&gt;0.2*$G$13</formula>
    </cfRule>
  </conditionalFormatting>
  <conditionalFormatting sqref="H14">
    <cfRule type="expression" dxfId="9" priority="10">
      <formula>$H$14&gt;0.2*$G$14</formula>
    </cfRule>
  </conditionalFormatting>
  <conditionalFormatting sqref="H15:H16">
    <cfRule type="expression" dxfId="8" priority="9">
      <formula>$H$15&gt;0.2*$G$15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">
      <formula1>MOD(E11*10,1)=0</formula1>
    </dataValidation>
    <dataValidation type="custom" allowBlank="1" showInputMessage="1" showErrorMessage="1" sqref="F11:F16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R70"/>
  <sheetViews>
    <sheetView tabSelected="1" view="pageBreakPreview" zoomScaleNormal="100" zoomScaleSheetLayoutView="100" workbookViewId="0">
      <selection activeCell="G3" sqref="G3"/>
    </sheetView>
  </sheetViews>
  <sheetFormatPr defaultColWidth="0" defaultRowHeight="12.5" zeroHeight="1"/>
  <cols>
    <col min="1" max="2" width="7.58203125" style="1" customWidth="1"/>
    <col min="3" max="3" width="3.33203125" style="1" customWidth="1"/>
    <col min="4" max="4" width="57.83203125" style="1" customWidth="1"/>
    <col min="5" max="5" width="4.83203125" style="1" customWidth="1"/>
    <col min="6" max="6" width="9.33203125" style="1" customWidth="1"/>
    <col min="7" max="8" width="15.25" style="1" customWidth="1"/>
    <col min="9" max="11" width="7.58203125" style="1" customWidth="1"/>
    <col min="12" max="18" width="0" style="1" hidden="1" customWidth="1"/>
    <col min="19" max="16384" width="7.58203125" style="1" hidden="1"/>
  </cols>
  <sheetData>
    <row r="1" spans="1:7" s="53" customFormat="1" ht="20.25" customHeight="1">
      <c r="A1" s="58" t="str">
        <f>'dział I'!A3</f>
        <v>Proszę wpisać nazwę uczelni</v>
      </c>
      <c r="B1" s="59"/>
      <c r="C1" s="59"/>
      <c r="D1" s="60"/>
      <c r="E1" s="60"/>
      <c r="F1" s="61"/>
    </row>
    <row r="2" spans="1:7" s="62" customFormat="1" ht="22.5" customHeight="1">
      <c r="A2" s="318" t="s">
        <v>147</v>
      </c>
      <c r="B2" s="318"/>
      <c r="C2" s="318"/>
      <c r="D2" s="318"/>
      <c r="E2" s="318"/>
      <c r="F2" s="318"/>
    </row>
    <row r="3" spans="1:7" s="53" customFormat="1" ht="4.5" customHeight="1" thickBot="1">
      <c r="A3" s="63"/>
      <c r="B3" s="63"/>
      <c r="C3" s="63"/>
      <c r="D3" s="63"/>
      <c r="E3" s="63"/>
      <c r="F3" s="63"/>
    </row>
    <row r="4" spans="1:7" s="53" customFormat="1" ht="51" customHeight="1">
      <c r="A4" s="295" t="s">
        <v>0</v>
      </c>
      <c r="B4" s="296"/>
      <c r="C4" s="296"/>
      <c r="D4" s="296"/>
      <c r="E4" s="297"/>
      <c r="F4" s="117" t="s">
        <v>19</v>
      </c>
      <c r="G4" s="116" t="s">
        <v>169</v>
      </c>
    </row>
    <row r="5" spans="1:7" s="53" customFormat="1" ht="14.25" customHeight="1">
      <c r="A5" s="319">
        <v>1</v>
      </c>
      <c r="B5" s="320"/>
      <c r="C5" s="320"/>
      <c r="D5" s="320"/>
      <c r="E5" s="320"/>
      <c r="F5" s="35">
        <v>2</v>
      </c>
      <c r="G5" s="118">
        <v>3</v>
      </c>
    </row>
    <row r="6" spans="1:7" s="53" customFormat="1" ht="28" customHeight="1">
      <c r="A6" s="321" t="s">
        <v>118</v>
      </c>
      <c r="B6" s="315"/>
      <c r="C6" s="315"/>
      <c r="D6" s="315"/>
      <c r="E6" s="36" t="s">
        <v>6</v>
      </c>
      <c r="F6" s="36" t="s">
        <v>20</v>
      </c>
      <c r="G6" s="119">
        <f>G7+G8</f>
        <v>0</v>
      </c>
    </row>
    <row r="7" spans="1:7" ht="25" customHeight="1">
      <c r="A7" s="332" t="s">
        <v>21</v>
      </c>
      <c r="B7" s="322" t="s">
        <v>22</v>
      </c>
      <c r="C7" s="323"/>
      <c r="D7" s="324"/>
      <c r="E7" s="36" t="s">
        <v>8</v>
      </c>
      <c r="F7" s="36" t="s">
        <v>20</v>
      </c>
      <c r="G7" s="120"/>
    </row>
    <row r="8" spans="1:7" ht="25" customHeight="1">
      <c r="A8" s="333"/>
      <c r="B8" s="322" t="s">
        <v>23</v>
      </c>
      <c r="C8" s="323"/>
      <c r="D8" s="324"/>
      <c r="E8" s="36" t="s">
        <v>10</v>
      </c>
      <c r="F8" s="36" t="s">
        <v>20</v>
      </c>
      <c r="G8" s="120"/>
    </row>
    <row r="9" spans="1:7" ht="36.75" customHeight="1">
      <c r="A9" s="334"/>
      <c r="B9" s="131" t="s">
        <v>3</v>
      </c>
      <c r="C9" s="323" t="s">
        <v>145</v>
      </c>
      <c r="D9" s="324"/>
      <c r="E9" s="36" t="s">
        <v>12</v>
      </c>
      <c r="F9" s="36" t="s">
        <v>20</v>
      </c>
      <c r="G9" s="120"/>
    </row>
    <row r="10" spans="1:7" ht="25" customHeight="1">
      <c r="A10" s="314" t="s">
        <v>158</v>
      </c>
      <c r="B10" s="315"/>
      <c r="C10" s="315"/>
      <c r="D10" s="315"/>
      <c r="E10" s="36" t="s">
        <v>13</v>
      </c>
      <c r="F10" s="36" t="s">
        <v>20</v>
      </c>
      <c r="G10" s="120"/>
    </row>
    <row r="11" spans="1:7" ht="31.5" customHeight="1">
      <c r="A11" s="328" t="s">
        <v>3</v>
      </c>
      <c r="B11" s="325" t="s">
        <v>159</v>
      </c>
      <c r="C11" s="326"/>
      <c r="D11" s="327"/>
      <c r="E11" s="36" t="s">
        <v>14</v>
      </c>
      <c r="F11" s="36" t="s">
        <v>20</v>
      </c>
      <c r="G11" s="120"/>
    </row>
    <row r="12" spans="1:7" ht="36.75" customHeight="1">
      <c r="A12" s="329"/>
      <c r="B12" s="168" t="s">
        <v>3</v>
      </c>
      <c r="C12" s="330" t="s">
        <v>160</v>
      </c>
      <c r="D12" s="331"/>
      <c r="E12" s="36" t="s">
        <v>16</v>
      </c>
      <c r="F12" s="36" t="s">
        <v>20</v>
      </c>
      <c r="G12" s="120"/>
    </row>
    <row r="13" spans="1:7" ht="32.15" customHeight="1">
      <c r="A13" s="311" t="s">
        <v>149</v>
      </c>
      <c r="B13" s="312"/>
      <c r="C13" s="312"/>
      <c r="D13" s="313"/>
      <c r="E13" s="68" t="s">
        <v>24</v>
      </c>
      <c r="F13" s="84" t="s">
        <v>26</v>
      </c>
      <c r="G13" s="121"/>
    </row>
    <row r="14" spans="1:7" ht="32.25" customHeight="1">
      <c r="A14" s="311" t="s">
        <v>117</v>
      </c>
      <c r="B14" s="312"/>
      <c r="C14" s="312"/>
      <c r="D14" s="313"/>
      <c r="E14" s="68" t="s">
        <v>25</v>
      </c>
      <c r="F14" s="84" t="s">
        <v>26</v>
      </c>
      <c r="G14" s="121"/>
    </row>
    <row r="15" spans="1:7" ht="32.25" customHeight="1">
      <c r="A15" s="344" t="s">
        <v>116</v>
      </c>
      <c r="B15" s="313"/>
      <c r="C15" s="313"/>
      <c r="D15" s="313"/>
      <c r="E15" s="36">
        <v>10</v>
      </c>
      <c r="F15" s="84" t="s">
        <v>26</v>
      </c>
      <c r="G15" s="121"/>
    </row>
    <row r="16" spans="1:7" ht="25" customHeight="1">
      <c r="A16" s="344" t="s">
        <v>139</v>
      </c>
      <c r="B16" s="313"/>
      <c r="C16" s="313"/>
      <c r="D16" s="313"/>
      <c r="E16" s="36">
        <v>11</v>
      </c>
      <c r="F16" s="84" t="s">
        <v>26</v>
      </c>
      <c r="G16" s="176">
        <f>SUM(G18:G22,G24:G25)</f>
        <v>0</v>
      </c>
    </row>
    <row r="17" spans="1:9" ht="31.5" customHeight="1">
      <c r="A17" s="341" t="s">
        <v>69</v>
      </c>
      <c r="B17" s="342"/>
      <c r="C17" s="342"/>
      <c r="D17" s="343"/>
      <c r="E17" s="36">
        <v>12</v>
      </c>
      <c r="F17" s="130" t="s">
        <v>26</v>
      </c>
      <c r="G17" s="122"/>
    </row>
    <row r="18" spans="1:9" ht="46.5" customHeight="1">
      <c r="A18" s="328" t="s">
        <v>162</v>
      </c>
      <c r="B18" s="345" t="s">
        <v>140</v>
      </c>
      <c r="C18" s="345"/>
      <c r="D18" s="346"/>
      <c r="E18" s="36">
        <v>13</v>
      </c>
      <c r="F18" s="129" t="s">
        <v>26</v>
      </c>
      <c r="G18" s="122"/>
    </row>
    <row r="19" spans="1:9" ht="36.75" customHeight="1">
      <c r="A19" s="352"/>
      <c r="B19" s="345" t="s">
        <v>141</v>
      </c>
      <c r="C19" s="345"/>
      <c r="D19" s="346"/>
      <c r="E19" s="36">
        <v>14</v>
      </c>
      <c r="F19" s="128" t="s">
        <v>26</v>
      </c>
      <c r="G19" s="122"/>
    </row>
    <row r="20" spans="1:9" ht="44.25" customHeight="1">
      <c r="A20" s="352"/>
      <c r="B20" s="345" t="s">
        <v>142</v>
      </c>
      <c r="C20" s="345"/>
      <c r="D20" s="346"/>
      <c r="E20" s="36">
        <v>15</v>
      </c>
      <c r="F20" s="130" t="s">
        <v>26</v>
      </c>
      <c r="G20" s="122"/>
    </row>
    <row r="21" spans="1:9" ht="49.5" customHeight="1">
      <c r="A21" s="352"/>
      <c r="B21" s="345" t="s">
        <v>143</v>
      </c>
      <c r="C21" s="345"/>
      <c r="D21" s="346"/>
      <c r="E21" s="36">
        <v>16</v>
      </c>
      <c r="F21" s="128" t="s">
        <v>26</v>
      </c>
      <c r="G21" s="122"/>
    </row>
    <row r="22" spans="1:9" ht="49.5" customHeight="1">
      <c r="A22" s="352"/>
      <c r="B22" s="345" t="s">
        <v>144</v>
      </c>
      <c r="C22" s="345"/>
      <c r="D22" s="346"/>
      <c r="E22" s="36">
        <v>17</v>
      </c>
      <c r="F22" s="130" t="s">
        <v>26</v>
      </c>
      <c r="G22" s="121"/>
    </row>
    <row r="23" spans="1:9" ht="23.25" customHeight="1">
      <c r="A23" s="352"/>
      <c r="B23" s="347" t="s">
        <v>70</v>
      </c>
      <c r="C23" s="347"/>
      <c r="D23" s="348"/>
      <c r="E23" s="36">
        <v>18</v>
      </c>
      <c r="F23" s="130" t="s">
        <v>26</v>
      </c>
      <c r="G23" s="122"/>
    </row>
    <row r="24" spans="1:9" ht="52" customHeight="1">
      <c r="A24" s="352"/>
      <c r="B24" s="337" t="s">
        <v>161</v>
      </c>
      <c r="C24" s="338"/>
      <c r="D24" s="339"/>
      <c r="E24" s="36">
        <v>19</v>
      </c>
      <c r="F24" s="164" t="s">
        <v>26</v>
      </c>
      <c r="G24" s="122"/>
    </row>
    <row r="25" spans="1:9" ht="59.25" customHeight="1">
      <c r="A25" s="352"/>
      <c r="B25" s="349" t="s">
        <v>156</v>
      </c>
      <c r="C25" s="350"/>
      <c r="D25" s="351"/>
      <c r="E25" s="169">
        <v>20</v>
      </c>
      <c r="F25" s="163" t="s">
        <v>26</v>
      </c>
      <c r="G25" s="165"/>
    </row>
    <row r="26" spans="1:9" ht="48.65" customHeight="1" thickBot="1">
      <c r="A26" s="316" t="s">
        <v>157</v>
      </c>
      <c r="B26" s="317"/>
      <c r="C26" s="317"/>
      <c r="D26" s="317"/>
      <c r="E26" s="160">
        <v>21</v>
      </c>
      <c r="F26" s="161" t="s">
        <v>26</v>
      </c>
      <c r="G26" s="162"/>
    </row>
    <row r="27" spans="1:9" ht="28.5" customHeight="1"/>
    <row r="28" spans="1:9" ht="63" customHeight="1">
      <c r="A28" s="335" t="s">
        <v>56</v>
      </c>
      <c r="B28" s="336"/>
      <c r="C28" s="125"/>
      <c r="D28" s="133" t="s">
        <v>152</v>
      </c>
      <c r="E28" s="11"/>
      <c r="F28" s="335" t="s">
        <v>75</v>
      </c>
      <c r="G28" s="336"/>
      <c r="H28" s="135"/>
    </row>
    <row r="29" spans="1:9" ht="14.25" customHeight="1">
      <c r="A29" s="173" t="s">
        <v>58</v>
      </c>
      <c r="B29" s="173"/>
      <c r="C29" s="173"/>
      <c r="D29" s="174" t="s">
        <v>153</v>
      </c>
      <c r="E29" s="174"/>
      <c r="F29" s="340" t="s">
        <v>27</v>
      </c>
      <c r="G29" s="340"/>
      <c r="H29" s="136"/>
    </row>
    <row r="30" spans="1:9" ht="14.25" customHeight="1">
      <c r="A30" s="173" t="s">
        <v>57</v>
      </c>
      <c r="B30" s="173"/>
      <c r="C30" s="173"/>
      <c r="D30" s="175"/>
      <c r="E30" s="175"/>
      <c r="F30" s="53"/>
      <c r="G30" s="174"/>
      <c r="H30" s="12"/>
      <c r="I30" s="13"/>
    </row>
    <row r="31" spans="1:9">
      <c r="A31" s="53"/>
      <c r="B31" s="53"/>
      <c r="C31" s="53"/>
      <c r="D31" s="53"/>
      <c r="E31" s="53"/>
      <c r="F31" s="53"/>
      <c r="G31" s="53"/>
    </row>
    <row r="32" spans="1:9"/>
    <row r="33" spans="1:3">
      <c r="A33" s="40"/>
      <c r="B33" s="40"/>
      <c r="C33" s="40"/>
    </row>
    <row r="34" spans="1:3"/>
    <row r="35" spans="1:3"/>
    <row r="48" spans="1: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186ak7RXXzH03niAeA//RYrzD5AfKBmhRbLD3b8MSCFcH+iePKzJ9Fz/BiJ5kfmy1Ko1iblbNFO/za9F9YR7FQ==" saltValue="dO8i63Lzv4xN5ceVXOKNxQ==" spinCount="100000" sheet="1" objects="1" scenarios="1"/>
  <mergeCells count="30">
    <mergeCell ref="F28:G28"/>
    <mergeCell ref="B24:D24"/>
    <mergeCell ref="F29:G29"/>
    <mergeCell ref="A14:D14"/>
    <mergeCell ref="A17:D17"/>
    <mergeCell ref="A15:D15"/>
    <mergeCell ref="A16:D16"/>
    <mergeCell ref="B18:D18"/>
    <mergeCell ref="B19:D19"/>
    <mergeCell ref="B20:D20"/>
    <mergeCell ref="B21:D21"/>
    <mergeCell ref="B22:D22"/>
    <mergeCell ref="B23:D23"/>
    <mergeCell ref="B25:D25"/>
    <mergeCell ref="A18:A25"/>
    <mergeCell ref="A28:B28"/>
    <mergeCell ref="A13:D13"/>
    <mergeCell ref="A10:D10"/>
    <mergeCell ref="A26:D26"/>
    <mergeCell ref="A2:F2"/>
    <mergeCell ref="A4:E4"/>
    <mergeCell ref="A5:E5"/>
    <mergeCell ref="A6:D6"/>
    <mergeCell ref="B7:D7"/>
    <mergeCell ref="B8:D8"/>
    <mergeCell ref="B11:D11"/>
    <mergeCell ref="A11:A12"/>
    <mergeCell ref="C12:D12"/>
    <mergeCell ref="A7:A9"/>
    <mergeCell ref="C9:D9"/>
  </mergeCells>
  <conditionalFormatting sqref="G9">
    <cfRule type="cellIs" dxfId="6" priority="39" operator="greaterThan">
      <formula>$G$8</formula>
    </cfRule>
  </conditionalFormatting>
  <conditionalFormatting sqref="G17">
    <cfRule type="cellIs" dxfId="5" priority="36" operator="greaterThan">
      <formula>$G$16</formula>
    </cfRule>
  </conditionalFormatting>
  <conditionalFormatting sqref="G12">
    <cfRule type="expression" dxfId="4" priority="19">
      <formula>$G$11&lt;$G$12</formula>
    </cfRule>
  </conditionalFormatting>
  <conditionalFormatting sqref="G8">
    <cfRule type="expression" dxfId="3" priority="13">
      <formula>$G$8-$G$9&gt;$G$7</formula>
    </cfRule>
  </conditionalFormatting>
  <conditionalFormatting sqref="G23">
    <cfRule type="expression" dxfId="2" priority="3">
      <formula>$G$23&gt;$G$22</formula>
    </cfRule>
  </conditionalFormatting>
  <conditionalFormatting sqref="G10">
    <cfRule type="expression" dxfId="1" priority="92">
      <formula>$G$10&lt;$G$11+#REF!</formula>
    </cfRule>
  </conditionalFormatting>
  <conditionalFormatting sqref="G11">
    <cfRule type="expression" dxfId="0" priority="1">
      <formula>$G$11&gt;$G$10</formula>
    </cfRule>
  </conditionalFormatting>
  <dataValidations count="2">
    <dataValidation type="custom" allowBlank="1" showInputMessage="1" showErrorMessage="1" errorTitle="Znaki po przecinku" error="Wpisujemy bez miejsc po przecinku." sqref="G7:G12">
      <formula1>MOD(G7,1)=0</formula1>
    </dataValidation>
    <dataValidation type="custom" allowBlank="1" showInputMessage="1" showErrorMessage="1" errorTitle="Znaki po przecinku" error="Wpisana wartość może mieć wyłącznie 1 znak po przecinku." sqref="G13:G26">
      <formula1>MOD(G13*10,1)=0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9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2022-05-16T09:40:59Z</cp:lastPrinted>
  <dcterms:created xsi:type="dcterms:W3CDTF">2011-03-10T10:03:26Z</dcterms:created>
  <dcterms:modified xsi:type="dcterms:W3CDTF">2026-04-09T08:30:45Z</dcterms:modified>
</cp:coreProperties>
</file>