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en_skoroszyt"/>
  <mc:AlternateContent xmlns:mc="http://schemas.openxmlformats.org/markup-compatibility/2006">
    <mc:Choice Requires="x15">
      <x15ac:absPath xmlns:x15ac="http://schemas.microsoft.com/office/spreadsheetml/2010/11/ac" url="C:\Users\magdalena.kozlowska\Documents\"/>
    </mc:Choice>
  </mc:AlternateContent>
  <xr:revisionPtr revIDLastSave="0" documentId="13_ncr:1_{8CE61AEA-2542-47A4-BF99-F1CDA7122A97}" xr6:coauthVersionLast="36" xr6:coauthVersionMax="47" xr10:uidLastSave="{00000000-0000-0000-0000-000000000000}"/>
  <bookViews>
    <workbookView xWindow="-120" yWindow="-120" windowWidth="20730" windowHeight="11160" xr2:uid="{00000000-000D-0000-FFFF-FFFF00000000}"/>
  </bookViews>
  <sheets>
    <sheet name="Meldunek miesięczn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Arkusz13!$A$1:$E$145</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21" i="1" l="1"/>
  <c r="H221" i="1"/>
  <c r="K203" i="1"/>
  <c r="T139" i="1"/>
  <c r="T138" i="1"/>
  <c r="T137" i="1"/>
  <c r="T136" i="1"/>
  <c r="T135" i="1"/>
  <c r="T134" i="1"/>
  <c r="T133" i="1"/>
  <c r="T132" i="1"/>
  <c r="T131" i="1"/>
  <c r="T130" i="1"/>
  <c r="T129" i="1"/>
  <c r="T128" i="1"/>
  <c r="T127" i="1"/>
  <c r="T126" i="1"/>
  <c r="T125" i="1"/>
  <c r="S139" i="1"/>
  <c r="T140" i="1" l="1"/>
  <c r="S126" i="1"/>
  <c r="S127" i="1"/>
  <c r="S128" i="1"/>
  <c r="S129" i="1"/>
  <c r="S130" i="1"/>
  <c r="S131" i="1"/>
  <c r="S132" i="1"/>
  <c r="S133" i="1"/>
  <c r="S134" i="1"/>
  <c r="S135" i="1"/>
  <c r="S136" i="1"/>
  <c r="S137" i="1"/>
  <c r="S138" i="1"/>
  <c r="S125" i="1"/>
  <c r="R126" i="1"/>
  <c r="R127" i="1"/>
  <c r="R128" i="1"/>
  <c r="R129" i="1"/>
  <c r="R130" i="1"/>
  <c r="R131" i="1"/>
  <c r="R132" i="1"/>
  <c r="R133" i="1"/>
  <c r="R134" i="1"/>
  <c r="R135" i="1"/>
  <c r="R136" i="1"/>
  <c r="R137" i="1"/>
  <c r="R138" i="1"/>
  <c r="R139" i="1"/>
  <c r="R125" i="1"/>
  <c r="Q126" i="1"/>
  <c r="Q127" i="1"/>
  <c r="Q128" i="1"/>
  <c r="Q129" i="1"/>
  <c r="Q130" i="1"/>
  <c r="Q131" i="1"/>
  <c r="Q132" i="1"/>
  <c r="Q133" i="1"/>
  <c r="Q134" i="1"/>
  <c r="Q135" i="1"/>
  <c r="Q136" i="1"/>
  <c r="Q137" i="1"/>
  <c r="Q138" i="1"/>
  <c r="Q139" i="1"/>
  <c r="P126" i="1"/>
  <c r="P127" i="1"/>
  <c r="P128" i="1"/>
  <c r="P129" i="1"/>
  <c r="P130" i="1"/>
  <c r="P131" i="1"/>
  <c r="P132" i="1"/>
  <c r="P133" i="1"/>
  <c r="P134" i="1"/>
  <c r="P135" i="1"/>
  <c r="P136" i="1"/>
  <c r="P137" i="1"/>
  <c r="P138" i="1"/>
  <c r="P139" i="1"/>
  <c r="O126" i="1"/>
  <c r="O127" i="1"/>
  <c r="O128" i="1"/>
  <c r="O129" i="1"/>
  <c r="O130" i="1"/>
  <c r="O131" i="1"/>
  <c r="O132" i="1"/>
  <c r="O133" i="1"/>
  <c r="O134" i="1"/>
  <c r="O135" i="1"/>
  <c r="O136" i="1"/>
  <c r="O137" i="1"/>
  <c r="O138" i="1"/>
  <c r="O139" i="1"/>
  <c r="N126" i="1"/>
  <c r="N127" i="1"/>
  <c r="N128" i="1"/>
  <c r="N129" i="1"/>
  <c r="N130" i="1"/>
  <c r="N131" i="1"/>
  <c r="N132" i="1"/>
  <c r="N133" i="1"/>
  <c r="N134" i="1"/>
  <c r="N135" i="1"/>
  <c r="N136" i="1"/>
  <c r="N137" i="1"/>
  <c r="N138" i="1"/>
  <c r="N139" i="1"/>
  <c r="L126" i="1"/>
  <c r="L127" i="1"/>
  <c r="L128" i="1"/>
  <c r="L129" i="1"/>
  <c r="L130" i="1"/>
  <c r="L131" i="1"/>
  <c r="L136" i="1"/>
  <c r="L137" i="1"/>
  <c r="L138" i="1"/>
  <c r="L139" i="1"/>
  <c r="U139" i="1" l="1"/>
  <c r="V139" i="1" s="1"/>
  <c r="U131" i="1"/>
  <c r="V131" i="1" s="1"/>
  <c r="U127" i="1"/>
  <c r="V127" i="1" s="1"/>
  <c r="U135" i="1"/>
  <c r="V135" i="1" s="1"/>
  <c r="U138" i="1"/>
  <c r="V138" i="1" s="1"/>
  <c r="U134" i="1"/>
  <c r="V134" i="1" s="1"/>
  <c r="U130" i="1"/>
  <c r="V130" i="1" s="1"/>
  <c r="U126" i="1"/>
  <c r="V126" i="1" s="1"/>
  <c r="U129" i="1"/>
  <c r="V129" i="1" s="1"/>
  <c r="U137" i="1"/>
  <c r="V137" i="1" s="1"/>
  <c r="U133" i="1"/>
  <c r="V133" i="1" s="1"/>
  <c r="U125" i="1"/>
  <c r="U136" i="1"/>
  <c r="V136" i="1" s="1"/>
  <c r="U132" i="1"/>
  <c r="V132" i="1" s="1"/>
  <c r="U128" i="1"/>
  <c r="V128" i="1" s="1"/>
  <c r="J468" i="1"/>
  <c r="V469" i="1" l="1"/>
  <c r="S469" i="1"/>
  <c r="P469" i="1"/>
  <c r="M469" i="1"/>
  <c r="J469" i="1"/>
  <c r="O298" i="1" l="1"/>
  <c r="S298" i="1" s="1"/>
  <c r="I296" i="1" l="1"/>
  <c r="M296" i="1" s="1"/>
  <c r="O295" i="1"/>
  <c r="S295" i="1" s="1"/>
  <c r="T384" i="1" l="1"/>
  <c r="T385" i="1"/>
  <c r="T386" i="1"/>
  <c r="T387" i="1"/>
  <c r="T388" i="1"/>
  <c r="T383" i="1"/>
  <c r="R384" i="1"/>
  <c r="R385" i="1"/>
  <c r="R386" i="1"/>
  <c r="R387" i="1"/>
  <c r="R388" i="1"/>
  <c r="R383" i="1"/>
  <c r="P384" i="1"/>
  <c r="P385" i="1"/>
  <c r="P386" i="1"/>
  <c r="P387" i="1"/>
  <c r="P388" i="1"/>
  <c r="P383" i="1"/>
  <c r="M384" i="1"/>
  <c r="M385" i="1"/>
  <c r="M386" i="1"/>
  <c r="M387" i="1"/>
  <c r="M388" i="1"/>
  <c r="M383" i="1"/>
  <c r="H384" i="1"/>
  <c r="H385" i="1"/>
  <c r="H386" i="1"/>
  <c r="H387" i="1"/>
  <c r="H388" i="1"/>
  <c r="F384" i="1"/>
  <c r="F385" i="1"/>
  <c r="F386" i="1"/>
  <c r="F387" i="1"/>
  <c r="F388" i="1"/>
  <c r="D384" i="1"/>
  <c r="D385" i="1"/>
  <c r="D386" i="1"/>
  <c r="D387" i="1"/>
  <c r="D388" i="1"/>
  <c r="A384" i="1"/>
  <c r="A385" i="1"/>
  <c r="A386" i="1"/>
  <c r="A387" i="1"/>
  <c r="A388" i="1"/>
  <c r="R389" i="1" l="1"/>
  <c r="T389" i="1"/>
  <c r="P389" i="1"/>
  <c r="G264" i="1"/>
  <c r="G255" i="1"/>
  <c r="M56" i="1"/>
  <c r="L123" i="1"/>
  <c r="M22" i="1"/>
  <c r="G416" i="1"/>
  <c r="G292" i="1"/>
  <c r="G428" i="1"/>
  <c r="M380" i="1"/>
  <c r="A380" i="1"/>
  <c r="G324" i="1"/>
  <c r="E9" i="1"/>
  <c r="P268" i="1"/>
  <c r="M268" i="1"/>
  <c r="J268" i="1"/>
  <c r="G268" i="1"/>
  <c r="P267" i="1"/>
  <c r="M267" i="1"/>
  <c r="J267" i="1"/>
  <c r="G267" i="1"/>
  <c r="P266" i="1"/>
  <c r="M266" i="1"/>
  <c r="J266" i="1"/>
  <c r="G266" i="1"/>
  <c r="P259" i="1"/>
  <c r="M259" i="1"/>
  <c r="J259" i="1"/>
  <c r="G259" i="1"/>
  <c r="J258" i="1"/>
  <c r="M258" i="1"/>
  <c r="P258" i="1"/>
  <c r="G258" i="1"/>
  <c r="P257" i="1"/>
  <c r="M257" i="1"/>
  <c r="J257" i="1"/>
  <c r="G257" i="1"/>
  <c r="Q167" i="1"/>
  <c r="N167" i="1"/>
  <c r="L167" i="1"/>
  <c r="L125" i="1"/>
  <c r="Q87" i="1"/>
  <c r="O87" i="1"/>
  <c r="Q86" i="1"/>
  <c r="O86" i="1"/>
  <c r="Q85" i="1"/>
  <c r="O85" i="1"/>
  <c r="Q84" i="1"/>
  <c r="O84" i="1"/>
  <c r="Q60" i="1"/>
  <c r="O60" i="1"/>
  <c r="M60" i="1"/>
  <c r="Q59" i="1"/>
  <c r="O59" i="1"/>
  <c r="M59" i="1"/>
  <c r="Q58" i="1"/>
  <c r="O58" i="1"/>
  <c r="Q26" i="1"/>
  <c r="O26" i="1"/>
  <c r="M26" i="1"/>
  <c r="Q25" i="1"/>
  <c r="O25" i="1"/>
  <c r="M25" i="1"/>
  <c r="Q24" i="1"/>
  <c r="O24" i="1"/>
  <c r="M24" i="1"/>
  <c r="Q51" i="1"/>
  <c r="O51" i="1"/>
  <c r="Q50" i="1"/>
  <c r="O50" i="1"/>
  <c r="Q49" i="1"/>
  <c r="O49" i="1"/>
  <c r="Q48" i="1"/>
  <c r="O48" i="1"/>
  <c r="V468" i="1"/>
  <c r="S468" i="1"/>
  <c r="P468" i="1"/>
  <c r="M468" i="1"/>
  <c r="V467" i="1"/>
  <c r="S467" i="1"/>
  <c r="P467" i="1"/>
  <c r="M467" i="1"/>
  <c r="J467" i="1"/>
  <c r="V466" i="1"/>
  <c r="S466" i="1"/>
  <c r="P466" i="1"/>
  <c r="M466" i="1"/>
  <c r="J466" i="1"/>
  <c r="V465" i="1"/>
  <c r="S465" i="1"/>
  <c r="P465" i="1"/>
  <c r="M465" i="1"/>
  <c r="J465" i="1"/>
  <c r="V464" i="1"/>
  <c r="S464" i="1"/>
  <c r="P464" i="1"/>
  <c r="M464" i="1"/>
  <c r="J464" i="1"/>
  <c r="S431" i="1"/>
  <c r="S432" i="1"/>
  <c r="S433" i="1"/>
  <c r="S434" i="1"/>
  <c r="S435" i="1"/>
  <c r="S430" i="1"/>
  <c r="P431" i="1"/>
  <c r="P432" i="1"/>
  <c r="P433" i="1"/>
  <c r="P434" i="1"/>
  <c r="P435" i="1"/>
  <c r="P430" i="1"/>
  <c r="M431" i="1"/>
  <c r="M432" i="1"/>
  <c r="M433" i="1"/>
  <c r="M434" i="1"/>
  <c r="M435" i="1"/>
  <c r="M430" i="1"/>
  <c r="J431" i="1"/>
  <c r="J432" i="1"/>
  <c r="J433" i="1"/>
  <c r="J434" i="1"/>
  <c r="J435" i="1"/>
  <c r="J430" i="1"/>
  <c r="G431" i="1"/>
  <c r="G432" i="1"/>
  <c r="G433" i="1"/>
  <c r="G434" i="1"/>
  <c r="G435" i="1"/>
  <c r="G430" i="1"/>
  <c r="C431" i="1"/>
  <c r="C432" i="1"/>
  <c r="C433" i="1"/>
  <c r="C434" i="1"/>
  <c r="C435" i="1"/>
  <c r="C430" i="1"/>
  <c r="S419" i="1"/>
  <c r="S420" i="1"/>
  <c r="S421" i="1"/>
  <c r="S422" i="1"/>
  <c r="S423" i="1"/>
  <c r="S418" i="1"/>
  <c r="P419" i="1"/>
  <c r="P420" i="1"/>
  <c r="P421" i="1"/>
  <c r="P422" i="1"/>
  <c r="P423" i="1"/>
  <c r="P418" i="1"/>
  <c r="M419" i="1"/>
  <c r="M420" i="1"/>
  <c r="M421" i="1"/>
  <c r="M422" i="1"/>
  <c r="M423" i="1"/>
  <c r="M418" i="1"/>
  <c r="J419" i="1"/>
  <c r="J420" i="1"/>
  <c r="J421" i="1"/>
  <c r="J422" i="1"/>
  <c r="J423" i="1"/>
  <c r="J418" i="1"/>
  <c r="G419" i="1"/>
  <c r="G420" i="1"/>
  <c r="G421" i="1"/>
  <c r="G422" i="1"/>
  <c r="G423" i="1"/>
  <c r="G418" i="1"/>
  <c r="C419" i="1"/>
  <c r="C420" i="1"/>
  <c r="C421" i="1"/>
  <c r="C422" i="1"/>
  <c r="C423" i="1"/>
  <c r="C418" i="1"/>
  <c r="H383" i="1"/>
  <c r="F383" i="1"/>
  <c r="D383" i="1"/>
  <c r="A383" i="1"/>
  <c r="Q328" i="1"/>
  <c r="U328" i="1" s="1"/>
  <c r="Q329" i="1"/>
  <c r="U329" i="1" s="1"/>
  <c r="Q330" i="1"/>
  <c r="U330" i="1" s="1"/>
  <c r="Q331" i="1"/>
  <c r="U331" i="1" s="1"/>
  <c r="Q332" i="1"/>
  <c r="U332" i="1" s="1"/>
  <c r="Q327" i="1"/>
  <c r="U327" i="1" s="1"/>
  <c r="O328" i="1"/>
  <c r="S328" i="1" s="1"/>
  <c r="O329" i="1"/>
  <c r="S329" i="1" s="1"/>
  <c r="O330" i="1"/>
  <c r="S330" i="1" s="1"/>
  <c r="O331" i="1"/>
  <c r="S331" i="1" s="1"/>
  <c r="O332" i="1"/>
  <c r="S332" i="1" s="1"/>
  <c r="O327" i="1"/>
  <c r="S327" i="1" s="1"/>
  <c r="I328" i="1"/>
  <c r="M328" i="1" s="1"/>
  <c r="I329" i="1"/>
  <c r="M329" i="1" s="1"/>
  <c r="I330" i="1"/>
  <c r="M330" i="1" s="1"/>
  <c r="I331" i="1"/>
  <c r="M331" i="1" s="1"/>
  <c r="I332" i="1"/>
  <c r="M332" i="1" s="1"/>
  <c r="I327" i="1"/>
  <c r="M327" i="1" s="1"/>
  <c r="G327" i="1"/>
  <c r="K327" i="1" s="1"/>
  <c r="G328" i="1"/>
  <c r="K328" i="1" s="1"/>
  <c r="G329" i="1"/>
  <c r="K329" i="1" s="1"/>
  <c r="G330" i="1"/>
  <c r="K330" i="1" s="1"/>
  <c r="G331" i="1"/>
  <c r="K331" i="1" s="1"/>
  <c r="G332" i="1"/>
  <c r="K332" i="1" s="1"/>
  <c r="C328" i="1"/>
  <c r="C329" i="1"/>
  <c r="C330" i="1"/>
  <c r="C331" i="1"/>
  <c r="C332" i="1"/>
  <c r="C327" i="1"/>
  <c r="Q296" i="1"/>
  <c r="U296" i="1" s="1"/>
  <c r="Q297" i="1"/>
  <c r="U297" i="1" s="1"/>
  <c r="Q298" i="1"/>
  <c r="U298" i="1" s="1"/>
  <c r="Q299" i="1"/>
  <c r="U299" i="1" s="1"/>
  <c r="Q300" i="1"/>
  <c r="U300" i="1" s="1"/>
  <c r="Q295" i="1"/>
  <c r="U295" i="1" s="1"/>
  <c r="O296" i="1"/>
  <c r="S296" i="1" s="1"/>
  <c r="O297" i="1"/>
  <c r="S297" i="1" s="1"/>
  <c r="O299" i="1"/>
  <c r="S299" i="1" s="1"/>
  <c r="O300" i="1"/>
  <c r="S300" i="1" s="1"/>
  <c r="C296" i="1"/>
  <c r="C297" i="1"/>
  <c r="C298" i="1"/>
  <c r="C299" i="1"/>
  <c r="C300" i="1"/>
  <c r="I297" i="1"/>
  <c r="M297" i="1" s="1"/>
  <c r="I298" i="1"/>
  <c r="M298" i="1" s="1"/>
  <c r="I299" i="1"/>
  <c r="M299" i="1" s="1"/>
  <c r="I300" i="1"/>
  <c r="M300" i="1" s="1"/>
  <c r="I295" i="1"/>
  <c r="M295" i="1" s="1"/>
  <c r="G296" i="1"/>
  <c r="K296" i="1" s="1"/>
  <c r="G297" i="1"/>
  <c r="K297" i="1" s="1"/>
  <c r="G298" i="1"/>
  <c r="K298" i="1" s="1"/>
  <c r="G299" i="1"/>
  <c r="K299" i="1" s="1"/>
  <c r="G300" i="1"/>
  <c r="K300" i="1" s="1"/>
  <c r="G295" i="1"/>
  <c r="K295" i="1" s="1"/>
  <c r="C295" i="1"/>
  <c r="M61" i="1" l="1"/>
  <c r="M260" i="1"/>
  <c r="Q61" i="1"/>
  <c r="G269" i="1"/>
  <c r="J269" i="1"/>
  <c r="M269" i="1"/>
  <c r="P269" i="1"/>
  <c r="M301" i="1"/>
  <c r="K61" i="1"/>
  <c r="J470" i="1"/>
  <c r="V470" i="1"/>
  <c r="S470" i="1"/>
  <c r="V125" i="1"/>
  <c r="P470" i="1"/>
  <c r="M470" i="1"/>
  <c r="O61" i="1"/>
  <c r="G260" i="1"/>
  <c r="J260" i="1"/>
  <c r="Q88" i="1"/>
  <c r="S436" i="1"/>
  <c r="P260" i="1"/>
  <c r="G424" i="1"/>
  <c r="M424" i="1"/>
  <c r="S424" i="1"/>
  <c r="F389" i="1"/>
  <c r="O88" i="1"/>
  <c r="J436" i="1"/>
  <c r="P436" i="1"/>
  <c r="G436" i="1"/>
  <c r="M436" i="1"/>
  <c r="P424" i="1"/>
  <c r="J424" i="1"/>
  <c r="D389" i="1"/>
  <c r="H389" i="1"/>
  <c r="S140" i="1"/>
  <c r="R140" i="1"/>
  <c r="Q140" i="1"/>
  <c r="P140" i="1"/>
  <c r="O140" i="1"/>
  <c r="N140" i="1"/>
  <c r="L140" i="1"/>
  <c r="Q52" i="1"/>
  <c r="O52" i="1"/>
  <c r="Q27" i="1"/>
  <c r="O27" i="1"/>
  <c r="M27" i="1"/>
  <c r="K27" i="1"/>
  <c r="Q333" i="1"/>
  <c r="O333" i="1"/>
  <c r="M333" i="1"/>
  <c r="K333" i="1"/>
  <c r="I333" i="1"/>
  <c r="G333" i="1"/>
  <c r="Q301" i="1"/>
  <c r="O301" i="1"/>
  <c r="I301" i="1"/>
  <c r="G301" i="1"/>
  <c r="U140" i="1" l="1"/>
  <c r="V140" i="1"/>
  <c r="S301" i="1"/>
  <c r="U301" i="1"/>
  <c r="S333" i="1"/>
  <c r="U333" i="1"/>
  <c r="K301"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SP_Meldunek_parametry" type="5" refreshedVersion="5" savePassword="1" deleted="1" background="1" saveData="1" credentials="none">
    <dbPr connection="" command=""/>
  </connection>
  <connection id="2" xr16:uid="{00000000-0015-0000-FFFF-FFFF01000000}" keepAlive="1" name="SP_Meldunek_sekcja_I_tab_1" type="5" refreshedVersion="5" savePassword="1" deleted="1" background="1" saveData="1" credentials="none">
    <dbPr connection="" command=""/>
  </connection>
  <connection id="3" xr16:uid="{00000000-0015-0000-FFFF-FFFF02000000}" keepAlive="1" name="SP_Meldunek_sekcja_I_tab_2" type="5" refreshedVersion="5" savePassword="1" deleted="1" background="1" saveData="1" credentials="none">
    <dbPr connection="" command=""/>
  </connection>
  <connection id="4" xr16:uid="{00000000-0015-0000-FFFF-FFFF03000000}" keepAlive="1" name="SP_Meldunek_sekcja_II_tab_1" type="5" refreshedVersion="5" savePassword="1" deleted="1" background="1" saveData="1" credentials="none">
    <dbPr connection="" command=""/>
  </connection>
  <connection id="5" xr16:uid="{00000000-0015-0000-FFFF-FFFF04000000}" keepAlive="1" name="SP_Meldunek_sekcja_II_tab_2" type="5" refreshedVersion="5" savePassword="1" deleted="1" background="1" saveData="1" credentials="none">
    <dbPr connection="" command=""/>
  </connection>
  <connection id="6" xr16:uid="{00000000-0015-0000-FFFF-FFFF05000000}" keepAlive="1" name="SP_Meldunek_sekcja_III_tab_1" type="5" refreshedVersion="5" savePassword="1" deleted="1" background="1" saveData="1" credentials="none">
    <dbPr connection="" command=""/>
  </connection>
  <connection id="7" xr16:uid="{00000000-0015-0000-FFFF-FFFF06000000}" keepAlive="1" name="SP_Meldunek_sekcja_III_tab_2" type="5" refreshedVersion="5" savePassword="1" deleted="1" background="1" saveData="1" credentials="none">
    <dbPr connection="" command=""/>
  </connection>
  <connection id="8" xr16:uid="{00000000-0015-0000-FFFF-FFFF07000000}" keepAlive="1" name="SP_Meldunek_sekcja_IV" type="5" refreshedVersion="5" savePassword="1" deleted="1" background="1" saveData="1" credentials="none">
    <dbPr connection="" command=""/>
  </connection>
  <connection id="9" xr16:uid="{00000000-0015-0000-FFFF-FFFF08000000}" keepAlive="1" name="SP_Meldunek_sekcja_IX_tab_1" type="5" refreshedVersion="5" savePassword="1" deleted="1" background="1" saveData="1" credentials="none">
    <dbPr connection="" command=""/>
  </connection>
  <connection id="10" xr16:uid="{00000000-0015-0000-FFFF-FFFF09000000}" keepAlive="1" name="SP_Meldunek_sekcja_IX_tab_2" type="5" refreshedVersion="5" savePassword="1" deleted="1" background="1" saveData="1" credentials="none">
    <dbPr connection="" command=""/>
  </connection>
  <connection id="11" xr16:uid="{00000000-0015-0000-FFFF-FFFF0A000000}" keepAlive="1" name="SP_Meldunek_sekcja_V_tab_1" type="5" refreshedVersion="5" savePassword="1" deleted="1" background="1" saveData="1" credentials="none">
    <dbPr connection="" command=""/>
  </connection>
  <connection id="12" xr16:uid="{00000000-0015-0000-FFFF-FFFF0B000000}" keepAlive="1" name="SP_Meldunek_sekcja_V_tab_2" type="5" refreshedVersion="5" savePassword="1" deleted="1" background="1" saveData="1" credentials="none">
    <dbPr connection="" command=""/>
  </connection>
  <connection id="13" xr16:uid="{00000000-0015-0000-FFFF-FFFF0C000000}" keepAlive="1" name="SP_Meldunek_sekcja_V_tab_3" type="5" refreshedVersion="5" savePassword="1" deleted="1" background="1" saveData="1" credentials="none">
    <dbPr connection="" command=""/>
  </connection>
  <connection id="14" xr16:uid="{00000000-0015-0000-FFFF-FFFF0D000000}" keepAlive="1" name="SP_Meldunek_sekcja_V_tab_4" type="5" refreshedVersion="5" savePassword="1" deleted="1" background="1" saveData="1" credentials="none">
    <dbPr connection="" command=""/>
  </connection>
  <connection id="15" xr16:uid="{00000000-0015-0000-FFFF-FFFF0E000000}" keepAlive="1" name="SP_Meldunek_sekcja_VI_tab_1" type="5" refreshedVersion="5" savePassword="1" deleted="1" background="1" saveData="1" credentials="none">
    <dbPr connection="" command=""/>
  </connection>
  <connection id="16" xr16:uid="{00000000-0015-0000-FFFF-FFFF0F000000}" keepAlive="1" name="SP_Meldunek_sekcja_VI_tab_2" type="5" refreshedVersion="5" savePassword="1" deleted="1" background="1" saveData="1" credentials="none">
    <dbPr connection="" command=""/>
  </connection>
  <connection id="17" xr16:uid="{00000000-0015-0000-FFFF-FFFF10000000}"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xr16:uid="{00000000-0015-0000-FFFF-FFFF11000000}" keepAlive="1" name="SP_Meldunek_sekcja_VIII" type="5" refreshedVersion="5" savePassword="1" deleted="1" background="1" saveData="1" credentials="none">
    <dbPr connection="" command=""/>
  </connection>
</connections>
</file>

<file path=xl/sharedStrings.xml><?xml version="1.0" encoding="utf-8"?>
<sst xmlns="http://schemas.openxmlformats.org/spreadsheetml/2006/main" count="1001" uniqueCount="180">
  <si>
    <t>Obywatelstwo</t>
  </si>
  <si>
    <t>Razem</t>
  </si>
  <si>
    <t>Sprawa</t>
  </si>
  <si>
    <t>wnioski</t>
  </si>
  <si>
    <t>pobyt tolerowany</t>
  </si>
  <si>
    <t>świadczenia poza ośrodkiem</t>
  </si>
  <si>
    <t>opuścili ośrodek</t>
  </si>
  <si>
    <t>nowo przyjęci</t>
  </si>
  <si>
    <t>osoby</t>
  </si>
  <si>
    <t>Cudzoziemcy</t>
  </si>
  <si>
    <t>Osoby</t>
  </si>
  <si>
    <t>zaproszenie</t>
  </si>
  <si>
    <t>utrzymanie</t>
  </si>
  <si>
    <t>wpis</t>
  </si>
  <si>
    <t>wpis SIS</t>
  </si>
  <si>
    <t>wykreślenie</t>
  </si>
  <si>
    <t>wykreślenie SIS</t>
  </si>
  <si>
    <t>wnioski cudz.</t>
  </si>
  <si>
    <t>konsultacje</t>
  </si>
  <si>
    <t>telegramy</t>
  </si>
  <si>
    <t>inne państwo</t>
  </si>
  <si>
    <t>fakultatywne</t>
  </si>
  <si>
    <t>decyzje</t>
  </si>
  <si>
    <t>Czynności</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</si>
  <si>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</si>
  <si>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</si>
  <si>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</si>
  <si>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</si>
  <si>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</si>
  <si>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</si>
  <si>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</si>
  <si>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</si>
  <si>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</si>
  <si>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</si>
  <si>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</si>
  <si>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</si>
  <si>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</si>
  <si>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</si>
  <si>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</si>
  <si>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</si>
  <si>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</si>
  <si>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</si>
  <si>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</si>
  <si>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</si>
  <si>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</si>
  <si>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</si>
  <si>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</si>
  <si>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</si>
  <si>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X. Ogólne trendy</t>
  </si>
  <si>
    <t>Placówka</t>
  </si>
  <si>
    <t>RAZEM</t>
  </si>
  <si>
    <t>Lwów</t>
  </si>
  <si>
    <t>Łuck</t>
  </si>
  <si>
    <t>uchylenie 
i umorzenie</t>
  </si>
  <si>
    <t>Transfer</t>
  </si>
  <si>
    <t>SUMA</t>
  </si>
  <si>
    <t>Państwo</t>
  </si>
  <si>
    <t>Wniosek IN</t>
  </si>
  <si>
    <t>Decyzja pozytywna</t>
  </si>
  <si>
    <t>Wniosek OUT</t>
  </si>
  <si>
    <t>Status uchodźcy</t>
  </si>
  <si>
    <t>Ochrona uzupełniająca</t>
  </si>
  <si>
    <t>Pobyt tolerowany</t>
  </si>
  <si>
    <t>Umorzenie</t>
  </si>
  <si>
    <t>Zezwolenia cofnięte</t>
  </si>
  <si>
    <t>Zezwolenia wydane</t>
  </si>
  <si>
    <t xml:space="preserve">Informacja o działalności 
Urzędu do Spraw Cudzoziemców 
</t>
  </si>
  <si>
    <t>Ochrona międzynarodowa</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</si>
  <si>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</si>
  <si>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</si>
  <si>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</si>
  <si>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</si>
  <si>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</si>
  <si>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</si>
  <si>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</si>
  <si>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</si>
  <si>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</si>
  <si>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</si>
  <si>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</si>
  <si>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</si>
  <si>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</si>
  <si>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</si>
  <si>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</si>
  <si>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</si>
  <si>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</si>
  <si>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</si>
  <si>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</si>
  <si>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</si>
  <si>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</si>
  <si>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</si>
  <si>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</si>
  <si>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zawiesz. wpisów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</si>
  <si>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</si>
  <si>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</si>
  <si>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</si>
  <si>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</si>
  <si>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</si>
  <si>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</si>
  <si>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</si>
  <si>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</si>
  <si>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</si>
  <si>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</si>
  <si>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</si>
  <si>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</si>
  <si>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</si>
  <si>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</si>
  <si>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</si>
  <si>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</si>
  <si>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</si>
  <si>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</si>
  <si>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</si>
  <si>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</si>
  <si>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</si>
  <si>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</si>
  <si>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</si>
  <si>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</si>
  <si>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</si>
  <si>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</si>
  <si>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</si>
  <si>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</si>
  <si>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</si>
  <si>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</si>
  <si>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</si>
  <si>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</si>
  <si>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</si>
  <si>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</si>
  <si>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Wnioskujacy</t>
  </si>
  <si>
    <t>Decyzje</t>
  </si>
  <si>
    <t>Inne_panstwo</t>
  </si>
  <si>
    <t>Konsul_RP</t>
  </si>
  <si>
    <t>Czynnosc</t>
  </si>
  <si>
    <t>zawieszenie wpisów</t>
  </si>
  <si>
    <t>małoletni</t>
  </si>
  <si>
    <t>WNIOSEK O ZAREJESTROWANIE POBYTU OBYWATELA UE</t>
  </si>
  <si>
    <t>TADŻYKISTAN</t>
  </si>
  <si>
    <t>WZNOWIENIA</t>
  </si>
  <si>
    <t>BELGIA</t>
  </si>
  <si>
    <t>WŁOCHY</t>
  </si>
  <si>
    <r>
      <t>*</t>
    </r>
    <r>
      <rPr>
        <i/>
        <sz val="6"/>
        <color theme="1"/>
        <rFont val="Roboto"/>
        <charset val="238"/>
      </rPr>
      <t xml:space="preserve"> zgodnie z nowym aquis azylowym od 1.01.2014 r. wznowienie postępowania po tzw. transferze dublińskim liczy się jako kolejny wniosek o nadanie statusu uchodźcy</t>
    </r>
  </si>
  <si>
    <t>obligatoryjne</t>
  </si>
  <si>
    <t xml:space="preserve">I. Wnioski, które wpłynęły do wojewodów w sprawie zezwolenia na pobyt czasowy, pobyt stały i pobyt rezydenta długoterminowego UE oraz wydane w tych sprawach decyzje:
</t>
  </si>
  <si>
    <t>II. Odwołania od decyzji wydanych w I instancji w sprawie legalizacji pobytu cudzoziemców na terytorium RP, odpowiedzi na skargi oraz wnioski o udzielenie zezwolenia na pobyt stały dla członków rodzin repatriantów:</t>
  </si>
  <si>
    <t>III. Wykaz cudzoziemców, których pobyt na terytorium RP jest niepożądany</t>
  </si>
  <si>
    <t>IV. Konsultacje wizowe</t>
  </si>
  <si>
    <t>V.  Informacja o Małym Ruchu Granicznym</t>
  </si>
  <si>
    <t>VI. Przyjęte wnioski o udzielenie ochrony międzynarodowej w RP:</t>
  </si>
  <si>
    <t>VII. Stosowanie Rozporządzenia  Dublińskiego*:</t>
  </si>
  <si>
    <t>VIII. Wydane decyzje w sprawie o udzielenie ochrony międzynarodowej:</t>
  </si>
  <si>
    <t>IX. Cudzoziemcy, w sprawie których wszczęto postępowanie o udzielenie ochrony międzynarodowej i którym zapewniono zakwaterowanie w ośrodkach dla cudzoziemców:</t>
  </si>
  <si>
    <t>01.07.2026</t>
  </si>
  <si>
    <t>31.07.2026</t>
  </si>
  <si>
    <t>01.01.2026</t>
  </si>
  <si>
    <t>BIAŁORUŚ</t>
  </si>
  <si>
    <t>TURCJA</t>
  </si>
  <si>
    <t>KAMERUN</t>
  </si>
  <si>
    <t>AFGANISTAN</t>
  </si>
  <si>
    <t>NIDERLANDY</t>
  </si>
  <si>
    <t>CHORWACJA</t>
  </si>
  <si>
    <t>HISZPANIA</t>
  </si>
  <si>
    <t>ŁOTWA</t>
  </si>
  <si>
    <t>MOŁDOWA</t>
  </si>
  <si>
    <t>25.07.2026 - 31.07.2026</t>
  </si>
  <si>
    <t>18.07.2026 - 24.07.2026</t>
  </si>
  <si>
    <t>11.07.2026 - 17.07.2026</t>
  </si>
  <si>
    <t>04.07.2026 - 10.07.2026</t>
  </si>
  <si>
    <t>27.06.2026 - 03.07.2026</t>
  </si>
  <si>
    <t>WNIOSEK O WYDANIE DOKUMENTU POTWIERDZAJĄCEGO PRAWO STAŁEGO POBYTU</t>
  </si>
  <si>
    <t>WNIOSEK O WYDANIE KARTY POBYTU CZŁONKA RODZINY OBYWATELA UE</t>
  </si>
  <si>
    <t>WNIOSEK O WYDANIE KARTY STAŁEGO POBYTU (CZŁONKA RODZINY OBYWATELA UE)</t>
  </si>
  <si>
    <t>Warszawa, 11 sierpnia 2026 r.</t>
  </si>
  <si>
    <r>
      <rPr>
        <b/>
        <sz val="10"/>
        <color theme="1"/>
        <rFont val="Roboto"/>
        <charset val="238"/>
      </rPr>
      <t>W lipcu 2026 r.</t>
    </r>
    <r>
      <rPr>
        <sz val="10"/>
        <color theme="1"/>
        <rFont val="Roboto"/>
        <charset val="238"/>
      </rPr>
      <t xml:space="preserve"> cudzoziemcy złożyli </t>
    </r>
    <r>
      <rPr>
        <b/>
        <sz val="10"/>
        <color theme="1"/>
        <rFont val="Roboto"/>
        <charset val="238"/>
      </rPr>
      <t>39 tys. wniosków</t>
    </r>
    <r>
      <rPr>
        <sz val="10"/>
        <color theme="1"/>
        <rFont val="Roboto"/>
        <charset val="238"/>
      </rPr>
      <t xml:space="preserve"> o udzielenie zezwoleń na pobyt, z czego zdecydowana większość (91%) dotyczyła </t>
    </r>
    <r>
      <rPr>
        <b/>
        <sz val="10"/>
        <color theme="1"/>
        <rFont val="Roboto"/>
        <charset val="238"/>
      </rPr>
      <t>pobytu czasowego</t>
    </r>
    <r>
      <rPr>
        <sz val="10"/>
        <color theme="1"/>
        <rFont val="Roboto"/>
        <charset val="238"/>
      </rPr>
      <t xml:space="preserve"> (35 tys.).           O pobyt stały wnioskowało 1,1 tys. osób (3%), a o status rezydenta długoterminowego UE – 2,5 tys. wnioskodawców (6%). 
</t>
    </r>
    <r>
      <rPr>
        <b/>
        <sz val="10"/>
        <color theme="1"/>
        <rFont val="Roboto"/>
        <charset val="238"/>
      </rPr>
      <t>Główne państwa pochodzenia:</t>
    </r>
    <r>
      <rPr>
        <sz val="10"/>
        <color theme="1"/>
        <rFont val="Roboto"/>
        <charset val="238"/>
      </rPr>
      <t xml:space="preserve"> Listę otwierają obywatele Ukrainy (72% – 28 tys.), a następnie Białorusi (2,5 tys.) oraz Kolumbii (1,4 tys.). 
</t>
    </r>
    <r>
      <rPr>
        <b/>
        <sz val="10"/>
        <color theme="1"/>
        <rFont val="Roboto"/>
        <charset val="238"/>
      </rPr>
      <t>Wiek i płeć:</t>
    </r>
    <r>
      <rPr>
        <sz val="10"/>
        <color theme="1"/>
        <rFont val="Roboto"/>
        <charset val="238"/>
      </rPr>
      <t xml:space="preserve"> Imigracja ma charakter wybitnie zarobkowy – aż 81% wnioskodawców to osoby w wieku produkcyjnym (równomiernie rozłożone między grupy 18–34 oraz 35–64 lata). Wśród dzieci dominują osoby do 13. roku życia (4,9 tys.). Przewaga mężczyzn (54%) wynika prawdopodobnie ze specyfiki sektorów budowlanego, transportowego i przemysłowego. 
Cudzoziemcy wybierają regiony o najsilniejszych rynkach pracy. Ponad dwie trzecie wszystkich wniosków (69%) wpłynęła do czterech urzędów wojewódzkich:
* Mazowieckiego (11,2 tys. – 29%),
* Wielkopolskiego (6,3 tys.),
* Dolnośląskiego (5 tys.),
* Małopolskiego (4,2 tys.).  
</t>
    </r>
    <r>
      <rPr>
        <b/>
        <sz val="10"/>
        <color theme="1"/>
        <rFont val="Roboto"/>
        <charset val="238"/>
      </rPr>
      <t>W lipcu urzędy</t>
    </r>
    <r>
      <rPr>
        <sz val="10"/>
        <color theme="1"/>
        <rFont val="Roboto"/>
        <charset val="238"/>
      </rPr>
      <t xml:space="preserve"> zakończyły postępowania w </t>
    </r>
    <r>
      <rPr>
        <b/>
        <sz val="10"/>
        <color theme="1"/>
        <rFont val="Roboto"/>
        <charset val="238"/>
      </rPr>
      <t>29 tys. sprawach</t>
    </r>
    <r>
      <rPr>
        <sz val="10"/>
        <color theme="1"/>
        <rFont val="Roboto"/>
        <charset val="238"/>
      </rPr>
      <t xml:space="preserve"> (suma decyzji pozytywnych, negatywnych i umorzeń). Struktura rozstrzygnięć kształtowała się następująco:                                                                                                                                                                                                                                                            *Decyzje pozytywne: 24 tys. (co stanowi 84% ogółu rozstrzygnięć),                                                                                                                                                                            *Decyzje negatywne: 2,7 tys. (9% ogółu),                                                                                                                                                                                                                     *Umorzenia postępowań: 2 tys. (7% ogółu).                                                                                                                                                                                                                               
                                                                                                                                                                                                                                                                                                            W podziale na poszczególne rodzaje spraw, łączna liczba wydanych decyzji (pozytywnych, negatywnych i umorzeń) wyniosła:                                                                           Pobyt czasowy: 25 tys. decyzji,                                                                                                                                                                                                                                                Pobyt stały: 1,6 tys. decyzji,                                                                                                                                                                                                                                                       Pobyt rezydenta UE: 2,3 tys. decyzji.                                                                                                                                                                                                                                            W strukturze wydanych decyzji pozytywnych zdecydowanie dominował pobyt czasowy (21 sty. decyzji – 87%), przed pobytem rezydenta długoterminowego UE (1,9 tys. decyzji – 8%) oraz pobytem stałym (1,2 tys. decyzji – 5%).   Warto odnotować, że w przypadku pobytu stałego liczba wydanych decyzji pozytywnych (1,2 tys..) była wyższa niż liczba nowych wniosków złożonych w tym miesiącu (1,1 tys.).                                                                                                                                                                                                                                                                                      </t>
    </r>
    <r>
      <rPr>
        <b/>
        <sz val="10"/>
        <color theme="1"/>
        <rFont val="Roboto"/>
        <charset val="238"/>
      </rPr>
      <t>Podsumowanie  (I - VII 2026 r.):</t>
    </r>
    <r>
      <rPr>
        <sz val="10"/>
        <color theme="1"/>
        <rFont val="Roboto"/>
        <charset val="238"/>
      </rPr>
      <t xml:space="preserve">
</t>
    </r>
    <r>
      <rPr>
        <b/>
        <sz val="10"/>
        <color theme="1"/>
        <rFont val="Roboto"/>
        <charset val="238"/>
      </rPr>
      <t>Napływ wniosków:</t>
    </r>
    <r>
      <rPr>
        <sz val="10"/>
        <color theme="1"/>
        <rFont val="Roboto"/>
        <charset val="238"/>
      </rPr>
      <t xml:space="preserve"> Od początku roku złożono 351 tys. wniosków. Głównymi państwami pochodzenia pozostają Ukraina (68%) oraz Białoruś (8%), przy widocznym udziale obywateli Kolumbii, Gruzji i Indii (po ok. 3%). 
</t>
    </r>
    <r>
      <rPr>
        <b/>
        <sz val="10"/>
        <color theme="1"/>
        <rFont val="Roboto"/>
        <charset val="238"/>
      </rPr>
      <t>Wydane decyzje:</t>
    </r>
    <r>
      <rPr>
        <sz val="10"/>
        <color theme="1"/>
        <rFont val="Roboto"/>
        <charset val="238"/>
      </rPr>
      <t xml:space="preserve"> Urzędy wydały 210 tys. rozstrzygnięć. Odsetek decyzji pozytywnych utrzymał się na poziomie 86%. Najwięcej zgód na pobyt otrzymali obywatele Ukrainy (67%), Białorusi (9%) oraz Indii (3%). </t>
    </r>
  </si>
  <si>
    <r>
      <t xml:space="preserve">W pierwszych siedmiu miesiącach 2026 r. organ odwoławczy (Szef UdSC) wydał </t>
    </r>
    <r>
      <rPr>
        <b/>
        <sz val="10"/>
        <color theme="1"/>
        <rFont val="Roboto"/>
        <charset val="238"/>
      </rPr>
      <t>13 tys. decyzji</t>
    </r>
    <r>
      <rPr>
        <sz val="10"/>
        <color theme="1"/>
        <rFont val="Roboto"/>
        <charset val="238"/>
      </rPr>
      <t xml:space="preserve"> przy wpływie na poziomie </t>
    </r>
    <r>
      <rPr>
        <b/>
        <sz val="10"/>
        <color theme="1"/>
        <rFont val="Roboto"/>
        <charset val="238"/>
      </rPr>
      <t>12 tys. odwołań</t>
    </r>
    <r>
      <rPr>
        <sz val="10"/>
        <color theme="1"/>
        <rFont val="Roboto"/>
        <charset val="238"/>
      </rPr>
      <t xml:space="preserve"> (co oznacza ogólny wskaźnik załatwialności spraw na poziomie </t>
    </r>
    <r>
      <rPr>
        <b/>
        <sz val="10"/>
        <color theme="1"/>
        <rFont val="Roboto"/>
        <charset val="238"/>
      </rPr>
      <t>111%</t>
    </r>
    <r>
      <rPr>
        <sz val="10"/>
        <color theme="1"/>
        <rFont val="Roboto"/>
        <charset val="238"/>
      </rPr>
      <t>). Statystyki rozstrzygnięć wskazują na strukturę i wyniki wnoszonych środków zaskarżenia</t>
    </r>
    <r>
      <rPr>
        <b/>
        <sz val="10"/>
        <color theme="1"/>
        <rFont val="Roboto"/>
        <charset val="238"/>
      </rPr>
      <t>:</t>
    </r>
    <r>
      <rPr>
        <sz val="10"/>
        <color theme="1"/>
        <rFont val="Roboto"/>
        <charset val="238"/>
      </rPr>
      <t xml:space="preserve">
</t>
    </r>
    <r>
      <rPr>
        <b/>
        <sz val="10"/>
        <color theme="1"/>
        <rFont val="Roboto"/>
        <charset val="238"/>
      </rPr>
      <t>Wskaźnik utrzymania decyzji:</t>
    </r>
    <r>
      <rPr>
        <sz val="10"/>
        <color theme="1"/>
        <rFont val="Roboto"/>
        <charset val="238"/>
      </rPr>
      <t xml:space="preserve"> 22% zaskarżonych rozstrzygnięć wojewodów zostało utrzymanych w mocy (3 tys. decyzji). 
</t>
    </r>
    <r>
      <rPr>
        <b/>
        <sz val="10"/>
        <color theme="1"/>
        <rFont val="Roboto"/>
        <charset val="238"/>
      </rPr>
      <t>Decyzje pozytywne:</t>
    </r>
    <r>
      <rPr>
        <sz val="10"/>
        <color theme="1"/>
        <rFont val="Roboto"/>
        <charset val="238"/>
      </rPr>
      <t xml:space="preserve"> W 34% spraw (4,5 tys. decyzji) Szef UdSC  zmienił zaskarżoną decyzję i wydał rozstrzygnięcie merytorycznie pozytywne, przyznając cudzoziemcowi prawo do pobytu.                                                                                                                                                                                                                                                                                </t>
    </r>
    <r>
      <rPr>
        <b/>
        <sz val="10"/>
        <color theme="1"/>
        <rFont val="Roboto"/>
        <charset val="238"/>
      </rPr>
      <t>Wskaźnik kasacyjny</t>
    </r>
    <r>
      <rPr>
        <sz val="10"/>
        <color theme="1"/>
        <rFont val="Roboto"/>
        <charset val="238"/>
      </rPr>
      <t xml:space="preserve">: W 25% przypadków (3,4 tys. decyzji) organ odwoławczy uchylił decyzję pierwszej instancji i przekazał sprawę do ponownego rozpatrzenia.                    </t>
    </r>
    <r>
      <rPr>
        <b/>
        <sz val="10"/>
        <color theme="1"/>
        <rFont val="Roboto"/>
        <charset val="238"/>
      </rPr>
      <t>Uchylenia i umorzenia:</t>
    </r>
    <r>
      <rPr>
        <sz val="10"/>
        <color theme="1"/>
        <rFont val="Roboto"/>
        <charset val="238"/>
      </rPr>
      <t xml:space="preserve"> Stanowiły 2% ogółu (0,2 tys. decyzji).                                                                                                                                                                                                                                             </t>
    </r>
    <r>
      <rPr>
        <b/>
        <sz val="10"/>
        <color theme="1"/>
        <rFont val="Roboto"/>
        <charset val="238"/>
      </rPr>
      <t>Pozostałe rozstrzygnięcia:</t>
    </r>
    <r>
      <rPr>
        <sz val="10"/>
        <color theme="1"/>
        <rFont val="Roboto"/>
        <charset val="238"/>
      </rPr>
      <t xml:space="preserve"> Kategoria „inne” objęła 17% (2,4 tys. decyzji. 
</t>
    </r>
    <r>
      <rPr>
        <b/>
        <sz val="10"/>
        <color theme="1"/>
        <rFont val="Roboto"/>
        <charset val="238"/>
      </rPr>
      <t>Pobyt czasowy:</t>
    </r>
    <r>
      <rPr>
        <sz val="10"/>
        <color theme="1"/>
        <rFont val="Roboto"/>
        <charset val="238"/>
      </rPr>
      <t xml:space="preserve">
Odwołania w sprawach o pobyt czasowy stanowiły 84% wszystkich wpływających spraw (10 tys. z 12 tys.). W tej kategorii wydano łącznie 11,5 tys. decyzji. Wskaźnik zmiany zaskarżonej decyzji na korzyść cudzoziemca (decyzje pozytywne) wyniósł tu 37% (4,2 tys. decyzji). W mocy utrzymano 17% decyzji (1,9 tys.), natomiast do ponownego rozpatrzenia przekazano 27% spraw (3 tys.).                                                                                                                                                                                                           </t>
    </r>
    <r>
      <rPr>
        <b/>
        <sz val="10"/>
        <color theme="1"/>
        <rFont val="Roboto"/>
        <charset val="238"/>
      </rPr>
      <t>Pobyt rezydenta długoterminowego UE</t>
    </r>
    <r>
      <rPr>
        <sz val="10"/>
        <color theme="1"/>
        <rFont val="Roboto"/>
        <charset val="238"/>
      </rPr>
      <t xml:space="preserve">:                                                                                                                                                                                                                                     Do Urzędu wpłynęło blisko 1 tys. odwołań, a wydano 0,9 tys. decyzji. W tej kategorii odnotowano najwyższy wskaźnik utrzymania decyzji w mocy, który wyniósł aż 53% (0,5 tys. rozstrzygnięć). Decyzje merytorycznie pozytywne stanowiły 15% (38), a kasacyjne 17% (0,2 tys.).                                                                                                                              </t>
    </r>
    <r>
      <rPr>
        <b/>
        <sz val="10"/>
        <color theme="1"/>
        <rFont val="Roboto"/>
        <charset val="238"/>
      </rPr>
      <t>Pobyt stały</t>
    </r>
    <r>
      <rPr>
        <sz val="10"/>
        <color theme="1"/>
        <rFont val="Roboto"/>
        <charset val="238"/>
      </rPr>
      <t>:                                                                                                                                                                                                                                                                       Odnotowano wpływ 0,8 tys. odwołań oraz wydanie 0,8 tys. decyzji. Utrzymaniem w mocy zakończyło się 57% spraw (0,4 tys.), decyzje pozytywne stanowiły 17% (0,1 tys.),     a uchylenia z przekazaniem do ponownego rozpatrzenia – 13% (0,1 tys.)</t>
    </r>
  </si>
  <si>
    <r>
      <rPr>
        <b/>
        <sz val="10"/>
        <color theme="1"/>
        <rFont val="Roboto"/>
        <charset val="238"/>
      </rPr>
      <t>W lipcu</t>
    </r>
    <r>
      <rPr>
        <sz val="10"/>
        <color theme="1"/>
        <rFont val="Roboto"/>
        <charset val="238"/>
      </rPr>
      <t xml:space="preserve"> br. Wydział Wykazu Cudzoziemców (WWC) zrealizował łącznie </t>
    </r>
    <r>
      <rPr>
        <b/>
        <sz val="10"/>
        <color theme="1"/>
        <rFont val="Roboto"/>
        <charset val="238"/>
      </rPr>
      <t>5 tys. spraw</t>
    </r>
    <r>
      <rPr>
        <sz val="10"/>
        <color theme="1"/>
        <rFont val="Roboto"/>
        <charset val="238"/>
      </rPr>
      <t xml:space="preserve">. Struktura podejmowanych działań odzwierciedla kluczową rolę Wydziału w zapewnianiu bezpieczeństwa i porządku publicznego. 
</t>
    </r>
    <r>
      <rPr>
        <b/>
        <sz val="10"/>
        <color theme="1"/>
        <rFont val="Roboto"/>
        <charset val="238"/>
      </rPr>
      <t>Najczęstsze kategorie działań:</t>
    </r>
    <r>
      <rPr>
        <sz val="10"/>
        <color theme="1"/>
        <rFont val="Roboto"/>
        <charset val="238"/>
      </rPr>
      <t xml:space="preserve">
Wpisy SIS stanowiły największy segment operacyjny – 42% ogółu działań (2,1 tys. spraw).Trzon działań o charakterze krajowym stanowiły również alerty pobytowe, odpowiadające za 20% wszystkich czynności (1 tys. spraw). Krajowe wpisy do wykazu zamknęły podium z udziałem 19% (0,1 tys. spraw).</t>
    </r>
  </si>
  <si>
    <r>
      <rPr>
        <b/>
        <sz val="10"/>
        <color theme="1"/>
        <rFont val="Roboto"/>
        <charset val="238"/>
      </rPr>
      <t>W lipcu br.</t>
    </r>
    <r>
      <rPr>
        <sz val="10"/>
        <color theme="1"/>
        <rFont val="Roboto"/>
        <charset val="238"/>
      </rPr>
      <t xml:space="preserve"> odnotowano </t>
    </r>
    <r>
      <rPr>
        <b/>
        <sz val="10"/>
        <color theme="1"/>
        <rFont val="Roboto"/>
        <charset val="238"/>
      </rPr>
      <t>88 tys. wpływających</t>
    </r>
    <r>
      <rPr>
        <sz val="10"/>
        <color theme="1"/>
        <rFont val="Roboto"/>
        <charset val="238"/>
      </rPr>
      <t xml:space="preserve"> wniosków o konsultacje wizowe. Kluczowym czynnikiem wpływającym na dynamikę tego obszaru pozostaje trwający sezon wakacyjny, związany z występowaniem letniego „szczytu konsultacyjnego". 
</t>
    </r>
    <r>
      <rPr>
        <b/>
        <sz val="10"/>
        <color theme="1"/>
        <rFont val="Roboto"/>
        <charset val="238"/>
      </rPr>
      <t>Struktura napływu wniosków i realizacja zadań:</t>
    </r>
    <r>
      <rPr>
        <sz val="10"/>
        <color theme="1"/>
        <rFont val="Roboto"/>
        <charset val="238"/>
      </rPr>
      <t xml:space="preserve">
</t>
    </r>
    <r>
      <rPr>
        <b/>
        <sz val="10"/>
        <color theme="1"/>
        <rFont val="Roboto"/>
        <charset val="238"/>
      </rPr>
      <t>Współpraca w strefie Schengen:</t>
    </r>
    <r>
      <rPr>
        <sz val="10"/>
        <color theme="1"/>
        <rFont val="Roboto"/>
        <charset val="238"/>
      </rPr>
      <t xml:space="preserve"> Zdecydowana większość wniosków - 76 tys. (86% ogółu) - wpłynęła z państw partnerskich obszaru Schengen. Podkreśla to istotną rolę Polski w europejskim systemie weryfikacji bezpieczeństwa.  
</t>
    </r>
    <r>
      <rPr>
        <b/>
        <sz val="10"/>
        <color theme="1"/>
        <rFont val="Roboto"/>
        <charset val="238"/>
      </rPr>
      <t>Konsultacje obligatoryjne:</t>
    </r>
    <r>
      <rPr>
        <sz val="10"/>
        <color theme="1"/>
        <rFont val="Roboto"/>
        <charset val="238"/>
      </rPr>
      <t xml:space="preserve"> Generowane na wniosek polskich konsulów, stanowiły 6,3 tys. wniosków (7% ogólnego wpływu).                                                                                      </t>
    </r>
    <r>
      <rPr>
        <b/>
        <sz val="10"/>
        <color theme="1"/>
        <rFont val="Roboto"/>
        <charset val="238"/>
      </rPr>
      <t>Konsultacje fakultatywne</t>
    </r>
    <r>
      <rPr>
        <sz val="10"/>
        <color theme="1"/>
        <rFont val="Roboto"/>
        <charset val="238"/>
      </rPr>
      <t xml:space="preserve">: Zgłaszane opcjonalnie przez polskie placówki, objęły 5,8 wniosków (% ogólnej puli). Łącznie polscy konsulowie wygenerowali 12 tys. wniosków.                                                                                                                                                                                                                      </t>
    </r>
    <r>
      <rPr>
        <b/>
        <sz val="10"/>
        <color theme="1"/>
        <rFont val="Roboto"/>
        <charset val="238"/>
      </rPr>
      <t>Wydajność decyzyjna:</t>
    </r>
    <r>
      <rPr>
        <sz val="10"/>
        <color theme="1"/>
        <rFont val="Roboto"/>
        <charset val="238"/>
      </rPr>
      <t xml:space="preserve"> W analizowanym okresie wydano łącznie 84 tys. decyzji, co oznacza sprawne procedowanie bieżącego wpływu  i ogólny wskaźnik załatwialności spraw na poziomie 96%.  </t>
    </r>
  </si>
  <si>
    <r>
      <t xml:space="preserve">Dane za okres </t>
    </r>
    <r>
      <rPr>
        <b/>
        <sz val="10"/>
        <color theme="1"/>
        <rFont val="Roboto"/>
        <charset val="238"/>
      </rPr>
      <t>od stycznia do lipca 2026 r</t>
    </r>
    <r>
      <rPr>
        <sz val="10"/>
        <color theme="1"/>
        <rFont val="Roboto"/>
        <charset val="238"/>
      </rPr>
      <t xml:space="preserve">. potwierdzają stabilną i przewidywalną skalę operacji w obszarze Małego Ruchu Granicznego (MRG). Obecnie zadania te realizowane są wyłącznie przez polskie placówki dyplomatyczne na Ukrainie, przy całkowitym zamrożeniu  działalności w tym zakresie przez placówkę w Kaliningradzie. 
Główne wskaźniki:
</t>
    </r>
    <r>
      <rPr>
        <b/>
        <sz val="10"/>
        <color theme="1"/>
        <rFont val="Roboto"/>
        <charset val="238"/>
      </rPr>
      <t>Zezwolenia wydane:</t>
    </r>
    <r>
      <rPr>
        <sz val="10"/>
        <color theme="1"/>
        <rFont val="Roboto"/>
        <charset val="238"/>
      </rPr>
      <t xml:space="preserve"> W pierwszych siedmiu miesiącach roku wydano łącznie 1,2 tys. zezwoleń MRG, co stanowi 99,8% wszystkich wydanych rozstrzygnięć. 
</t>
    </r>
    <r>
      <rPr>
        <b/>
        <sz val="10"/>
        <color theme="1"/>
        <rFont val="Roboto"/>
        <charset val="238"/>
      </rPr>
      <t>Odmowy wydania:</t>
    </r>
    <r>
      <rPr>
        <sz val="10"/>
        <color theme="1"/>
        <rFont val="Roboto"/>
        <charset val="238"/>
      </rPr>
      <t xml:space="preserve"> Odnotowano znikomy odsetek negatywnych rozstrzygnięć – wydano 2 decyzje odmowne (0,2% ogółu spraw). Obie decyzje zapadły w konsulacie we Lwowie.                                                                                                                                                                                                                                                                                   </t>
    </r>
    <r>
      <rPr>
        <b/>
        <sz val="10"/>
        <color theme="1"/>
        <rFont val="Roboto"/>
        <charset val="238"/>
      </rPr>
      <t>Rozkład</t>
    </r>
    <r>
      <rPr>
        <sz val="10"/>
        <color theme="1"/>
        <rFont val="Roboto"/>
        <charset val="238"/>
      </rPr>
      <t xml:space="preserve"> </t>
    </r>
    <r>
      <rPr>
        <b/>
        <sz val="10"/>
        <color theme="1"/>
        <rFont val="Roboto"/>
        <charset val="238"/>
      </rPr>
      <t>terytorialny:</t>
    </r>
    <r>
      <rPr>
        <sz val="10"/>
        <color theme="1"/>
        <rFont val="Roboto"/>
        <charset val="238"/>
      </rPr>
      <t xml:space="preserve"> obsługa ruchu koncentruje się w dwóch konsulatach na terenie Ukrainy: 
</t>
    </r>
    <r>
      <rPr>
        <b/>
        <sz val="10"/>
        <color theme="1"/>
        <rFont val="Roboto"/>
        <charset val="238"/>
      </rPr>
      <t>* Lwów:</t>
    </r>
    <r>
      <rPr>
        <sz val="10"/>
        <color theme="1"/>
        <rFont val="Roboto"/>
        <charset val="238"/>
      </rPr>
      <t xml:space="preserve"> W placówce tej wydano 1 tys. dokumentów, co stanowi 84% całkowitego wolumenu pozytywnych rozstrzygnięć. Konsulat ten obsłużył także wszystkie odnotowane w tym okresie sprawy odmowne (2) oraz unieważnienia (1).
</t>
    </r>
    <r>
      <rPr>
        <b/>
        <sz val="10"/>
        <color theme="1"/>
        <rFont val="Roboto"/>
        <charset val="238"/>
      </rPr>
      <t>* Łuck:</t>
    </r>
    <r>
      <rPr>
        <sz val="10"/>
        <color theme="1"/>
        <rFont val="Roboto"/>
        <charset val="238"/>
      </rPr>
      <t xml:space="preserve"> Odpowiada za wydanie 0,2 tys. zezwoleń, co stanowi 16% ogólnej liczby wydanych dokumentów.  
                                                                                                                                                                                                                                                                                                            Marginalna liczba odmów i unieważnień przy jednoczesnej dominacji placówki we Lwowie wskazuje na ugruntowaną, sprawną i bezpieczną procedurę obsługi beneficjentów MRG w tym regionie. </t>
    </r>
  </si>
  <si>
    <r>
      <t xml:space="preserve">Dane </t>
    </r>
    <r>
      <rPr>
        <b/>
        <sz val="10"/>
        <color theme="1"/>
        <rFont val="Roboto"/>
        <charset val="238"/>
      </rPr>
      <t>za lipiec br.</t>
    </r>
    <r>
      <rPr>
        <sz val="10"/>
        <color theme="1"/>
        <rFont val="Roboto"/>
        <charset val="238"/>
      </rPr>
      <t xml:space="preserve"> wskazują na postępujący spadek zainteresowania procedurą ochrony międzynarodowej. Cudzoziemcy złożyli 380 wniosków, obejmujących 441 osób.
</t>
    </r>
    <r>
      <rPr>
        <b/>
        <sz val="10"/>
        <color theme="1"/>
        <rFont val="Roboto"/>
        <charset val="238"/>
      </rPr>
      <t>Główne państwa pochodzenia:</t>
    </r>
    <r>
      <rPr>
        <sz val="10"/>
        <color theme="1"/>
        <rFont val="Roboto"/>
        <charset val="238"/>
      </rPr>
      <t xml:space="preserve"> Najliczniejsze grupy wnioskodawców, które łącznie odpowiadają za 77% wszystkich osób objętych wnioskami (339 z 441 osób), to Ukraina (157 osób), Białoruś (119 osób), Rosja (42), Turcja (12) oraz Kamerunu (9). Struktura złożonych wniosków w podziale na charakter procedury kształtuje się następująco:
</t>
    </r>
    <r>
      <rPr>
        <b/>
        <sz val="10"/>
        <color theme="1"/>
        <rFont val="Roboto"/>
        <charset val="238"/>
      </rPr>
      <t>Wnioski pierwsze</t>
    </r>
    <r>
      <rPr>
        <sz val="10"/>
        <color theme="1"/>
        <rFont val="Roboto"/>
        <charset val="238"/>
      </rPr>
      <t xml:space="preserve">: Złożone wnioski obejmowały 355 osób (81% ogółu migrantów). W tej kategorii najwięcej osób reprezentowało Ukrainę (124) oraz Białoruś (109).               </t>
    </r>
    <r>
      <rPr>
        <b/>
        <sz val="10"/>
        <color theme="1"/>
        <rFont val="Roboto"/>
        <charset val="238"/>
      </rPr>
      <t>Wnioski kolejne</t>
    </r>
    <r>
      <rPr>
        <sz val="10"/>
        <color theme="1"/>
        <rFont val="Roboto"/>
        <charset val="238"/>
      </rPr>
      <t xml:space="preserve">: Złożono wniosków obejmujące 86 osób (17%). Zwraca uwagę przypadek obywateli Rosji, gdzie relatywnie mała liczba wniosków kolejnych (9) objęła aż 26 osób.
</t>
    </r>
    <r>
      <rPr>
        <b/>
        <sz val="10"/>
        <color theme="1"/>
        <rFont val="Roboto"/>
        <charset val="238"/>
      </rPr>
      <t>Podsumowanie I - VII 2026 r.:</t>
    </r>
    <r>
      <rPr>
        <sz val="10"/>
        <color theme="1"/>
        <rFont val="Roboto"/>
        <charset val="238"/>
      </rPr>
      <t xml:space="preserve">
Od początku roku o ochronę ubiegało się łącznie 3 610 osób w ramach 2 932 wniosków.                                                                                                                                       </t>
    </r>
    <r>
      <rPr>
        <b/>
        <sz val="10"/>
        <color theme="1"/>
        <rFont val="Roboto"/>
        <charset val="238"/>
      </rPr>
      <t>Główne państwa pochodzenia:</t>
    </r>
    <r>
      <rPr>
        <sz val="10"/>
        <color theme="1"/>
        <rFont val="Roboto"/>
        <charset val="238"/>
      </rPr>
      <t xml:space="preserve"> Obywatele Ukrainy (1 325 osób – 37%) oraz Białorusi (1 077 osób – 30%). 
</t>
    </r>
    <r>
      <rPr>
        <b/>
        <sz val="10"/>
        <color theme="1"/>
        <rFont val="Roboto"/>
        <charset val="238"/>
      </rPr>
      <t>Struktura wniosków:</t>
    </r>
    <r>
      <rPr>
        <sz val="10"/>
        <color theme="1"/>
        <rFont val="Roboto"/>
        <charset val="238"/>
      </rPr>
      <t xml:space="preserve"> Wnioski pierwsze objęły 82% populacji (2 952 osoby), a kolejne 18% (658 osób).
Mężczyźni stanowią ok. 67% ogółu, a głównym punktem rejestracji w kraju pozostaje Placówka Straży Granicznej w Warszawie (powyżej 1/3 rejestracji).
</t>
    </r>
  </si>
  <si>
    <r>
      <t xml:space="preserve">Skala operacyjna i skuteczność: 
</t>
    </r>
    <r>
      <rPr>
        <b/>
        <sz val="10"/>
        <color theme="1"/>
        <rFont val="Roboto"/>
        <charset val="238"/>
      </rPr>
      <t>Postępowania IN:</t>
    </r>
    <r>
      <rPr>
        <sz val="10"/>
        <color theme="1"/>
        <rFont val="Roboto"/>
        <charset val="238"/>
      </rPr>
      <t xml:space="preserve"> Zagraniczne organy skierowały do Polski wnioski dotyczące 839 osób. W analizowanym okresie wydano 651 decyzji pozytywnych (akceptacja odpowiedzialności Polski na poziomie 78%). Faktycznemu transferowi do RP poddano 149 osób.  
</t>
    </r>
    <r>
      <rPr>
        <b/>
        <sz val="10"/>
        <color theme="1"/>
        <rFont val="Roboto"/>
        <charset val="238"/>
      </rPr>
      <t>Postępowania OUT:</t>
    </r>
    <r>
      <rPr>
        <sz val="10"/>
        <color theme="1"/>
        <rFont val="Roboto"/>
        <charset val="238"/>
      </rPr>
      <t xml:space="preserve"> Polska wystąpiła do innych państw o przejęcie 168 osób. Uzyskano 158 decyzji pozytywnych, co oznacza wysoką skuteczność argumentacji na poziomi 94%. Transferem z Polski objęto 73 osoby. 
</t>
    </r>
    <r>
      <rPr>
        <b/>
        <sz val="10"/>
        <color theme="1"/>
        <rFont val="Roboto"/>
        <charset val="238"/>
      </rPr>
      <t>Bilans:</t>
    </r>
    <r>
      <rPr>
        <sz val="10"/>
        <color theme="1"/>
        <rFont val="Roboto"/>
        <charset val="238"/>
      </rPr>
      <t xml:space="preserve"> Polska przyjmuje w tym trybie pięciokrotnie więcej wniosków, niż sama generuje. Współpraca administracyjna utrzymuje wysoką wydajność – wskaźnik akceptacji wniosków wynosi odpowiednio 78% dla postępowań przychodzących oraz 94% dla wychodzących. 
</t>
    </r>
    <r>
      <rPr>
        <b/>
        <sz val="10"/>
        <color theme="1"/>
        <rFont val="Roboto"/>
        <charset val="238"/>
      </rPr>
      <t>Główni partnerzy i kierunki:</t>
    </r>
    <r>
      <rPr>
        <sz val="10"/>
        <color theme="1"/>
        <rFont val="Roboto"/>
        <charset val="238"/>
      </rPr>
      <t xml:space="preserve">
Współpraca w tym obszarze koncentruje się na relacjach z państwami Unii Europejskiej, z wyraźną dominacją Niemiec w obu procedurach.                                                                 Kierunki IN (do Polski): Niemcy (40%), Francja (20%), Belgia (7%), Niderlandy oraz Włochy (po 4%).
Kierunki OUT (z Polski): Niemcy (17%), Chorwacja (14%), Hiszpania (10%), Łotwa (8%) oraz Francja (7%).
</t>
    </r>
    <r>
      <rPr>
        <b/>
        <sz val="10"/>
        <color theme="1"/>
        <rFont val="Roboto"/>
        <charset val="238"/>
      </rPr>
      <t>Struktura obywatelstwa:</t>
    </r>
    <r>
      <rPr>
        <sz val="10"/>
        <color theme="1"/>
        <rFont val="Roboto"/>
        <charset val="238"/>
      </rPr>
      <t xml:space="preserve">
Tryb IN: Najczęściej dotyczył obywateli Ukrainy (16%), Afganistanu (12%) oraz Rosji (10%).
Tryb OUT: Obejmował głównie obywateli Ukrainy (14%), Mołdawii (11%) i Rosji (10%).
Dominujący udział Niemiec (blisko 40% wniosków przychodzących), jednoznacznie potwierdza zjawisko tzw. secondary movements (migracji wtórnej). Dotyczy ono osób, które po zainicjowaniu procedur legalizacyjnych lub uchodźczych w Polsce przemieściły się do Europy Zachodniej przed uzyskaniem ostatecznego rozstrzygnięcia.  System Dublin III pozwala na skuteczne wykrywanie takich przypadków, co obrazuje wysoka liczba decyzji pozytywnych o powrocie do Polski.</t>
    </r>
  </si>
  <si>
    <r>
      <rPr>
        <b/>
        <sz val="10"/>
        <color theme="1"/>
        <rFont val="Roboto"/>
        <charset val="238"/>
      </rPr>
      <t>W lipcu 2026 r</t>
    </r>
    <r>
      <rPr>
        <sz val="10"/>
        <color theme="1"/>
        <rFont val="Roboto"/>
        <charset val="238"/>
      </rPr>
      <t xml:space="preserve">. Szef Urzędu do Spraw Cudzoziemców (UdSC) wydał łącznie 759 decyzji merytorycznych i formalnych. Struktura rozstrzygnięć wskazuje na wyraźną dominację decyzji negatywnych oraz wysoki udział postępowań zakończonych umorzeniem (łącznie 90%). 
</t>
    </r>
    <r>
      <rPr>
        <b/>
        <sz val="10"/>
        <color theme="1"/>
        <rFont val="Roboto"/>
        <charset val="238"/>
      </rPr>
      <t>Decyzje pozytywne:</t>
    </r>
    <r>
      <rPr>
        <sz val="10"/>
        <color theme="1"/>
        <rFont val="Roboto"/>
        <charset val="238"/>
      </rPr>
      <t xml:space="preserve"> Ochronę w Polsce przyznano łącznie 76 osobom. Status uchodźcy nadano 33 wnioskodawcom, natomiast ochronę uzupełniającą udzielono 43 osobom.
Obywatele Ukrainy otrzymali 25 pozytywnych rozstrzygnięć (wszystkie stanowiły ochronę uzupełniającą), czyli 33% wszystkich decyzji pozytywnych w lipcu.  Ochronę przyznano również 15 Białorusinom (11 statusów uchodźcy oraz 4 ochrony uzupełniające; 20% pozytywnych rozstrzygnięć), 9 obywatelom Tadżykistanu (5 statusów uchodźcy oraz 4 ochrony uzupełniające) oraz Rosji (ochronę uzupełniającą przyznano 6 osobom).
</t>
    </r>
    <r>
      <rPr>
        <b/>
        <sz val="10"/>
        <color theme="1"/>
        <rFont val="Roboto"/>
        <charset val="238"/>
      </rPr>
      <t xml:space="preserve">Decyzje negatywne: </t>
    </r>
    <r>
      <rPr>
        <sz val="10"/>
        <color theme="1"/>
        <rFont val="Roboto"/>
        <charset val="238"/>
      </rPr>
      <t xml:space="preserve">Stanowiły największy segment – 77% wszystkich rozstrzygnięć (583 decyzje). W strukturze odmów główną grupę stanowili obywatele: Ukrainy 403 decyzje (69% wszystkich odmów), Białorusi 82 decyzje (14%), Rosji 21 decyzji (4%),Tadżykistanu: 13 decyzji (2%) oraz Mołdawii: 9 decyzji (1,5%).
</t>
    </r>
    <r>
      <rPr>
        <b/>
        <sz val="10"/>
        <color theme="1"/>
        <rFont val="Roboto"/>
        <charset val="238"/>
      </rPr>
      <t xml:space="preserve">Umorzenia postępowań: </t>
    </r>
    <r>
      <rPr>
        <sz val="10"/>
        <color theme="1"/>
        <rFont val="Roboto"/>
        <charset val="238"/>
      </rPr>
      <t xml:space="preserve">Objęły 13% wszystkich spraw (100 rozstrzygnięć). Najwięcej procedur  umorzono wobec obywateli Ukrainy (30) oraz Białorusi i Rosji (po 12). Wynika to najczęściej z opuszczenia terytorium RP przez wnioskodawców przed zakończeniem postępowania.  
</t>
    </r>
    <r>
      <rPr>
        <b/>
        <sz val="10"/>
        <color theme="1"/>
        <rFont val="Roboto"/>
        <charset val="238"/>
      </rPr>
      <t>Od początku roku łączna liczba rozstrzygnięć: 5 441 decyzji.</t>
    </r>
    <r>
      <rPr>
        <sz val="10"/>
        <color theme="1"/>
        <rFont val="Roboto"/>
        <charset val="238"/>
      </rPr>
      <t xml:space="preserve">                                                                                                                                                                                                                                                                       </t>
    </r>
    <r>
      <rPr>
        <b/>
        <sz val="10"/>
        <color theme="1"/>
        <rFont val="Roboto"/>
        <charset val="238"/>
      </rPr>
      <t>Decyzje pozytywne:</t>
    </r>
    <r>
      <rPr>
        <sz val="10"/>
        <color theme="1"/>
        <rFont val="Roboto"/>
        <charset val="238"/>
      </rPr>
      <t xml:space="preserve"> Ochronę przyznano 926 osobom (339 statusów uchodźcy, 587 ochron uzupełniających). Liderem ochrony pozostaje Białoruś ze wskaźnikiem uznawalności wniosków na poziomie 79% (624 decyzje pozytywne).                                                                                                                                                                                                                                              </t>
    </r>
    <r>
      <rPr>
        <b/>
        <sz val="10"/>
        <color theme="1"/>
        <rFont val="Roboto"/>
        <charset val="238"/>
      </rPr>
      <t>Decyzje negatywne:</t>
    </r>
    <r>
      <rPr>
        <sz val="10"/>
        <color theme="1"/>
        <rFont val="Roboto"/>
        <charset val="238"/>
      </rPr>
      <t xml:space="preserve"> Odmowy objęły 63% wszystkich spraw (3 444 decyzje), z czego najwięcej wydano wobec obywateli Ukrainy (2 672 decyzje negatywne).                                                                      </t>
    </r>
    <r>
      <rPr>
        <b/>
        <sz val="10"/>
        <color theme="1"/>
        <rFont val="Roboto"/>
        <charset val="238"/>
      </rPr>
      <t xml:space="preserve">Umorzenia: </t>
    </r>
    <r>
      <rPr>
        <sz val="10"/>
        <color theme="1"/>
        <rFont val="Roboto"/>
        <charset val="238"/>
      </rPr>
      <t xml:space="preserve">Dotyczyły 20% zakończonych procedur (1 071 spraw).                                                                                                                                       </t>
    </r>
  </si>
  <si>
    <r>
      <t xml:space="preserve">Dane z końca lipca br. potwierdzają stabilną liczbę osób objętych pomocą socjalną w trakcie procedur uchodźczych oraz utrzymującą się dominację wsparcia pozaośrodkowego. Na koniec miesiąca pod opieką Szefa Urzędu do Spraw Cudzoziemców (UdSC) znajdowało się łącznie 6 568 osób. 
</t>
    </r>
    <r>
      <rPr>
        <b/>
        <sz val="10"/>
        <color theme="1"/>
        <rFont val="Roboto"/>
        <charset val="238"/>
      </rPr>
      <t>Świadczenia poza ośrodkiem:</t>
    </r>
    <r>
      <rPr>
        <sz val="10"/>
        <color theme="1"/>
        <rFont val="Roboto"/>
        <charset val="238"/>
      </rPr>
      <t xml:space="preserve"> Zdecydowana większość beneficjentów – 89% (5,8 tys. osób) – samodzielnie organizuje swój pobyt w Polsce, pobierając ekwiwalent pieniężny na pokrycie kosztów utrzymania i zakwaterowania. Liczba ta sukcesywnie malała w ciągu miesiąca z poziomu 5,9 tys. osób.
</t>
    </r>
    <r>
      <rPr>
        <b/>
        <sz val="10"/>
        <color theme="1"/>
        <rFont val="Roboto"/>
        <charset val="238"/>
      </rPr>
      <t>Pobyt w ośrodkach:</t>
    </r>
    <r>
      <rPr>
        <sz val="10"/>
        <color theme="1"/>
        <rFont val="Roboto"/>
        <charset val="238"/>
      </rPr>
      <t xml:space="preserve"> W dedykowanych placówkach UdSC zamieszkiwało 11% ogółu podopiecznych (0,7 tys. osób). Liczba ta przez cały miesiąc utrzymywała się na względnie stałym poziomie.
</t>
    </r>
    <r>
      <rPr>
        <b/>
        <sz val="10"/>
        <color theme="1"/>
        <rFont val="Roboto"/>
        <charset val="238"/>
      </rPr>
      <t>Nowo przyjęci:</t>
    </r>
    <r>
      <rPr>
        <sz val="10"/>
        <color theme="1"/>
        <rFont val="Roboto"/>
        <charset val="238"/>
      </rPr>
      <t xml:space="preserve"> Do ośrodków trafiała regularna grupa migrantów. Łącznie w tym okresie przyjęto 328 osób, co daje średnią na poziomie 66 osób na tydzień.                             </t>
    </r>
    <r>
      <rPr>
        <b/>
        <sz val="10"/>
        <color theme="1"/>
        <rFont val="Roboto"/>
        <charset val="238"/>
      </rPr>
      <t>Opuścili ośrodki:</t>
    </r>
    <r>
      <rPr>
        <sz val="10"/>
        <color theme="1"/>
        <rFont val="Roboto"/>
        <charset val="238"/>
      </rPr>
      <t xml:space="preserve"> System pomocy opuściły łącznie 453 osoby, co generuje tygodniową średnią na poziomie 91 osób.                                                                                                                                                                                          </t>
    </r>
    <r>
      <rPr>
        <b/>
        <sz val="10"/>
        <color theme="1"/>
        <rFont val="Roboto"/>
        <charset val="238"/>
      </rPr>
      <t>Zróżnicowanie narodowościowe:</t>
    </r>
    <r>
      <rPr>
        <sz val="10"/>
        <color theme="1"/>
        <rFont val="Roboto"/>
        <charset val="238"/>
      </rPr>
      <t xml:space="preserve">
Wybór formy pomocy jest ściśle skorelowany z krajem pochodzenia cudzoziemców:
</t>
    </r>
    <r>
      <rPr>
        <b/>
        <sz val="10"/>
        <color theme="1"/>
        <rFont val="Roboto"/>
        <charset val="238"/>
      </rPr>
      <t>Samodzielność (Ukraina i Białoruś):</t>
    </r>
    <r>
      <rPr>
        <sz val="10"/>
        <color theme="1"/>
        <rFont val="Roboto"/>
        <charset val="238"/>
      </rPr>
      <t xml:space="preserve"> Obywatele tych państw stanowią główną grupę funkcjonującą poza ośrodkami. W strukturze świadczeń prywatnych dominują obywatele Ukrainy (36%) oraz Białorusi (32%). 
</t>
    </r>
    <r>
      <rPr>
        <b/>
        <sz val="10"/>
        <color theme="1"/>
        <rFont val="Roboto"/>
        <charset val="238"/>
      </rPr>
      <t>Zakwaterowanie zbiorowe (Rosja i Tadżykistan):</t>
    </r>
    <r>
      <rPr>
        <sz val="10"/>
        <color theme="1"/>
        <rFont val="Roboto"/>
        <charset val="238"/>
      </rPr>
      <t xml:space="preserve"> Te grupy częściej korzystają z pełnego utrzymania  i zakwaterowania w placówkach Urzędu. W ośrodkach najliczniej reprezentowani byli obywatele Rosji (30%) oraz Tadżykistanu (12%). </t>
    </r>
  </si>
  <si>
    <r>
      <t xml:space="preserve">W latach 2021–2026 Polska ugruntowała swoją pozycję jako ważny cel migracyjny w Unii Europejskiej. Kraj przeszedł istotną transformację – od otwartego modelu rekrutacji pracowników do selektywnej polityki migracyjnej, opartej na Strategii Migracyjnej na lata 2025–2030. Zmiana ta stanowiła bezpośrednią odpowiedź na historycznie wysoki poziom legalizacji pobytu w ubiegłych latach. Szczegółowe trendy w zakresie legalnej migracji i ochrony międzynarodowej w latach 2021–2026 wskazują na trwałą dywersyfikację geograficzną napływu. Obecna struktura cudzoziemców w Polsce, obok naturalnej dominacji obywateli Ukrainy i Białorusi, cechuje się rosnącym udziałem pracowników z Azji Południowej (zwłaszcza Indii), sektora usług z Turcji i Wietnamu oraz zorganizowaną rekrutacją z Ameryki Południowej (np. Kolumbii). Dane rejestrowe za pierwsze siedem miesięcy 2026 roku jednoznacznie potwierdzają, że Polska ewoluuje z państwa o charakterze migracji wyłącznie regionalnej w kierunku istotnego, globalnego punktu docelowego dla wykwalifikowanych pracowników kontraktowych oraz specjalistów. Łączna liczba ważnych dokumentów uprawniających do pobytu w Polsce wynosi blisko 2 mln. Baza ta dzieli się na dwa główne, niemal równe segmenty: klasyczne krajowe tytuły pobytowe: 1 mln dokumentów (52% ogółu) oraz ochronę czasową (PESEL UKR): 953 tys. osób (48% ogółu).                                                                                         
</t>
    </r>
    <r>
      <rPr>
        <b/>
        <sz val="10"/>
        <color theme="1"/>
        <rFont val="Roboto"/>
        <charset val="238"/>
      </rPr>
      <t>Struktura narodowościowa cudzoziemców w Polsce:</t>
    </r>
    <r>
      <rPr>
        <sz val="10"/>
        <color theme="1"/>
        <rFont val="Roboto"/>
        <charset val="238"/>
      </rPr>
      <t xml:space="preserve">                                                                                                                                                                                                      </t>
    </r>
    <r>
      <rPr>
        <b/>
        <sz val="10"/>
        <color theme="1"/>
        <rFont val="Roboto"/>
        <charset val="238"/>
      </rPr>
      <t>Ukraina</t>
    </r>
    <r>
      <rPr>
        <sz val="10"/>
        <color theme="1"/>
        <rFont val="Roboto"/>
        <charset val="238"/>
      </rPr>
      <t xml:space="preserve"> (1,6 tys. dokumentów): Absolutny lider migracyjny w Polsce (78% całej populacji cudzoziemców). Filarem obecności obywateli tego kraju jest ochrona czasowa (951 tys. osób – 62% populacji ukraińskiej). Z kolei w ramach klasycznych procedur pobytowych obywatele Ukrainy posiadają: 476 tys. dokumentów dot. pobytu czasowego, 60 tys. zezwoleń na pobyt stały oraz 54 tys. statusów rezydenta długoterminowego UE. Obywatelstwo to charakteryzuje się śladowym udziałem klasycznego statusu uchodźcy (57 osób) oraz ochrony uzupełniającej (6 301 osób).                                                                                                                                                                                     </t>
    </r>
    <r>
      <rPr>
        <b/>
        <sz val="10"/>
        <color theme="1"/>
        <rFont val="Roboto"/>
        <charset val="238"/>
      </rPr>
      <t>Białoruś</t>
    </r>
    <r>
      <rPr>
        <sz val="10"/>
        <color theme="1"/>
        <rFont val="Roboto"/>
        <charset val="238"/>
      </rPr>
      <t xml:space="preserve"> (133 tys. dokumentów): Druga największa populacja (7% ogółu cudzoziemców). W przeciwieństwie do Ukrainy, legalizacja tej grupy opiera się głównie na pobycie czasowym (78 tys. – 58%) oraz pobycie stałym (41 tys. – 31%). Co istotne, Białorusini stanowią największą grupę w Polsce objętą ochroną uzupełniającą – aż 9 902 osoby (7% swojej populacji), podczas gdy klasyczny status uchodźcy posiada tu 1 237 obywateli.                                                                                                                                                                                                                                                         </t>
    </r>
    <r>
      <rPr>
        <b/>
        <sz val="10"/>
        <color theme="1"/>
        <rFont val="Roboto"/>
        <charset val="238"/>
      </rPr>
      <t>Indie</t>
    </r>
    <r>
      <rPr>
        <sz val="10"/>
        <color theme="1"/>
        <rFont val="Roboto"/>
        <charset val="238"/>
      </rPr>
      <t xml:space="preserve"> (26 tys. dokumenty): Migracja o charakterze wybitnie ekonomiczno-zarobkowym. Aż 92% (24 tys.) obywateli Indii przebywa w Polsce na podstawie zezwolenia na pobyt czasowy. Pobyt stały posiada 930 osób, a status rezydenta – 962 osoby.                                                                                                                                                                                               </t>
    </r>
    <r>
      <rPr>
        <b/>
        <sz val="10"/>
        <color theme="1"/>
        <rFont val="Roboto"/>
        <charset val="238"/>
      </rPr>
      <t>Rosja</t>
    </r>
    <r>
      <rPr>
        <sz val="10"/>
        <color theme="1"/>
        <rFont val="Roboto"/>
        <charset val="238"/>
      </rPr>
      <t xml:space="preserve"> (18 tys. dokumentów): Grupa wykazująca najbardziej zrównoważoną i unikalną strukturę dokumentów. Obywatele tego kraju posiadają: pobyt czasowy (7,6 tys.), pobyt stały (5,7 tys.) oraz pobyt rezydenta długoterminowego UE (1,9 tys.). Rosjanie wyróżniają się także najwyższym w zestawieniu udziałem pobytu ze względów humanitarnych (923 osoby) oraz stabilną grupą ze statusem uchodźcy (559) i ochroną uzupełniającą (716).                                                                                                                                                                                                                                                                                                                                        </t>
    </r>
    <r>
      <rPr>
        <b/>
        <sz val="10"/>
        <color theme="1"/>
        <rFont val="Roboto"/>
        <charset val="238"/>
      </rPr>
      <t>Wietnam</t>
    </r>
    <r>
      <rPr>
        <sz val="10"/>
        <color theme="1"/>
        <rFont val="Roboto"/>
        <charset val="238"/>
      </rPr>
      <t xml:space="preserve"> (15 tys. dokumentów): Stabilna, osiadła społeczność, w której znaczący odsetek posiada zezwolenia o charakterze permanentnym. Głównymi filarami są tu: pobyt czasowy (8,6 tys.), status rezydenta długoterminowego UE (3 tys.) oraz pobyt stały (2,9 tys.). Ponadto 98 osób przebywa na terytorium RP na podstawie pobytu tolerowanego.                                                                                                                                                                                                                                                                                    </t>
    </r>
    <r>
      <rPr>
        <b/>
        <sz val="10"/>
        <color theme="1"/>
        <rFont val="Roboto"/>
        <charset val="238"/>
      </rPr>
      <t>Turcja</t>
    </r>
    <r>
      <rPr>
        <sz val="10"/>
        <color theme="1"/>
        <rFont val="Roboto"/>
        <charset val="238"/>
      </rPr>
      <t xml:space="preserve"> (14 tys. dokumentów): Dominacja pobytu czasowego (12 tys.) uzupełniona o pobyt stały (1,3 tys.) oraz pobyt rezydenta długoterminowego UE (712). Status uchodźcy posiadają 244 osoby.                                                                                                                                                                                                                                                </t>
    </r>
    <r>
      <rPr>
        <b/>
        <sz val="10"/>
        <color theme="1"/>
        <rFont val="Roboto"/>
        <charset val="238"/>
      </rPr>
      <t>Niemcy</t>
    </r>
    <r>
      <rPr>
        <sz val="10"/>
        <color theme="1"/>
        <rFont val="Roboto"/>
        <charset val="238"/>
      </rPr>
      <t xml:space="preserve"> (13 tys. dokumentów): Specyficzna kategoria obywateli Unii Europejskiej. Ich pobyt rejestrowany jest w dedykowanych rejestrach: 11 tys. osób posiada zaświadczenie o zarejestrowaniu pobytu obywatela UE, a 1,3 tys. osób – dokument potwierdzający prawo stałego pobytu.                                                                  </t>
    </r>
    <r>
      <rPr>
        <b/>
        <sz val="10"/>
        <color theme="1"/>
        <rFont val="Roboto"/>
        <charset val="238"/>
      </rPr>
      <t>Kolumbia</t>
    </r>
    <r>
      <rPr>
        <sz val="10"/>
        <color theme="1"/>
        <rFont val="Roboto"/>
        <charset val="238"/>
      </rPr>
      <t xml:space="preserve"> oraz </t>
    </r>
    <r>
      <rPr>
        <b/>
        <sz val="10"/>
        <color theme="1"/>
        <rFont val="Roboto"/>
        <charset val="238"/>
      </rPr>
      <t>Uzbekistan</t>
    </r>
    <r>
      <rPr>
        <sz val="10"/>
        <color theme="1"/>
        <rFont val="Roboto"/>
        <charset val="238"/>
      </rPr>
      <t xml:space="preserve"> (po 11 tys. dokumentów): Nowe, dynamiczne grupy migracji pracowniczej na polskim rynku. Pobyt czasowy stanowi w ich przypadku absolutną większość, odpowiadając odpowiednio za 99% w przypadku Kolumbii oraz 96% w przypadku Uzbekistanu.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</si>
</sst>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quot;zł&quot;* #,##0_);_(&quot;zł&quot;* \(#,##0\);_(&quot;zł&quot;* &quot;-&quot;_);_(@_)"/>
    <numFmt numFmtId="165" formatCode="yyyy/mm/dd;@"/>
    <numFmt numFmtId="166" formatCode="0.0%"/>
  </numFmts>
  <fonts count="41"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sz val="8"/>
      <name val="Tahoma"/>
      <family val="2"/>
      <charset val="238"/>
    </font>
    <font>
      <sz val="11"/>
      <color theme="1"/>
      <name val="Roboto"/>
      <charset val="238"/>
    </font>
    <font>
      <b/>
      <sz val="11"/>
      <color theme="1"/>
      <name val="Roboto"/>
      <charset val="238"/>
    </font>
    <font>
      <b/>
      <sz val="18"/>
      <name val="Roboto"/>
      <charset val="238"/>
    </font>
    <font>
      <b/>
      <sz val="15"/>
      <name val="Roboto"/>
      <charset val="238"/>
    </font>
    <font>
      <b/>
      <i/>
      <sz val="14"/>
      <color theme="1"/>
      <name val="Roboto"/>
      <charset val="238"/>
    </font>
    <font>
      <sz val="11"/>
      <name val="Roboto"/>
      <charset val="238"/>
    </font>
    <font>
      <b/>
      <sz val="10"/>
      <color theme="1"/>
      <name val="Roboto"/>
      <charset val="238"/>
    </font>
    <font>
      <b/>
      <sz val="9"/>
      <name val="Roboto"/>
      <charset val="238"/>
    </font>
    <font>
      <sz val="9"/>
      <name val="Roboto"/>
      <charset val="238"/>
    </font>
    <font>
      <sz val="10"/>
      <name val="Roboto"/>
      <charset val="238"/>
    </font>
    <font>
      <sz val="6"/>
      <color theme="1"/>
      <name val="Roboto"/>
      <charset val="238"/>
    </font>
    <font>
      <i/>
      <sz val="6"/>
      <color theme="1"/>
      <name val="Roboto"/>
      <charset val="238"/>
    </font>
    <font>
      <i/>
      <sz val="9"/>
      <color theme="1"/>
      <name val="Roboto"/>
      <charset val="238"/>
    </font>
    <font>
      <b/>
      <sz val="8"/>
      <name val="Roboto"/>
      <charset val="238"/>
    </font>
    <font>
      <i/>
      <sz val="8"/>
      <color theme="1"/>
      <name val="Roboto"/>
      <charset val="238"/>
    </font>
    <font>
      <b/>
      <sz val="7"/>
      <name val="Roboto"/>
      <charset val="238"/>
    </font>
    <font>
      <sz val="10"/>
      <color theme="1"/>
      <name val="Roboto"/>
      <charset val="238"/>
    </font>
    <font>
      <sz val="9"/>
      <color theme="1"/>
      <name val="Roboto"/>
      <charset val="238"/>
    </font>
    <font>
      <sz val="8"/>
      <name val="Roboto"/>
      <charset val="238"/>
    </font>
    <font>
      <sz val="8"/>
      <color theme="1"/>
      <name val="Roboto"/>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xf numFmtId="9" fontId="1" fillId="0" borderId="0" applyFont="0" applyFill="0" applyBorder="0" applyAlignment="0" applyProtection="0"/>
  </cellStyleXfs>
  <cellXfs count="314">
    <xf numFmtId="0" fontId="0" fillId="0" borderId="0" xfId="0"/>
    <xf numFmtId="0" fontId="0" fillId="0" borderId="0" xfId="0"/>
    <xf numFmtId="0" fontId="0" fillId="0" borderId="0" xfId="0"/>
    <xf numFmtId="0" fontId="21" fillId="0" borderId="0" xfId="0" applyFont="1" applyProtection="1">
      <protection locked="0"/>
    </xf>
    <xf numFmtId="0" fontId="21" fillId="0" borderId="0" xfId="0" applyFont="1" applyBorder="1" applyProtection="1">
      <protection locked="0"/>
    </xf>
    <xf numFmtId="14" fontId="21" fillId="0" borderId="0" xfId="0" applyNumberFormat="1" applyFont="1" applyProtection="1">
      <protection locked="0"/>
    </xf>
    <xf numFmtId="165" fontId="21" fillId="0" borderId="0" xfId="0" applyNumberFormat="1" applyFont="1" applyProtection="1">
      <protection locked="0"/>
    </xf>
    <xf numFmtId="0" fontId="21" fillId="0" borderId="0" xfId="0" applyFont="1" applyAlignment="1" applyProtection="1">
      <protection locked="0"/>
    </xf>
    <xf numFmtId="0" fontId="25" fillId="0" borderId="0" xfId="0" applyFont="1" applyAlignment="1" applyProtection="1">
      <alignment vertical="center"/>
      <protection locked="0"/>
    </xf>
    <xf numFmtId="0" fontId="26" fillId="0" borderId="0" xfId="0" applyFont="1" applyProtection="1">
      <protection locked="0"/>
    </xf>
    <xf numFmtId="0" fontId="27" fillId="0" borderId="0" xfId="0" applyFont="1" applyAlignment="1" applyProtection="1">
      <alignment horizontal="left" vertical="center"/>
      <protection locked="0"/>
    </xf>
    <xf numFmtId="0" fontId="30" fillId="0" borderId="0" xfId="43" applyFont="1" applyProtection="1">
      <protection locked="0"/>
    </xf>
    <xf numFmtId="0" fontId="21" fillId="0" borderId="0" xfId="0" applyFont="1" applyFill="1" applyBorder="1" applyProtection="1">
      <protection locked="0"/>
    </xf>
    <xf numFmtId="0" fontId="28" fillId="0" borderId="0" xfId="10" applyFont="1" applyFill="1" applyBorder="1" applyAlignment="1" applyProtection="1">
      <alignment horizontal="left" vertical="center"/>
      <protection locked="0"/>
    </xf>
    <xf numFmtId="0" fontId="28" fillId="0" borderId="0" xfId="10" applyFont="1" applyFill="1" applyBorder="1" applyAlignment="1" applyProtection="1">
      <alignment horizontal="center" vertical="center"/>
      <protection locked="0"/>
    </xf>
    <xf numFmtId="0" fontId="31"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0" fontId="21" fillId="0" borderId="0" xfId="0" applyFont="1" applyAlignment="1" applyProtection="1">
      <alignment wrapText="1"/>
      <protection locked="0"/>
    </xf>
    <xf numFmtId="165" fontId="21" fillId="0" borderId="0" xfId="0" applyNumberFormat="1" applyFont="1" applyAlignment="1" applyProtection="1">
      <alignment wrapText="1"/>
      <protection locked="0"/>
    </xf>
    <xf numFmtId="0" fontId="33" fillId="0" borderId="0" xfId="0" applyFont="1" applyAlignment="1" applyProtection="1">
      <alignment vertical="top" wrapText="1"/>
      <protection locked="0"/>
    </xf>
    <xf numFmtId="0" fontId="27" fillId="0" borderId="0" xfId="0" applyFont="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28" fillId="0" borderId="0" xfId="24" applyFont="1" applyFill="1" applyBorder="1" applyAlignment="1" applyProtection="1">
      <alignment horizontal="center" vertical="center" wrapText="1"/>
      <protection locked="0"/>
    </xf>
    <xf numFmtId="3" fontId="28" fillId="0" borderId="0" xfId="0" applyNumberFormat="1" applyFont="1" applyFill="1" applyBorder="1" applyAlignment="1" applyProtection="1">
      <alignment horizontal="center" vertical="center"/>
    </xf>
    <xf numFmtId="0" fontId="35" fillId="0" borderId="0" xfId="0" applyFont="1" applyAlignment="1" applyProtection="1">
      <alignment vertical="top"/>
      <protection locked="0"/>
    </xf>
    <xf numFmtId="0" fontId="21" fillId="0" borderId="50" xfId="0" applyFont="1" applyBorder="1" applyProtection="1">
      <protection locked="0"/>
    </xf>
    <xf numFmtId="165" fontId="35" fillId="0" borderId="0" xfId="0" applyNumberFormat="1" applyFont="1" applyAlignment="1" applyProtection="1">
      <alignment vertical="top"/>
      <protection locked="0"/>
    </xf>
    <xf numFmtId="0" fontId="28" fillId="35" borderId="0" xfId="0" applyFont="1" applyFill="1" applyBorder="1" applyAlignment="1" applyProtection="1">
      <alignment horizontal="center" vertical="center"/>
      <protection locked="0"/>
    </xf>
    <xf numFmtId="3" fontId="28" fillId="35" borderId="0" xfId="0" applyNumberFormat="1" applyFont="1" applyFill="1" applyBorder="1" applyAlignment="1" applyProtection="1">
      <alignment horizontal="center" vertical="center"/>
      <protection locked="0"/>
    </xf>
    <xf numFmtId="3" fontId="28" fillId="35" borderId="0" xfId="24" applyNumberFormat="1" applyFont="1" applyFill="1" applyBorder="1" applyAlignment="1" applyProtection="1">
      <alignment horizontal="center" vertical="center" wrapText="1"/>
      <protection locked="0"/>
    </xf>
    <xf numFmtId="165" fontId="28" fillId="35" borderId="0" xfId="24" applyNumberFormat="1" applyFont="1" applyFill="1" applyBorder="1" applyAlignment="1" applyProtection="1">
      <alignment horizontal="center" vertical="center" wrapText="1"/>
      <protection locked="0"/>
    </xf>
    <xf numFmtId="0" fontId="28" fillId="36" borderId="21" xfId="0" applyFont="1" applyFill="1" applyBorder="1" applyAlignment="1" applyProtection="1">
      <alignment horizontal="center" vertical="center" textRotation="90" wrapText="1"/>
      <protection locked="0"/>
    </xf>
    <xf numFmtId="3" fontId="29" fillId="0" borderId="10" xfId="0" applyNumberFormat="1" applyFont="1" applyBorder="1" applyAlignment="1" applyProtection="1">
      <alignment horizontal="right" vertical="center"/>
    </xf>
    <xf numFmtId="3" fontId="28" fillId="35" borderId="45" xfId="10" applyNumberFormat="1" applyFont="1" applyFill="1" applyBorder="1" applyAlignment="1" applyProtection="1">
      <alignment horizontal="center" vertical="center"/>
    </xf>
    <xf numFmtId="0" fontId="36" fillId="35" borderId="0" xfId="10" applyFont="1" applyFill="1" applyBorder="1" applyAlignment="1" applyProtection="1">
      <alignment horizontal="center" vertical="center" wrapText="1"/>
      <protection locked="0"/>
    </xf>
    <xf numFmtId="0" fontId="36" fillId="35" borderId="0" xfId="10" applyFont="1" applyFill="1" applyBorder="1" applyAlignment="1" applyProtection="1">
      <alignment horizontal="center" vertical="center"/>
      <protection locked="0"/>
    </xf>
    <xf numFmtId="0" fontId="28" fillId="36" borderId="0" xfId="10" applyFont="1" applyFill="1" applyBorder="1" applyAlignment="1" applyProtection="1">
      <alignment horizontal="center" vertical="center"/>
      <protection locked="0"/>
    </xf>
    <xf numFmtId="3" fontId="28" fillId="36" borderId="0" xfId="10" applyNumberFormat="1" applyFont="1" applyFill="1" applyBorder="1" applyAlignment="1" applyProtection="1">
      <alignment horizontal="center" vertical="center"/>
    </xf>
    <xf numFmtId="0" fontId="28" fillId="35" borderId="0" xfId="10" applyFont="1" applyFill="1" applyBorder="1" applyAlignment="1" applyProtection="1">
      <alignment horizontal="center" vertical="center"/>
      <protection locked="0"/>
    </xf>
    <xf numFmtId="0" fontId="36" fillId="35" borderId="0" xfId="10" applyFont="1" applyFill="1" applyBorder="1" applyAlignment="1" applyProtection="1">
      <alignment horizontal="left" vertical="center" indent="1"/>
      <protection locked="0"/>
    </xf>
    <xf numFmtId="0" fontId="27" fillId="0" borderId="0" xfId="0" applyFont="1" applyAlignment="1" applyProtection="1">
      <alignment horizontal="left"/>
      <protection locked="0"/>
    </xf>
    <xf numFmtId="0" fontId="37" fillId="0" borderId="0" xfId="0" applyFont="1" applyAlignment="1" applyProtection="1">
      <alignment horizontal="left" vertical="top" wrapText="1"/>
      <protection locked="0"/>
    </xf>
    <xf numFmtId="0" fontId="38" fillId="0" borderId="0" xfId="0" applyFont="1" applyAlignment="1" applyProtection="1">
      <alignment horizontal="left" vertical="top" wrapText="1"/>
      <protection locked="0"/>
    </xf>
    <xf numFmtId="0" fontId="39" fillId="0" borderId="0" xfId="0" applyFont="1" applyAlignment="1" applyProtection="1">
      <alignment horizontal="left" vertical="top" wrapText="1"/>
      <protection locked="0"/>
    </xf>
    <xf numFmtId="0" fontId="40" fillId="0" borderId="0" xfId="0" applyFont="1" applyAlignment="1" applyProtection="1">
      <alignment horizontal="center" vertical="center"/>
      <protection locked="0"/>
    </xf>
    <xf numFmtId="0" fontId="40" fillId="0" borderId="0" xfId="0" applyFont="1" applyAlignment="1" applyProtection="1">
      <alignment horizontal="left" vertical="center" indent="1"/>
      <protection locked="0"/>
    </xf>
    <xf numFmtId="0" fontId="40" fillId="0" borderId="0" xfId="0" applyFont="1" applyAlignment="1" applyProtection="1">
      <alignment horizontal="center"/>
      <protection locked="0"/>
    </xf>
    <xf numFmtId="0" fontId="40" fillId="0" borderId="0" xfId="0" applyFont="1" applyProtection="1">
      <protection locked="0"/>
    </xf>
    <xf numFmtId="0" fontId="40" fillId="0" borderId="0" xfId="0" applyFont="1" applyAlignment="1" applyProtection="1">
      <alignment horizontal="left" vertical="center"/>
      <protection locked="0"/>
    </xf>
    <xf numFmtId="0" fontId="40" fillId="0" borderId="0" xfId="0" applyFont="1" applyAlignment="1" applyProtection="1">
      <protection locked="0"/>
    </xf>
    <xf numFmtId="0" fontId="37" fillId="0" borderId="0" xfId="0" applyFont="1" applyProtection="1">
      <protection locked="0"/>
    </xf>
    <xf numFmtId="0" fontId="21" fillId="0" borderId="0" xfId="0" applyFont="1" applyBorder="1" applyAlignment="1" applyProtection="1">
      <protection locked="0"/>
    </xf>
    <xf numFmtId="0" fontId="0" fillId="0" borderId="0" xfId="0" applyBorder="1" applyAlignment="1"/>
    <xf numFmtId="3" fontId="21" fillId="0" borderId="0" xfId="0" applyNumberFormat="1" applyFont="1" applyProtection="1">
      <protection locked="0"/>
    </xf>
    <xf numFmtId="0" fontId="21" fillId="0" borderId="0" xfId="0" applyFont="1" applyProtection="1">
      <protection locked="0"/>
    </xf>
    <xf numFmtId="9" fontId="21" fillId="0" borderId="0" xfId="46" applyFont="1" applyProtection="1">
      <protection locked="0"/>
    </xf>
    <xf numFmtId="0" fontId="21" fillId="0" borderId="0" xfId="0" applyFont="1" applyProtection="1">
      <protection locked="0"/>
    </xf>
    <xf numFmtId="166" fontId="21" fillId="0" borderId="0" xfId="46" applyNumberFormat="1" applyFont="1" applyProtection="1">
      <protection locked="0"/>
    </xf>
    <xf numFmtId="1" fontId="21" fillId="0" borderId="0" xfId="46" applyNumberFormat="1" applyFont="1" applyProtection="1">
      <protection locked="0"/>
    </xf>
    <xf numFmtId="10" fontId="21" fillId="0" borderId="0" xfId="0" applyNumberFormat="1" applyFont="1" applyProtection="1">
      <protection locked="0"/>
    </xf>
    <xf numFmtId="0" fontId="21" fillId="0" borderId="0" xfId="0" applyFont="1" applyProtection="1">
      <protection locked="0"/>
    </xf>
    <xf numFmtId="0" fontId="20" fillId="0" borderId="0" xfId="0" applyFont="1" applyAlignment="1" applyProtection="1">
      <alignment horizontal="left" vertical="top" wrapText="1"/>
      <protection locked="0"/>
    </xf>
    <xf numFmtId="3" fontId="29" fillId="35" borderId="17" xfId="0" applyNumberFormat="1" applyFont="1" applyFill="1" applyBorder="1" applyAlignment="1" applyProtection="1">
      <alignment horizontal="right" vertical="center" wrapText="1"/>
    </xf>
    <xf numFmtId="3" fontId="29" fillId="35" borderId="26" xfId="0" applyNumberFormat="1" applyFont="1" applyFill="1" applyBorder="1" applyAlignment="1" applyProtection="1">
      <alignment horizontal="right" vertical="center" wrapText="1"/>
    </xf>
    <xf numFmtId="3" fontId="29" fillId="36" borderId="11" xfId="0" applyNumberFormat="1" applyFont="1" applyFill="1" applyBorder="1" applyAlignment="1" applyProtection="1">
      <alignment horizontal="right" vertical="center" wrapText="1"/>
    </xf>
    <xf numFmtId="3" fontId="29" fillId="36" borderId="35" xfId="0" applyNumberFormat="1" applyFont="1" applyFill="1" applyBorder="1" applyAlignment="1" applyProtection="1">
      <alignment horizontal="right" vertical="center" wrapText="1"/>
    </xf>
    <xf numFmtId="3" fontId="28" fillId="35" borderId="47" xfId="24" applyNumberFormat="1" applyFont="1" applyFill="1" applyBorder="1" applyAlignment="1" applyProtection="1">
      <alignment horizontal="center" vertical="center" wrapText="1"/>
    </xf>
    <xf numFmtId="3" fontId="28" fillId="35" borderId="49" xfId="24" applyNumberFormat="1" applyFont="1" applyFill="1" applyBorder="1" applyAlignment="1" applyProtection="1">
      <alignment horizontal="center" vertical="center" wrapText="1"/>
    </xf>
    <xf numFmtId="3" fontId="29" fillId="36" borderId="17" xfId="0" applyNumberFormat="1" applyFont="1" applyFill="1" applyBorder="1" applyAlignment="1" applyProtection="1">
      <alignment horizontal="right" vertical="center" wrapText="1"/>
    </xf>
    <xf numFmtId="3" fontId="29" fillId="36" borderId="26" xfId="0" applyNumberFormat="1" applyFont="1" applyFill="1" applyBorder="1" applyAlignment="1" applyProtection="1">
      <alignment horizontal="right" vertical="center" wrapText="1"/>
    </xf>
    <xf numFmtId="3" fontId="28" fillId="35" borderId="45" xfId="0" applyNumberFormat="1" applyFont="1" applyFill="1" applyBorder="1" applyAlignment="1" applyProtection="1">
      <alignment horizontal="center" vertical="center"/>
    </xf>
    <xf numFmtId="3" fontId="28" fillId="35" borderId="46" xfId="0" applyNumberFormat="1" applyFont="1" applyFill="1" applyBorder="1" applyAlignment="1" applyProtection="1">
      <alignment horizontal="center" vertical="center"/>
    </xf>
    <xf numFmtId="0" fontId="22" fillId="36" borderId="38" xfId="0" applyFont="1" applyFill="1" applyBorder="1" applyAlignment="1" applyProtection="1">
      <alignment horizontal="center" vertical="center" textRotation="90" wrapText="1"/>
      <protection locked="0"/>
    </xf>
    <xf numFmtId="0" fontId="22" fillId="36" borderId="39" xfId="0" applyFont="1" applyFill="1" applyBorder="1" applyAlignment="1" applyProtection="1">
      <alignment horizontal="center" vertical="center" textRotation="90" wrapText="1"/>
      <protection locked="0"/>
    </xf>
    <xf numFmtId="0" fontId="22" fillId="36" borderId="14" xfId="0" applyFont="1" applyFill="1" applyBorder="1" applyAlignment="1" applyProtection="1">
      <alignment horizontal="center" vertical="center" textRotation="90" wrapText="1"/>
      <protection locked="0"/>
    </xf>
    <xf numFmtId="0" fontId="22" fillId="36" borderId="36" xfId="0" applyFont="1" applyFill="1" applyBorder="1" applyAlignment="1" applyProtection="1">
      <alignment horizontal="center" vertical="center" textRotation="90" wrapText="1"/>
      <protection locked="0"/>
    </xf>
    <xf numFmtId="0" fontId="27" fillId="0" borderId="40" xfId="0" applyFont="1" applyBorder="1" applyAlignment="1" applyProtection="1">
      <alignment horizontal="center" vertical="center" wrapText="1"/>
    </xf>
    <xf numFmtId="0" fontId="22" fillId="36" borderId="20" xfId="0" applyFont="1" applyFill="1" applyBorder="1" applyAlignment="1" applyProtection="1">
      <alignment horizontal="center" vertical="center"/>
      <protection locked="0"/>
    </xf>
    <xf numFmtId="0" fontId="22" fillId="36" borderId="21" xfId="0" applyFont="1" applyFill="1" applyBorder="1" applyAlignment="1" applyProtection="1">
      <alignment horizontal="center" vertical="center"/>
      <protection locked="0"/>
    </xf>
    <xf numFmtId="0" fontId="22" fillId="36" borderId="25" xfId="0" applyFont="1" applyFill="1" applyBorder="1" applyAlignment="1" applyProtection="1">
      <alignment horizontal="center" vertical="center"/>
      <protection locked="0"/>
    </xf>
    <xf numFmtId="0" fontId="22" fillId="36" borderId="10" xfId="0" applyFont="1" applyFill="1" applyBorder="1" applyAlignment="1" applyProtection="1">
      <alignment horizontal="center" vertical="center"/>
      <protection locked="0"/>
    </xf>
    <xf numFmtId="0" fontId="22" fillId="36" borderId="21" xfId="0" applyFont="1" applyFill="1" applyBorder="1" applyAlignment="1" applyProtection="1">
      <alignment horizontal="center" vertical="center" textRotation="90"/>
      <protection locked="0"/>
    </xf>
    <xf numFmtId="0" fontId="22" fillId="36" borderId="10" xfId="0" applyFont="1" applyFill="1" applyBorder="1" applyAlignment="1" applyProtection="1">
      <alignment horizontal="center" vertical="center" textRotation="90"/>
      <protection locked="0"/>
    </xf>
    <xf numFmtId="0" fontId="29" fillId="35" borderId="25" xfId="0" applyFont="1" applyFill="1" applyBorder="1" applyAlignment="1" applyProtection="1">
      <alignment horizontal="left" vertical="center"/>
    </xf>
    <xf numFmtId="0" fontId="29" fillId="35" borderId="10" xfId="0" applyFont="1" applyFill="1" applyBorder="1" applyAlignment="1" applyProtection="1">
      <alignment horizontal="left" vertical="center"/>
    </xf>
    <xf numFmtId="3" fontId="29" fillId="35" borderId="10" xfId="0" applyNumberFormat="1" applyFont="1" applyFill="1" applyBorder="1" applyAlignment="1" applyProtection="1">
      <alignment horizontal="right" vertical="center" wrapText="1"/>
    </xf>
    <xf numFmtId="0" fontId="29" fillId="36" borderId="25" xfId="0" applyFont="1" applyFill="1" applyBorder="1" applyAlignment="1" applyProtection="1">
      <alignment horizontal="left" vertical="center"/>
    </xf>
    <xf numFmtId="0" fontId="29" fillId="36" borderId="10" xfId="0" applyFont="1" applyFill="1" applyBorder="1" applyAlignment="1" applyProtection="1">
      <alignment horizontal="left" vertical="center"/>
    </xf>
    <xf numFmtId="3" fontId="29" fillId="36" borderId="10" xfId="0" applyNumberFormat="1" applyFont="1" applyFill="1" applyBorder="1" applyAlignment="1" applyProtection="1">
      <alignment horizontal="right" vertical="center" wrapText="1"/>
    </xf>
    <xf numFmtId="0" fontId="28" fillId="36" borderId="20" xfId="0" applyFont="1" applyFill="1" applyBorder="1" applyAlignment="1" applyProtection="1">
      <alignment horizontal="center" vertical="center"/>
      <protection locked="0"/>
    </xf>
    <xf numFmtId="0" fontId="28" fillId="36" borderId="21" xfId="0" applyFont="1" applyFill="1" applyBorder="1" applyAlignment="1" applyProtection="1">
      <alignment horizontal="center" vertical="center"/>
      <protection locked="0"/>
    </xf>
    <xf numFmtId="0" fontId="28" fillId="36" borderId="25" xfId="0" applyFont="1" applyFill="1" applyBorder="1" applyAlignment="1" applyProtection="1">
      <alignment horizontal="center" vertical="center"/>
      <protection locked="0"/>
    </xf>
    <xf numFmtId="0" fontId="28" fillId="36" borderId="10" xfId="0" applyFont="1" applyFill="1" applyBorder="1" applyAlignment="1" applyProtection="1">
      <alignment horizontal="center" vertical="center"/>
      <protection locked="0"/>
    </xf>
    <xf numFmtId="0" fontId="28" fillId="36" borderId="21" xfId="0" applyFont="1" applyFill="1" applyBorder="1" applyAlignment="1" applyProtection="1">
      <alignment horizontal="center" vertical="center" wrapText="1"/>
    </xf>
    <xf numFmtId="0" fontId="28" fillId="36" borderId="31" xfId="0" applyFont="1" applyFill="1" applyBorder="1" applyAlignment="1" applyProtection="1">
      <alignment horizontal="center" vertical="center" wrapText="1"/>
    </xf>
    <xf numFmtId="0" fontId="28" fillId="36" borderId="10" xfId="0" applyFont="1" applyFill="1" applyBorder="1" applyAlignment="1" applyProtection="1">
      <alignment horizontal="center" vertical="center" textRotation="90"/>
      <protection locked="0"/>
    </xf>
    <xf numFmtId="0" fontId="29" fillId="34" borderId="17" xfId="43" applyFont="1" applyFill="1" applyBorder="1" applyAlignment="1" applyProtection="1">
      <alignment horizontal="right" vertical="center"/>
    </xf>
    <xf numFmtId="0" fontId="29" fillId="34" borderId="19" xfId="43" applyFont="1" applyFill="1" applyBorder="1" applyAlignment="1" applyProtection="1">
      <alignment horizontal="right" vertical="center"/>
    </xf>
    <xf numFmtId="3" fontId="28" fillId="36" borderId="45" xfId="10" applyNumberFormat="1" applyFont="1" applyFill="1" applyBorder="1" applyAlignment="1" applyProtection="1">
      <alignment horizontal="center" vertical="center"/>
    </xf>
    <xf numFmtId="3" fontId="28" fillId="36" borderId="46" xfId="10" applyNumberFormat="1" applyFont="1" applyFill="1" applyBorder="1" applyAlignment="1" applyProtection="1">
      <alignment horizontal="center" vertical="center"/>
    </xf>
    <xf numFmtId="0" fontId="28" fillId="35" borderId="17" xfId="0" applyFont="1" applyFill="1" applyBorder="1" applyAlignment="1" applyProtection="1">
      <alignment horizontal="center" vertical="center" textRotation="90" wrapText="1"/>
      <protection locked="0"/>
    </xf>
    <xf numFmtId="0" fontId="28" fillId="35" borderId="18" xfId="0" applyFont="1" applyFill="1" applyBorder="1" applyAlignment="1" applyProtection="1">
      <alignment horizontal="center" vertical="center" textRotation="90" wrapText="1"/>
      <protection locked="0"/>
    </xf>
    <xf numFmtId="0" fontId="28" fillId="35" borderId="19" xfId="0" applyFont="1" applyFill="1" applyBorder="1" applyAlignment="1" applyProtection="1">
      <alignment horizontal="center" vertical="center" textRotation="90" wrapText="1"/>
      <protection locked="0"/>
    </xf>
    <xf numFmtId="0" fontId="29" fillId="0" borderId="41" xfId="0" applyFont="1" applyFill="1" applyBorder="1" applyAlignment="1" applyProtection="1">
      <alignment horizontal="left" vertical="center" wrapText="1"/>
    </xf>
    <xf numFmtId="0" fontId="29" fillId="0" borderId="42" xfId="0" applyFont="1" applyFill="1" applyBorder="1" applyAlignment="1" applyProtection="1">
      <alignment horizontal="left" vertical="center" wrapText="1"/>
    </xf>
    <xf numFmtId="3" fontId="29" fillId="36" borderId="42" xfId="24" applyNumberFormat="1" applyFont="1" applyFill="1" applyBorder="1" applyAlignment="1" applyProtection="1">
      <alignment horizontal="right" vertical="center" wrapText="1"/>
    </xf>
    <xf numFmtId="0" fontId="29" fillId="36" borderId="41" xfId="0" applyFont="1" applyFill="1" applyBorder="1" applyAlignment="1" applyProtection="1">
      <alignment horizontal="left" vertical="center"/>
    </xf>
    <xf numFmtId="0" fontId="29" fillId="36" borderId="42" xfId="0" applyFont="1" applyFill="1" applyBorder="1" applyAlignment="1" applyProtection="1">
      <alignment horizontal="left" vertical="center"/>
    </xf>
    <xf numFmtId="0" fontId="28" fillId="35" borderId="44" xfId="0" applyFont="1" applyFill="1" applyBorder="1" applyAlignment="1" applyProtection="1">
      <alignment horizontal="center" vertical="center"/>
    </xf>
    <xf numFmtId="0" fontId="28" fillId="35" borderId="45" xfId="0" applyFont="1" applyFill="1" applyBorder="1" applyAlignment="1" applyProtection="1">
      <alignment horizontal="center" vertical="center"/>
    </xf>
    <xf numFmtId="0" fontId="28" fillId="36" borderId="32" xfId="0" applyFont="1" applyFill="1" applyBorder="1" applyAlignment="1" applyProtection="1">
      <alignment horizontal="center" vertical="center" textRotation="90"/>
      <protection locked="0"/>
    </xf>
    <xf numFmtId="3" fontId="29" fillId="35" borderId="10" xfId="0" applyNumberFormat="1" applyFont="1" applyFill="1" applyBorder="1" applyAlignment="1" applyProtection="1">
      <alignment horizontal="right" vertical="center"/>
    </xf>
    <xf numFmtId="0" fontId="29" fillId="35" borderId="17" xfId="43" applyFont="1" applyFill="1" applyBorder="1" applyAlignment="1" applyProtection="1">
      <alignment horizontal="right" vertical="center"/>
    </xf>
    <xf numFmtId="0" fontId="29" fillId="35" borderId="19" xfId="43" applyFont="1" applyFill="1" applyBorder="1" applyAlignment="1" applyProtection="1">
      <alignment horizontal="right" vertical="center"/>
    </xf>
    <xf numFmtId="3" fontId="29" fillId="35" borderId="42" xfId="0" applyNumberFormat="1" applyFont="1" applyFill="1" applyBorder="1" applyAlignment="1" applyProtection="1">
      <alignment horizontal="right" vertical="center"/>
    </xf>
    <xf numFmtId="3" fontId="29" fillId="34" borderId="10" xfId="0" applyNumberFormat="1" applyFont="1" applyFill="1" applyBorder="1" applyAlignment="1" applyProtection="1">
      <alignment horizontal="right" vertical="center"/>
    </xf>
    <xf numFmtId="3" fontId="29" fillId="0" borderId="10" xfId="0" applyNumberFormat="1" applyFont="1" applyBorder="1" applyAlignment="1" applyProtection="1">
      <alignment horizontal="right" vertical="center" wrapText="1"/>
    </xf>
    <xf numFmtId="3" fontId="29" fillId="0" borderId="32" xfId="0" applyNumberFormat="1" applyFont="1" applyBorder="1" applyAlignment="1" applyProtection="1">
      <alignment horizontal="right" vertical="center" wrapText="1"/>
    </xf>
    <xf numFmtId="0" fontId="28" fillId="35" borderId="17" xfId="44" applyFont="1" applyFill="1" applyBorder="1" applyAlignment="1" applyProtection="1">
      <alignment horizontal="center" vertical="center"/>
      <protection locked="0"/>
    </xf>
    <xf numFmtId="0" fontId="28" fillId="35" borderId="26" xfId="44" applyFont="1" applyFill="1" applyBorder="1" applyAlignment="1" applyProtection="1">
      <alignment horizontal="center" vertical="center"/>
      <protection locked="0"/>
    </xf>
    <xf numFmtId="0" fontId="28" fillId="35" borderId="17" xfId="44" applyFont="1" applyFill="1" applyBorder="1" applyAlignment="1" applyProtection="1">
      <alignment horizontal="center" vertical="center" wrapText="1"/>
      <protection locked="0"/>
    </xf>
    <xf numFmtId="0" fontId="28" fillId="35" borderId="19" xfId="44" applyFont="1" applyFill="1" applyBorder="1" applyAlignment="1" applyProtection="1">
      <alignment horizontal="center" vertical="center" wrapText="1"/>
      <protection locked="0"/>
    </xf>
    <xf numFmtId="0" fontId="28" fillId="35" borderId="18" xfId="44" applyFont="1" applyFill="1" applyBorder="1" applyAlignment="1" applyProtection="1">
      <alignment horizontal="center" vertical="center"/>
      <protection locked="0"/>
    </xf>
    <xf numFmtId="0" fontId="29" fillId="34" borderId="26" xfId="43" applyFont="1" applyFill="1" applyBorder="1" applyAlignment="1" applyProtection="1">
      <alignment horizontal="right" vertical="center"/>
    </xf>
    <xf numFmtId="0" fontId="29" fillId="35" borderId="10" xfId="0" applyFont="1" applyFill="1" applyBorder="1" applyAlignment="1" applyProtection="1">
      <alignment horizontal="right" vertical="center"/>
    </xf>
    <xf numFmtId="0" fontId="29" fillId="34" borderId="25" xfId="0" applyFont="1" applyFill="1" applyBorder="1" applyAlignment="1" applyProtection="1">
      <alignment horizontal="left" vertical="center" wrapText="1" indent="1"/>
    </xf>
    <xf numFmtId="0" fontId="29" fillId="34" borderId="10" xfId="0" applyFont="1" applyFill="1" applyBorder="1" applyAlignment="1" applyProtection="1">
      <alignment horizontal="left" vertical="center" wrapText="1" indent="1"/>
    </xf>
    <xf numFmtId="0" fontId="29" fillId="34" borderId="10" xfId="0" applyFont="1" applyFill="1" applyBorder="1" applyAlignment="1" applyProtection="1">
      <alignment horizontal="right" vertical="center"/>
    </xf>
    <xf numFmtId="0" fontId="29" fillId="0" borderId="25" xfId="0" applyFont="1" applyFill="1" applyBorder="1" applyAlignment="1" applyProtection="1">
      <alignment horizontal="left" vertical="center"/>
      <protection locked="0"/>
    </xf>
    <xf numFmtId="0" fontId="29" fillId="0" borderId="10" xfId="0" applyFont="1" applyFill="1" applyBorder="1" applyAlignment="1" applyProtection="1">
      <alignment horizontal="left" vertical="center"/>
      <protection locked="0"/>
    </xf>
    <xf numFmtId="0" fontId="28" fillId="35" borderId="20" xfId="0" applyFont="1" applyFill="1" applyBorder="1" applyAlignment="1" applyProtection="1">
      <alignment horizontal="center" vertical="center" wrapText="1"/>
      <protection locked="0"/>
    </xf>
    <xf numFmtId="0" fontId="28" fillId="35" borderId="21" xfId="0" applyFont="1" applyFill="1" applyBorder="1" applyAlignment="1" applyProtection="1">
      <alignment horizontal="center" vertical="center" wrapText="1"/>
      <protection locked="0"/>
    </xf>
    <xf numFmtId="0" fontId="29" fillId="34" borderId="10" xfId="43" applyFont="1" applyFill="1" applyBorder="1" applyAlignment="1" applyProtection="1">
      <alignment horizontal="right" vertical="center"/>
    </xf>
    <xf numFmtId="0" fontId="28" fillId="36" borderId="52" xfId="10" applyFont="1" applyFill="1" applyBorder="1" applyAlignment="1" applyProtection="1">
      <alignment horizontal="center" vertical="center"/>
    </xf>
    <xf numFmtId="0" fontId="28" fillId="36" borderId="53" xfId="10" applyFont="1" applyFill="1" applyBorder="1" applyAlignment="1" applyProtection="1">
      <alignment horizontal="center" vertical="center"/>
    </xf>
    <xf numFmtId="0" fontId="29" fillId="35" borderId="42" xfId="0" applyFont="1" applyFill="1" applyBorder="1" applyAlignment="1" applyProtection="1">
      <alignment horizontal="right" vertical="center"/>
    </xf>
    <xf numFmtId="0" fontId="27" fillId="0" borderId="0" xfId="0" applyFont="1" applyAlignment="1" applyProtection="1">
      <alignment horizontal="left" vertical="center" wrapText="1"/>
      <protection locked="0"/>
    </xf>
    <xf numFmtId="0" fontId="29" fillId="35" borderId="43" xfId="0" applyFont="1" applyFill="1" applyBorder="1" applyAlignment="1" applyProtection="1">
      <alignment horizontal="right" vertical="center"/>
    </xf>
    <xf numFmtId="0" fontId="29" fillId="35" borderId="25" xfId="0" applyFont="1" applyFill="1" applyBorder="1" applyAlignment="1" applyProtection="1">
      <alignment horizontal="left" vertical="center" wrapText="1" indent="1"/>
    </xf>
    <xf numFmtId="0" fontId="29" fillId="35" borderId="10" xfId="0" applyFont="1" applyFill="1" applyBorder="1" applyAlignment="1" applyProtection="1">
      <alignment horizontal="left" vertical="center" wrapText="1" indent="1"/>
    </xf>
    <xf numFmtId="0" fontId="29" fillId="35" borderId="25" xfId="0" applyFont="1" applyFill="1" applyBorder="1" applyAlignment="1" applyProtection="1">
      <alignment horizontal="left" vertical="center" wrapText="1"/>
    </xf>
    <xf numFmtId="0" fontId="29" fillId="35" borderId="10" xfId="0" applyFont="1" applyFill="1" applyBorder="1" applyAlignment="1" applyProtection="1">
      <alignment horizontal="left" vertical="center" wrapText="1"/>
    </xf>
    <xf numFmtId="0" fontId="29" fillId="33" borderId="25" xfId="0" applyFont="1" applyFill="1" applyBorder="1" applyAlignment="1" applyProtection="1">
      <alignment horizontal="left" vertical="center" indent="1"/>
      <protection locked="0"/>
    </xf>
    <xf numFmtId="0" fontId="29" fillId="33" borderId="10" xfId="0" applyFont="1" applyFill="1" applyBorder="1" applyAlignment="1" applyProtection="1">
      <alignment horizontal="left" vertical="center" indent="1"/>
      <protection locked="0"/>
    </xf>
    <xf numFmtId="3" fontId="29" fillId="33" borderId="10" xfId="24" applyNumberFormat="1" applyFont="1" applyFill="1" applyBorder="1" applyAlignment="1" applyProtection="1">
      <alignment horizontal="right" vertical="center"/>
    </xf>
    <xf numFmtId="3" fontId="29" fillId="33" borderId="17" xfId="24" applyNumberFormat="1" applyFont="1" applyFill="1" applyBorder="1" applyAlignment="1" applyProtection="1">
      <alignment horizontal="right" vertical="center"/>
    </xf>
    <xf numFmtId="3" fontId="29" fillId="33" borderId="18" xfId="24" applyNumberFormat="1" applyFont="1" applyFill="1" applyBorder="1" applyAlignment="1" applyProtection="1">
      <alignment horizontal="right" vertical="center"/>
    </xf>
    <xf numFmtId="3" fontId="29" fillId="33" borderId="19" xfId="24" applyNumberFormat="1" applyFont="1" applyFill="1" applyBorder="1" applyAlignment="1" applyProtection="1">
      <alignment horizontal="right" vertical="center"/>
    </xf>
    <xf numFmtId="0" fontId="29" fillId="34" borderId="25" xfId="0" applyFont="1" applyFill="1" applyBorder="1" applyAlignment="1" applyProtection="1">
      <alignment horizontal="left" vertical="center"/>
    </xf>
    <xf numFmtId="0" fontId="29" fillId="34" borderId="10" xfId="0" applyFont="1" applyFill="1" applyBorder="1" applyAlignment="1" applyProtection="1">
      <alignment horizontal="left" vertical="center"/>
    </xf>
    <xf numFmtId="3" fontId="28" fillId="33" borderId="45" xfId="10" applyNumberFormat="1" applyFont="1" applyFill="1" applyBorder="1" applyAlignment="1" applyProtection="1">
      <alignment horizontal="center" vertical="center"/>
    </xf>
    <xf numFmtId="0" fontId="28" fillId="33" borderId="21" xfId="0" applyFont="1" applyFill="1" applyBorder="1" applyAlignment="1" applyProtection="1">
      <alignment horizontal="center" vertical="center"/>
    </xf>
    <xf numFmtId="0" fontId="28" fillId="33" borderId="31" xfId="0" applyFont="1" applyFill="1" applyBorder="1" applyAlignment="1" applyProtection="1">
      <alignment horizontal="center" vertical="center"/>
    </xf>
    <xf numFmtId="0" fontId="29" fillId="0" borderId="25" xfId="24" applyFont="1" applyFill="1" applyBorder="1" applyAlignment="1" applyProtection="1">
      <alignment horizontal="left" vertical="center" indent="1"/>
      <protection locked="0"/>
    </xf>
    <xf numFmtId="0" fontId="29" fillId="0" borderId="10" xfId="24" applyFont="1" applyFill="1" applyBorder="1" applyAlignment="1" applyProtection="1">
      <alignment horizontal="left" vertical="center" indent="1"/>
      <protection locked="0"/>
    </xf>
    <xf numFmtId="3" fontId="29" fillId="0" borderId="10" xfId="24" applyNumberFormat="1" applyFont="1" applyFill="1" applyBorder="1" applyAlignment="1" applyProtection="1">
      <alignment horizontal="right" vertical="center"/>
    </xf>
    <xf numFmtId="0" fontId="28" fillId="33" borderId="10" xfId="0" applyFont="1" applyFill="1" applyBorder="1" applyAlignment="1" applyProtection="1">
      <alignment horizontal="center" vertical="center" wrapText="1"/>
      <protection locked="0"/>
    </xf>
    <xf numFmtId="0" fontId="28" fillId="33" borderId="44" xfId="10" applyFont="1" applyFill="1" applyBorder="1" applyAlignment="1" applyProtection="1">
      <alignment horizontal="center" vertical="center"/>
      <protection locked="0"/>
    </xf>
    <xf numFmtId="0" fontId="28" fillId="33" borderId="45" xfId="10" applyFont="1" applyFill="1" applyBorder="1" applyAlignment="1" applyProtection="1">
      <alignment horizontal="center" vertical="center"/>
      <protection locked="0"/>
    </xf>
    <xf numFmtId="0" fontId="28" fillId="35" borderId="19" xfId="44" applyFont="1" applyFill="1" applyBorder="1" applyAlignment="1" applyProtection="1">
      <alignment horizontal="center" vertical="center"/>
      <protection locked="0"/>
    </xf>
    <xf numFmtId="0" fontId="28" fillId="35" borderId="22" xfId="0" applyFont="1" applyFill="1" applyBorder="1" applyAlignment="1" applyProtection="1">
      <alignment horizontal="center" vertical="center"/>
    </xf>
    <xf numFmtId="0" fontId="28" fillId="35" borderId="23" xfId="0" applyFont="1" applyFill="1" applyBorder="1" applyAlignment="1" applyProtection="1">
      <alignment horizontal="center" vertical="center"/>
    </xf>
    <xf numFmtId="0" fontId="28" fillId="35" borderId="24" xfId="0" applyFont="1" applyFill="1" applyBorder="1" applyAlignment="1" applyProtection="1">
      <alignment horizontal="center" vertical="center"/>
    </xf>
    <xf numFmtId="0" fontId="29" fillId="35" borderId="26" xfId="43" applyFont="1" applyFill="1" applyBorder="1" applyAlignment="1" applyProtection="1">
      <alignment horizontal="right" vertical="center"/>
    </xf>
    <xf numFmtId="0" fontId="28" fillId="35" borderId="20" xfId="44" applyFont="1" applyFill="1" applyBorder="1" applyAlignment="1" applyProtection="1">
      <alignment horizontal="center" vertical="center"/>
      <protection locked="0"/>
    </xf>
    <xf numFmtId="0" fontId="28" fillId="35" borderId="21" xfId="44" applyFont="1" applyFill="1" applyBorder="1" applyAlignment="1" applyProtection="1">
      <alignment horizontal="center" vertical="center"/>
      <protection locked="0"/>
    </xf>
    <xf numFmtId="0" fontId="28" fillId="35" borderId="25" xfId="44" applyFont="1" applyFill="1" applyBorder="1" applyAlignment="1" applyProtection="1">
      <alignment horizontal="center" vertical="center"/>
      <protection locked="0"/>
    </xf>
    <xf numFmtId="0" fontId="28" fillId="35" borderId="10" xfId="44" applyFont="1" applyFill="1" applyBorder="1" applyAlignment="1" applyProtection="1">
      <alignment horizontal="center" vertical="center"/>
      <protection locked="0"/>
    </xf>
    <xf numFmtId="0" fontId="28" fillId="33" borderId="32" xfId="0" applyFont="1" applyFill="1" applyBorder="1" applyAlignment="1" applyProtection="1">
      <alignment horizontal="center" vertical="center" wrapText="1"/>
      <protection locked="0"/>
    </xf>
    <xf numFmtId="3" fontId="28" fillId="33" borderId="46" xfId="10" applyNumberFormat="1" applyFont="1" applyFill="1" applyBorder="1" applyAlignment="1" applyProtection="1">
      <alignment horizontal="center" vertical="center"/>
    </xf>
    <xf numFmtId="3" fontId="29" fillId="0" borderId="42" xfId="24" applyNumberFormat="1" applyFont="1" applyFill="1" applyBorder="1" applyAlignment="1" applyProtection="1">
      <alignment horizontal="right" vertical="center"/>
    </xf>
    <xf numFmtId="0" fontId="29" fillId="34" borderId="44" xfId="0" applyFont="1" applyFill="1" applyBorder="1" applyAlignment="1" applyProtection="1">
      <alignment horizontal="left" vertical="center"/>
    </xf>
    <xf numFmtId="0" fontId="29" fillId="34" borderId="45" xfId="0" applyFont="1" applyFill="1" applyBorder="1" applyAlignment="1" applyProtection="1">
      <alignment horizontal="left" vertical="center"/>
    </xf>
    <xf numFmtId="0" fontId="29" fillId="35" borderId="41" xfId="0" applyFont="1" applyFill="1" applyBorder="1" applyAlignment="1" applyProtection="1">
      <alignment horizontal="left" vertical="center"/>
    </xf>
    <xf numFmtId="0" fontId="29" fillId="35" borderId="42" xfId="0" applyFont="1" applyFill="1" applyBorder="1" applyAlignment="1" applyProtection="1">
      <alignment horizontal="left" vertical="center"/>
    </xf>
    <xf numFmtId="3" fontId="29" fillId="0" borderId="10" xfId="0" applyNumberFormat="1" applyFont="1" applyBorder="1" applyAlignment="1" applyProtection="1">
      <alignment horizontal="right" vertical="center"/>
    </xf>
    <xf numFmtId="3" fontId="29" fillId="0" borderId="32" xfId="0" applyNumberFormat="1" applyFont="1" applyBorder="1" applyAlignment="1" applyProtection="1">
      <alignment horizontal="right" vertical="center"/>
    </xf>
    <xf numFmtId="0" fontId="29" fillId="34" borderId="25" xfId="0" applyFont="1" applyFill="1" applyBorder="1" applyAlignment="1" applyProtection="1">
      <alignment horizontal="left" vertical="center" wrapText="1"/>
      <protection locked="0"/>
    </xf>
    <xf numFmtId="0" fontId="29" fillId="34" borderId="10" xfId="0" applyFont="1" applyFill="1" applyBorder="1" applyAlignment="1" applyProtection="1">
      <alignment horizontal="left" vertical="center" wrapText="1"/>
      <protection locked="0"/>
    </xf>
    <xf numFmtId="0" fontId="29" fillId="0" borderId="25" xfId="0" applyFont="1" applyFill="1" applyBorder="1" applyAlignment="1" applyProtection="1">
      <alignment horizontal="left" vertical="center" wrapText="1"/>
      <protection locked="0"/>
    </xf>
    <xf numFmtId="0" fontId="29" fillId="0" borderId="10" xfId="0" applyFont="1" applyFill="1" applyBorder="1" applyAlignment="1" applyProtection="1">
      <alignment horizontal="left" vertical="center" wrapText="1"/>
      <protection locked="0"/>
    </xf>
    <xf numFmtId="0" fontId="28" fillId="36" borderId="47" xfId="10" applyFont="1" applyFill="1" applyBorder="1" applyAlignment="1" applyProtection="1">
      <alignment horizontal="center" vertical="center"/>
    </xf>
    <xf numFmtId="0" fontId="28" fillId="36" borderId="48" xfId="10" applyFont="1" applyFill="1" applyBorder="1" applyAlignment="1" applyProtection="1">
      <alignment horizontal="center" vertical="center"/>
    </xf>
    <xf numFmtId="0" fontId="28" fillId="36" borderId="31" xfId="0" applyFont="1" applyFill="1" applyBorder="1" applyAlignment="1" applyProtection="1">
      <alignment horizontal="center" vertical="center"/>
      <protection locked="0"/>
    </xf>
    <xf numFmtId="0" fontId="29" fillId="0" borderId="25" xfId="0" applyFont="1" applyFill="1" applyBorder="1" applyAlignment="1" applyProtection="1">
      <alignment horizontal="left" vertical="center" indent="1"/>
      <protection locked="0"/>
    </xf>
    <xf numFmtId="0" fontId="29" fillId="0" borderId="10" xfId="0" applyFont="1" applyFill="1" applyBorder="1" applyAlignment="1" applyProtection="1">
      <alignment horizontal="left" vertical="center" indent="1"/>
      <protection locked="0"/>
    </xf>
    <xf numFmtId="0" fontId="29" fillId="36" borderId="25" xfId="24" applyFont="1" applyFill="1" applyBorder="1" applyAlignment="1" applyProtection="1">
      <alignment horizontal="left" vertical="center" indent="1"/>
      <protection locked="0"/>
    </xf>
    <xf numFmtId="0" fontId="29" fillId="36" borderId="10" xfId="24" applyFont="1" applyFill="1" applyBorder="1" applyAlignment="1" applyProtection="1">
      <alignment horizontal="left" vertical="center" indent="1"/>
      <protection locked="0"/>
    </xf>
    <xf numFmtId="0" fontId="29" fillId="34" borderId="25" xfId="24" applyFont="1" applyFill="1" applyBorder="1" applyAlignment="1" applyProtection="1">
      <alignment horizontal="left" vertical="center"/>
      <protection locked="0"/>
    </xf>
    <xf numFmtId="0" fontId="29" fillId="34" borderId="10" xfId="24" applyFont="1" applyFill="1" applyBorder="1" applyAlignment="1" applyProtection="1">
      <alignment horizontal="left" vertical="center"/>
      <protection locked="0"/>
    </xf>
    <xf numFmtId="0" fontId="29" fillId="34" borderId="25" xfId="0" applyFont="1" applyFill="1" applyBorder="1" applyAlignment="1" applyProtection="1">
      <alignment horizontal="left" vertical="center" wrapText="1"/>
    </xf>
    <xf numFmtId="0" fontId="29" fillId="34" borderId="10" xfId="0" applyFont="1" applyFill="1" applyBorder="1" applyAlignment="1" applyProtection="1">
      <alignment horizontal="left" vertical="center" wrapText="1"/>
    </xf>
    <xf numFmtId="3" fontId="29" fillId="0" borderId="10" xfId="0" applyNumberFormat="1" applyFont="1" applyFill="1" applyBorder="1" applyAlignment="1" applyProtection="1">
      <alignment horizontal="right" vertical="center"/>
    </xf>
    <xf numFmtId="0" fontId="28" fillId="36" borderId="44" xfId="10" applyFont="1" applyFill="1" applyBorder="1" applyAlignment="1" applyProtection="1">
      <alignment vertical="center" wrapText="1"/>
    </xf>
    <xf numFmtId="0" fontId="28" fillId="36" borderId="45" xfId="10" applyFont="1" applyFill="1" applyBorder="1" applyAlignment="1" applyProtection="1">
      <alignment vertical="center" wrapText="1"/>
    </xf>
    <xf numFmtId="0" fontId="28" fillId="35" borderId="25" xfId="0" applyFont="1" applyFill="1" applyBorder="1" applyAlignment="1" applyProtection="1">
      <alignment horizontal="center" vertical="center" wrapText="1"/>
      <protection locked="0"/>
    </xf>
    <xf numFmtId="0" fontId="28" fillId="35" borderId="10" xfId="0" applyFont="1" applyFill="1" applyBorder="1" applyAlignment="1" applyProtection="1">
      <alignment horizontal="center" vertical="center" wrapText="1"/>
      <protection locked="0"/>
    </xf>
    <xf numFmtId="0" fontId="28" fillId="35" borderId="11" xfId="44" applyFont="1" applyFill="1" applyBorder="1" applyAlignment="1" applyProtection="1">
      <alignment horizontal="center" vertical="center" textRotation="90" wrapText="1"/>
      <protection locked="0"/>
    </xf>
    <xf numFmtId="0" fontId="28" fillId="35" borderId="13" xfId="44" applyFont="1" applyFill="1" applyBorder="1" applyAlignment="1" applyProtection="1">
      <alignment horizontal="center" vertical="center" textRotation="90" wrapText="1"/>
      <protection locked="0"/>
    </xf>
    <xf numFmtId="0" fontId="28" fillId="35" borderId="14" xfId="44" applyFont="1" applyFill="1" applyBorder="1" applyAlignment="1" applyProtection="1">
      <alignment horizontal="center" vertical="center" textRotation="90" wrapText="1"/>
      <protection locked="0"/>
    </xf>
    <xf numFmtId="0" fontId="28" fillId="35" borderId="16" xfId="44" applyFont="1" applyFill="1" applyBorder="1" applyAlignment="1" applyProtection="1">
      <alignment horizontal="center" vertical="center" textRotation="90" wrapText="1"/>
      <protection locked="0"/>
    </xf>
    <xf numFmtId="0" fontId="29" fillId="35" borderId="11" xfId="43" applyFont="1" applyFill="1" applyBorder="1" applyAlignment="1" applyProtection="1">
      <alignment horizontal="right" vertical="center"/>
    </xf>
    <xf numFmtId="0" fontId="29" fillId="35" borderId="13" xfId="43" applyFont="1" applyFill="1" applyBorder="1" applyAlignment="1" applyProtection="1">
      <alignment horizontal="right" vertical="center"/>
    </xf>
    <xf numFmtId="0" fontId="21" fillId="0" borderId="0" xfId="0" applyFont="1" applyProtection="1">
      <protection locked="0"/>
    </xf>
    <xf numFmtId="0" fontId="28" fillId="36" borderId="51" xfId="10" applyFont="1" applyFill="1" applyBorder="1" applyAlignment="1" applyProtection="1">
      <alignment horizontal="left" vertical="center"/>
    </xf>
    <xf numFmtId="0" fontId="28" fillId="36" borderId="52" xfId="10" applyFont="1" applyFill="1" applyBorder="1" applyAlignment="1" applyProtection="1">
      <alignment horizontal="left" vertical="center"/>
    </xf>
    <xf numFmtId="0" fontId="31" fillId="0" borderId="0" xfId="0" applyFont="1" applyAlignment="1" applyProtection="1">
      <alignment horizontal="center" vertical="center" wrapText="1"/>
      <protection locked="0"/>
    </xf>
    <xf numFmtId="0" fontId="29" fillId="34" borderId="32" xfId="0" applyFont="1" applyFill="1" applyBorder="1" applyAlignment="1" applyProtection="1">
      <alignment horizontal="right" vertical="center"/>
    </xf>
    <xf numFmtId="0" fontId="29" fillId="35" borderId="32" xfId="0" applyFont="1" applyFill="1" applyBorder="1" applyAlignment="1" applyProtection="1">
      <alignment horizontal="right" vertical="center"/>
    </xf>
    <xf numFmtId="0" fontId="29" fillId="35" borderId="41" xfId="0" applyFont="1" applyFill="1" applyBorder="1" applyAlignment="1" applyProtection="1">
      <alignment horizontal="left" vertical="center" wrapText="1"/>
    </xf>
    <xf numFmtId="0" fontId="29" fillId="35" borderId="42" xfId="0" applyFont="1" applyFill="1" applyBorder="1" applyAlignment="1" applyProtection="1">
      <alignment horizontal="left" vertical="center" wrapText="1"/>
    </xf>
    <xf numFmtId="0" fontId="28" fillId="35" borderId="26" xfId="0" applyFont="1" applyFill="1" applyBorder="1" applyAlignment="1" applyProtection="1">
      <alignment horizontal="center" vertical="center" textRotation="90" wrapText="1"/>
      <protection locked="0"/>
    </xf>
    <xf numFmtId="0" fontId="28" fillId="36" borderId="45" xfId="10" applyFont="1" applyFill="1" applyBorder="1" applyAlignment="1" applyProtection="1">
      <alignment horizontal="center" vertical="center"/>
    </xf>
    <xf numFmtId="0" fontId="28" fillId="36" borderId="46" xfId="10" applyFont="1" applyFill="1" applyBorder="1" applyAlignment="1" applyProtection="1">
      <alignment horizontal="center" vertical="center"/>
    </xf>
    <xf numFmtId="0" fontId="28" fillId="35" borderId="21" xfId="0" applyFont="1" applyFill="1" applyBorder="1" applyAlignment="1" applyProtection="1">
      <alignment horizontal="center" vertical="center"/>
    </xf>
    <xf numFmtId="0" fontId="28" fillId="35" borderId="31" xfId="0" applyFont="1" applyFill="1" applyBorder="1" applyAlignment="1" applyProtection="1">
      <alignment horizontal="center" vertical="center"/>
    </xf>
    <xf numFmtId="0" fontId="29" fillId="35" borderId="41" xfId="0" applyFont="1" applyFill="1" applyBorder="1" applyAlignment="1" applyProtection="1">
      <alignment horizontal="left" vertical="center" wrapText="1" indent="1"/>
    </xf>
    <xf numFmtId="0" fontId="29" fillId="35" borderId="42" xfId="0" applyFont="1" applyFill="1" applyBorder="1" applyAlignment="1" applyProtection="1">
      <alignment horizontal="left" vertical="center" wrapText="1" indent="1"/>
    </xf>
    <xf numFmtId="0" fontId="28" fillId="36" borderId="44" xfId="10" applyFont="1" applyFill="1" applyBorder="1" applyAlignment="1" applyProtection="1">
      <alignment horizontal="left" vertical="center" indent="1"/>
    </xf>
    <xf numFmtId="0" fontId="28" fillId="36" borderId="45" xfId="10" applyFont="1" applyFill="1" applyBorder="1" applyAlignment="1" applyProtection="1">
      <alignment horizontal="left" vertical="center" indent="1"/>
    </xf>
    <xf numFmtId="0" fontId="28" fillId="36" borderId="20" xfId="0" applyFont="1" applyFill="1" applyBorder="1" applyAlignment="1" applyProtection="1">
      <alignment horizontal="center" vertical="center" wrapText="1"/>
      <protection locked="0"/>
    </xf>
    <xf numFmtId="0" fontId="28" fillId="36" borderId="21" xfId="0" applyFont="1" applyFill="1" applyBorder="1" applyAlignment="1" applyProtection="1">
      <alignment horizontal="center" vertical="center" wrapText="1"/>
      <protection locked="0"/>
    </xf>
    <xf numFmtId="3" fontId="29" fillId="0" borderId="42" xfId="0" applyNumberFormat="1" applyFont="1" applyBorder="1" applyAlignment="1" applyProtection="1">
      <alignment horizontal="right" vertical="center" wrapText="1"/>
    </xf>
    <xf numFmtId="3" fontId="29" fillId="0" borderId="43" xfId="0" applyNumberFormat="1" applyFont="1" applyBorder="1" applyAlignment="1" applyProtection="1">
      <alignment horizontal="right" vertical="center" wrapText="1"/>
    </xf>
    <xf numFmtId="3" fontId="29" fillId="0" borderId="42" xfId="0" applyNumberFormat="1" applyFont="1" applyBorder="1" applyAlignment="1" applyProtection="1">
      <alignment horizontal="right" vertical="center"/>
    </xf>
    <xf numFmtId="0" fontId="29" fillId="0" borderId="25" xfId="0" applyFont="1" applyFill="1" applyBorder="1" applyAlignment="1" applyProtection="1">
      <alignment horizontal="left" vertical="center" wrapText="1"/>
    </xf>
    <xf numFmtId="0" fontId="29" fillId="0" borderId="10" xfId="0" applyFont="1" applyFill="1" applyBorder="1" applyAlignment="1" applyProtection="1">
      <alignment horizontal="left" vertical="center" wrapText="1"/>
    </xf>
    <xf numFmtId="0" fontId="29" fillId="36" borderId="25" xfId="0" applyFont="1" applyFill="1" applyBorder="1" applyAlignment="1" applyProtection="1">
      <alignment vertical="center" wrapText="1"/>
      <protection locked="0"/>
    </xf>
    <xf numFmtId="0" fontId="29" fillId="36" borderId="10" xfId="0" applyFont="1" applyFill="1" applyBorder="1" applyAlignment="1" applyProtection="1">
      <alignment vertical="center" wrapText="1"/>
      <protection locked="0"/>
    </xf>
    <xf numFmtId="3" fontId="29" fillId="35" borderId="28" xfId="0" applyNumberFormat="1" applyFont="1" applyFill="1" applyBorder="1" applyAlignment="1" applyProtection="1">
      <alignment horizontal="right" vertical="center" wrapText="1"/>
    </xf>
    <xf numFmtId="0" fontId="29" fillId="35" borderId="27" xfId="0" applyFont="1" applyFill="1" applyBorder="1" applyAlignment="1" applyProtection="1">
      <alignment horizontal="center" vertical="center"/>
      <protection locked="0"/>
    </xf>
    <xf numFmtId="0" fontId="29" fillId="35" borderId="28" xfId="0" applyFont="1" applyFill="1" applyBorder="1" applyAlignment="1" applyProtection="1">
      <alignment horizontal="center" vertical="center"/>
      <protection locked="0"/>
    </xf>
    <xf numFmtId="0" fontId="28" fillId="35" borderId="10" xfId="44" applyFont="1" applyFill="1" applyBorder="1" applyAlignment="1" applyProtection="1">
      <alignment horizontal="center" vertical="center" wrapText="1"/>
      <protection locked="0"/>
    </xf>
    <xf numFmtId="0" fontId="28" fillId="35" borderId="33" xfId="44" applyFont="1" applyFill="1" applyBorder="1" applyAlignment="1" applyProtection="1">
      <alignment horizontal="center" vertical="center" textRotation="90"/>
      <protection locked="0"/>
    </xf>
    <xf numFmtId="0" fontId="28" fillId="35" borderId="12" xfId="44" applyFont="1" applyFill="1" applyBorder="1" applyAlignment="1" applyProtection="1">
      <alignment horizontal="center" vertical="center" textRotation="90"/>
      <protection locked="0"/>
    </xf>
    <xf numFmtId="0" fontId="28" fillId="35" borderId="13" xfId="44" applyFont="1" applyFill="1" applyBorder="1" applyAlignment="1" applyProtection="1">
      <alignment horizontal="center" vertical="center" textRotation="90"/>
      <protection locked="0"/>
    </xf>
    <xf numFmtId="0" fontId="28" fillId="35" borderId="34" xfId="44" applyFont="1" applyFill="1" applyBorder="1" applyAlignment="1" applyProtection="1">
      <alignment horizontal="center" vertical="center" textRotation="90"/>
      <protection locked="0"/>
    </xf>
    <xf numFmtId="0" fontId="28" fillId="35" borderId="15" xfId="44" applyFont="1" applyFill="1" applyBorder="1" applyAlignment="1" applyProtection="1">
      <alignment horizontal="center" vertical="center" textRotation="90"/>
      <protection locked="0"/>
    </xf>
    <xf numFmtId="0" fontId="28" fillId="35" borderId="16" xfId="44" applyFont="1" applyFill="1" applyBorder="1" applyAlignment="1" applyProtection="1">
      <alignment horizontal="center" vertical="center" textRotation="90"/>
      <protection locked="0"/>
    </xf>
    <xf numFmtId="0" fontId="28" fillId="35" borderId="20" xfId="0" applyFont="1" applyFill="1" applyBorder="1" applyAlignment="1" applyProtection="1">
      <alignment horizontal="center"/>
    </xf>
    <xf numFmtId="0" fontId="28" fillId="35" borderId="21" xfId="0" applyFont="1" applyFill="1" applyBorder="1" applyAlignment="1" applyProtection="1">
      <alignment horizontal="center"/>
    </xf>
    <xf numFmtId="0" fontId="28" fillId="35" borderId="31" xfId="0" applyFont="1" applyFill="1" applyBorder="1" applyAlignment="1" applyProtection="1">
      <alignment horizontal="center"/>
    </xf>
    <xf numFmtId="0" fontId="29" fillId="35" borderId="42" xfId="43" applyFont="1" applyFill="1" applyBorder="1" applyAlignment="1" applyProtection="1">
      <alignment horizontal="right" vertical="center"/>
    </xf>
    <xf numFmtId="0" fontId="29" fillId="35" borderId="10" xfId="43" applyFont="1" applyFill="1" applyBorder="1" applyAlignment="1" applyProtection="1">
      <alignment horizontal="right" vertical="center"/>
    </xf>
    <xf numFmtId="0" fontId="29" fillId="34" borderId="32" xfId="43" applyFont="1" applyFill="1" applyBorder="1" applyAlignment="1" applyProtection="1">
      <alignment horizontal="right" vertical="center"/>
    </xf>
    <xf numFmtId="0" fontId="27" fillId="0" borderId="0" xfId="0" applyFont="1" applyAlignment="1" applyProtection="1">
      <alignment horizontal="left" vertical="center"/>
      <protection locked="0"/>
    </xf>
    <xf numFmtId="0" fontId="28" fillId="35" borderId="32" xfId="44" applyFont="1" applyFill="1" applyBorder="1" applyAlignment="1" applyProtection="1">
      <alignment horizontal="center" vertical="center"/>
      <protection locked="0"/>
    </xf>
    <xf numFmtId="0" fontId="28" fillId="36" borderId="49" xfId="10" applyFont="1" applyFill="1" applyBorder="1" applyAlignment="1" applyProtection="1">
      <alignment horizontal="center" vertical="center"/>
    </xf>
    <xf numFmtId="0" fontId="29" fillId="35" borderId="35" xfId="43" applyFont="1" applyFill="1" applyBorder="1" applyAlignment="1" applyProtection="1">
      <alignment horizontal="right" vertical="center"/>
    </xf>
    <xf numFmtId="0" fontId="29" fillId="35" borderId="32" xfId="43" applyFont="1" applyFill="1" applyBorder="1" applyAlignment="1" applyProtection="1">
      <alignment horizontal="right" vertical="center"/>
    </xf>
    <xf numFmtId="0" fontId="29" fillId="34" borderId="25" xfId="24" applyFont="1" applyFill="1" applyBorder="1" applyAlignment="1" applyProtection="1">
      <alignment horizontal="left" vertical="center" wrapText="1"/>
      <protection locked="0"/>
    </xf>
    <xf numFmtId="0" fontId="29" fillId="34" borderId="10" xfId="24" applyFont="1" applyFill="1" applyBorder="1" applyAlignment="1" applyProtection="1">
      <alignment horizontal="left" vertical="center" wrapText="1"/>
      <protection locked="0"/>
    </xf>
    <xf numFmtId="0" fontId="29" fillId="35" borderId="43" xfId="43" applyFont="1" applyFill="1" applyBorder="1" applyAlignment="1" applyProtection="1">
      <alignment horizontal="right" vertical="center"/>
    </xf>
    <xf numFmtId="0" fontId="28" fillId="35" borderId="35" xfId="44" applyFont="1" applyFill="1" applyBorder="1" applyAlignment="1" applyProtection="1">
      <alignment horizontal="center" vertical="center" textRotation="90" wrapText="1"/>
      <protection locked="0"/>
    </xf>
    <xf numFmtId="0" fontId="28" fillId="35" borderId="36" xfId="44" applyFont="1" applyFill="1" applyBorder="1" applyAlignment="1" applyProtection="1">
      <alignment horizontal="center" vertical="center" textRotation="90" wrapText="1"/>
      <protection locked="0"/>
    </xf>
    <xf numFmtId="3" fontId="29" fillId="0" borderId="42" xfId="0" applyNumberFormat="1" applyFont="1" applyFill="1" applyBorder="1" applyAlignment="1" applyProtection="1">
      <alignment horizontal="right" vertical="center"/>
    </xf>
    <xf numFmtId="0" fontId="34" fillId="35" borderId="21" xfId="0" applyFont="1" applyFill="1" applyBorder="1" applyAlignment="1" applyProtection="1">
      <alignment horizontal="center" vertical="center" wrapText="1"/>
    </xf>
    <xf numFmtId="0" fontId="34" fillId="35" borderId="31" xfId="0" applyFont="1" applyFill="1" applyBorder="1" applyAlignment="1" applyProtection="1">
      <alignment horizontal="center" vertical="center" wrapText="1"/>
    </xf>
    <xf numFmtId="3" fontId="28" fillId="34" borderId="45" xfId="0" applyNumberFormat="1" applyFont="1" applyFill="1" applyBorder="1" applyAlignment="1" applyProtection="1">
      <alignment horizontal="center" vertical="center"/>
    </xf>
    <xf numFmtId="0" fontId="28" fillId="34" borderId="44" xfId="24" applyFont="1" applyFill="1" applyBorder="1" applyAlignment="1" applyProtection="1">
      <alignment horizontal="center" vertical="center" wrapText="1"/>
      <protection locked="0"/>
    </xf>
    <xf numFmtId="0" fontId="28" fillId="34" borderId="45" xfId="24" applyFont="1" applyFill="1" applyBorder="1" applyAlignment="1" applyProtection="1">
      <alignment horizontal="center" vertical="center" wrapText="1"/>
      <protection locked="0"/>
    </xf>
    <xf numFmtId="3" fontId="29" fillId="36" borderId="10" xfId="24" applyNumberFormat="1" applyFont="1" applyFill="1" applyBorder="1" applyAlignment="1" applyProtection="1">
      <alignment horizontal="right" vertical="center"/>
    </xf>
    <xf numFmtId="0" fontId="29" fillId="36" borderId="25" xfId="24" applyFont="1" applyFill="1" applyBorder="1" applyAlignment="1" applyProtection="1">
      <alignment horizontal="left" vertical="center" wrapText="1"/>
    </xf>
    <xf numFmtId="0" fontId="29" fillId="36" borderId="10" xfId="24" applyFont="1" applyFill="1" applyBorder="1" applyAlignment="1" applyProtection="1">
      <alignment horizontal="left" vertical="center" wrapText="1"/>
    </xf>
    <xf numFmtId="3" fontId="28" fillId="36" borderId="45" xfId="0" applyNumberFormat="1" applyFont="1" applyFill="1" applyBorder="1" applyAlignment="1" applyProtection="1">
      <alignment horizontal="center" vertical="center"/>
    </xf>
    <xf numFmtId="3" fontId="28" fillId="36" borderId="46" xfId="0" applyNumberFormat="1" applyFont="1" applyFill="1" applyBorder="1" applyAlignment="1" applyProtection="1">
      <alignment horizontal="center" vertical="center"/>
    </xf>
    <xf numFmtId="3" fontId="29" fillId="36" borderId="10" xfId="24" applyNumberFormat="1" applyFont="1" applyFill="1" applyBorder="1" applyAlignment="1" applyProtection="1">
      <alignment horizontal="right" vertical="center" wrapText="1"/>
    </xf>
    <xf numFmtId="3" fontId="29" fillId="36" borderId="32" xfId="24" applyNumberFormat="1" applyFont="1" applyFill="1" applyBorder="1" applyAlignment="1" applyProtection="1">
      <alignment horizontal="right" vertical="center" wrapText="1"/>
    </xf>
    <xf numFmtId="0" fontId="28" fillId="35" borderId="20" xfId="0" applyFont="1" applyFill="1" applyBorder="1" applyAlignment="1" applyProtection="1">
      <alignment horizontal="center" vertical="center"/>
      <protection locked="0"/>
    </xf>
    <xf numFmtId="0" fontId="28" fillId="35" borderId="21" xfId="0" applyFont="1" applyFill="1" applyBorder="1" applyAlignment="1" applyProtection="1">
      <alignment horizontal="center" vertical="center"/>
      <protection locked="0"/>
    </xf>
    <xf numFmtId="3" fontId="28" fillId="35" borderId="45" xfId="10" applyNumberFormat="1" applyFont="1" applyFill="1" applyBorder="1" applyAlignment="1" applyProtection="1">
      <alignment horizontal="center" vertical="center"/>
    </xf>
    <xf numFmtId="0" fontId="40" fillId="0" borderId="0" xfId="0" applyFont="1" applyAlignment="1" applyProtection="1">
      <alignment horizontal="left" vertical="center"/>
      <protection locked="0"/>
    </xf>
    <xf numFmtId="0" fontId="29" fillId="0" borderId="41" xfId="24" applyFont="1" applyFill="1" applyBorder="1" applyAlignment="1" applyProtection="1">
      <alignment horizontal="left" vertical="center" indent="1"/>
      <protection locked="0"/>
    </xf>
    <xf numFmtId="0" fontId="29" fillId="0" borderId="42" xfId="24" applyFont="1" applyFill="1" applyBorder="1" applyAlignment="1" applyProtection="1">
      <alignment horizontal="left" vertical="center" indent="1"/>
      <protection locked="0"/>
    </xf>
    <xf numFmtId="3" fontId="28" fillId="34" borderId="46" xfId="0" applyNumberFormat="1" applyFont="1" applyFill="1" applyBorder="1" applyAlignment="1" applyProtection="1">
      <alignment horizontal="center" vertical="center"/>
    </xf>
    <xf numFmtId="0" fontId="29" fillId="0" borderId="41" xfId="0" applyFont="1" applyFill="1" applyBorder="1" applyAlignment="1" applyProtection="1">
      <alignment horizontal="left" vertical="center" wrapText="1"/>
      <protection locked="0"/>
    </xf>
    <xf numFmtId="0" fontId="29" fillId="0" borderId="42" xfId="0" applyFont="1" applyFill="1" applyBorder="1" applyAlignment="1" applyProtection="1">
      <alignment horizontal="left" vertical="center" wrapText="1"/>
      <protection locked="0"/>
    </xf>
    <xf numFmtId="0" fontId="28" fillId="35" borderId="44" xfId="10" applyFont="1" applyFill="1" applyBorder="1" applyAlignment="1" applyProtection="1">
      <alignment horizontal="center" vertical="center" wrapText="1"/>
      <protection locked="0"/>
    </xf>
    <xf numFmtId="0" fontId="28" fillId="35" borderId="45" xfId="10" applyFont="1" applyFill="1" applyBorder="1" applyAlignment="1" applyProtection="1">
      <alignment horizontal="center" vertical="center" wrapText="1"/>
      <protection locked="0"/>
    </xf>
    <xf numFmtId="3" fontId="29" fillId="35" borderId="29" xfId="0" applyNumberFormat="1" applyFont="1" applyFill="1" applyBorder="1" applyAlignment="1" applyProtection="1">
      <alignment horizontal="right" vertical="center" wrapText="1"/>
    </xf>
    <xf numFmtId="3" fontId="29" fillId="35" borderId="37" xfId="0" applyNumberFormat="1" applyFont="1" applyFill="1" applyBorder="1" applyAlignment="1" applyProtection="1">
      <alignment horizontal="right" vertical="center" wrapText="1"/>
    </xf>
    <xf numFmtId="3" fontId="29" fillId="35" borderId="30" xfId="0" applyNumberFormat="1" applyFont="1" applyFill="1" applyBorder="1" applyAlignment="1" applyProtection="1">
      <alignment horizontal="right" vertical="center" wrapText="1"/>
    </xf>
    <xf numFmtId="0" fontId="29" fillId="33" borderId="25" xfId="24" applyFont="1" applyFill="1" applyBorder="1" applyAlignment="1" applyProtection="1">
      <alignment vertical="center" wrapText="1"/>
      <protection locked="0"/>
    </xf>
    <xf numFmtId="0" fontId="29" fillId="33" borderId="10" xfId="24" applyFont="1" applyFill="1" applyBorder="1" applyAlignment="1" applyProtection="1">
      <alignment vertical="center" wrapText="1"/>
      <protection locked="0"/>
    </xf>
    <xf numFmtId="0" fontId="29" fillId="0" borderId="25" xfId="0" applyFont="1" applyFill="1" applyBorder="1" applyAlignment="1" applyProtection="1">
      <alignment vertical="center" wrapText="1"/>
      <protection locked="0"/>
    </xf>
    <xf numFmtId="0" fontId="29" fillId="0" borderId="10" xfId="0" applyFont="1" applyFill="1" applyBorder="1" applyAlignment="1" applyProtection="1">
      <alignment vertical="center" wrapText="1"/>
      <protection locked="0"/>
    </xf>
    <xf numFmtId="0" fontId="29" fillId="36" borderId="25" xfId="24" applyFont="1" applyFill="1" applyBorder="1" applyAlignment="1" applyProtection="1">
      <alignment vertical="center" wrapText="1"/>
      <protection locked="0"/>
    </xf>
    <xf numFmtId="0" fontId="29" fillId="36" borderId="10" xfId="24" applyFont="1" applyFill="1" applyBorder="1" applyAlignment="1" applyProtection="1">
      <alignment vertical="center" wrapText="1"/>
      <protection locked="0"/>
    </xf>
    <xf numFmtId="0" fontId="28" fillId="33" borderId="20" xfId="0" applyFont="1" applyFill="1" applyBorder="1" applyAlignment="1" applyProtection="1">
      <alignment horizontal="center" vertical="center"/>
      <protection locked="0"/>
    </xf>
    <xf numFmtId="0" fontId="28" fillId="33" borderId="21" xfId="0" applyFont="1" applyFill="1" applyBorder="1" applyAlignment="1" applyProtection="1">
      <alignment horizontal="center" vertical="center"/>
      <protection locked="0"/>
    </xf>
    <xf numFmtId="0" fontId="28" fillId="33" borderId="25" xfId="0" applyFont="1" applyFill="1" applyBorder="1" applyAlignment="1" applyProtection="1">
      <alignment horizontal="center" vertical="center"/>
      <protection locked="0"/>
    </xf>
    <xf numFmtId="0" fontId="28" fillId="33" borderId="10" xfId="0" applyFont="1" applyFill="1" applyBorder="1" applyAlignment="1" applyProtection="1">
      <alignment horizontal="center" vertical="center"/>
      <protection locked="0"/>
    </xf>
    <xf numFmtId="0" fontId="29" fillId="33" borderId="41" xfId="24" applyFont="1" applyFill="1" applyBorder="1" applyAlignment="1" applyProtection="1">
      <alignment vertical="center" wrapText="1"/>
      <protection locked="0"/>
    </xf>
    <xf numFmtId="0" fontId="29" fillId="33" borderId="42" xfId="24" applyFont="1" applyFill="1" applyBorder="1" applyAlignment="1" applyProtection="1">
      <alignment vertical="center" wrapText="1"/>
      <protection locked="0"/>
    </xf>
    <xf numFmtId="0" fontId="28" fillId="36" borderId="44" xfId="10" applyFont="1" applyFill="1" applyBorder="1" applyAlignment="1" applyProtection="1">
      <alignment horizontal="center" vertical="center"/>
      <protection locked="0"/>
    </xf>
    <xf numFmtId="0" fontId="28" fillId="36" borderId="45" xfId="10" applyFont="1" applyFill="1" applyBorder="1" applyAlignment="1" applyProtection="1">
      <alignment horizontal="center" vertical="center"/>
      <protection locked="0"/>
    </xf>
    <xf numFmtId="0" fontId="29" fillId="0" borderId="41" xfId="0" applyFont="1" applyFill="1" applyBorder="1" applyAlignment="1" applyProtection="1">
      <alignment horizontal="left" vertical="center" indent="1"/>
      <protection locked="0"/>
    </xf>
    <xf numFmtId="0" fontId="29" fillId="0" borderId="42" xfId="0" applyFont="1" applyFill="1" applyBorder="1" applyAlignment="1" applyProtection="1">
      <alignment horizontal="left" vertical="center" indent="1"/>
      <protection locked="0"/>
    </xf>
    <xf numFmtId="0" fontId="28" fillId="36" borderId="44" xfId="0" applyFont="1" applyFill="1" applyBorder="1" applyAlignment="1" applyProtection="1">
      <alignment horizontal="center" vertical="center"/>
    </xf>
    <xf numFmtId="0" fontId="28" fillId="36" borderId="45" xfId="0" applyFont="1" applyFill="1" applyBorder="1" applyAlignment="1" applyProtection="1">
      <alignment horizontal="center" vertical="center"/>
    </xf>
    <xf numFmtId="0" fontId="23" fillId="35" borderId="0" xfId="1" applyFont="1" applyFill="1" applyBorder="1" applyAlignment="1" applyProtection="1">
      <alignment horizontal="center" vertical="center" wrapText="1"/>
      <protection locked="0"/>
    </xf>
    <xf numFmtId="164" fontId="24" fillId="0" borderId="0" xfId="2" applyNumberFormat="1" applyFont="1" applyBorder="1" applyAlignment="1" applyProtection="1">
      <alignment horizontal="center"/>
    </xf>
    <xf numFmtId="0" fontId="29" fillId="34" borderId="41" xfId="0" applyFont="1" applyFill="1" applyBorder="1" applyAlignment="1" applyProtection="1">
      <alignment horizontal="left" vertical="center" wrapText="1"/>
      <protection locked="0"/>
    </xf>
    <xf numFmtId="0" fontId="29" fillId="34" borderId="42" xfId="0" applyFont="1" applyFill="1" applyBorder="1" applyAlignment="1" applyProtection="1">
      <alignment horizontal="left" vertical="center" wrapText="1"/>
      <protection locked="0"/>
    </xf>
    <xf numFmtId="0" fontId="28" fillId="36" borderId="21" xfId="0" applyFont="1" applyFill="1" applyBorder="1" applyAlignment="1" applyProtection="1">
      <alignment horizontal="center" vertical="center" textRotation="90" wrapText="1"/>
      <protection locked="0"/>
    </xf>
    <xf numFmtId="0" fontId="28" fillId="36" borderId="31" xfId="0" applyFont="1" applyFill="1" applyBorder="1" applyAlignment="1" applyProtection="1">
      <alignment horizontal="center" vertical="center" textRotation="90" wrapText="1"/>
      <protection locked="0"/>
    </xf>
    <xf numFmtId="0" fontId="28" fillId="35" borderId="22" xfId="0" applyFont="1" applyFill="1" applyBorder="1" applyAlignment="1" applyProtection="1">
      <alignment horizontal="center" vertical="center" wrapText="1"/>
      <protection locked="0"/>
    </xf>
    <xf numFmtId="0" fontId="28" fillId="35" borderId="23" xfId="0" applyFont="1" applyFill="1" applyBorder="1" applyAlignment="1" applyProtection="1">
      <alignment horizontal="center" vertical="center" wrapText="1"/>
      <protection locked="0"/>
    </xf>
    <xf numFmtId="0" fontId="28" fillId="35" borderId="24" xfId="0" applyFont="1" applyFill="1" applyBorder="1" applyAlignment="1" applyProtection="1">
      <alignment horizontal="center" vertical="center" wrapText="1"/>
      <protection locked="0"/>
    </xf>
    <xf numFmtId="3" fontId="28" fillId="35" borderId="46" xfId="10" applyNumberFormat="1" applyFont="1" applyFill="1" applyBorder="1" applyAlignment="1" applyProtection="1">
      <alignment horizontal="center" vertical="center"/>
    </xf>
    <xf numFmtId="0" fontId="28" fillId="36" borderId="44" xfId="10" applyFont="1" applyFill="1" applyBorder="1" applyAlignment="1" applyProtection="1">
      <alignment horizontal="left" vertical="center"/>
      <protection locked="0"/>
    </xf>
    <xf numFmtId="0" fontId="28" fillId="36" borderId="45" xfId="10" applyFont="1" applyFill="1" applyBorder="1" applyAlignment="1" applyProtection="1">
      <alignment horizontal="left" vertical="center"/>
      <protection locked="0"/>
    </xf>
    <xf numFmtId="0" fontId="37" fillId="33" borderId="0" xfId="0" applyFont="1" applyFill="1" applyAlignment="1" applyProtection="1">
      <alignment horizontal="left" vertical="top" wrapText="1"/>
      <protection locked="0"/>
    </xf>
    <xf numFmtId="0" fontId="37" fillId="33" borderId="0" xfId="0" applyFont="1" applyFill="1" applyAlignment="1" applyProtection="1">
      <alignment horizontal="left" vertical="top"/>
      <protection locked="0"/>
    </xf>
  </cellXfs>
  <cellStyles count="47">
    <cellStyle name="20% - akcent 1 2" xfId="35" xr:uid="{00000000-0005-0000-0000-000000000000}"/>
    <cellStyle name="20% - akcent 2 2" xfId="36" xr:uid="{00000000-0005-0000-0000-000001000000}"/>
    <cellStyle name="20% — akcent 3" xfId="24" builtinId="38"/>
    <cellStyle name="20% - akcent 3 2" xfId="37" xr:uid="{00000000-0005-0000-0000-000003000000}"/>
    <cellStyle name="20% - akcent 4 2" xfId="38" xr:uid="{00000000-0005-0000-0000-000004000000}"/>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xr:uid="{00000000-0005-0000-0000-000009000000}"/>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xr:uid="{00000000-0005-0000-0000-00000F000000}"/>
    <cellStyle name="60% - akcent 4 2" xfId="41" xr:uid="{00000000-0005-0000-0000-000010000000}"/>
    <cellStyle name="60% — akcent 5" xfId="30" builtinId="48" customBuiltin="1"/>
    <cellStyle name="60% - akcent 6 2" xfId="42" xr:uid="{00000000-0005-0000-0000-000012000000}"/>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Normalny 2" xfId="43" xr:uid="{00000000-0005-0000-0000-000024000000}"/>
    <cellStyle name="Normalny 3" xfId="34" xr:uid="{00000000-0005-0000-0000-000025000000}"/>
    <cellStyle name="Normalny 4" xfId="45" xr:uid="{00000000-0005-0000-0000-000026000000}"/>
    <cellStyle name="Obliczenia" xfId="11" builtinId="22" customBuiltin="1"/>
    <cellStyle name="Procentowy" xfId="46" builtinId="5"/>
    <cellStyle name="Suma" xfId="16" builtinId="25" customBuiltin="1"/>
    <cellStyle name="Tekst objaśnienia" xfId="15" builtinId="53" customBuiltin="1"/>
    <cellStyle name="Tekst ostrzeżenia" xfId="14" builtinId="11" customBuiltin="1"/>
    <cellStyle name="Tytuł" xfId="1" builtinId="15" customBuiltin="1"/>
    <cellStyle name="Uwaga 2" xfId="44" xr:uid="{00000000-0005-0000-0000-00002C000000}"/>
    <cellStyle name="Zły"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xr9:uid="{00000000-0011-0000-FFFF-FFFF00000000}">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miesięczny'!$C$327</c:f>
              <c:strCache>
                <c:ptCount val="1"/>
                <c:pt idx="0">
                  <c:v>UKRAINA</c:v>
                </c:pt>
              </c:strCache>
            </c:strRef>
          </c:tx>
          <c:spPr>
            <a:solidFill>
              <a:srgbClr val="FF000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B170-4DA1-8795-59D7B71B9016}"/>
                </c:ext>
              </c:extLst>
            </c:dLbl>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('Meldunek miesięczny'!$G$325:$J$326,'Meldunek miesięczny'!$K$325:$N$326,'Meldunek miesięczny'!$O$325:$R$326)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miesięczny'!$G$327:$R$327</c:f>
              <c:numCache>
                <c:formatCode>General</c:formatCode>
                <c:ptCount val="12"/>
                <c:pt idx="0">
                  <c:v>953</c:v>
                </c:pt>
                <c:pt idx="2">
                  <c:v>1150</c:v>
                </c:pt>
                <c:pt idx="4">
                  <c:v>90</c:v>
                </c:pt>
                <c:pt idx="6">
                  <c:v>138</c:v>
                </c:pt>
                <c:pt idx="8">
                  <c:v>32</c:v>
                </c:pt>
                <c:pt idx="10">
                  <c:v>37</c:v>
                </c:pt>
              </c:numCache>
            </c:numRef>
          </c:val>
          <c:extLst>
            <c:ext xmlns:c16="http://schemas.microsoft.com/office/drawing/2014/chart" uri="{C3380CC4-5D6E-409C-BE32-E72D297353CC}">
              <c16:uniqueId val="{00000001-B170-4DA1-8795-59D7B71B9016}"/>
            </c:ext>
          </c:extLst>
        </c:ser>
        <c:ser>
          <c:idx val="1"/>
          <c:order val="1"/>
          <c:tx>
            <c:strRef>
              <c:f>'Meldunek miesięczny'!$C$328</c:f>
              <c:strCache>
                <c:ptCount val="1"/>
                <c:pt idx="0">
                  <c:v>BIAŁORUŚ</c:v>
                </c:pt>
              </c:strCache>
            </c:strRef>
          </c:tx>
          <c:spPr>
            <a:solidFill>
              <a:srgbClr val="FFC00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miesięczny'!$G$325:$J$326,'Meldunek miesięczny'!$K$325:$N$326,'Meldunek miesięczny'!$O$325:$R$326)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miesięczny'!$G$328:$R$328</c:f>
              <c:numCache>
                <c:formatCode>General</c:formatCode>
                <c:ptCount val="12"/>
                <c:pt idx="0">
                  <c:v>827</c:v>
                </c:pt>
                <c:pt idx="2">
                  <c:v>1012</c:v>
                </c:pt>
                <c:pt idx="4">
                  <c:v>21</c:v>
                </c:pt>
                <c:pt idx="6">
                  <c:v>34</c:v>
                </c:pt>
                <c:pt idx="8">
                  <c:v>28</c:v>
                </c:pt>
                <c:pt idx="10">
                  <c:v>31</c:v>
                </c:pt>
              </c:numCache>
            </c:numRef>
          </c:val>
          <c:extLst>
            <c:ext xmlns:c16="http://schemas.microsoft.com/office/drawing/2014/chart" uri="{C3380CC4-5D6E-409C-BE32-E72D297353CC}">
              <c16:uniqueId val="{00000003-B170-4DA1-8795-59D7B71B9016}"/>
            </c:ext>
          </c:extLst>
        </c:ser>
        <c:ser>
          <c:idx val="2"/>
          <c:order val="2"/>
          <c:tx>
            <c:strRef>
              <c:f>'Meldunek miesięczny'!$C$329</c:f>
              <c:strCache>
                <c:ptCount val="1"/>
                <c:pt idx="0">
                  <c:v>ROSJA</c:v>
                </c:pt>
              </c:strCache>
            </c:strRef>
          </c:tx>
          <c:spPr>
            <a:solidFill>
              <a:srgbClr val="00B05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miesięczny'!$G$325:$J$326,'Meldunek miesięczny'!$K$325:$N$326,'Meldunek miesięczny'!$O$325:$R$326)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miesięczny'!$G$329:$R$329</c:f>
              <c:numCache>
                <c:formatCode>General</c:formatCode>
                <c:ptCount val="12"/>
                <c:pt idx="0">
                  <c:v>90</c:v>
                </c:pt>
                <c:pt idx="2">
                  <c:v>107</c:v>
                </c:pt>
                <c:pt idx="4">
                  <c:v>106</c:v>
                </c:pt>
                <c:pt idx="6">
                  <c:v>193</c:v>
                </c:pt>
                <c:pt idx="8">
                  <c:v>13</c:v>
                </c:pt>
                <c:pt idx="10">
                  <c:v>13</c:v>
                </c:pt>
              </c:numCache>
            </c:numRef>
          </c:val>
          <c:extLst>
            <c:ext xmlns:c16="http://schemas.microsoft.com/office/drawing/2014/chart" uri="{C3380CC4-5D6E-409C-BE32-E72D297353CC}">
              <c16:uniqueId val="{00000005-B170-4DA1-8795-59D7B71B9016}"/>
            </c:ext>
          </c:extLst>
        </c:ser>
        <c:ser>
          <c:idx val="3"/>
          <c:order val="3"/>
          <c:tx>
            <c:strRef>
              <c:f>'Meldunek miesięczny'!$C$330</c:f>
              <c:strCache>
                <c:ptCount val="1"/>
                <c:pt idx="0">
                  <c:v>TADŻYKISTAN</c:v>
                </c:pt>
              </c:strCache>
            </c:strRef>
          </c:tx>
          <c:spPr>
            <a:solidFill>
              <a:srgbClr val="92D05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miesięczny'!$G$325:$J$326,'Meldunek miesięczny'!$K$325:$N$326,'Meldunek miesięczny'!$O$325:$R$326)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miesięczny'!$G$330:$R$330</c:f>
              <c:numCache>
                <c:formatCode>General</c:formatCode>
                <c:ptCount val="12"/>
                <c:pt idx="0">
                  <c:v>35</c:v>
                </c:pt>
                <c:pt idx="2">
                  <c:v>46</c:v>
                </c:pt>
                <c:pt idx="4">
                  <c:v>7</c:v>
                </c:pt>
                <c:pt idx="6">
                  <c:v>20</c:v>
                </c:pt>
                <c:pt idx="8">
                  <c:v>4</c:v>
                </c:pt>
                <c:pt idx="10">
                  <c:v>6</c:v>
                </c:pt>
              </c:numCache>
            </c:numRef>
          </c:val>
          <c:extLst>
            <c:ext xmlns:c16="http://schemas.microsoft.com/office/drawing/2014/chart" uri="{C3380CC4-5D6E-409C-BE32-E72D297353CC}">
              <c16:uniqueId val="{00000007-B170-4DA1-8795-59D7B71B9016}"/>
            </c:ext>
          </c:extLst>
        </c:ser>
        <c:ser>
          <c:idx val="5"/>
          <c:order val="4"/>
          <c:tx>
            <c:strRef>
              <c:f>'Meldunek miesięczny'!$C$331</c:f>
              <c:strCache>
                <c:ptCount val="1"/>
                <c:pt idx="0">
                  <c:v>AFGANISTAN</c:v>
                </c:pt>
              </c:strCache>
            </c:strRef>
          </c:tx>
          <c:spPr>
            <a:solidFill>
              <a:srgbClr val="0070C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miesięczny'!$G$331:$R$331</c:f>
              <c:numCache>
                <c:formatCode>General</c:formatCode>
                <c:ptCount val="12"/>
                <c:pt idx="0">
                  <c:v>33</c:v>
                </c:pt>
                <c:pt idx="2">
                  <c:v>37</c:v>
                </c:pt>
                <c:pt idx="4">
                  <c:v>3</c:v>
                </c:pt>
                <c:pt idx="6">
                  <c:v>5</c:v>
                </c:pt>
                <c:pt idx="8">
                  <c:v>3</c:v>
                </c:pt>
                <c:pt idx="10">
                  <c:v>3</c:v>
                </c:pt>
              </c:numCache>
            </c:numRef>
          </c:val>
          <c:extLst>
            <c:ext xmlns:c16="http://schemas.microsoft.com/office/drawing/2014/chart" uri="{C3380CC4-5D6E-409C-BE32-E72D297353CC}">
              <c16:uniqueId val="{00000009-B170-4DA1-8795-59D7B71B9016}"/>
            </c:ext>
          </c:extLst>
        </c:ser>
        <c:ser>
          <c:idx val="4"/>
          <c:order val="5"/>
          <c:tx>
            <c:strRef>
              <c:f>'Meldunek miesięczny'!$C$332</c:f>
              <c:strCache>
                <c:ptCount val="1"/>
                <c:pt idx="0">
                  <c:v>Pozostałe</c:v>
                </c:pt>
              </c:strCache>
            </c:strRef>
          </c:tx>
          <c:spPr>
            <a:solidFill>
              <a:srgbClr val="00206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B170-4DA1-8795-59D7B71B901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miesięczny'!$G$325:$J$326,'Meldunek miesięczny'!$K$325:$N$326,'Meldunek miesięczny'!$O$325:$R$326)</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miesięczny'!$G$332:$R$332</c:f>
              <c:numCache>
                <c:formatCode>General</c:formatCode>
                <c:ptCount val="12"/>
                <c:pt idx="0">
                  <c:v>547</c:v>
                </c:pt>
                <c:pt idx="2">
                  <c:v>600</c:v>
                </c:pt>
                <c:pt idx="4">
                  <c:v>99</c:v>
                </c:pt>
                <c:pt idx="6">
                  <c:v>133</c:v>
                </c:pt>
                <c:pt idx="8">
                  <c:v>41</c:v>
                </c:pt>
                <c:pt idx="10">
                  <c:v>45</c:v>
                </c:pt>
              </c:numCache>
            </c:numRef>
          </c:val>
          <c:extLst>
            <c:ext xmlns:c16="http://schemas.microsoft.com/office/drawing/2014/chart" uri="{C3380CC4-5D6E-409C-BE32-E72D297353CC}">
              <c16:uniqueId val="{0000000B-B170-4DA1-8795-59D7B71B9016}"/>
            </c:ext>
          </c:extLst>
        </c:ser>
        <c:dLbls>
          <c:showLegendKey val="0"/>
          <c:showVal val="0"/>
          <c:showCatName val="0"/>
          <c:showSerName val="0"/>
          <c:showPercent val="0"/>
          <c:showBubbleSize val="0"/>
        </c:dLbls>
        <c:gapWidth val="55"/>
        <c:gapDepth val="55"/>
        <c:shape val="box"/>
        <c:axId val="693474120"/>
        <c:axId val="693472944"/>
        <c:axId val="0"/>
      </c:bar3DChart>
      <c:catAx>
        <c:axId val="693474120"/>
        <c:scaling>
          <c:orientation val="minMax"/>
        </c:scaling>
        <c:delete val="0"/>
        <c:axPos val="b"/>
        <c:numFmt formatCode="General" sourceLinked="1"/>
        <c:majorTickMark val="none"/>
        <c:minorTickMark val="none"/>
        <c:tickLblPos val="nextTo"/>
        <c:txPr>
          <a:bodyPr rot="0" vert="horz"/>
          <a:lstStyle/>
          <a:p>
            <a:pPr algn="ctr">
              <a:defRPr/>
            </a:pPr>
            <a:endParaRPr lang="en-US"/>
          </a:p>
        </c:txPr>
        <c:crossAx val="693472944"/>
        <c:crosses val="autoZero"/>
        <c:auto val="1"/>
        <c:lblAlgn val="ctr"/>
        <c:lblOffset val="100"/>
        <c:noMultiLvlLbl val="0"/>
      </c:catAx>
      <c:valAx>
        <c:axId val="693472944"/>
        <c:scaling>
          <c:orientation val="minMax"/>
        </c:scaling>
        <c:delete val="0"/>
        <c:axPos val="l"/>
        <c:majorGridlines/>
        <c:numFmt formatCode="General" sourceLinked="1"/>
        <c:majorTickMark val="none"/>
        <c:minorTickMark val="none"/>
        <c:tickLblPos val="nextTo"/>
        <c:txPr>
          <a:bodyPr/>
          <a:lstStyle/>
          <a:p>
            <a:pPr algn="ctr">
              <a:defRPr/>
            </a:pPr>
            <a:endParaRPr lang="en-US"/>
          </a:p>
        </c:txPr>
        <c:crossAx val="693474120"/>
        <c:crosses val="autoZero"/>
        <c:crossBetween val="between"/>
      </c:valAx>
    </c:plotArea>
    <c:legend>
      <c:legendPos val="b"/>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miesięczny'!$B$465</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miesięczny'!$J$464,'Meldunek miesięczny'!$M$464,'Meldunek miesięczny'!$P$464,'Meldunek miesięczny'!$S$464,'Meldunek miesięczny'!$V$464)</c:f>
              <c:strCache>
                <c:ptCount val="5"/>
                <c:pt idx="0">
                  <c:v>27.06.2026 - 03.07.2026</c:v>
                </c:pt>
                <c:pt idx="1">
                  <c:v>04.07.2026 - 10.07.2026</c:v>
                </c:pt>
                <c:pt idx="2">
                  <c:v>11.07.2026 - 17.07.2026</c:v>
                </c:pt>
                <c:pt idx="3">
                  <c:v>18.07.2026 - 24.07.2026</c:v>
                </c:pt>
                <c:pt idx="4">
                  <c:v>25.07.2026 - 31.07.2026</c:v>
                </c:pt>
              </c:strCache>
            </c:strRef>
          </c:cat>
          <c:val>
            <c:numRef>
              <c:f>('Meldunek miesięczny'!$J$465,'Meldunek miesięczny'!$M$465,'Meldunek miesięczny'!$P$465,'Meldunek miesięczny'!$S$465,'Meldunek miesięczny'!$V$465)</c:f>
              <c:numCache>
                <c:formatCode>#,##0</c:formatCode>
                <c:ptCount val="5"/>
                <c:pt idx="0">
                  <c:v>733</c:v>
                </c:pt>
                <c:pt idx="1">
                  <c:v>749</c:v>
                </c:pt>
                <c:pt idx="2">
                  <c:v>738</c:v>
                </c:pt>
                <c:pt idx="3">
                  <c:v>745</c:v>
                </c:pt>
                <c:pt idx="4">
                  <c:v>737</c:v>
                </c:pt>
              </c:numCache>
            </c:numRef>
          </c:val>
          <c:extLst>
            <c:ext xmlns:c16="http://schemas.microsoft.com/office/drawing/2014/chart" uri="{C3380CC4-5D6E-409C-BE32-E72D297353CC}">
              <c16:uniqueId val="{00000000-A303-43C6-8BB2-637886CE4D78}"/>
            </c:ext>
          </c:extLst>
        </c:ser>
        <c:ser>
          <c:idx val="1"/>
          <c:order val="1"/>
          <c:tx>
            <c:strRef>
              <c:f>'Meldunek miesięczny'!$B$466</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miesięczny'!$J$464,'Meldunek miesięczny'!$M$464,'Meldunek miesięczny'!$P$464,'Meldunek miesięczny'!$S$464,'Meldunek miesięczny'!$V$464)</c:f>
              <c:strCache>
                <c:ptCount val="5"/>
                <c:pt idx="0">
                  <c:v>27.06.2026 - 03.07.2026</c:v>
                </c:pt>
                <c:pt idx="1">
                  <c:v>04.07.2026 - 10.07.2026</c:v>
                </c:pt>
                <c:pt idx="2">
                  <c:v>11.07.2026 - 17.07.2026</c:v>
                </c:pt>
                <c:pt idx="3">
                  <c:v>18.07.2026 - 24.07.2026</c:v>
                </c:pt>
                <c:pt idx="4">
                  <c:v>25.07.2026 - 31.07.2026</c:v>
                </c:pt>
              </c:strCache>
            </c:strRef>
          </c:cat>
          <c:val>
            <c:numRef>
              <c:f>('Meldunek miesięczny'!$J$466,'Meldunek miesięczny'!$M$466,'Meldunek miesięczny'!$P$466,'Meldunek miesięczny'!$S$466,'Meldunek miesięczny'!$V$466)</c:f>
              <c:numCache>
                <c:formatCode>#,##0</c:formatCode>
                <c:ptCount val="5"/>
                <c:pt idx="0">
                  <c:v>5922</c:v>
                </c:pt>
                <c:pt idx="1">
                  <c:v>5890</c:v>
                </c:pt>
                <c:pt idx="2">
                  <c:v>5846</c:v>
                </c:pt>
                <c:pt idx="3">
                  <c:v>5833</c:v>
                </c:pt>
                <c:pt idx="4">
                  <c:v>5830</c:v>
                </c:pt>
              </c:numCache>
            </c:numRef>
          </c:val>
          <c:extLst>
            <c:ext xmlns:c16="http://schemas.microsoft.com/office/drawing/2014/chart" uri="{C3380CC4-5D6E-409C-BE32-E72D297353CC}">
              <c16:uniqueId val="{00000001-A303-43C6-8BB2-637886CE4D78}"/>
            </c:ext>
          </c:extLst>
        </c:ser>
        <c:ser>
          <c:idx val="5"/>
          <c:order val="2"/>
          <c:tx>
            <c:strRef>
              <c:f>'Meldunek miesięczny'!$B$469</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miesięczny'!$J$464,'Meldunek miesięczny'!$M$464,'Meldunek miesięczny'!$P$464,'Meldunek miesięczny'!$S$464,'Meldunek miesięczny'!$V$464)</c:f>
              <c:strCache>
                <c:ptCount val="5"/>
                <c:pt idx="0">
                  <c:v>27.06.2026 - 03.07.2026</c:v>
                </c:pt>
                <c:pt idx="1">
                  <c:v>04.07.2026 - 10.07.2026</c:v>
                </c:pt>
                <c:pt idx="2">
                  <c:v>11.07.2026 - 17.07.2026</c:v>
                </c:pt>
                <c:pt idx="3">
                  <c:v>18.07.2026 - 24.07.2026</c:v>
                </c:pt>
                <c:pt idx="4">
                  <c:v>25.07.2026 - 31.07.2026</c:v>
                </c:pt>
              </c:strCache>
            </c:strRef>
          </c:cat>
          <c:val>
            <c:numRef>
              <c:f>('Meldunek miesięczny'!$J$469,'Meldunek miesięczny'!$M$469,'Meldunek miesięczny'!$P$469,'Meldunek miesięczny'!$S$469,'Meldunek miesięczny'!$V$469)</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2-A303-43C6-8BB2-637886CE4D78}"/>
            </c:ext>
          </c:extLst>
        </c:ser>
        <c:dLbls>
          <c:showLegendKey val="0"/>
          <c:showVal val="1"/>
          <c:showCatName val="0"/>
          <c:showSerName val="0"/>
          <c:showPercent val="0"/>
          <c:showBubbleSize val="0"/>
        </c:dLbls>
        <c:gapWidth val="75"/>
        <c:gapDepth val="195"/>
        <c:shape val="cylinder"/>
        <c:axId val="693474512"/>
        <c:axId val="693475688"/>
        <c:axId val="0"/>
      </c:bar3DChart>
      <c:catAx>
        <c:axId val="693474512"/>
        <c:scaling>
          <c:orientation val="minMax"/>
        </c:scaling>
        <c:delete val="0"/>
        <c:axPos val="l"/>
        <c:numFmt formatCode="General" sourceLinked="0"/>
        <c:majorTickMark val="none"/>
        <c:minorTickMark val="none"/>
        <c:tickLblPos val="nextTo"/>
        <c:crossAx val="693475688"/>
        <c:crosses val="autoZero"/>
        <c:auto val="1"/>
        <c:lblAlgn val="ctr"/>
        <c:lblOffset val="100"/>
        <c:noMultiLvlLbl val="0"/>
      </c:catAx>
      <c:valAx>
        <c:axId val="693475688"/>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en-US"/>
          </a:p>
        </c:txPr>
        <c:crossAx val="693474512"/>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miesięczny'!$C$125</c:f>
              <c:strCache>
                <c:ptCount val="1"/>
                <c:pt idx="0">
                  <c:v>pobyt czasowy</c:v>
                </c:pt>
              </c:strCache>
            </c:strRef>
          </c:tx>
          <c:spPr>
            <a:solidFill>
              <a:srgbClr val="FF000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miesięczny'!$L$125:$U$125</c:f>
              <c:numCache>
                <c:formatCode>#,##0</c:formatCode>
                <c:ptCount val="10"/>
                <c:pt idx="0">
                  <c:v>10181</c:v>
                </c:pt>
                <c:pt idx="2">
                  <c:v>1941</c:v>
                </c:pt>
                <c:pt idx="3">
                  <c:v>4215</c:v>
                </c:pt>
                <c:pt idx="4">
                  <c:v>3090</c:v>
                </c:pt>
                <c:pt idx="5">
                  <c:v>176</c:v>
                </c:pt>
                <c:pt idx="6">
                  <c:v>0</c:v>
                </c:pt>
                <c:pt idx="7">
                  <c:v>0</c:v>
                </c:pt>
                <c:pt idx="8">
                  <c:v>0</c:v>
                </c:pt>
                <c:pt idx="9">
                  <c:v>2060</c:v>
                </c:pt>
              </c:numCache>
            </c:numRef>
          </c:val>
          <c:extLst>
            <c:ext xmlns:c16="http://schemas.microsoft.com/office/drawing/2014/chart" uri="{C3380CC4-5D6E-409C-BE32-E72D297353CC}">
              <c16:uniqueId val="{00000000-96BB-4555-9CE7-158D4A9F15B3}"/>
            </c:ext>
          </c:extLst>
        </c:ser>
        <c:ser>
          <c:idx val="0"/>
          <c:order val="1"/>
          <c:tx>
            <c:strRef>
              <c:f>'Meldunek miesięczny'!$C$126</c:f>
              <c:strCache>
                <c:ptCount val="1"/>
                <c:pt idx="0">
                  <c:v>pobyt stały</c:v>
                </c:pt>
              </c:strCache>
            </c:strRef>
          </c:tx>
          <c:spPr>
            <a:solidFill>
              <a:srgbClr val="FFC00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miesięczny'!$L$126:$U$126</c:f>
              <c:numCache>
                <c:formatCode>#,##0</c:formatCode>
                <c:ptCount val="10"/>
                <c:pt idx="0">
                  <c:v>800</c:v>
                </c:pt>
                <c:pt idx="2">
                  <c:v>429</c:v>
                </c:pt>
                <c:pt idx="3">
                  <c:v>126</c:v>
                </c:pt>
                <c:pt idx="4">
                  <c:v>96</c:v>
                </c:pt>
                <c:pt idx="5">
                  <c:v>8</c:v>
                </c:pt>
                <c:pt idx="6">
                  <c:v>0</c:v>
                </c:pt>
                <c:pt idx="7">
                  <c:v>0</c:v>
                </c:pt>
                <c:pt idx="8">
                  <c:v>0</c:v>
                </c:pt>
                <c:pt idx="9">
                  <c:v>95</c:v>
                </c:pt>
              </c:numCache>
            </c:numRef>
          </c:val>
          <c:extLst>
            <c:ext xmlns:c16="http://schemas.microsoft.com/office/drawing/2014/chart" uri="{C3380CC4-5D6E-409C-BE32-E72D297353CC}">
              <c16:uniqueId val="{00000001-96BB-4555-9CE7-158D4A9F15B3}"/>
            </c:ext>
          </c:extLst>
        </c:ser>
        <c:ser>
          <c:idx val="1"/>
          <c:order val="2"/>
          <c:tx>
            <c:strRef>
              <c:f>'Meldunek miesięczny'!$C$127</c:f>
              <c:strCache>
                <c:ptCount val="1"/>
                <c:pt idx="0">
                  <c:v>pobyt rezydenta długoterminowego UE</c:v>
                </c:pt>
              </c:strCache>
            </c:strRef>
          </c:tx>
          <c:spPr>
            <a:solidFill>
              <a:srgbClr val="FFFF0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miesięczny'!$L$127:$U$127</c:f>
              <c:numCache>
                <c:formatCode>#,##0</c:formatCode>
                <c:ptCount val="10"/>
                <c:pt idx="0">
                  <c:v>961</c:v>
                </c:pt>
                <c:pt idx="2">
                  <c:v>486</c:v>
                </c:pt>
                <c:pt idx="3">
                  <c:v>138</c:v>
                </c:pt>
                <c:pt idx="4">
                  <c:v>153</c:v>
                </c:pt>
                <c:pt idx="5">
                  <c:v>26</c:v>
                </c:pt>
                <c:pt idx="6">
                  <c:v>0</c:v>
                </c:pt>
                <c:pt idx="7">
                  <c:v>0</c:v>
                </c:pt>
                <c:pt idx="8">
                  <c:v>0</c:v>
                </c:pt>
                <c:pt idx="9">
                  <c:v>123</c:v>
                </c:pt>
              </c:numCache>
            </c:numRef>
          </c:val>
          <c:extLst>
            <c:ext xmlns:c16="http://schemas.microsoft.com/office/drawing/2014/chart" uri="{C3380CC4-5D6E-409C-BE32-E72D297353CC}">
              <c16:uniqueId val="{00000002-96BB-4555-9CE7-158D4A9F15B3}"/>
            </c:ext>
          </c:extLst>
        </c:ser>
        <c:ser>
          <c:idx val="2"/>
          <c:order val="3"/>
          <c:tx>
            <c:strRef>
              <c:f>'Meldunek miesięczny'!$C$128</c:f>
              <c:strCache>
                <c:ptCount val="1"/>
                <c:pt idx="0">
                  <c:v>prawo pobytu ob. UE</c:v>
                </c:pt>
              </c:strCache>
            </c:strRef>
          </c:tx>
          <c:spPr>
            <a:solidFill>
              <a:srgbClr val="92D05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miesięczny'!$L$128:$U$128</c:f>
              <c:numCache>
                <c:formatCode>#,##0</c:formatCode>
                <c:ptCount val="10"/>
                <c:pt idx="0">
                  <c:v>21</c:v>
                </c:pt>
                <c:pt idx="2">
                  <c:v>13</c:v>
                </c:pt>
                <c:pt idx="3">
                  <c:v>0</c:v>
                </c:pt>
                <c:pt idx="4">
                  <c:v>0</c:v>
                </c:pt>
                <c:pt idx="5">
                  <c:v>0</c:v>
                </c:pt>
                <c:pt idx="6">
                  <c:v>0</c:v>
                </c:pt>
                <c:pt idx="7">
                  <c:v>0</c:v>
                </c:pt>
                <c:pt idx="8">
                  <c:v>0</c:v>
                </c:pt>
                <c:pt idx="9">
                  <c:v>6</c:v>
                </c:pt>
              </c:numCache>
            </c:numRef>
          </c:val>
          <c:extLst>
            <c:ext xmlns:c16="http://schemas.microsoft.com/office/drawing/2014/chart" uri="{C3380CC4-5D6E-409C-BE32-E72D297353CC}">
              <c16:uniqueId val="{00000003-96BB-4555-9CE7-158D4A9F15B3}"/>
            </c:ext>
          </c:extLst>
        </c:ser>
        <c:ser>
          <c:idx val="3"/>
          <c:order val="4"/>
          <c:tx>
            <c:strRef>
              <c:f>'Meldunek miesięczny'!$C$129</c:f>
              <c:strCache>
                <c:ptCount val="1"/>
                <c:pt idx="0">
                  <c:v>prawo stałego pobytu obywatela UE</c:v>
                </c:pt>
              </c:strCache>
            </c:strRef>
          </c:tx>
          <c:spPr>
            <a:solidFill>
              <a:srgbClr val="00B05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miesięczny'!$L$129:$U$129</c:f>
              <c:numCache>
                <c:formatCode>#,##0</c:formatCode>
                <c:ptCount val="10"/>
                <c:pt idx="0">
                  <c:v>4</c:v>
                </c:pt>
                <c:pt idx="2">
                  <c:v>2</c:v>
                </c:pt>
                <c:pt idx="3">
                  <c:v>1</c:v>
                </c:pt>
                <c:pt idx="4">
                  <c:v>3</c:v>
                </c:pt>
                <c:pt idx="5">
                  <c:v>0</c:v>
                </c:pt>
                <c:pt idx="6">
                  <c:v>0</c:v>
                </c:pt>
                <c:pt idx="7">
                  <c:v>0</c:v>
                </c:pt>
                <c:pt idx="8">
                  <c:v>0</c:v>
                </c:pt>
                <c:pt idx="9">
                  <c:v>2</c:v>
                </c:pt>
              </c:numCache>
            </c:numRef>
          </c:val>
          <c:extLst>
            <c:ext xmlns:c16="http://schemas.microsoft.com/office/drawing/2014/chart" uri="{C3380CC4-5D6E-409C-BE32-E72D297353CC}">
              <c16:uniqueId val="{00000004-96BB-4555-9CE7-158D4A9F15B3}"/>
            </c:ext>
          </c:extLst>
        </c:ser>
        <c:ser>
          <c:idx val="4"/>
          <c:order val="5"/>
          <c:tx>
            <c:strRef>
              <c:f>'Meldunek miesięczny'!$C$130</c:f>
              <c:strCache>
                <c:ptCount val="1"/>
                <c:pt idx="0">
                  <c:v>prawo pobytu członka rodziny ob. UE</c:v>
                </c:pt>
              </c:strCache>
            </c:strRef>
          </c:tx>
          <c:spPr>
            <a:solidFill>
              <a:srgbClr val="00B0F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miesięczny'!$L$130:$U$130</c:f>
              <c:numCache>
                <c:formatCode>#,##0</c:formatCode>
                <c:ptCount val="10"/>
                <c:pt idx="0">
                  <c:v>7</c:v>
                </c:pt>
                <c:pt idx="2">
                  <c:v>3</c:v>
                </c:pt>
                <c:pt idx="3">
                  <c:v>2</c:v>
                </c:pt>
                <c:pt idx="4">
                  <c:v>2</c:v>
                </c:pt>
                <c:pt idx="5">
                  <c:v>1</c:v>
                </c:pt>
                <c:pt idx="6">
                  <c:v>0</c:v>
                </c:pt>
                <c:pt idx="7">
                  <c:v>0</c:v>
                </c:pt>
                <c:pt idx="8">
                  <c:v>0</c:v>
                </c:pt>
                <c:pt idx="9">
                  <c:v>2</c:v>
                </c:pt>
              </c:numCache>
            </c:numRef>
          </c:val>
          <c:extLst>
            <c:ext xmlns:c16="http://schemas.microsoft.com/office/drawing/2014/chart" uri="{C3380CC4-5D6E-409C-BE32-E72D297353CC}">
              <c16:uniqueId val="{00000005-96BB-4555-9CE7-158D4A9F15B3}"/>
            </c:ext>
          </c:extLst>
        </c:ser>
        <c:ser>
          <c:idx val="5"/>
          <c:order val="6"/>
          <c:tx>
            <c:strRef>
              <c:f>'Meldunek miesięczny'!$C$131</c:f>
              <c:strCache>
                <c:ptCount val="1"/>
                <c:pt idx="0">
                  <c:v>prawo stałego pobytu członka rodziny ob.. UE</c:v>
                </c:pt>
              </c:strCache>
            </c:strRef>
          </c:tx>
          <c:spPr>
            <a:solidFill>
              <a:srgbClr val="0070C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miesięczny'!$L$131:$U$131</c:f>
              <c:numCache>
                <c:formatCode>#,##0</c:formatCode>
                <c:ptCount val="10"/>
                <c:pt idx="0">
                  <c:v>3</c:v>
                </c:pt>
                <c:pt idx="2">
                  <c:v>0</c:v>
                </c:pt>
                <c:pt idx="3">
                  <c:v>0</c:v>
                </c:pt>
                <c:pt idx="4">
                  <c:v>2</c:v>
                </c:pt>
                <c:pt idx="5">
                  <c:v>0</c:v>
                </c:pt>
                <c:pt idx="6">
                  <c:v>0</c:v>
                </c:pt>
                <c:pt idx="7">
                  <c:v>0</c:v>
                </c:pt>
                <c:pt idx="8">
                  <c:v>0</c:v>
                </c:pt>
                <c:pt idx="9">
                  <c:v>1</c:v>
                </c:pt>
              </c:numCache>
            </c:numRef>
          </c:val>
          <c:extLst>
            <c:ext xmlns:c16="http://schemas.microsoft.com/office/drawing/2014/chart" uri="{C3380CC4-5D6E-409C-BE32-E72D297353CC}">
              <c16:uniqueId val="{00000006-96BB-4555-9CE7-158D4A9F15B3}"/>
            </c:ext>
          </c:extLst>
        </c:ser>
        <c:ser>
          <c:idx val="6"/>
          <c:order val="7"/>
          <c:tx>
            <c:strRef>
              <c:f>'Meldunek miesięczny'!$C$132</c:f>
              <c:strCache>
                <c:ptCount val="1"/>
                <c:pt idx="0">
                  <c:v>pobyt tolerowany</c:v>
                </c:pt>
              </c:strCache>
            </c:strRef>
          </c:tx>
          <c:spPr>
            <a:solidFill>
              <a:srgbClr val="00206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miesięczny'!$L$132:$U$132</c:f>
              <c:numCache>
                <c:formatCode>#,##0</c:formatCode>
                <c:ptCount val="10"/>
                <c:pt idx="0">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7-96BB-4555-9CE7-158D4A9F15B3}"/>
            </c:ext>
          </c:extLst>
        </c:ser>
        <c:ser>
          <c:idx val="7"/>
          <c:order val="8"/>
          <c:tx>
            <c:strRef>
              <c:f>'Meldunek miesięczny'!$C$133</c:f>
              <c:strCache>
                <c:ptCount val="1"/>
                <c:pt idx="0">
                  <c:v>pobyt humanitarny</c:v>
                </c:pt>
              </c:strCache>
            </c:strRef>
          </c:tx>
          <c:spPr>
            <a:solidFill>
              <a:srgbClr val="7030A0"/>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miesięczny'!$L$133:$U$133</c:f>
              <c:numCache>
                <c:formatCode>#,##0</c:formatCode>
                <c:ptCount val="10"/>
                <c:pt idx="0">
                  <c:v>0</c:v>
                </c:pt>
                <c:pt idx="2">
                  <c:v>0</c:v>
                </c:pt>
                <c:pt idx="3">
                  <c:v>0</c:v>
                </c:pt>
                <c:pt idx="4">
                  <c:v>0</c:v>
                </c:pt>
                <c:pt idx="5">
                  <c:v>0</c:v>
                </c:pt>
                <c:pt idx="6">
                  <c:v>0</c:v>
                </c:pt>
                <c:pt idx="7">
                  <c:v>0</c:v>
                </c:pt>
                <c:pt idx="8">
                  <c:v>0</c:v>
                </c:pt>
                <c:pt idx="9">
                  <c:v>1</c:v>
                </c:pt>
              </c:numCache>
            </c:numRef>
          </c:val>
          <c:extLst>
            <c:ext xmlns:c16="http://schemas.microsoft.com/office/drawing/2014/chart" uri="{C3380CC4-5D6E-409C-BE32-E72D297353CC}">
              <c16:uniqueId val="{00000008-96BB-4555-9CE7-158D4A9F15B3}"/>
            </c:ext>
          </c:extLst>
        </c:ser>
        <c:ser>
          <c:idx val="9"/>
          <c:order val="9"/>
          <c:tx>
            <c:strRef>
              <c:f>'Meldunek miesięczny'!$C$134</c:f>
              <c:strCache>
                <c:ptCount val="1"/>
                <c:pt idx="0">
                  <c:v>wydalenie</c:v>
                </c:pt>
              </c:strCache>
            </c:strRef>
          </c:tx>
          <c:spPr>
            <a:solidFill>
              <a:schemeClr val="bg1">
                <a:lumMod val="85000"/>
              </a:schemeClr>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miesięczny'!$L$134:$U$134</c:f>
              <c:numCache>
                <c:formatCode>#,##0</c:formatCode>
                <c:ptCount val="10"/>
                <c:pt idx="0">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96BB-4555-9CE7-158D4A9F15B3}"/>
            </c:ext>
          </c:extLst>
        </c:ser>
        <c:ser>
          <c:idx val="10"/>
          <c:order val="10"/>
          <c:tx>
            <c:strRef>
              <c:f>'Meldunek miesięczny'!$C$135</c:f>
              <c:strCache>
                <c:ptCount val="1"/>
                <c:pt idx="0">
                  <c:v>zobowiązanie do powrotu</c:v>
                </c:pt>
              </c:strCache>
            </c:strRef>
          </c:tx>
          <c:spPr>
            <a:solidFill>
              <a:schemeClr val="bg1">
                <a:lumMod val="65000"/>
              </a:schemeClr>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miesięczny'!$L$135:$U$135</c:f>
              <c:numCache>
                <c:formatCode>#,##0</c:formatCode>
                <c:ptCount val="10"/>
                <c:pt idx="0">
                  <c:v>0</c:v>
                </c:pt>
                <c:pt idx="2">
                  <c:v>4</c:v>
                </c:pt>
                <c:pt idx="3">
                  <c:v>0</c:v>
                </c:pt>
                <c:pt idx="4">
                  <c:v>0</c:v>
                </c:pt>
                <c:pt idx="5">
                  <c:v>5</c:v>
                </c:pt>
                <c:pt idx="6">
                  <c:v>2</c:v>
                </c:pt>
                <c:pt idx="7">
                  <c:v>0</c:v>
                </c:pt>
                <c:pt idx="8">
                  <c:v>2</c:v>
                </c:pt>
                <c:pt idx="9">
                  <c:v>6</c:v>
                </c:pt>
              </c:numCache>
            </c:numRef>
          </c:val>
          <c:extLst>
            <c:ext xmlns:c16="http://schemas.microsoft.com/office/drawing/2014/chart" uri="{C3380CC4-5D6E-409C-BE32-E72D297353CC}">
              <c16:uniqueId val="{0000000A-96BB-4555-9CE7-158D4A9F15B3}"/>
            </c:ext>
          </c:extLst>
        </c:ser>
        <c:ser>
          <c:idx val="11"/>
          <c:order val="11"/>
          <c:tx>
            <c:strRef>
              <c:f>'Meldunek miesięczny'!$C$136</c:f>
              <c:strCache>
                <c:ptCount val="1"/>
                <c:pt idx="0">
                  <c:v>zaproszenie</c:v>
                </c:pt>
              </c:strCache>
            </c:strRef>
          </c:tx>
          <c:spPr>
            <a:solidFill>
              <a:schemeClr val="tx1">
                <a:lumMod val="50000"/>
                <a:lumOff val="50000"/>
              </a:schemeClr>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miesięczny'!$L$136:$U$136</c:f>
              <c:numCache>
                <c:formatCode>#,##0</c:formatCode>
                <c:ptCount val="10"/>
                <c:pt idx="0">
                  <c:v>25</c:v>
                </c:pt>
                <c:pt idx="2">
                  <c:v>8</c:v>
                </c:pt>
                <c:pt idx="3">
                  <c:v>0</c:v>
                </c:pt>
                <c:pt idx="4">
                  <c:v>0</c:v>
                </c:pt>
                <c:pt idx="5">
                  <c:v>18</c:v>
                </c:pt>
                <c:pt idx="6">
                  <c:v>0</c:v>
                </c:pt>
                <c:pt idx="7">
                  <c:v>0</c:v>
                </c:pt>
                <c:pt idx="8">
                  <c:v>0</c:v>
                </c:pt>
                <c:pt idx="9">
                  <c:v>20</c:v>
                </c:pt>
              </c:numCache>
            </c:numRef>
          </c:val>
          <c:extLst>
            <c:ext xmlns:c16="http://schemas.microsoft.com/office/drawing/2014/chart" uri="{C3380CC4-5D6E-409C-BE32-E72D297353CC}">
              <c16:uniqueId val="{0000000B-96BB-4555-9CE7-158D4A9F15B3}"/>
            </c:ext>
          </c:extLst>
        </c:ser>
        <c:ser>
          <c:idx val="12"/>
          <c:order val="12"/>
          <c:tx>
            <c:strRef>
              <c:f>'Meldunek miesięczny'!$C$137</c:f>
              <c:strCache>
                <c:ptCount val="1"/>
                <c:pt idx="0">
                  <c:v>polski dokument podróży</c:v>
                </c:pt>
              </c:strCache>
            </c:strRef>
          </c:tx>
          <c:spPr>
            <a:solidFill>
              <a:schemeClr val="tx1">
                <a:lumMod val="75000"/>
                <a:lumOff val="25000"/>
              </a:schemeClr>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miesięczny'!$L$137:$U$137</c:f>
              <c:numCache>
                <c:formatCode>#,##0</c:formatCode>
                <c:ptCount val="10"/>
                <c:pt idx="0">
                  <c:v>91</c:v>
                </c:pt>
                <c:pt idx="2">
                  <c:v>71</c:v>
                </c:pt>
                <c:pt idx="3">
                  <c:v>7</c:v>
                </c:pt>
                <c:pt idx="4">
                  <c:v>9</c:v>
                </c:pt>
                <c:pt idx="5">
                  <c:v>4</c:v>
                </c:pt>
                <c:pt idx="6">
                  <c:v>0</c:v>
                </c:pt>
                <c:pt idx="7">
                  <c:v>0</c:v>
                </c:pt>
                <c:pt idx="8">
                  <c:v>0</c:v>
                </c:pt>
                <c:pt idx="9">
                  <c:v>29</c:v>
                </c:pt>
              </c:numCache>
            </c:numRef>
          </c:val>
          <c:extLst>
            <c:ext xmlns:c16="http://schemas.microsoft.com/office/drawing/2014/chart" uri="{C3380CC4-5D6E-409C-BE32-E72D297353CC}">
              <c16:uniqueId val="{0000000C-96BB-4555-9CE7-158D4A9F15B3}"/>
            </c:ext>
          </c:extLst>
        </c:ser>
        <c:ser>
          <c:idx val="13"/>
          <c:order val="13"/>
          <c:tx>
            <c:strRef>
              <c:f>'Meldunek miesięczny'!$C$138</c:f>
              <c:strCache>
                <c:ptCount val="1"/>
                <c:pt idx="0">
                  <c:v>polski dokument tożsamości cudzoziemca</c:v>
                </c:pt>
              </c:strCache>
            </c:strRef>
          </c:tx>
          <c:spPr>
            <a:solidFill>
              <a:schemeClr val="tx1">
                <a:lumMod val="95000"/>
                <a:lumOff val="5000"/>
              </a:schemeClr>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miesięczny'!$L$138:$U$138</c:f>
              <c:numCache>
                <c:formatCode>#,##0</c:formatCode>
                <c:ptCount val="10"/>
                <c:pt idx="0">
                  <c:v>3</c:v>
                </c:pt>
                <c:pt idx="2">
                  <c:v>1</c:v>
                </c:pt>
                <c:pt idx="3">
                  <c:v>1</c:v>
                </c:pt>
                <c:pt idx="4">
                  <c:v>0</c:v>
                </c:pt>
                <c:pt idx="5">
                  <c:v>0</c:v>
                </c:pt>
                <c:pt idx="6">
                  <c:v>0</c:v>
                </c:pt>
                <c:pt idx="7">
                  <c:v>0</c:v>
                </c:pt>
                <c:pt idx="8">
                  <c:v>0</c:v>
                </c:pt>
                <c:pt idx="9">
                  <c:v>1</c:v>
                </c:pt>
              </c:numCache>
            </c:numRef>
          </c:val>
          <c:extLst>
            <c:ext xmlns:c16="http://schemas.microsoft.com/office/drawing/2014/chart" uri="{C3380CC4-5D6E-409C-BE32-E72D297353CC}">
              <c16:uniqueId val="{0000000D-96BB-4555-9CE7-158D4A9F15B3}"/>
            </c:ext>
          </c:extLst>
        </c:ser>
        <c:ser>
          <c:idx val="14"/>
          <c:order val="14"/>
          <c:tx>
            <c:strRef>
              <c:f>'Meldunek miesięczny'!$C$139</c:f>
              <c:strCache>
                <c:ptCount val="1"/>
                <c:pt idx="0">
                  <c:v>wiza (nowa + Schengen)</c:v>
                </c:pt>
              </c:strCache>
            </c:strRef>
          </c:tx>
          <c:spPr>
            <a:solidFill>
              <a:schemeClr val="bg2">
                <a:lumMod val="90000"/>
              </a:schemeClr>
            </a:solidFill>
          </c:spPr>
          <c:invertIfNegative val="0"/>
          <c:cat>
            <c:strRef>
              <c:f>'Meldunek miesięczny'!$L$124:$U$124</c:f>
              <c:strCache>
                <c:ptCount val="10"/>
                <c:pt idx="0">
                  <c:v>odwołania</c:v>
                </c:pt>
                <c:pt idx="2">
                  <c:v>utrzymanie</c:v>
                </c:pt>
                <c:pt idx="3">
                  <c:v>decyzje pozytywne</c:v>
                </c:pt>
                <c:pt idx="4">
                  <c:v>uchylenie i przekazanie do ponownego rozp.</c:v>
                </c:pt>
                <c:pt idx="5">
                  <c:v>uchylenie 
i umorzenie</c:v>
                </c:pt>
                <c:pt idx="6">
                  <c:v>pobyt humanitarny</c:v>
                </c:pt>
                <c:pt idx="7">
                  <c:v>pobyt tolerowany</c:v>
                </c:pt>
                <c:pt idx="8">
                  <c:v>cofnięcie zakazu wjazdu</c:v>
                </c:pt>
                <c:pt idx="9">
                  <c:v>inne</c:v>
                </c:pt>
              </c:strCache>
            </c:strRef>
          </c:cat>
          <c:val>
            <c:numRef>
              <c:f>'Meldunek miesięczny'!$L$139:$U$139</c:f>
              <c:numCache>
                <c:formatCode>#,##0</c:formatCode>
                <c:ptCount val="10"/>
                <c:pt idx="0">
                  <c:v>7</c:v>
                </c:pt>
                <c:pt idx="2">
                  <c:v>3</c:v>
                </c:pt>
                <c:pt idx="3">
                  <c:v>0</c:v>
                </c:pt>
                <c:pt idx="4">
                  <c:v>0</c:v>
                </c:pt>
                <c:pt idx="5">
                  <c:v>3</c:v>
                </c:pt>
                <c:pt idx="6">
                  <c:v>0</c:v>
                </c:pt>
                <c:pt idx="7">
                  <c:v>0</c:v>
                </c:pt>
                <c:pt idx="8">
                  <c:v>0</c:v>
                </c:pt>
                <c:pt idx="9">
                  <c:v>2</c:v>
                </c:pt>
              </c:numCache>
            </c:numRef>
          </c:val>
          <c:extLst>
            <c:ext xmlns:c16="http://schemas.microsoft.com/office/drawing/2014/chart" uri="{C3380CC4-5D6E-409C-BE32-E72D297353CC}">
              <c16:uniqueId val="{0000000E-96BB-4555-9CE7-158D4A9F15B3}"/>
            </c:ext>
          </c:extLst>
        </c:ser>
        <c:dLbls>
          <c:showLegendKey val="0"/>
          <c:showVal val="0"/>
          <c:showCatName val="0"/>
          <c:showSerName val="0"/>
          <c:showPercent val="0"/>
          <c:showBubbleSize val="0"/>
        </c:dLbls>
        <c:gapWidth val="55"/>
        <c:gapDepth val="55"/>
        <c:shape val="box"/>
        <c:axId val="693475296"/>
        <c:axId val="700702808"/>
        <c:axId val="0"/>
      </c:bar3DChart>
      <c:catAx>
        <c:axId val="693475296"/>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en-US"/>
          </a:p>
        </c:txPr>
        <c:crossAx val="700702808"/>
        <c:crosses val="autoZero"/>
        <c:auto val="1"/>
        <c:lblAlgn val="ctr"/>
        <c:lblOffset val="100"/>
        <c:noMultiLvlLbl val="0"/>
      </c:catAx>
      <c:valAx>
        <c:axId val="700702808"/>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en-US"/>
          </a:p>
        </c:txPr>
        <c:crossAx val="693475296"/>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miesięczny'!$C$295</c:f>
              <c:strCache>
                <c:ptCount val="1"/>
                <c:pt idx="0">
                  <c:v>UKRAINA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('Meldunek miesięczny'!$G$293:$J$294,'Meldunek miesięczny'!$K$293:$N$294,'Meldunek miesięczny'!$O$293:$R$294)</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miesięczny'!$G$295:$R$295</c:f>
              <c:numCache>
                <c:formatCode>General</c:formatCode>
                <c:ptCount val="12"/>
                <c:pt idx="0">
                  <c:v>112</c:v>
                </c:pt>
                <c:pt idx="2">
                  <c:v>124</c:v>
                </c:pt>
                <c:pt idx="4">
                  <c:v>22</c:v>
                </c:pt>
                <c:pt idx="6">
                  <c:v>31</c:v>
                </c:pt>
                <c:pt idx="8">
                  <c:v>2</c:v>
                </c:pt>
                <c:pt idx="10">
                  <c:v>2</c:v>
                </c:pt>
              </c:numCache>
            </c:numRef>
          </c:val>
          <c:extLst>
            <c:ext xmlns:c16="http://schemas.microsoft.com/office/drawing/2014/chart" uri="{C3380CC4-5D6E-409C-BE32-E72D297353CC}">
              <c16:uniqueId val="{00000000-9A9D-460E-BCE5-33D6A65FFD65}"/>
            </c:ext>
          </c:extLst>
        </c:ser>
        <c:ser>
          <c:idx val="1"/>
          <c:order val="1"/>
          <c:tx>
            <c:strRef>
              <c:f>'Meldunek miesięczny'!$C$296</c:f>
              <c:strCache>
                <c:ptCount val="1"/>
                <c:pt idx="0">
                  <c:v>BIAŁORUŚ</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('Meldunek miesięczny'!$G$293:$J$294,'Meldunek miesięczny'!$K$293:$N$294,'Meldunek miesięczny'!$O$293:$R$294)</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miesięczny'!$G$296:$R$296</c:f>
              <c:numCache>
                <c:formatCode>General</c:formatCode>
                <c:ptCount val="12"/>
                <c:pt idx="0">
                  <c:v>91</c:v>
                </c:pt>
                <c:pt idx="2">
                  <c:v>109</c:v>
                </c:pt>
                <c:pt idx="4">
                  <c:v>4</c:v>
                </c:pt>
                <c:pt idx="6">
                  <c:v>5</c:v>
                </c:pt>
                <c:pt idx="8">
                  <c:v>5</c:v>
                </c:pt>
                <c:pt idx="10">
                  <c:v>5</c:v>
                </c:pt>
              </c:numCache>
            </c:numRef>
          </c:val>
          <c:extLst>
            <c:ext xmlns:c16="http://schemas.microsoft.com/office/drawing/2014/chart" uri="{C3380CC4-5D6E-409C-BE32-E72D297353CC}">
              <c16:uniqueId val="{00000001-9A9D-460E-BCE5-33D6A65FFD65}"/>
            </c:ext>
          </c:extLst>
        </c:ser>
        <c:ser>
          <c:idx val="2"/>
          <c:order val="2"/>
          <c:tx>
            <c:strRef>
              <c:f>'Meldunek miesięczny'!$C$297</c:f>
              <c:strCache>
                <c:ptCount val="1"/>
                <c:pt idx="0">
                  <c:v>ROSJA</c:v>
                </c:pt>
              </c:strCache>
            </c:strRef>
          </c:tx>
          <c:spPr>
            <a:solidFill>
              <a:srgbClr val="00B050"/>
            </a:solidFill>
            <a:ln>
              <a:solidFill>
                <a:sysClr val="windowText" lastClr="000000"/>
              </a:solidFill>
            </a:ln>
          </c:spPr>
          <c:invertIfNegative val="0"/>
          <c:cat>
            <c:multiLvlStrRef>
              <c:f>('Meldunek miesięczny'!$G$293:$J$294,'Meldunek miesięczny'!$K$293:$N$294,'Meldunek miesięczny'!$O$293:$R$294)</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miesięczny'!$G$297:$R$297</c:f>
              <c:numCache>
                <c:formatCode>General</c:formatCode>
                <c:ptCount val="12"/>
                <c:pt idx="0">
                  <c:v>14</c:v>
                </c:pt>
                <c:pt idx="2">
                  <c:v>16</c:v>
                </c:pt>
                <c:pt idx="4">
                  <c:v>8</c:v>
                </c:pt>
                <c:pt idx="6">
                  <c:v>25</c:v>
                </c:pt>
                <c:pt idx="8">
                  <c:v>1</c:v>
                </c:pt>
                <c:pt idx="10">
                  <c:v>1</c:v>
                </c:pt>
              </c:numCache>
            </c:numRef>
          </c:val>
          <c:extLst>
            <c:ext xmlns:c16="http://schemas.microsoft.com/office/drawing/2014/chart" uri="{C3380CC4-5D6E-409C-BE32-E72D297353CC}">
              <c16:uniqueId val="{00000002-9A9D-460E-BCE5-33D6A65FFD65}"/>
            </c:ext>
          </c:extLst>
        </c:ser>
        <c:ser>
          <c:idx val="3"/>
          <c:order val="3"/>
          <c:tx>
            <c:strRef>
              <c:f>'Meldunek miesięczny'!$C$298</c:f>
              <c:strCache>
                <c:ptCount val="1"/>
                <c:pt idx="0">
                  <c:v>TURCJA</c:v>
                </c:pt>
              </c:strCache>
            </c:strRef>
          </c:tx>
          <c:spPr>
            <a:solidFill>
              <a:srgbClr val="92D050"/>
            </a:solidFill>
            <a:ln>
              <a:solidFill>
                <a:sysClr val="windowText" lastClr="000000"/>
              </a:solidFill>
            </a:ln>
          </c:spPr>
          <c:invertIfNegative val="0"/>
          <c:cat>
            <c:multiLvlStrRef>
              <c:f>('Meldunek miesięczny'!$G$293:$J$294,'Meldunek miesięczny'!$K$293:$N$294,'Meldunek miesięczny'!$O$293:$R$294)</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miesięczny'!$G$298:$R$298</c:f>
              <c:numCache>
                <c:formatCode>General</c:formatCode>
                <c:ptCount val="12"/>
                <c:pt idx="0">
                  <c:v>12</c:v>
                </c:pt>
                <c:pt idx="2">
                  <c:v>12</c:v>
                </c:pt>
                <c:pt idx="4">
                  <c:v>0</c:v>
                </c:pt>
                <c:pt idx="6">
                  <c:v>0</c:v>
                </c:pt>
                <c:pt idx="8">
                  <c:v>0</c:v>
                </c:pt>
                <c:pt idx="10">
                  <c:v>0</c:v>
                </c:pt>
              </c:numCache>
            </c:numRef>
          </c:val>
          <c:extLst>
            <c:ext xmlns:c16="http://schemas.microsoft.com/office/drawing/2014/chart" uri="{C3380CC4-5D6E-409C-BE32-E72D297353CC}">
              <c16:uniqueId val="{00000003-9A9D-460E-BCE5-33D6A65FFD65}"/>
            </c:ext>
          </c:extLst>
        </c:ser>
        <c:ser>
          <c:idx val="5"/>
          <c:order val="4"/>
          <c:tx>
            <c:strRef>
              <c:f>'Meldunek miesięczny'!$C$299</c:f>
              <c:strCache>
                <c:ptCount val="1"/>
                <c:pt idx="0">
                  <c:v>KAMERUN</c:v>
                </c:pt>
              </c:strCache>
            </c:strRef>
          </c:tx>
          <c:spPr>
            <a:solidFill>
              <a:srgbClr val="0070C0"/>
            </a:solidFill>
            <a:ln>
              <a:solidFill>
                <a:sysClr val="windowText" lastClr="000000"/>
              </a:solidFill>
            </a:ln>
          </c:spPr>
          <c:invertIfNegative val="0"/>
          <c:val>
            <c:numRef>
              <c:f>'Meldunek miesięczny'!$G$299:$R$299</c:f>
              <c:numCache>
                <c:formatCode>General</c:formatCode>
                <c:ptCount val="12"/>
                <c:pt idx="0">
                  <c:v>9</c:v>
                </c:pt>
                <c:pt idx="2">
                  <c:v>9</c:v>
                </c:pt>
                <c:pt idx="4">
                  <c:v>0</c:v>
                </c:pt>
                <c:pt idx="6">
                  <c:v>0</c:v>
                </c:pt>
                <c:pt idx="8">
                  <c:v>0</c:v>
                </c:pt>
                <c:pt idx="10">
                  <c:v>0</c:v>
                </c:pt>
              </c:numCache>
            </c:numRef>
          </c:val>
          <c:extLst>
            <c:ext xmlns:c16="http://schemas.microsoft.com/office/drawing/2014/chart" uri="{C3380CC4-5D6E-409C-BE32-E72D297353CC}">
              <c16:uniqueId val="{00000004-9A9D-460E-BCE5-33D6A65FFD65}"/>
            </c:ext>
          </c:extLst>
        </c:ser>
        <c:ser>
          <c:idx val="4"/>
          <c:order val="5"/>
          <c:tx>
            <c:strRef>
              <c:f>'Meldunek miesięczny'!$C$300</c:f>
              <c:strCache>
                <c:ptCount val="1"/>
                <c:pt idx="0">
                  <c:v>Pozostałe</c:v>
                </c:pt>
              </c:strCache>
            </c:strRef>
          </c:tx>
          <c:spPr>
            <a:solidFill>
              <a:srgbClr val="002060"/>
            </a:solidFill>
            <a:ln>
              <a:solidFill>
                <a:sysClr val="windowText" lastClr="000000"/>
              </a:solidFill>
            </a:ln>
          </c:spPr>
          <c:invertIfNegative val="0"/>
          <c:cat>
            <c:multiLvlStrRef>
              <c:f>('Meldunek miesięczny'!$G$293:$J$294,'Meldunek miesięczny'!$K$293:$N$294,'Meldunek miesięczny'!$O$293:$R$294)</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miesięczny'!$G$300:$R$300</c:f>
              <c:numCache>
                <c:formatCode>General</c:formatCode>
                <c:ptCount val="12"/>
                <c:pt idx="0">
                  <c:v>84</c:v>
                </c:pt>
                <c:pt idx="2">
                  <c:v>85</c:v>
                </c:pt>
                <c:pt idx="4">
                  <c:v>12</c:v>
                </c:pt>
                <c:pt idx="6">
                  <c:v>13</c:v>
                </c:pt>
                <c:pt idx="8">
                  <c:v>4</c:v>
                </c:pt>
                <c:pt idx="10">
                  <c:v>4</c:v>
                </c:pt>
              </c:numCache>
            </c:numRef>
          </c:val>
          <c:extLst>
            <c:ext xmlns:c16="http://schemas.microsoft.com/office/drawing/2014/chart" uri="{C3380CC4-5D6E-409C-BE32-E72D297353CC}">
              <c16:uniqueId val="{00000005-9A9D-460E-BCE5-33D6A65FFD65}"/>
            </c:ext>
          </c:extLst>
        </c:ser>
        <c:dLbls>
          <c:showLegendKey val="0"/>
          <c:showVal val="0"/>
          <c:showCatName val="0"/>
          <c:showSerName val="0"/>
          <c:showPercent val="0"/>
          <c:showBubbleSize val="0"/>
        </c:dLbls>
        <c:gapWidth val="55"/>
        <c:gapDepth val="55"/>
        <c:shape val="box"/>
        <c:axId val="700703592"/>
        <c:axId val="700705944"/>
        <c:axId val="0"/>
      </c:bar3DChart>
      <c:catAx>
        <c:axId val="700703592"/>
        <c:scaling>
          <c:orientation val="minMax"/>
        </c:scaling>
        <c:delete val="0"/>
        <c:axPos val="b"/>
        <c:numFmt formatCode="General" sourceLinked="0"/>
        <c:majorTickMark val="none"/>
        <c:minorTickMark val="none"/>
        <c:tickLblPos val="nextTo"/>
        <c:txPr>
          <a:bodyPr/>
          <a:lstStyle/>
          <a:p>
            <a:pPr algn="ctr">
              <a:defRPr/>
            </a:pPr>
            <a:endParaRPr lang="en-US"/>
          </a:p>
        </c:txPr>
        <c:crossAx val="700705944"/>
        <c:crosses val="autoZero"/>
        <c:auto val="1"/>
        <c:lblAlgn val="ctr"/>
        <c:lblOffset val="100"/>
        <c:noMultiLvlLbl val="0"/>
      </c:catAx>
      <c:valAx>
        <c:axId val="700705944"/>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en-US"/>
          </a:p>
        </c:txPr>
        <c:crossAx val="700703592"/>
        <c:crosses val="autoZero"/>
        <c:crossBetween val="between"/>
      </c:valAx>
      <c:spPr>
        <a:noFill/>
        <a:ln w="25400">
          <a:noFill/>
        </a:ln>
      </c:spPr>
    </c:plotArea>
    <c:legend>
      <c:legendPos val="b"/>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miesięczny'!$G$24</c:f>
              <c:strCache>
                <c:ptCount val="1"/>
                <c:pt idx="0">
                  <c:v>pobyt czasowy</c:v>
                </c:pt>
              </c:strCache>
            </c:strRef>
          </c:tx>
          <c:spPr>
            <a:solidFill>
              <a:srgbClr val="FF0000"/>
            </a:solidFill>
          </c:spPr>
          <c:invertIfNegative val="0"/>
          <c:cat>
            <c:multiLvlStrRef>
              <c:f>('Meldunek miesięczny'!$K$22:$K$23,'Meldunek miesięczny'!$M$22:$M$23,'Meldunek miesięczny'!$O$22:$O$23,'Meldunek miesięczny'!$Q$22:$Q$23)</c:f>
              <c:multiLvlStrCache>
                <c:ptCount val="4"/>
                <c:lvl>
                  <c:pt idx="1">
                    <c:v>pozytywne</c:v>
                  </c:pt>
                  <c:pt idx="2">
                    <c:v>negatywne</c:v>
                  </c:pt>
                  <c:pt idx="3">
                    <c:v>umorzenia</c:v>
                  </c:pt>
                </c:lvl>
                <c:lvl>
                  <c:pt idx="0">
                    <c:v>wnioski</c:v>
                  </c:pt>
                  <c:pt idx="1">
                    <c:v>decyzje 01.07.2026 - 31.07.2026 r.</c:v>
                  </c:pt>
                </c:lvl>
              </c:multiLvlStrCache>
            </c:multiLvlStrRef>
          </c:cat>
          <c:val>
            <c:numRef>
              <c:f>('Meldunek miesięczny'!$K$24,'Meldunek miesięczny'!$M$24,'Meldunek miesięczny'!$O$24,'Meldunek miesięczny'!$Q$24)</c:f>
              <c:numCache>
                <c:formatCode>#,##0</c:formatCode>
                <c:ptCount val="4"/>
                <c:pt idx="0">
                  <c:v>35170</c:v>
                </c:pt>
                <c:pt idx="1">
                  <c:v>20869</c:v>
                </c:pt>
                <c:pt idx="2">
                  <c:v>2169</c:v>
                </c:pt>
                <c:pt idx="3">
                  <c:v>1685</c:v>
                </c:pt>
              </c:numCache>
            </c:numRef>
          </c:val>
          <c:extLst>
            <c:ext xmlns:c16="http://schemas.microsoft.com/office/drawing/2014/chart" uri="{C3380CC4-5D6E-409C-BE32-E72D297353CC}">
              <c16:uniqueId val="{00000000-41A2-4EFD-94A5-8967E551BDD1}"/>
            </c:ext>
          </c:extLst>
        </c:ser>
        <c:ser>
          <c:idx val="2"/>
          <c:order val="1"/>
          <c:tx>
            <c:strRef>
              <c:f>'Meldunek miesięczny'!$G$25</c:f>
              <c:strCache>
                <c:ptCount val="1"/>
                <c:pt idx="0">
                  <c:v>pobyt stały</c:v>
                </c:pt>
              </c:strCache>
            </c:strRef>
          </c:tx>
          <c:spPr>
            <a:solidFill>
              <a:srgbClr val="FFC000"/>
            </a:solidFill>
          </c:spPr>
          <c:invertIfNegative val="0"/>
          <c:cat>
            <c:multiLvlStrRef>
              <c:f>('Meldunek miesięczny'!$K$22:$K$23,'Meldunek miesięczny'!$M$22:$M$23,'Meldunek miesięczny'!$O$22:$O$23,'Meldunek miesięczny'!$Q$22:$Q$23)</c:f>
              <c:multiLvlStrCache>
                <c:ptCount val="4"/>
                <c:lvl>
                  <c:pt idx="1">
                    <c:v>pozytywne</c:v>
                  </c:pt>
                  <c:pt idx="2">
                    <c:v>negatywne</c:v>
                  </c:pt>
                  <c:pt idx="3">
                    <c:v>umorzenia</c:v>
                  </c:pt>
                </c:lvl>
                <c:lvl>
                  <c:pt idx="0">
                    <c:v>wnioski</c:v>
                  </c:pt>
                  <c:pt idx="1">
                    <c:v>decyzje 01.07.2026 - 31.07.2026 r.</c:v>
                  </c:pt>
                </c:lvl>
              </c:multiLvlStrCache>
            </c:multiLvlStrRef>
          </c:cat>
          <c:val>
            <c:numRef>
              <c:f>('Meldunek miesięczny'!$K$25,'Meldunek miesięczny'!$M$25,'Meldunek miesięczny'!$O$25,'Meldunek miesięczny'!$Q$25)</c:f>
              <c:numCache>
                <c:formatCode>#,##0</c:formatCode>
                <c:ptCount val="4"/>
                <c:pt idx="0">
                  <c:v>1086</c:v>
                </c:pt>
                <c:pt idx="1">
                  <c:v>1205</c:v>
                </c:pt>
                <c:pt idx="2">
                  <c:v>256</c:v>
                </c:pt>
                <c:pt idx="3">
                  <c:v>123</c:v>
                </c:pt>
              </c:numCache>
            </c:numRef>
          </c:val>
          <c:extLst>
            <c:ext xmlns:c16="http://schemas.microsoft.com/office/drawing/2014/chart" uri="{C3380CC4-5D6E-409C-BE32-E72D297353CC}">
              <c16:uniqueId val="{00000001-41A2-4EFD-94A5-8967E551BDD1}"/>
            </c:ext>
          </c:extLst>
        </c:ser>
        <c:ser>
          <c:idx val="4"/>
          <c:order val="2"/>
          <c:tx>
            <c:strRef>
              <c:f>'Meldunek miesięczny'!$G$26</c:f>
              <c:strCache>
                <c:ptCount val="1"/>
                <c:pt idx="0">
                  <c:v>pobyt rezyd. UE</c:v>
                </c:pt>
              </c:strCache>
            </c:strRef>
          </c:tx>
          <c:spPr>
            <a:solidFill>
              <a:srgbClr val="92D050"/>
            </a:solidFill>
          </c:spPr>
          <c:invertIfNegative val="0"/>
          <c:cat>
            <c:multiLvlStrRef>
              <c:f>('Meldunek miesięczny'!$K$22:$K$23,'Meldunek miesięczny'!$M$22:$M$23,'Meldunek miesięczny'!$O$22:$O$23,'Meldunek miesięczny'!$Q$22:$Q$23)</c:f>
              <c:multiLvlStrCache>
                <c:ptCount val="4"/>
                <c:lvl>
                  <c:pt idx="1">
                    <c:v>pozytywne</c:v>
                  </c:pt>
                  <c:pt idx="2">
                    <c:v>negatywne</c:v>
                  </c:pt>
                  <c:pt idx="3">
                    <c:v>umorzenia</c:v>
                  </c:pt>
                </c:lvl>
                <c:lvl>
                  <c:pt idx="0">
                    <c:v>wnioski</c:v>
                  </c:pt>
                  <c:pt idx="1">
                    <c:v>decyzje 01.07.2026 - 31.07.2026 r.</c:v>
                  </c:pt>
                </c:lvl>
              </c:multiLvlStrCache>
            </c:multiLvlStrRef>
          </c:cat>
          <c:val>
            <c:numRef>
              <c:f>('Meldunek miesięczny'!$K$26,'Meldunek miesięczny'!$M$26,'Meldunek miesięczny'!$O$26,'Meldunek miesięczny'!$Q$26)</c:f>
              <c:numCache>
                <c:formatCode>#,##0</c:formatCode>
                <c:ptCount val="4"/>
                <c:pt idx="0">
                  <c:v>2513</c:v>
                </c:pt>
                <c:pt idx="1">
                  <c:v>1883</c:v>
                </c:pt>
                <c:pt idx="2">
                  <c:v>228</c:v>
                </c:pt>
                <c:pt idx="3">
                  <c:v>181</c:v>
                </c:pt>
              </c:numCache>
            </c:numRef>
          </c:val>
          <c:extLst>
            <c:ext xmlns:c16="http://schemas.microsoft.com/office/drawing/2014/chart" uri="{C3380CC4-5D6E-409C-BE32-E72D297353CC}">
              <c16:uniqueId val="{00000002-41A2-4EFD-94A5-8967E551BDD1}"/>
            </c:ext>
          </c:extLst>
        </c:ser>
        <c:dLbls>
          <c:showLegendKey val="0"/>
          <c:showVal val="0"/>
          <c:showCatName val="0"/>
          <c:showSerName val="0"/>
          <c:showPercent val="0"/>
          <c:showBubbleSize val="0"/>
        </c:dLbls>
        <c:gapWidth val="150"/>
        <c:shape val="box"/>
        <c:axId val="700705160"/>
        <c:axId val="700704376"/>
        <c:axId val="0"/>
      </c:bar3DChart>
      <c:catAx>
        <c:axId val="700705160"/>
        <c:scaling>
          <c:orientation val="minMax"/>
        </c:scaling>
        <c:delete val="0"/>
        <c:axPos val="b"/>
        <c:numFmt formatCode="General" sourceLinked="0"/>
        <c:majorTickMark val="out"/>
        <c:minorTickMark val="none"/>
        <c:tickLblPos val="nextTo"/>
        <c:crossAx val="700704376"/>
        <c:crosses val="autoZero"/>
        <c:auto val="1"/>
        <c:lblAlgn val="ctr"/>
        <c:lblOffset val="100"/>
        <c:noMultiLvlLbl val="0"/>
      </c:catAx>
      <c:valAx>
        <c:axId val="700704376"/>
        <c:scaling>
          <c:orientation val="minMax"/>
        </c:scaling>
        <c:delete val="0"/>
        <c:axPos val="l"/>
        <c:majorGridlines/>
        <c:numFmt formatCode="#,##0" sourceLinked="1"/>
        <c:majorTickMark val="out"/>
        <c:minorTickMark val="none"/>
        <c:tickLblPos val="nextTo"/>
        <c:crossAx val="700705160"/>
        <c:crosses val="autoZero"/>
        <c:crossBetween val="between"/>
      </c:valAx>
    </c:plotArea>
    <c:legend>
      <c:legendPos val="b"/>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2"/>
          <c:order val="0"/>
          <c:tx>
            <c:strRef>
              <c:f>'Meldunek miesięczny'!$D$218</c:f>
              <c:strCache>
                <c:ptCount val="1"/>
                <c:pt idx="0">
                  <c:v>inne państwo</c:v>
                </c:pt>
              </c:strCache>
            </c:strRef>
          </c:tx>
          <c:spPr>
            <a:solidFill>
              <a:schemeClr val="accent3"/>
            </a:solidFill>
            <a:ln>
              <a:noFill/>
            </a:ln>
            <a:effectLst/>
            <a:sp3d/>
          </c:spPr>
          <c:invertIfNegative val="0"/>
          <c:cat>
            <c:strRef>
              <c:f>'Meldunek miesięczny'!$H$217:$K$217</c:f>
              <c:strCache>
                <c:ptCount val="4"/>
                <c:pt idx="0">
                  <c:v>wnioski</c:v>
                </c:pt>
                <c:pt idx="3">
                  <c:v>decyzje</c:v>
                </c:pt>
              </c:strCache>
            </c:strRef>
          </c:cat>
          <c:val>
            <c:numRef>
              <c:f>'Meldunek miesięczny'!$H$218:$K$218</c:f>
              <c:numCache>
                <c:formatCode>#,##0</c:formatCode>
                <c:ptCount val="4"/>
                <c:pt idx="0">
                  <c:v>75626</c:v>
                </c:pt>
                <c:pt idx="3">
                  <c:v>71877</c:v>
                </c:pt>
              </c:numCache>
            </c:numRef>
          </c:val>
          <c:extLst>
            <c:ext xmlns:c16="http://schemas.microsoft.com/office/drawing/2014/chart" uri="{C3380CC4-5D6E-409C-BE32-E72D297353CC}">
              <c16:uniqueId val="{00000000-59B3-42F6-BF3B-D70A895923F0}"/>
            </c:ext>
          </c:extLst>
        </c:ser>
        <c:ser>
          <c:idx val="1"/>
          <c:order val="1"/>
          <c:tx>
            <c:strRef>
              <c:f>'Meldunek miesięczny'!$D$219</c:f>
              <c:strCache>
                <c:ptCount val="1"/>
                <c:pt idx="0">
                  <c:v>obligatoryjne</c:v>
                </c:pt>
              </c:strCache>
            </c:strRef>
          </c:tx>
          <c:spPr>
            <a:solidFill>
              <a:schemeClr val="accent2"/>
            </a:solidFill>
            <a:ln>
              <a:noFill/>
            </a:ln>
            <a:effectLst/>
            <a:sp3d/>
          </c:spPr>
          <c:invertIfNegative val="0"/>
          <c:cat>
            <c:strRef>
              <c:f>'Meldunek miesięczny'!$H$217:$K$217</c:f>
              <c:strCache>
                <c:ptCount val="4"/>
                <c:pt idx="0">
                  <c:v>wnioski</c:v>
                </c:pt>
                <c:pt idx="3">
                  <c:v>decyzje</c:v>
                </c:pt>
              </c:strCache>
            </c:strRef>
          </c:cat>
          <c:val>
            <c:numRef>
              <c:f>'Meldunek miesięczny'!$H$219:$K$219</c:f>
              <c:numCache>
                <c:formatCode>#,##0</c:formatCode>
                <c:ptCount val="4"/>
                <c:pt idx="0">
                  <c:v>6318</c:v>
                </c:pt>
                <c:pt idx="3">
                  <c:v>6335</c:v>
                </c:pt>
              </c:numCache>
            </c:numRef>
          </c:val>
          <c:extLst>
            <c:ext xmlns:c16="http://schemas.microsoft.com/office/drawing/2014/chart" uri="{C3380CC4-5D6E-409C-BE32-E72D297353CC}">
              <c16:uniqueId val="{00000001-59B3-42F6-BF3B-D70A895923F0}"/>
            </c:ext>
          </c:extLst>
        </c:ser>
        <c:ser>
          <c:idx val="0"/>
          <c:order val="2"/>
          <c:tx>
            <c:strRef>
              <c:f>'Meldunek miesięczny'!$D$220</c:f>
              <c:strCache>
                <c:ptCount val="1"/>
                <c:pt idx="0">
                  <c:v>fakultatywne</c:v>
                </c:pt>
              </c:strCache>
            </c:strRef>
          </c:tx>
          <c:spPr>
            <a:solidFill>
              <a:schemeClr val="accent1"/>
            </a:solidFill>
            <a:ln>
              <a:noFill/>
            </a:ln>
            <a:effectLst/>
            <a:sp3d/>
          </c:spPr>
          <c:invertIfNegative val="0"/>
          <c:cat>
            <c:strRef>
              <c:f>'Meldunek miesięczny'!$H$217:$K$217</c:f>
              <c:strCache>
                <c:ptCount val="4"/>
                <c:pt idx="0">
                  <c:v>wnioski</c:v>
                </c:pt>
                <c:pt idx="3">
                  <c:v>decyzje</c:v>
                </c:pt>
              </c:strCache>
            </c:strRef>
          </c:cat>
          <c:val>
            <c:numRef>
              <c:f>'Meldunek miesięczny'!$H$220:$K$220</c:f>
              <c:numCache>
                <c:formatCode>#,##0</c:formatCode>
                <c:ptCount val="4"/>
                <c:pt idx="0">
                  <c:v>5812</c:v>
                </c:pt>
                <c:pt idx="3">
                  <c:v>5696</c:v>
                </c:pt>
              </c:numCache>
            </c:numRef>
          </c:val>
          <c:extLst>
            <c:ext xmlns:c16="http://schemas.microsoft.com/office/drawing/2014/chart" uri="{C3380CC4-5D6E-409C-BE32-E72D297353CC}">
              <c16:uniqueId val="{00000002-59B3-42F6-BF3B-D70A895923F0}"/>
            </c:ext>
          </c:extLst>
        </c:ser>
        <c:dLbls>
          <c:showLegendKey val="0"/>
          <c:showVal val="0"/>
          <c:showCatName val="0"/>
          <c:showSerName val="0"/>
          <c:showPercent val="0"/>
          <c:showBubbleSize val="0"/>
        </c:dLbls>
        <c:gapWidth val="150"/>
        <c:shape val="box"/>
        <c:axId val="700703200"/>
        <c:axId val="700705552"/>
        <c:axId val="693904632"/>
      </c:bar3DChart>
      <c:catAx>
        <c:axId val="70070320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700705552"/>
        <c:crosses val="autoZero"/>
        <c:auto val="1"/>
        <c:lblAlgn val="ctr"/>
        <c:lblOffset val="100"/>
        <c:noMultiLvlLbl val="0"/>
      </c:catAx>
      <c:valAx>
        <c:axId val="70070555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0703200"/>
        <c:crosses val="autoZero"/>
        <c:crossBetween val="between"/>
      </c:valAx>
      <c:serAx>
        <c:axId val="69390463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0705552"/>
        <c:crosses val="autoZero"/>
      </c:ser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miesięczny'!$G$58</c:f>
              <c:strCache>
                <c:ptCount val="1"/>
                <c:pt idx="0">
                  <c:v>pobyt czasowy</c:v>
                </c:pt>
              </c:strCache>
            </c:strRef>
          </c:tx>
          <c:spPr>
            <a:solidFill>
              <a:srgbClr val="FF0000"/>
            </a:solidFill>
          </c:spPr>
          <c:invertIfNegative val="0"/>
          <c:cat>
            <c:multiLvlStrRef>
              <c:f>('Meldunek miesięczny'!$K$56:$K$57,'Meldunek miesięczny'!$M$56:$M$57,'Meldunek miesięczny'!$O$56:$O$57,'Meldunek miesięczny'!$Q$56:$Q$57)</c:f>
              <c:multiLvlStrCache>
                <c:ptCount val="4"/>
                <c:lvl>
                  <c:pt idx="1">
                    <c:v>pozytywne</c:v>
                  </c:pt>
                  <c:pt idx="2">
                    <c:v>negatywne</c:v>
                  </c:pt>
                  <c:pt idx="3">
                    <c:v>umorzenia</c:v>
                  </c:pt>
                </c:lvl>
                <c:lvl>
                  <c:pt idx="0">
                    <c:v>wnioski</c:v>
                  </c:pt>
                  <c:pt idx="1">
                    <c:v>decyzje 01.01.2026 - 31.07.2026 r.</c:v>
                  </c:pt>
                </c:lvl>
              </c:multiLvlStrCache>
            </c:multiLvlStrRef>
          </c:cat>
          <c:val>
            <c:numRef>
              <c:f>('Meldunek miesięczny'!$K$58,'Meldunek miesięczny'!$M$58,'Meldunek miesięczny'!$O$58,'Meldunek miesięczny'!$Q$58)</c:f>
              <c:numCache>
                <c:formatCode>#,##0</c:formatCode>
                <c:ptCount val="4"/>
                <c:pt idx="0">
                  <c:v>321122</c:v>
                </c:pt>
                <c:pt idx="1">
                  <c:v>159698</c:v>
                </c:pt>
                <c:pt idx="2">
                  <c:v>14606</c:v>
                </c:pt>
                <c:pt idx="3">
                  <c:v>10054</c:v>
                </c:pt>
              </c:numCache>
            </c:numRef>
          </c:val>
          <c:extLst>
            <c:ext xmlns:c16="http://schemas.microsoft.com/office/drawing/2014/chart" uri="{C3380CC4-5D6E-409C-BE32-E72D297353CC}">
              <c16:uniqueId val="{00000000-145C-4962-9164-A822863C021D}"/>
            </c:ext>
          </c:extLst>
        </c:ser>
        <c:ser>
          <c:idx val="2"/>
          <c:order val="1"/>
          <c:tx>
            <c:strRef>
              <c:f>'Meldunek miesięczny'!$G$59</c:f>
              <c:strCache>
                <c:ptCount val="1"/>
                <c:pt idx="0">
                  <c:v>pobyt stały</c:v>
                </c:pt>
              </c:strCache>
            </c:strRef>
          </c:tx>
          <c:spPr>
            <a:solidFill>
              <a:srgbClr val="FFC000"/>
            </a:solidFill>
          </c:spPr>
          <c:invertIfNegative val="0"/>
          <c:cat>
            <c:multiLvlStrRef>
              <c:f>('Meldunek miesięczny'!$K$56:$K$57,'Meldunek miesięczny'!$M$56:$M$57,'Meldunek miesięczny'!$O$56:$O$57,'Meldunek miesięczny'!$Q$56:$Q$57)</c:f>
              <c:multiLvlStrCache>
                <c:ptCount val="4"/>
                <c:lvl>
                  <c:pt idx="1">
                    <c:v>pozytywne</c:v>
                  </c:pt>
                  <c:pt idx="2">
                    <c:v>negatywne</c:v>
                  </c:pt>
                  <c:pt idx="3">
                    <c:v>umorzenia</c:v>
                  </c:pt>
                </c:lvl>
                <c:lvl>
                  <c:pt idx="0">
                    <c:v>wnioski</c:v>
                  </c:pt>
                  <c:pt idx="1">
                    <c:v>decyzje 01.01.2026 - 31.07.2026 r.</c:v>
                  </c:pt>
                </c:lvl>
              </c:multiLvlStrCache>
            </c:multiLvlStrRef>
          </c:cat>
          <c:val>
            <c:numRef>
              <c:f>('Meldunek miesięczny'!$K$59,'Meldunek miesięczny'!$M$59,'Meldunek miesięczny'!$O$59,'Meldunek miesięczny'!$Q$59)</c:f>
              <c:numCache>
                <c:formatCode>#,##0</c:formatCode>
                <c:ptCount val="4"/>
                <c:pt idx="0">
                  <c:v>11431</c:v>
                </c:pt>
                <c:pt idx="1">
                  <c:v>8580</c:v>
                </c:pt>
                <c:pt idx="2">
                  <c:v>1528</c:v>
                </c:pt>
                <c:pt idx="3">
                  <c:v>915</c:v>
                </c:pt>
              </c:numCache>
            </c:numRef>
          </c:val>
          <c:extLst>
            <c:ext xmlns:c16="http://schemas.microsoft.com/office/drawing/2014/chart" uri="{C3380CC4-5D6E-409C-BE32-E72D297353CC}">
              <c16:uniqueId val="{00000001-145C-4962-9164-A822863C021D}"/>
            </c:ext>
          </c:extLst>
        </c:ser>
        <c:ser>
          <c:idx val="4"/>
          <c:order val="2"/>
          <c:tx>
            <c:strRef>
              <c:f>'Meldunek miesięczny'!$G$60</c:f>
              <c:strCache>
                <c:ptCount val="1"/>
                <c:pt idx="0">
                  <c:v>pobyt rezyd. UE</c:v>
                </c:pt>
              </c:strCache>
            </c:strRef>
          </c:tx>
          <c:spPr>
            <a:solidFill>
              <a:srgbClr val="92D050"/>
            </a:solidFill>
          </c:spPr>
          <c:invertIfNegative val="0"/>
          <c:cat>
            <c:multiLvlStrRef>
              <c:f>('Meldunek miesięczny'!$K$56:$K$57,'Meldunek miesięczny'!$M$56:$M$57,'Meldunek miesięczny'!$O$56:$O$57,'Meldunek miesięczny'!$Q$56:$Q$57)</c:f>
              <c:multiLvlStrCache>
                <c:ptCount val="4"/>
                <c:lvl>
                  <c:pt idx="1">
                    <c:v>pozytywne</c:v>
                  </c:pt>
                  <c:pt idx="2">
                    <c:v>negatywne</c:v>
                  </c:pt>
                  <c:pt idx="3">
                    <c:v>umorzenia</c:v>
                  </c:pt>
                </c:lvl>
                <c:lvl>
                  <c:pt idx="0">
                    <c:v>wnioski</c:v>
                  </c:pt>
                  <c:pt idx="1">
                    <c:v>decyzje 01.01.2026 - 31.07.2026 r.</c:v>
                  </c:pt>
                </c:lvl>
              </c:multiLvlStrCache>
            </c:multiLvlStrRef>
          </c:cat>
          <c:val>
            <c:numRef>
              <c:f>('Meldunek miesięczny'!$K$60,'Meldunek miesięczny'!$M$60,'Meldunek miesięczny'!$O$60,'Meldunek miesięczny'!$Q$60)</c:f>
              <c:numCache>
                <c:formatCode>#,##0</c:formatCode>
                <c:ptCount val="4"/>
                <c:pt idx="0">
                  <c:v>18062</c:v>
                </c:pt>
                <c:pt idx="1">
                  <c:v>11822</c:v>
                </c:pt>
                <c:pt idx="2">
                  <c:v>1641</c:v>
                </c:pt>
                <c:pt idx="3">
                  <c:v>1227</c:v>
                </c:pt>
              </c:numCache>
            </c:numRef>
          </c:val>
          <c:extLst>
            <c:ext xmlns:c16="http://schemas.microsoft.com/office/drawing/2014/chart" uri="{C3380CC4-5D6E-409C-BE32-E72D297353CC}">
              <c16:uniqueId val="{00000002-145C-4962-9164-A822863C021D}"/>
            </c:ext>
          </c:extLst>
        </c:ser>
        <c:dLbls>
          <c:showLegendKey val="0"/>
          <c:showVal val="0"/>
          <c:showCatName val="0"/>
          <c:showSerName val="0"/>
          <c:showPercent val="0"/>
          <c:showBubbleSize val="0"/>
        </c:dLbls>
        <c:gapWidth val="150"/>
        <c:shape val="box"/>
        <c:axId val="461462152"/>
        <c:axId val="461460976"/>
        <c:axId val="0"/>
      </c:bar3DChart>
      <c:catAx>
        <c:axId val="461462152"/>
        <c:scaling>
          <c:orientation val="minMax"/>
        </c:scaling>
        <c:delete val="0"/>
        <c:axPos val="b"/>
        <c:numFmt formatCode="General" sourceLinked="0"/>
        <c:majorTickMark val="out"/>
        <c:minorTickMark val="none"/>
        <c:tickLblPos val="nextTo"/>
        <c:crossAx val="461460976"/>
        <c:crosses val="autoZero"/>
        <c:auto val="1"/>
        <c:lblAlgn val="ctr"/>
        <c:lblOffset val="100"/>
        <c:noMultiLvlLbl val="0"/>
      </c:catAx>
      <c:valAx>
        <c:axId val="461460976"/>
        <c:scaling>
          <c:orientation val="minMax"/>
        </c:scaling>
        <c:delete val="0"/>
        <c:axPos val="l"/>
        <c:majorGridlines/>
        <c:numFmt formatCode="#,##0" sourceLinked="1"/>
        <c:majorTickMark val="out"/>
        <c:minorTickMark val="none"/>
        <c:tickLblPos val="nextTo"/>
        <c:crossAx val="461462152"/>
        <c:crosses val="autoZero"/>
        <c:crossBetween val="between"/>
      </c:valAx>
    </c:plotArea>
    <c:legend>
      <c:legendPos val="b"/>
      <c:overlay val="0"/>
    </c:legend>
    <c:plotVisOnly val="1"/>
    <c:dispBlanksAs val="gap"/>
    <c:showDLblsOverMax val="0"/>
  </c:chart>
  <c:spPr>
    <a:noFill/>
    <a:ln>
      <a:noFill/>
    </a:ln>
  </c:spPr>
  <c:txPr>
    <a:bodyPr/>
    <a:lstStyle/>
    <a:p>
      <a:pPr>
        <a:defRPr sz="1000"/>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336</xdr:row>
      <xdr:rowOff>52389</xdr:rowOff>
    </xdr:from>
    <xdr:to>
      <xdr:col>24</xdr:col>
      <xdr:colOff>19051</xdr:colOff>
      <xdr:row>357</xdr:row>
      <xdr:rowOff>133351</xdr:rowOff>
    </xdr:to>
    <xdr:graphicFrame macro="">
      <xdr:nvGraphicFramePr>
        <xdr:cNvPr id="2" name="Wykres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476</xdr:row>
      <xdr:rowOff>65086</xdr:rowOff>
    </xdr:from>
    <xdr:to>
      <xdr:col>23</xdr:col>
      <xdr:colOff>9525</xdr:colOff>
      <xdr:row>490</xdr:row>
      <xdr:rowOff>133350</xdr:rowOff>
    </xdr:to>
    <xdr:graphicFrame macro="">
      <xdr:nvGraphicFramePr>
        <xdr:cNvPr id="35" name="Wykres 34">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141</xdr:row>
      <xdr:rowOff>69397</xdr:rowOff>
    </xdr:from>
    <xdr:to>
      <xdr:col>23</xdr:col>
      <xdr:colOff>1</xdr:colOff>
      <xdr:row>163</xdr:row>
      <xdr:rowOff>123825</xdr:rowOff>
    </xdr:to>
    <xdr:graphicFrame macro="">
      <xdr:nvGraphicFramePr>
        <xdr:cNvPr id="38" name="Wykres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301</xdr:row>
      <xdr:rowOff>142193</xdr:rowOff>
    </xdr:from>
    <xdr:to>
      <xdr:col>23</xdr:col>
      <xdr:colOff>238126</xdr:colOff>
      <xdr:row>320</xdr:row>
      <xdr:rowOff>161925</xdr:rowOff>
    </xdr:to>
    <xdr:graphicFrame macro="">
      <xdr:nvGraphicFramePr>
        <xdr:cNvPr id="4" name="Wykres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28</xdr:row>
      <xdr:rowOff>9526</xdr:rowOff>
    </xdr:from>
    <xdr:to>
      <xdr:col>23</xdr:col>
      <xdr:colOff>9525</xdr:colOff>
      <xdr:row>42</xdr:row>
      <xdr:rowOff>180976</xdr:rowOff>
    </xdr:to>
    <xdr:graphicFrame macro="">
      <xdr:nvGraphicFramePr>
        <xdr:cNvPr id="5" name="Wykres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257175</xdr:colOff>
      <xdr:row>222</xdr:row>
      <xdr:rowOff>1</xdr:rowOff>
    </xdr:from>
    <xdr:to>
      <xdr:col>21</xdr:col>
      <xdr:colOff>238125</xdr:colOff>
      <xdr:row>237</xdr:row>
      <xdr:rowOff>152401</xdr:rowOff>
    </xdr:to>
    <xdr:graphicFrame macro="">
      <xdr:nvGraphicFramePr>
        <xdr:cNvPr id="7" name="Wykres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409</xdr:row>
      <xdr:rowOff>0</xdr:rowOff>
    </xdr:from>
    <xdr:to>
      <xdr:col>20</xdr:col>
      <xdr:colOff>234084</xdr:colOff>
      <xdr:row>409</xdr:row>
      <xdr:rowOff>95250</xdr:rowOff>
    </xdr:to>
    <xdr:sp macro="" textlink="">
      <xdr:nvSpPr>
        <xdr:cNvPr id="10" name="pole tekstowe 9">
          <a:extLst>
            <a:ext uri="{FF2B5EF4-FFF2-40B4-BE49-F238E27FC236}">
              <a16:creationId xmlns:a16="http://schemas.microsoft.com/office/drawing/2014/main" id="{00000000-0008-0000-0000-00000A000000}"/>
            </a:ext>
          </a:extLst>
        </xdr:cNvPr>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329</xdr:row>
      <xdr:rowOff>0</xdr:rowOff>
    </xdr:from>
    <xdr:ext cx="184731" cy="264560"/>
    <xdr:sp macro="" textlink="">
      <xdr:nvSpPr>
        <xdr:cNvPr id="18" name="pole tekstowe 17">
          <a:extLst>
            <a:ext uri="{FF2B5EF4-FFF2-40B4-BE49-F238E27FC236}">
              <a16:creationId xmlns:a16="http://schemas.microsoft.com/office/drawing/2014/main" id="{00000000-0008-0000-0000-000012000000}"/>
            </a:ext>
          </a:extLst>
        </xdr:cNvPr>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66</xdr:row>
      <xdr:rowOff>0</xdr:rowOff>
    </xdr:from>
    <xdr:to>
      <xdr:col>22</xdr:col>
      <xdr:colOff>266700</xdr:colOff>
      <xdr:row>79</xdr:row>
      <xdr:rowOff>9525</xdr:rowOff>
    </xdr:to>
    <xdr:graphicFrame macro="">
      <xdr:nvGraphicFramePr>
        <xdr:cNvPr id="34" name="Wykres 33">
          <a:extLst>
            <a:ext uri="{FF2B5EF4-FFF2-40B4-BE49-F238E27FC236}">
              <a16:creationId xmlns:a16="http://schemas.microsoft.com/office/drawing/2014/main" id="{00000000-0008-0000-00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359</xdr:row>
      <xdr:rowOff>31751</xdr:rowOff>
    </xdr:from>
    <xdr:to>
      <xdr:col>25</xdr:col>
      <xdr:colOff>21167</xdr:colOff>
      <xdr:row>371</xdr:row>
      <xdr:rowOff>21167</xdr:rowOff>
    </xdr:to>
    <xdr:sp macro="" textlink="">
      <xdr:nvSpPr>
        <xdr:cNvPr id="6" name="Prostokąt 5">
          <a:extLst>
            <a:ext uri="{FF2B5EF4-FFF2-40B4-BE49-F238E27FC236}">
              <a16:creationId xmlns:a16="http://schemas.microsoft.com/office/drawing/2014/main" id="{00000000-0008-0000-0000-000006000000}"/>
            </a:ext>
          </a:extLst>
        </xdr:cNvPr>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390</xdr:row>
      <xdr:rowOff>0</xdr:rowOff>
    </xdr:from>
    <xdr:to>
      <xdr:col>25</xdr:col>
      <xdr:colOff>10584</xdr:colOff>
      <xdr:row>409</xdr:row>
      <xdr:rowOff>0</xdr:rowOff>
    </xdr:to>
    <xdr:sp macro="" textlink="">
      <xdr:nvSpPr>
        <xdr:cNvPr id="22" name="Prostokąt 21">
          <a:extLst>
            <a:ext uri="{FF2B5EF4-FFF2-40B4-BE49-F238E27FC236}">
              <a16:creationId xmlns:a16="http://schemas.microsoft.com/office/drawing/2014/main" id="{00000000-0008-0000-0000-000016000000}"/>
            </a:ext>
          </a:extLst>
        </xdr:cNvPr>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437</xdr:row>
      <xdr:rowOff>190499</xdr:rowOff>
    </xdr:from>
    <xdr:to>
      <xdr:col>25</xdr:col>
      <xdr:colOff>10584</xdr:colOff>
      <xdr:row>456</xdr:row>
      <xdr:rowOff>0</xdr:rowOff>
    </xdr:to>
    <xdr:sp macro="" textlink="">
      <xdr:nvSpPr>
        <xdr:cNvPr id="23" name="Prostokąt 22">
          <a:extLst>
            <a:ext uri="{FF2B5EF4-FFF2-40B4-BE49-F238E27FC236}">
              <a16:creationId xmlns:a16="http://schemas.microsoft.com/office/drawing/2014/main" id="{00000000-0008-0000-0000-000017000000}"/>
            </a:ext>
          </a:extLst>
        </xdr:cNvPr>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494</xdr:row>
      <xdr:rowOff>0</xdr:rowOff>
    </xdr:from>
    <xdr:to>
      <xdr:col>25</xdr:col>
      <xdr:colOff>10584</xdr:colOff>
      <xdr:row>508</xdr:row>
      <xdr:rowOff>0</xdr:rowOff>
    </xdr:to>
    <xdr:sp macro="" textlink="">
      <xdr:nvSpPr>
        <xdr:cNvPr id="24" name="Prostokąt 23">
          <a:extLst>
            <a:ext uri="{FF2B5EF4-FFF2-40B4-BE49-F238E27FC236}">
              <a16:creationId xmlns:a16="http://schemas.microsoft.com/office/drawing/2014/main" id="{00000000-0008-0000-0000-000018000000}"/>
            </a:ext>
          </a:extLst>
        </xdr:cNvPr>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89</xdr:row>
      <xdr:rowOff>190499</xdr:rowOff>
    </xdr:from>
    <xdr:to>
      <xdr:col>25</xdr:col>
      <xdr:colOff>10584</xdr:colOff>
      <xdr:row>117</xdr:row>
      <xdr:rowOff>0</xdr:rowOff>
    </xdr:to>
    <xdr:sp macro="" textlink="">
      <xdr:nvSpPr>
        <xdr:cNvPr id="25" name="Prostokąt 24">
          <a:extLst>
            <a:ext uri="{FF2B5EF4-FFF2-40B4-BE49-F238E27FC236}">
              <a16:creationId xmlns:a16="http://schemas.microsoft.com/office/drawing/2014/main" id="{00000000-0008-0000-0000-000019000000}"/>
            </a:ext>
          </a:extLst>
        </xdr:cNvPr>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168</xdr:row>
      <xdr:rowOff>0</xdr:rowOff>
    </xdr:from>
    <xdr:to>
      <xdr:col>25</xdr:col>
      <xdr:colOff>10584</xdr:colOff>
      <xdr:row>187</xdr:row>
      <xdr:rowOff>0</xdr:rowOff>
    </xdr:to>
    <xdr:sp macro="" textlink="">
      <xdr:nvSpPr>
        <xdr:cNvPr id="26" name="Prostokąt 25">
          <a:extLst>
            <a:ext uri="{FF2B5EF4-FFF2-40B4-BE49-F238E27FC236}">
              <a16:creationId xmlns:a16="http://schemas.microsoft.com/office/drawing/2014/main" id="{00000000-0008-0000-0000-00001A000000}"/>
            </a:ext>
          </a:extLst>
        </xdr:cNvPr>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204</xdr:row>
      <xdr:rowOff>0</xdr:rowOff>
    </xdr:from>
    <xdr:to>
      <xdr:col>25</xdr:col>
      <xdr:colOff>10584</xdr:colOff>
      <xdr:row>212</xdr:row>
      <xdr:rowOff>0</xdr:rowOff>
    </xdr:to>
    <xdr:sp macro="" textlink="">
      <xdr:nvSpPr>
        <xdr:cNvPr id="27" name="Prostokąt 26">
          <a:extLst>
            <a:ext uri="{FF2B5EF4-FFF2-40B4-BE49-F238E27FC236}">
              <a16:creationId xmlns:a16="http://schemas.microsoft.com/office/drawing/2014/main" id="{00000000-0008-0000-0000-00001B000000}"/>
            </a:ext>
          </a:extLst>
        </xdr:cNvPr>
        <xdr:cNvSpPr/>
      </xdr:nvSpPr>
      <xdr:spPr>
        <a:xfrm>
          <a:off x="0" y="77734583"/>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239</xdr:row>
      <xdr:rowOff>0</xdr:rowOff>
    </xdr:from>
    <xdr:to>
      <xdr:col>25</xdr:col>
      <xdr:colOff>10584</xdr:colOff>
      <xdr:row>249</xdr:row>
      <xdr:rowOff>0</xdr:rowOff>
    </xdr:to>
    <xdr:sp macro="" textlink="">
      <xdr:nvSpPr>
        <xdr:cNvPr id="30" name="Prostokąt 29">
          <a:extLst>
            <a:ext uri="{FF2B5EF4-FFF2-40B4-BE49-F238E27FC236}">
              <a16:creationId xmlns:a16="http://schemas.microsoft.com/office/drawing/2014/main" id="{00000000-0008-0000-0000-00001E000000}"/>
            </a:ext>
          </a:extLst>
        </xdr:cNvPr>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271</xdr:row>
      <xdr:rowOff>0</xdr:rowOff>
    </xdr:from>
    <xdr:to>
      <xdr:col>25</xdr:col>
      <xdr:colOff>10584</xdr:colOff>
      <xdr:row>284</xdr:row>
      <xdr:rowOff>10584</xdr:rowOff>
    </xdr:to>
    <xdr:sp macro="" textlink="">
      <xdr:nvSpPr>
        <xdr:cNvPr id="31" name="Prostokąt 30">
          <a:extLst>
            <a:ext uri="{FF2B5EF4-FFF2-40B4-BE49-F238E27FC236}">
              <a16:creationId xmlns:a16="http://schemas.microsoft.com/office/drawing/2014/main" id="{00000000-0008-0000-0000-00001F000000}"/>
            </a:ext>
          </a:extLst>
        </xdr:cNvPr>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512</xdr:row>
      <xdr:rowOff>190499</xdr:rowOff>
    </xdr:from>
    <xdr:to>
      <xdr:col>25</xdr:col>
      <xdr:colOff>10584</xdr:colOff>
      <xdr:row>544</xdr:row>
      <xdr:rowOff>0</xdr:rowOff>
    </xdr:to>
    <xdr:sp macro="" textlink="">
      <xdr:nvSpPr>
        <xdr:cNvPr id="32" name="Prostokąt 31">
          <a:extLst>
            <a:ext uri="{FF2B5EF4-FFF2-40B4-BE49-F238E27FC236}">
              <a16:creationId xmlns:a16="http://schemas.microsoft.com/office/drawing/2014/main" id="{00000000-0008-0000-0000-000020000000}"/>
            </a:ext>
          </a:extLst>
        </xdr:cNvPr>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000"/>
        </a:p>
      </xdr:txBody>
    </xdr:sp>
    <xdr:clientData/>
  </xdr:twoCellAnchor>
  <xdr:twoCellAnchor editAs="oneCell">
    <xdr:from>
      <xdr:col>0</xdr:col>
      <xdr:colOff>0</xdr:colOff>
      <xdr:row>0</xdr:row>
      <xdr:rowOff>0</xdr:rowOff>
    </xdr:from>
    <xdr:to>
      <xdr:col>7</xdr:col>
      <xdr:colOff>95250</xdr:colOff>
      <xdr:row>3</xdr:row>
      <xdr:rowOff>20149</xdr:rowOff>
    </xdr:to>
    <xdr:pic>
      <xdr:nvPicPr>
        <xdr:cNvPr id="28" name="Obraz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2428875" cy="591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AHDPROD_SP_Meldunek_sekcja_VII" connectionId="17" xr16:uid="{00000000-0016-0000-0100-000000000000}"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AHDPROD_SP_Meldunek_sekcja_VIII" connectionId="18" xr16:uid="{00000000-0016-0000-0200-000001000000}"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AHDPROD_SP_Meldunek_sekcja_I_tab_1" connectionId="2" xr16:uid="{00000000-0016-0000-0300-000002000000}"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AHDPROD_SP_Meldunek_sekcja_I_tab_2" connectionId="3" xr16:uid="{00000000-0016-0000-0400-000003000000}"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AHDPROD_SP_Meldunek_sekcja_II_tab_1" connectionId="4" xr16:uid="{00000000-0016-0000-0500-000004000000}"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AHDPROD_SP_Meldunek_sekcja_II_tab_2" connectionId="5" xr16:uid="{00000000-0016-0000-0600-000005000000}"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AHDPROD_SP_Meldunek_parametry" connectionId="1" xr16:uid="{00000000-0016-0000-0700-000006000000}"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AHDPROD_SP_Meldunek_sekcja_IX_tab_1" connectionId="9" xr16:uid="{00000000-0016-0000-0800-00000700000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AHDPROD_SP_Meldunek_sekcja_IX_tab_2" connectionId="10" xr16:uid="{00000000-0016-0000-0900-00000800000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AHDPROD_SP_Meldunek_sekcja_III_tab_1" connectionId="6" xr16:uid="{00000000-0016-0000-0A00-000009000000}"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AHDPROD_SP_Meldunek_sekcja_III_tab_2" connectionId="7" xr16:uid="{00000000-0016-0000-0B00-00000A000000}"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AHDPROD_SP_Meldunek_sekcja_IV" connectionId="8" xr16:uid="{00000000-0016-0000-0C00-00000B000000}"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AHDPROD_SP_Meldunek_sekcja_V_tab_1" connectionId="11" xr16:uid="{00000000-0016-0000-0D00-00000C000000}"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AHDPROD_SP_Meldunek_sekcja_V_tab_2" connectionId="12" xr16:uid="{00000000-0016-0000-0E00-00000D000000}"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AHDPROD_SP_Meldunek_sekcja_V_tab_3" connectionId="13" xr16:uid="{00000000-0016-0000-0F00-00000E000000}"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AHDPROD_SP_Meldunek_sekcja_V_tab_4" connectionId="14" xr16:uid="{00000000-0016-0000-1000-00000F000000}"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AHDPROD_SP_Meldunek_sekcja_VI_tab_1" connectionId="15" xr16:uid="{00000000-0016-0000-1100-000010000000}"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AHDPROD_SP_Meldunek_sekcja_VI_tab_2" connectionId="16" xr16:uid="{00000000-0016-0000-1200-000011000000}"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Tabela_AHDPROD_SP_Meldunek_sekcja_VII" displayName="Tabela_AHDPROD_SP_Meldunek_sekcja_VII" ref="A1:C12" tableType="queryTable" totalsRowShown="0">
  <autoFilter ref="A1:C12" xr:uid="{00000000-0009-0000-0100-000012000000}"/>
  <tableColumns count="3">
    <tableColumn id="1" xr3:uid="{00000000-0010-0000-0000-000001000000}" uniqueName="1" name="Lp" queryTableFieldId="1"/>
    <tableColumn id="2" xr3:uid="{00000000-0010-0000-0000-000002000000}" uniqueName="2" name="Czynnosc" queryTableFieldId="2"/>
    <tableColumn id="3" xr3:uid="{00000000-0010-0000-0000-000003000000}"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1000000}" name="Tabela_AHDPROD_SP_Meldunek_sekcja_VIII" displayName="Tabela_AHDPROD_SP_Meldunek_sekcja_VIII" ref="A1:D4" tableType="queryTable" totalsRowShown="0">
  <autoFilter ref="A1:D4" xr:uid="{00000000-0009-0000-0100-000011000000}"/>
  <tableColumns count="4">
    <tableColumn id="1" xr3:uid="{00000000-0010-0000-0100-000001000000}" uniqueName="1" name="Lp" queryTableFieldId="1"/>
    <tableColumn id="2" xr3:uid="{00000000-0010-0000-0100-000002000000}" uniqueName="2" name="Wnioskujacy" queryTableFieldId="2"/>
    <tableColumn id="3" xr3:uid="{00000000-0010-0000-0100-000003000000}" uniqueName="3" name="Wnioski" queryTableFieldId="3"/>
    <tableColumn id="4" xr3:uid="{00000000-0010-0000-0100-000004000000}"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ela_AHDPROD_SP_Meldunek_sekcja_I_tab_1" displayName="Tabela_AHDPROD_SP_Meldunek_sekcja_I_tab_1" ref="A1:G37" tableType="queryTable" totalsRowShown="0">
  <autoFilter ref="A1:G37" xr:uid="{00000000-0009-0000-0100-000001000000}"/>
  <tableColumns count="7">
    <tableColumn id="1" xr3:uid="{00000000-0010-0000-0200-000001000000}" uniqueName="1" name="Lp" queryTableFieldId="1"/>
    <tableColumn id="2" xr3:uid="{00000000-0010-0000-0200-000002000000}" uniqueName="2" name="Obywatelstwo_pl" queryTableFieldId="2"/>
    <tableColumn id="3" xr3:uid="{00000000-0010-0000-0200-000003000000}" uniqueName="3" name="Grupa" queryTableFieldId="3"/>
    <tableColumn id="4" xr3:uid="{00000000-0010-0000-0200-000004000000}" uniqueName="4" name="Typ" queryTableFieldId="4"/>
    <tableColumn id="5" xr3:uid="{00000000-0010-0000-0200-000005000000}" uniqueName="5" name="Lp_typ" queryTableFieldId="5"/>
    <tableColumn id="6" xr3:uid="{00000000-0010-0000-0200-000006000000}" uniqueName="6" name="Liczba" queryTableFieldId="6"/>
    <tableColumn id="7" xr3:uid="{00000000-0010-0000-0200-000007000000}"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a_AHDPROD_SP_Meldunek_sekcja_I_tab_2" displayName="Tabela_AHDPROD_SP_Meldunek_sekcja_I_tab_2" ref="A1:G37" tableType="queryTable" totalsRowShown="0">
  <autoFilter ref="A1:G37" xr:uid="{00000000-0009-0000-0100-000002000000}"/>
  <tableColumns count="7">
    <tableColumn id="1" xr3:uid="{00000000-0010-0000-0300-000001000000}" uniqueName="1" name="Lp" queryTableFieldId="1"/>
    <tableColumn id="2" xr3:uid="{00000000-0010-0000-0300-000002000000}" uniqueName="2" name="Obywatelstwo_pl" queryTableFieldId="2"/>
    <tableColumn id="3" xr3:uid="{00000000-0010-0000-0300-000003000000}" uniqueName="3" name="Grupa" queryTableFieldId="3"/>
    <tableColumn id="4" xr3:uid="{00000000-0010-0000-0300-000004000000}" uniqueName="4" name="Typ" queryTableFieldId="4"/>
    <tableColumn id="5" xr3:uid="{00000000-0010-0000-0300-000005000000}" uniqueName="5" name="Lp_typ" queryTableFieldId="5"/>
    <tableColumn id="6" xr3:uid="{00000000-0010-0000-0300-000006000000}" uniqueName="6" name="Liczba" queryTableFieldId="6"/>
    <tableColumn id="7" xr3:uid="{00000000-0010-0000-0300-000007000000}"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ela_AHDPROD_SP_Meldunek_sekcja_II_tab_1" displayName="Tabela_AHDPROD_SP_Meldunek_sekcja_II_tab_1" ref="A1:E7" tableType="queryTable" totalsRowShown="0">
  <autoFilter ref="A1:E7" xr:uid="{00000000-0009-0000-0100-000003000000}"/>
  <tableColumns count="5">
    <tableColumn id="1" xr3:uid="{00000000-0010-0000-0400-000001000000}" uniqueName="1" name="Lp" queryTableFieldId="1"/>
    <tableColumn id="2" xr3:uid="{00000000-0010-0000-0400-000002000000}" uniqueName="2" name="Obywatelstwo" queryTableFieldId="2"/>
    <tableColumn id="3" xr3:uid="{00000000-0010-0000-0400-000003000000}" uniqueName="3" name="Wniosek IN" queryTableFieldId="3"/>
    <tableColumn id="4" xr3:uid="{00000000-0010-0000-0400-000004000000}" uniqueName="4" name="Decyzje pozytywne" queryTableFieldId="4"/>
    <tableColumn id="5" xr3:uid="{00000000-0010-0000-0400-000005000000}"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ela_AHDPROD_SP_Meldunek_sekcja_II_tab_2" displayName="Tabela_AHDPROD_SP_Meldunek_sekcja_II_tab_2" ref="A1:E7" tableType="queryTable" totalsRowShown="0">
  <autoFilter ref="A1:E7" xr:uid="{00000000-0009-0000-0100-000004000000}"/>
  <tableColumns count="5">
    <tableColumn id="1" xr3:uid="{00000000-0010-0000-0500-000001000000}" uniqueName="1" name="Lp" queryTableFieldId="1"/>
    <tableColumn id="2" xr3:uid="{00000000-0010-0000-0500-000002000000}" uniqueName="2" name="Obywatelstwo" queryTableFieldId="2"/>
    <tableColumn id="3" xr3:uid="{00000000-0010-0000-0500-000003000000}" uniqueName="3" name="Wniosek OUT" queryTableFieldId="3"/>
    <tableColumn id="4" xr3:uid="{00000000-0010-0000-0500-000004000000}" uniqueName="4" name="Decyzje pozytywne" queryTableFieldId="4"/>
    <tableColumn id="5" xr3:uid="{00000000-0010-0000-0500-000005000000}"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6000000}" name="Tabela_AHDPROD_SP_Meldunek_parametry" displayName="Tabela_AHDPROD_SP_Meldunek_parametry" ref="A1:C2" tableType="queryTable" totalsRowShown="0">
  <autoFilter ref="A1:C2" xr:uid="{00000000-0009-0000-0100-000010000000}"/>
  <tableColumns count="3">
    <tableColumn id="1" xr3:uid="{00000000-0010-0000-0600-000001000000}" uniqueName="1" name="Kolumna1" queryTableFieldId="1"/>
    <tableColumn id="2" xr3:uid="{00000000-0010-0000-0600-000002000000}" uniqueName="2" name="Kolumna2" queryTableFieldId="2"/>
    <tableColumn id="3" xr3:uid="{00000000-0010-0000-0600-000003000000}"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Tabela_AHDPROD_SP_Meldunek_sekcja_IX_tab_1" displayName="Tabela_AHDPROD_SP_Meldunek_sekcja_IX_tab_1" ref="A1:D13" tableType="queryTable" totalsRowShown="0">
  <autoFilter ref="A1:D13" xr:uid="{00000000-0009-0000-0100-00000E000000}"/>
  <sortState ref="A2:D13">
    <sortCondition ref="B2:B13"/>
    <sortCondition ref="D2:D13"/>
    <sortCondition ref="C2:C13"/>
  </sortState>
  <tableColumns count="4">
    <tableColumn id="1" xr3:uid="{00000000-0010-0000-0700-000001000000}" uniqueName="1" name="Liczba" queryTableFieldId="1"/>
    <tableColumn id="2" xr3:uid="{00000000-0010-0000-0700-000002000000}" uniqueName="2" name="Placowka" queryTableFieldId="2"/>
    <tableColumn id="3" xr3:uid="{00000000-0010-0000-0700-000003000000}" uniqueName="3" name="Opis" queryTableFieldId="3"/>
    <tableColumn id="4" xr3:uid="{00000000-0010-0000-0700-000004000000}"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Tabela_AHDPROD_SP_Meldunek_sekcja_IX_tab_2" displayName="Tabela_AHDPROD_SP_Meldunek_sekcja_IX_tab_2" ref="A1:D13" tableType="queryTable" totalsRowShown="0">
  <autoFilter ref="A1:D13" xr:uid="{00000000-0009-0000-0100-00000F000000}"/>
  <tableColumns count="4">
    <tableColumn id="1" xr3:uid="{00000000-0010-0000-0800-000001000000}" uniqueName="1" name="Liczba" queryTableFieldId="1"/>
    <tableColumn id="2" xr3:uid="{00000000-0010-0000-0800-000002000000}" uniqueName="2" name="Placowka" queryTableFieldId="2"/>
    <tableColumn id="3" xr3:uid="{00000000-0010-0000-0800-000003000000}" uniqueName="3" name="Opis" queryTableFieldId="3"/>
    <tableColumn id="4" xr3:uid="{00000000-0010-0000-0800-000004000000}"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ela_AHDPROD_SP_Meldunek_sekcja_III_tab_1" displayName="Tabela_AHDPROD_SP_Meldunek_sekcja_III_tab_1" ref="A1:G7" tableType="queryTable" totalsRowShown="0">
  <autoFilter ref="A1:G7" xr:uid="{00000000-0009-0000-0100-000005000000}"/>
  <tableColumns count="7">
    <tableColumn id="1" xr3:uid="{00000000-0010-0000-0900-000001000000}" uniqueName="1" name="Lp" queryTableFieldId="1"/>
    <tableColumn id="2" xr3:uid="{00000000-0010-0000-0900-000002000000}" uniqueName="2" name="Nazwa_kraju" queryTableFieldId="2"/>
    <tableColumn id="3" xr3:uid="{00000000-0010-0000-0900-000003000000}" uniqueName="3" name="Status uchodźcy" queryTableFieldId="3"/>
    <tableColumn id="4" xr3:uid="{00000000-0010-0000-0900-000004000000}" uniqueName="4" name="Ochrona uzupełniająca" queryTableFieldId="4"/>
    <tableColumn id="5" xr3:uid="{00000000-0010-0000-0900-000005000000}" uniqueName="5" name="Pobyt tolerowany" queryTableFieldId="5"/>
    <tableColumn id="6" xr3:uid="{00000000-0010-0000-0900-000006000000}" uniqueName="6" name="Negatywna" queryTableFieldId="6"/>
    <tableColumn id="7" xr3:uid="{00000000-0010-0000-0900-000007000000}"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A000000}" name="Tabela_AHDPROD_SP_Meldunek_sekcja_III_tab_2" displayName="Tabela_AHDPROD_SP_Meldunek_sekcja_III_tab_2" ref="A1:G7" tableType="queryTable" totalsRowShown="0">
  <autoFilter ref="A1:G7" xr:uid="{00000000-0009-0000-0100-000006000000}"/>
  <tableColumns count="7">
    <tableColumn id="1" xr3:uid="{00000000-0010-0000-0A00-000001000000}" uniqueName="1" name="Lp" queryTableFieldId="1"/>
    <tableColumn id="2" xr3:uid="{00000000-0010-0000-0A00-000002000000}" uniqueName="2" name="Nazwa_kraju" queryTableFieldId="2"/>
    <tableColumn id="3" xr3:uid="{00000000-0010-0000-0A00-000003000000}" uniqueName="3" name="Status uchodźcy" queryTableFieldId="3"/>
    <tableColumn id="4" xr3:uid="{00000000-0010-0000-0A00-000004000000}" uniqueName="4" name="Ochrona uzupełniająca" queryTableFieldId="4"/>
    <tableColumn id="5" xr3:uid="{00000000-0010-0000-0A00-000005000000}" uniqueName="5" name="Pobyt tolerowany" queryTableFieldId="5"/>
    <tableColumn id="6" xr3:uid="{00000000-0010-0000-0A00-000006000000}" uniqueName="6" name="Negatywna" queryTableFieldId="6"/>
    <tableColumn id="7" xr3:uid="{00000000-0010-0000-0A00-000007000000}"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Tabela_AHDPROD_SP_Meldunek_sekcja_IV" displayName="Tabela_AHDPROD_SP_Meldunek_sekcja_IV" ref="A1:C26" tableType="queryTable" totalsRowShown="0">
  <autoFilter ref="A1:C26" xr:uid="{00000000-0009-0000-0100-000007000000}"/>
  <tableColumns count="3">
    <tableColumn id="1" xr3:uid="{00000000-0010-0000-0B00-000001000000}" uniqueName="1" name="Ilosc" queryTableFieldId="1"/>
    <tableColumn id="2" xr3:uid="{00000000-0010-0000-0B00-000002000000}" uniqueName="2" name="Cudzoziemcy" queryTableFieldId="2"/>
    <tableColumn id="3" xr3:uid="{00000000-0010-0000-0B00-000003000000}"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C000000}" name="Tabela_AHDPROD_SP_Meldunek_sekcja_V_tab_1" displayName="Tabela_AHDPROD_SP_Meldunek_sekcja_V_tab_1" ref="A1:C13" tableType="queryTable" totalsRowShown="0">
  <autoFilter ref="A1:C13" xr:uid="{00000000-0009-0000-0100-000008000000}"/>
  <tableColumns count="3">
    <tableColumn id="1" xr3:uid="{00000000-0010-0000-0C00-000001000000}" uniqueName="1" name="Opis_rozstrzygniecia" queryTableFieldId="1"/>
    <tableColumn id="2" xr3:uid="{00000000-0010-0000-0C00-000002000000}" uniqueName="2" name="Liczba" queryTableFieldId="2"/>
    <tableColumn id="3" xr3:uid="{00000000-0010-0000-0C00-000003000000}"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D000000}" name="Tabela_AHDPROD_SP_Meldunek_sekcja_V_tab_2" displayName="Tabela_AHDPROD_SP_Meldunek_sekcja_V_tab_2" ref="A1:D9" tableType="queryTable" totalsRowShown="0">
  <autoFilter ref="A1:D9" xr:uid="{00000000-0009-0000-0100-000009000000}"/>
  <tableColumns count="4">
    <tableColumn id="1" xr3:uid="{00000000-0010-0000-0D00-000001000000}" uniqueName="1" name="Liczba" queryTableFieldId="1"/>
    <tableColumn id="2" xr3:uid="{00000000-0010-0000-0D00-000002000000}" uniqueName="2" name="Opis" queryTableFieldId="2"/>
    <tableColumn id="3" xr3:uid="{00000000-0010-0000-0D00-000003000000}" uniqueName="3" name="Typ" queryTableFieldId="3"/>
    <tableColumn id="4" xr3:uid="{00000000-0010-0000-0D00-000004000000}"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E000000}" name="Tabela_AHDPROD_SP_Meldunek_sekcja_V_tab_3" displayName="Tabela_AHDPROD_SP_Meldunek_sekcja_V_tab_3" ref="A1:C13" tableType="queryTable" totalsRowShown="0">
  <autoFilter ref="A1:C13" xr:uid="{00000000-0009-0000-0100-00000A000000}"/>
  <tableColumns count="3">
    <tableColumn id="1" xr3:uid="{00000000-0010-0000-0E00-000001000000}" uniqueName="1" name="Opis_rozstrzygniecia" queryTableFieldId="1"/>
    <tableColumn id="2" xr3:uid="{00000000-0010-0000-0E00-000002000000}" uniqueName="2" name="Liczba" queryTableFieldId="2"/>
    <tableColumn id="3" xr3:uid="{00000000-0010-0000-0E00-000003000000}"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Tabela_AHDPROD_SP_Meldunek_sekcja_V_tab_4" displayName="Tabela_AHDPROD_SP_Meldunek_sekcja_V_tab_4" ref="A1:D9" tableType="queryTable" totalsRowShown="0">
  <autoFilter ref="A1:D9" xr:uid="{00000000-0009-0000-0100-00000B000000}"/>
  <sortState ref="A2:D9">
    <sortCondition ref="D2:D9"/>
    <sortCondition ref="C2:C9"/>
  </sortState>
  <tableColumns count="4">
    <tableColumn id="1" xr3:uid="{00000000-0010-0000-0F00-000001000000}" uniqueName="1" name="Liczba" queryTableFieldId="1"/>
    <tableColumn id="2" xr3:uid="{00000000-0010-0000-0F00-000002000000}" uniqueName="2" name="Opis" queryTableFieldId="2"/>
    <tableColumn id="3" xr3:uid="{00000000-0010-0000-0F00-000003000000}" uniqueName="3" name="Typ" queryTableFieldId="3"/>
    <tableColumn id="4" xr3:uid="{00000000-0010-0000-0F00-000004000000}"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0000000}" name="Tabela_AHDPROD_SP_Meldunek_sekcja_VI_tab_1" displayName="Tabela_AHDPROD_SP_Meldunek_sekcja_VI_tab_1" ref="A1:E145" tableType="queryTable" totalsRowShown="0">
  <autoFilter ref="A1:E145" xr:uid="{00000000-0009-0000-0100-00000C000000}"/>
  <tableColumns count="5">
    <tableColumn id="1" xr3:uid="{00000000-0010-0000-1000-000001000000}" uniqueName="1" name="Lp" queryTableFieldId="1"/>
    <tableColumn id="2" xr3:uid="{00000000-0010-0000-1000-000002000000}" uniqueName="2" name="Sprawa" queryTableFieldId="2"/>
    <tableColumn id="3" xr3:uid="{00000000-0010-0000-1000-000003000000}" uniqueName="3" name="Liczba" queryTableFieldId="3"/>
    <tableColumn id="4" xr3:uid="{00000000-0010-0000-1000-000004000000}" uniqueName="4" name="Opis" queryTableFieldId="4"/>
    <tableColumn id="5" xr3:uid="{00000000-0010-0000-1000-000005000000}"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1000000}" name="Tabela_AHDPROD_SP_Meldunek_sekcja_VI_tab_2" displayName="Tabela_AHDPROD_SP_Meldunek_sekcja_VI_tab_2" ref="A1:D4" tableType="queryTable" totalsRowShown="0">
  <autoFilter ref="A1:D4" xr:uid="{00000000-0009-0000-0100-00000D000000}"/>
  <tableColumns count="4">
    <tableColumn id="1" xr3:uid="{00000000-0010-0000-1100-000001000000}" uniqueName="1" name="Lp" queryTableFieldId="1"/>
    <tableColumn id="2" xr3:uid="{00000000-0010-0000-1100-000002000000}" uniqueName="2" name="Liczba" queryTableFieldId="2"/>
    <tableColumn id="3" xr3:uid="{00000000-0010-0000-1100-000003000000}" uniqueName="3" name="Sprawa" queryTableFieldId="3"/>
    <tableColumn id="4" xr3:uid="{00000000-0010-0000-1100-000004000000}"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AE554"/>
  <sheetViews>
    <sheetView showGridLines="0" tabSelected="1" zoomScaleNormal="100" zoomScalePageLayoutView="70" workbookViewId="0"/>
  </sheetViews>
  <sheetFormatPr defaultColWidth="4.1796875" defaultRowHeight="14.5" x14ac:dyDescent="0.35"/>
  <cols>
    <col min="1" max="9" width="5" style="3" customWidth="1"/>
    <col min="10" max="10" width="6.81640625" style="3" customWidth="1"/>
    <col min="11" max="13" width="5" style="3" customWidth="1"/>
    <col min="14" max="14" width="7.453125" style="3" customWidth="1"/>
    <col min="15" max="15" width="5.81640625" style="3" customWidth="1"/>
    <col min="16" max="16" width="6.7265625" style="3" customWidth="1"/>
    <col min="17" max="20" width="5" style="3" customWidth="1"/>
    <col min="21" max="21" width="7.26953125" style="3" bestFit="1" customWidth="1"/>
    <col min="22" max="22" width="6.453125" style="3" customWidth="1"/>
    <col min="23" max="23" width="6.1796875" style="3" customWidth="1"/>
    <col min="24" max="24" width="5" style="3" customWidth="1"/>
    <col min="25" max="25" width="6.453125" style="6" customWidth="1"/>
    <col min="26" max="26" width="4.81640625" style="3" bestFit="1" customWidth="1"/>
    <col min="27" max="27" width="5.26953125" style="3" bestFit="1" customWidth="1"/>
    <col min="28" max="28" width="6.1796875" style="3" bestFit="1" customWidth="1"/>
    <col min="29" max="29" width="5.26953125" style="3" bestFit="1" customWidth="1"/>
    <col min="30" max="30" width="9.453125" style="3" bestFit="1" customWidth="1"/>
    <col min="31" max="31" width="4.81640625" style="3" bestFit="1" customWidth="1"/>
    <col min="32" max="16384" width="4.1796875" style="3"/>
  </cols>
  <sheetData>
    <row r="1" spans="1:29" x14ac:dyDescent="0.35">
      <c r="T1" s="51"/>
      <c r="U1" s="52"/>
      <c r="V1" s="52"/>
      <c r="W1" s="52"/>
      <c r="X1" s="52"/>
      <c r="Y1" s="52"/>
      <c r="Z1" s="52"/>
      <c r="AA1" s="52"/>
      <c r="AB1" s="52"/>
      <c r="AC1" s="52"/>
    </row>
    <row r="2" spans="1:29" x14ac:dyDescent="0.35">
      <c r="Q2" s="5"/>
      <c r="T2" s="52"/>
      <c r="U2" s="52"/>
      <c r="V2" s="52"/>
      <c r="W2" s="52"/>
      <c r="X2" s="52"/>
      <c r="Y2" s="52"/>
      <c r="Z2" s="52"/>
      <c r="AA2" s="52"/>
      <c r="AB2" s="52"/>
      <c r="AC2" s="52"/>
    </row>
    <row r="3" spans="1:29" x14ac:dyDescent="0.35">
      <c r="T3" s="52"/>
      <c r="U3" s="52"/>
      <c r="V3" s="52"/>
      <c r="W3" s="52"/>
      <c r="X3" s="52"/>
      <c r="Y3" s="52"/>
      <c r="Z3" s="52"/>
      <c r="AA3" s="52"/>
      <c r="AB3" s="52"/>
      <c r="AC3" s="52"/>
    </row>
    <row r="4" spans="1:29" x14ac:dyDescent="0.35">
      <c r="T4" s="52"/>
      <c r="U4" s="52"/>
      <c r="V4" s="52"/>
      <c r="W4" s="52"/>
      <c r="X4" s="52"/>
      <c r="Y4" s="52"/>
      <c r="Z4" s="52"/>
      <c r="AA4" s="52"/>
      <c r="AB4" s="52"/>
      <c r="AC4" s="52"/>
    </row>
    <row r="5" spans="1:29" x14ac:dyDescent="0.35">
      <c r="E5" s="300" t="s">
        <v>66</v>
      </c>
      <c r="F5" s="300"/>
      <c r="G5" s="300"/>
      <c r="H5" s="300"/>
      <c r="I5" s="300"/>
      <c r="J5" s="300"/>
      <c r="K5" s="300"/>
      <c r="L5" s="300"/>
      <c r="M5" s="300"/>
      <c r="N5" s="300"/>
      <c r="O5" s="300"/>
      <c r="P5" s="300"/>
      <c r="Q5" s="300"/>
      <c r="T5" s="52"/>
      <c r="U5" s="52"/>
      <c r="V5" s="52"/>
      <c r="W5" s="52"/>
      <c r="X5" s="52"/>
      <c r="Y5" s="52"/>
      <c r="Z5" s="52"/>
      <c r="AA5" s="52"/>
      <c r="AB5" s="52"/>
      <c r="AC5" s="52"/>
    </row>
    <row r="6" spans="1:29" x14ac:dyDescent="0.35">
      <c r="E6" s="300"/>
      <c r="F6" s="300"/>
      <c r="G6" s="300"/>
      <c r="H6" s="300"/>
      <c r="I6" s="300"/>
      <c r="J6" s="300"/>
      <c r="K6" s="300"/>
      <c r="L6" s="300"/>
      <c r="M6" s="300"/>
      <c r="N6" s="300"/>
      <c r="O6" s="300"/>
      <c r="P6" s="300"/>
      <c r="Q6" s="300"/>
      <c r="T6" s="52"/>
      <c r="U6" s="52"/>
      <c r="V6" s="52"/>
      <c r="W6" s="52"/>
      <c r="X6" s="52"/>
      <c r="Y6" s="52"/>
      <c r="Z6" s="52"/>
      <c r="AA6" s="52"/>
      <c r="AB6" s="52"/>
      <c r="AC6" s="52"/>
    </row>
    <row r="7" spans="1:29" x14ac:dyDescent="0.35">
      <c r="E7" s="300"/>
      <c r="F7" s="300"/>
      <c r="G7" s="300"/>
      <c r="H7" s="300"/>
      <c r="I7" s="300"/>
      <c r="J7" s="300"/>
      <c r="K7" s="300"/>
      <c r="L7" s="300"/>
      <c r="M7" s="300"/>
      <c r="N7" s="300"/>
      <c r="O7" s="300"/>
      <c r="P7" s="300"/>
      <c r="Q7" s="300"/>
      <c r="T7" s="52"/>
      <c r="U7" s="52"/>
      <c r="V7" s="52"/>
      <c r="W7" s="52"/>
      <c r="X7" s="52"/>
      <c r="Y7" s="52"/>
      <c r="Z7" s="52"/>
      <c r="AA7" s="52"/>
      <c r="AB7" s="52"/>
      <c r="AC7" s="52"/>
    </row>
    <row r="8" spans="1:29" x14ac:dyDescent="0.35">
      <c r="E8" s="300"/>
      <c r="F8" s="300"/>
      <c r="G8" s="300"/>
      <c r="H8" s="300"/>
      <c r="I8" s="300"/>
      <c r="J8" s="300"/>
      <c r="K8" s="300"/>
      <c r="L8" s="300"/>
      <c r="M8" s="300"/>
      <c r="N8" s="300"/>
      <c r="O8" s="300"/>
      <c r="P8" s="300"/>
      <c r="Q8" s="300"/>
      <c r="T8" s="52"/>
      <c r="U8" s="52"/>
      <c r="V8" s="52"/>
      <c r="W8" s="52"/>
      <c r="X8" s="52"/>
      <c r="Y8" s="52"/>
      <c r="Z8" s="52"/>
      <c r="AA8" s="52"/>
      <c r="AB8" s="52"/>
      <c r="AC8" s="52"/>
    </row>
    <row r="9" spans="1:29" ht="19.5" x14ac:dyDescent="0.45">
      <c r="E9" s="301" t="str">
        <f>CONCATENATE("w okresie ",Arkusz18!A2," - ",Arkusz18!B2," r.")</f>
        <v>w okresie 01.07.2026 - 31.07.2026 r.</v>
      </c>
      <c r="F9" s="301"/>
      <c r="G9" s="301"/>
      <c r="H9" s="301"/>
      <c r="I9" s="301"/>
      <c r="J9" s="301"/>
      <c r="K9" s="301"/>
      <c r="L9" s="301"/>
      <c r="M9" s="301"/>
      <c r="N9" s="301"/>
      <c r="O9" s="301"/>
      <c r="P9" s="301"/>
      <c r="Q9" s="301"/>
      <c r="T9" s="52"/>
      <c r="U9" s="52"/>
      <c r="V9" s="52"/>
      <c r="W9" s="52"/>
      <c r="X9" s="52"/>
      <c r="Y9" s="52"/>
      <c r="Z9" s="52"/>
      <c r="AA9" s="52"/>
      <c r="AB9" s="52"/>
      <c r="AC9" s="52"/>
    </row>
    <row r="10" spans="1:29" x14ac:dyDescent="0.35">
      <c r="T10" s="52"/>
      <c r="U10" s="52"/>
      <c r="V10" s="52"/>
      <c r="W10" s="52"/>
      <c r="X10" s="52"/>
      <c r="Y10" s="52"/>
      <c r="Z10" s="52"/>
      <c r="AA10" s="52"/>
      <c r="AB10" s="52"/>
      <c r="AC10" s="52"/>
    </row>
    <row r="11" spans="1:29" x14ac:dyDescent="0.35">
      <c r="T11" s="52"/>
      <c r="U11" s="52"/>
      <c r="V11" s="52"/>
      <c r="W11" s="52"/>
      <c r="X11" s="52"/>
      <c r="Y11" s="52"/>
      <c r="Z11" s="52"/>
      <c r="AA11" s="52"/>
      <c r="AB11" s="52"/>
      <c r="AC11" s="52"/>
    </row>
    <row r="12" spans="1:29" x14ac:dyDescent="0.35">
      <c r="T12" s="52"/>
      <c r="U12" s="52"/>
      <c r="V12" s="52"/>
      <c r="W12" s="52"/>
      <c r="X12" s="52"/>
      <c r="Y12" s="52"/>
      <c r="Z12" s="52"/>
      <c r="AA12" s="52"/>
      <c r="AB12" s="52"/>
      <c r="AC12" s="52"/>
    </row>
    <row r="13" spans="1:29" x14ac:dyDescent="0.35">
      <c r="T13" s="52"/>
      <c r="U13" s="52"/>
      <c r="V13" s="52"/>
      <c r="W13" s="52"/>
      <c r="X13" s="52"/>
      <c r="Y13" s="52"/>
      <c r="Z13" s="52"/>
      <c r="AA13" s="52"/>
      <c r="AB13" s="52"/>
      <c r="AC13" s="52"/>
    </row>
    <row r="14" spans="1:29" x14ac:dyDescent="0.35">
      <c r="T14" s="52"/>
      <c r="U14" s="52"/>
      <c r="V14" s="52"/>
      <c r="W14" s="52"/>
      <c r="X14" s="52"/>
      <c r="Y14" s="52"/>
      <c r="Z14" s="52"/>
      <c r="AA14" s="52"/>
      <c r="AB14" s="52"/>
      <c r="AC14" s="52"/>
    </row>
    <row r="15" spans="1:29" ht="18" x14ac:dyDescent="0.35">
      <c r="A15" s="8" t="s">
        <v>70</v>
      </c>
      <c r="T15" s="52"/>
      <c r="U15" s="52"/>
      <c r="V15" s="52"/>
      <c r="W15" s="52"/>
      <c r="X15" s="52"/>
      <c r="Y15" s="52"/>
      <c r="Z15" s="52"/>
      <c r="AA15" s="52"/>
      <c r="AB15" s="52"/>
      <c r="AC15" s="52"/>
    </row>
    <row r="16" spans="1:29" ht="18" x14ac:dyDescent="0.35">
      <c r="A16" s="8"/>
    </row>
    <row r="18" spans="1:26" x14ac:dyDescent="0.35">
      <c r="A18" s="136" t="s">
        <v>140</v>
      </c>
      <c r="B18" s="136"/>
      <c r="C18" s="136"/>
      <c r="D18" s="136"/>
      <c r="E18" s="136"/>
      <c r="F18" s="136"/>
      <c r="G18" s="136"/>
      <c r="H18" s="136"/>
      <c r="I18" s="136"/>
      <c r="J18" s="136"/>
      <c r="K18" s="136"/>
      <c r="L18" s="136"/>
      <c r="M18" s="136"/>
      <c r="N18" s="136"/>
      <c r="O18" s="136"/>
      <c r="P18" s="136"/>
      <c r="Q18" s="136"/>
      <c r="R18" s="136"/>
      <c r="S18" s="136"/>
      <c r="T18" s="136"/>
      <c r="U18" s="136"/>
    </row>
    <row r="19" spans="1:26" x14ac:dyDescent="0.35">
      <c r="A19" s="136"/>
      <c r="B19" s="136"/>
      <c r="C19" s="136"/>
      <c r="D19" s="136"/>
      <c r="E19" s="136"/>
      <c r="F19" s="136"/>
      <c r="G19" s="136"/>
      <c r="H19" s="136"/>
      <c r="I19" s="136"/>
      <c r="J19" s="136"/>
      <c r="K19" s="136"/>
      <c r="L19" s="136"/>
      <c r="M19" s="136"/>
      <c r="N19" s="136"/>
      <c r="O19" s="136"/>
      <c r="P19" s="136"/>
      <c r="Q19" s="136"/>
      <c r="R19" s="136"/>
      <c r="S19" s="136"/>
      <c r="T19" s="136"/>
      <c r="U19" s="136"/>
    </row>
    <row r="20" spans="1:26" x14ac:dyDescent="0.35">
      <c r="A20" s="136"/>
      <c r="B20" s="136"/>
      <c r="C20" s="136"/>
      <c r="D20" s="136"/>
      <c r="E20" s="136"/>
      <c r="F20" s="136"/>
      <c r="G20" s="136"/>
      <c r="H20" s="136"/>
      <c r="I20" s="136"/>
      <c r="J20" s="136"/>
      <c r="K20" s="136"/>
      <c r="L20" s="136"/>
      <c r="M20" s="136"/>
      <c r="N20" s="136"/>
      <c r="O20" s="136"/>
      <c r="P20" s="136"/>
      <c r="Q20" s="136"/>
      <c r="R20" s="136"/>
      <c r="S20" s="136"/>
      <c r="T20" s="136"/>
      <c r="U20" s="136"/>
    </row>
    <row r="21" spans="1:26" ht="15" thickBot="1" x14ac:dyDescent="0.4">
      <c r="A21" s="20"/>
      <c r="B21" s="20"/>
      <c r="C21" s="20"/>
      <c r="D21" s="20"/>
      <c r="E21" s="20"/>
      <c r="F21" s="20"/>
      <c r="G21" s="20"/>
      <c r="H21" s="20"/>
      <c r="I21" s="20"/>
      <c r="J21" s="20"/>
      <c r="K21" s="20"/>
      <c r="L21" s="20"/>
      <c r="M21" s="20"/>
      <c r="N21" s="20"/>
      <c r="O21" s="20"/>
      <c r="P21" s="20"/>
      <c r="Q21" s="20"/>
      <c r="R21" s="20"/>
      <c r="S21" s="20"/>
      <c r="T21" s="20"/>
      <c r="U21" s="20"/>
    </row>
    <row r="22" spans="1:26" ht="28.5" customHeight="1" x14ac:dyDescent="0.35">
      <c r="G22" s="89" t="s">
        <v>2</v>
      </c>
      <c r="H22" s="90"/>
      <c r="I22" s="90"/>
      <c r="J22" s="90"/>
      <c r="K22" s="90" t="s">
        <v>3</v>
      </c>
      <c r="L22" s="90"/>
      <c r="M22" s="93" t="str">
        <f>CONCATENATE("decyzje ",Arkusz18!A2," - ",Arkusz18!B2," r.")</f>
        <v>decyzje 01.07.2026 - 31.07.2026 r.</v>
      </c>
      <c r="N22" s="93"/>
      <c r="O22" s="93"/>
      <c r="P22" s="93"/>
      <c r="Q22" s="93"/>
      <c r="R22" s="94"/>
    </row>
    <row r="23" spans="1:26" ht="60" customHeight="1" x14ac:dyDescent="0.35">
      <c r="G23" s="91"/>
      <c r="H23" s="92"/>
      <c r="I23" s="92"/>
      <c r="J23" s="92"/>
      <c r="K23" s="92"/>
      <c r="L23" s="92"/>
      <c r="M23" s="95" t="s">
        <v>25</v>
      </c>
      <c r="N23" s="95"/>
      <c r="O23" s="95" t="s">
        <v>26</v>
      </c>
      <c r="P23" s="95"/>
      <c r="Q23" s="95" t="s">
        <v>27</v>
      </c>
      <c r="R23" s="110"/>
    </row>
    <row r="24" spans="1:26" x14ac:dyDescent="0.35">
      <c r="G24" s="225" t="s">
        <v>34</v>
      </c>
      <c r="H24" s="226"/>
      <c r="I24" s="226"/>
      <c r="J24" s="226"/>
      <c r="K24" s="175">
        <v>35170</v>
      </c>
      <c r="L24" s="175"/>
      <c r="M24" s="116">
        <f>Arkusz9!B3</f>
        <v>20869</v>
      </c>
      <c r="N24" s="116"/>
      <c r="O24" s="116">
        <f>Arkusz9!B2</f>
        <v>2169</v>
      </c>
      <c r="P24" s="116"/>
      <c r="Q24" s="116">
        <f>Arkusz9!B4</f>
        <v>1685</v>
      </c>
      <c r="R24" s="117"/>
      <c r="U24" s="55"/>
    </row>
    <row r="25" spans="1:26" x14ac:dyDescent="0.35">
      <c r="G25" s="262" t="s">
        <v>35</v>
      </c>
      <c r="H25" s="263"/>
      <c r="I25" s="263"/>
      <c r="J25" s="263"/>
      <c r="K25" s="261">
        <v>1086</v>
      </c>
      <c r="L25" s="261"/>
      <c r="M25" s="266">
        <f>Arkusz9!B11</f>
        <v>1205</v>
      </c>
      <c r="N25" s="266"/>
      <c r="O25" s="266">
        <f>Arkusz9!B10</f>
        <v>256</v>
      </c>
      <c r="P25" s="266"/>
      <c r="Q25" s="266">
        <f>Arkusz9!B12</f>
        <v>123</v>
      </c>
      <c r="R25" s="267"/>
      <c r="U25" s="55"/>
    </row>
    <row r="26" spans="1:26" ht="15" thickBot="1" x14ac:dyDescent="0.4">
      <c r="G26" s="103" t="s">
        <v>24</v>
      </c>
      <c r="H26" s="104"/>
      <c r="I26" s="104"/>
      <c r="J26" s="104"/>
      <c r="K26" s="224">
        <v>2513</v>
      </c>
      <c r="L26" s="224"/>
      <c r="M26" s="222">
        <f>Arkusz9!B7</f>
        <v>1883</v>
      </c>
      <c r="N26" s="222"/>
      <c r="O26" s="222">
        <f>Arkusz9!B6</f>
        <v>228</v>
      </c>
      <c r="P26" s="222"/>
      <c r="Q26" s="222">
        <f>Arkusz9!B8</f>
        <v>181</v>
      </c>
      <c r="R26" s="223"/>
      <c r="U26" s="55"/>
    </row>
    <row r="27" spans="1:26" ht="15" thickBot="1" x14ac:dyDescent="0.4">
      <c r="G27" s="298" t="s">
        <v>72</v>
      </c>
      <c r="H27" s="299"/>
      <c r="I27" s="299"/>
      <c r="J27" s="299"/>
      <c r="K27" s="264">
        <f>SUM(K24:K26)</f>
        <v>38769</v>
      </c>
      <c r="L27" s="264"/>
      <c r="M27" s="264">
        <f>SUM(M24:M26)</f>
        <v>23957</v>
      </c>
      <c r="N27" s="264"/>
      <c r="O27" s="264">
        <f>SUM(O24:O26)</f>
        <v>2653</v>
      </c>
      <c r="P27" s="264"/>
      <c r="Q27" s="264">
        <f>SUM(Q24:Q26)</f>
        <v>1989</v>
      </c>
      <c r="R27" s="265"/>
      <c r="U27" s="53"/>
    </row>
    <row r="31" spans="1:26" x14ac:dyDescent="0.35">
      <c r="V31" s="11"/>
      <c r="W31" s="11"/>
      <c r="Z31" s="11"/>
    </row>
    <row r="37" spans="7:26" x14ac:dyDescent="0.35">
      <c r="V37" s="24"/>
      <c r="W37" s="24"/>
      <c r="X37" s="24"/>
      <c r="Y37" s="26"/>
      <c r="Z37" s="24"/>
    </row>
    <row r="38" spans="7:26" x14ac:dyDescent="0.35">
      <c r="V38" s="24"/>
      <c r="W38" s="24"/>
      <c r="X38" s="24"/>
      <c r="Y38" s="26"/>
      <c r="Z38" s="24"/>
    </row>
    <row r="39" spans="7:26" x14ac:dyDescent="0.35">
      <c r="V39" s="24"/>
      <c r="W39" s="24"/>
      <c r="X39" s="24"/>
      <c r="Y39" s="26"/>
      <c r="Z39" s="24"/>
    </row>
    <row r="40" spans="7:26" x14ac:dyDescent="0.35">
      <c r="V40" s="24"/>
      <c r="W40" s="24"/>
      <c r="X40" s="24"/>
      <c r="Y40" s="26"/>
      <c r="Z40" s="24"/>
    </row>
    <row r="41" spans="7:26" x14ac:dyDescent="0.35">
      <c r="V41" s="24"/>
      <c r="W41" s="24"/>
      <c r="X41" s="24"/>
      <c r="Y41" s="26"/>
      <c r="Z41" s="24"/>
    </row>
    <row r="42" spans="7:26" x14ac:dyDescent="0.35">
      <c r="V42" s="24"/>
      <c r="W42" s="24"/>
      <c r="X42" s="24"/>
      <c r="Y42" s="26"/>
      <c r="Z42" s="24"/>
    </row>
    <row r="43" spans="7:26" x14ac:dyDescent="0.35">
      <c r="V43" s="24"/>
      <c r="W43" s="24"/>
      <c r="X43" s="24"/>
      <c r="Y43" s="26"/>
      <c r="Z43" s="24"/>
    </row>
    <row r="44" spans="7:26" x14ac:dyDescent="0.35">
      <c r="V44" s="24"/>
      <c r="W44" s="24"/>
      <c r="X44" s="24"/>
      <c r="Y44" s="26"/>
      <c r="Z44" s="24"/>
    </row>
    <row r="45" spans="7:26" ht="15" thickBot="1" x14ac:dyDescent="0.4">
      <c r="V45" s="24"/>
      <c r="W45" s="24"/>
      <c r="X45" s="24"/>
      <c r="Y45" s="26"/>
      <c r="Z45" s="24"/>
    </row>
    <row r="46" spans="7:26" ht="63.75" customHeight="1" x14ac:dyDescent="0.35">
      <c r="G46" s="77" t="s">
        <v>2</v>
      </c>
      <c r="H46" s="78"/>
      <c r="I46" s="78"/>
      <c r="J46" s="78"/>
      <c r="K46" s="78"/>
      <c r="L46" s="78"/>
      <c r="M46" s="78"/>
      <c r="N46" s="78"/>
      <c r="O46" s="81" t="s">
        <v>3</v>
      </c>
      <c r="P46" s="81"/>
      <c r="Q46" s="72" t="s">
        <v>77</v>
      </c>
      <c r="R46" s="73"/>
      <c r="U46" s="24"/>
      <c r="V46" s="24"/>
      <c r="W46" s="24"/>
      <c r="X46" s="24"/>
      <c r="Y46" s="26"/>
    </row>
    <row r="47" spans="7:26" x14ac:dyDescent="0.35">
      <c r="G47" s="79"/>
      <c r="H47" s="80"/>
      <c r="I47" s="80"/>
      <c r="J47" s="80"/>
      <c r="K47" s="80"/>
      <c r="L47" s="80"/>
      <c r="M47" s="80"/>
      <c r="N47" s="80"/>
      <c r="O47" s="82"/>
      <c r="P47" s="82"/>
      <c r="Q47" s="74"/>
      <c r="R47" s="75"/>
      <c r="U47" s="24"/>
      <c r="V47" s="24"/>
      <c r="W47" s="24"/>
      <c r="X47" s="24"/>
      <c r="Y47" s="26"/>
    </row>
    <row r="48" spans="7:26" x14ac:dyDescent="0.35">
      <c r="G48" s="83" t="s">
        <v>73</v>
      </c>
      <c r="H48" s="84"/>
      <c r="I48" s="84"/>
      <c r="J48" s="84"/>
      <c r="K48" s="84"/>
      <c r="L48" s="84"/>
      <c r="M48" s="84"/>
      <c r="N48" s="84"/>
      <c r="O48" s="85">
        <f>Arkusz10!A2</f>
        <v>503</v>
      </c>
      <c r="P48" s="85"/>
      <c r="Q48" s="62">
        <f>Arkusz10!A3</f>
        <v>416</v>
      </c>
      <c r="R48" s="63"/>
      <c r="U48" s="24"/>
      <c r="V48" s="24"/>
      <c r="W48" s="24"/>
      <c r="X48" s="24"/>
      <c r="Y48" s="26"/>
    </row>
    <row r="49" spans="7:26" x14ac:dyDescent="0.35">
      <c r="G49" s="86" t="s">
        <v>74</v>
      </c>
      <c r="H49" s="87"/>
      <c r="I49" s="87"/>
      <c r="J49" s="87"/>
      <c r="K49" s="87"/>
      <c r="L49" s="87"/>
      <c r="M49" s="87"/>
      <c r="N49" s="87"/>
      <c r="O49" s="88">
        <f>Arkusz10!A4</f>
        <v>92</v>
      </c>
      <c r="P49" s="88"/>
      <c r="Q49" s="68">
        <f>Arkusz10!A5</f>
        <v>60</v>
      </c>
      <c r="R49" s="69"/>
      <c r="U49" s="24"/>
      <c r="V49" s="24"/>
      <c r="W49" s="24"/>
      <c r="X49" s="24"/>
      <c r="Y49" s="26"/>
    </row>
    <row r="50" spans="7:26" x14ac:dyDescent="0.35">
      <c r="G50" s="83" t="s">
        <v>75</v>
      </c>
      <c r="H50" s="84"/>
      <c r="I50" s="84"/>
      <c r="J50" s="84"/>
      <c r="K50" s="84"/>
      <c r="L50" s="84"/>
      <c r="M50" s="84"/>
      <c r="N50" s="84"/>
      <c r="O50" s="85">
        <f>Arkusz10!A6</f>
        <v>0</v>
      </c>
      <c r="P50" s="85"/>
      <c r="Q50" s="62">
        <f>Arkusz10!A7</f>
        <v>0</v>
      </c>
      <c r="R50" s="63"/>
      <c r="U50" s="24"/>
      <c r="V50" s="24"/>
      <c r="W50" s="24"/>
      <c r="X50" s="24"/>
      <c r="Y50" s="26"/>
    </row>
    <row r="51" spans="7:26" ht="15" thickBot="1" x14ac:dyDescent="0.4">
      <c r="G51" s="106" t="s">
        <v>76</v>
      </c>
      <c r="H51" s="107"/>
      <c r="I51" s="107"/>
      <c r="J51" s="107"/>
      <c r="K51" s="107"/>
      <c r="L51" s="107"/>
      <c r="M51" s="107"/>
      <c r="N51" s="107"/>
      <c r="O51" s="105">
        <f>Arkusz10!A8</f>
        <v>8</v>
      </c>
      <c r="P51" s="105"/>
      <c r="Q51" s="64">
        <f>Arkusz10!A9</f>
        <v>9</v>
      </c>
      <c r="R51" s="65"/>
      <c r="U51" s="24"/>
      <c r="V51" s="24"/>
      <c r="W51" s="24"/>
      <c r="X51" s="24"/>
      <c r="Y51" s="26"/>
    </row>
    <row r="52" spans="7:26" ht="15" thickBot="1" x14ac:dyDescent="0.4">
      <c r="G52" s="108" t="s">
        <v>72</v>
      </c>
      <c r="H52" s="109"/>
      <c r="I52" s="109"/>
      <c r="J52" s="109"/>
      <c r="K52" s="109"/>
      <c r="L52" s="109"/>
      <c r="M52" s="109"/>
      <c r="N52" s="109"/>
      <c r="O52" s="70">
        <f>SUM(O48:O51)</f>
        <v>603</v>
      </c>
      <c r="P52" s="70"/>
      <c r="Q52" s="66">
        <f>SUM(Q48:Q51)</f>
        <v>485</v>
      </c>
      <c r="R52" s="67"/>
      <c r="U52" s="24"/>
      <c r="V52" s="24"/>
      <c r="W52" s="24"/>
      <c r="X52" s="24"/>
      <c r="Y52" s="26"/>
    </row>
    <row r="53" spans="7:26" x14ac:dyDescent="0.35">
      <c r="V53" s="24"/>
      <c r="W53" s="24"/>
      <c r="X53" s="24"/>
      <c r="Y53" s="26"/>
      <c r="Z53" s="24"/>
    </row>
    <row r="54" spans="7:26" x14ac:dyDescent="0.35">
      <c r="V54" s="24"/>
      <c r="W54" s="24"/>
      <c r="X54" s="24"/>
      <c r="Y54" s="26"/>
      <c r="Z54" s="24"/>
    </row>
    <row r="55" spans="7:26" ht="15" thickBot="1" x14ac:dyDescent="0.4">
      <c r="V55" s="24"/>
      <c r="W55" s="24"/>
      <c r="X55" s="24"/>
      <c r="Y55" s="26"/>
      <c r="Z55" s="24"/>
    </row>
    <row r="56" spans="7:26" ht="33" customHeight="1" x14ac:dyDescent="0.35">
      <c r="G56" s="89" t="s">
        <v>2</v>
      </c>
      <c r="H56" s="90"/>
      <c r="I56" s="90"/>
      <c r="J56" s="90"/>
      <c r="K56" s="90" t="s">
        <v>3</v>
      </c>
      <c r="L56" s="90"/>
      <c r="M56" s="93" t="str">
        <f>CONCATENATE("decyzje ",Arkusz18!C2," - ",Arkusz18!B2," r.")</f>
        <v>decyzje 01.01.2026 - 31.07.2026 r.</v>
      </c>
      <c r="N56" s="93"/>
      <c r="O56" s="93"/>
      <c r="P56" s="93"/>
      <c r="Q56" s="93"/>
      <c r="R56" s="94"/>
      <c r="V56" s="24"/>
      <c r="W56" s="24"/>
      <c r="X56" s="24"/>
      <c r="Y56" s="26"/>
      <c r="Z56" s="24"/>
    </row>
    <row r="57" spans="7:26" ht="63.75" customHeight="1" x14ac:dyDescent="0.35">
      <c r="G57" s="91"/>
      <c r="H57" s="92"/>
      <c r="I57" s="92"/>
      <c r="J57" s="92"/>
      <c r="K57" s="92"/>
      <c r="L57" s="92"/>
      <c r="M57" s="95" t="s">
        <v>25</v>
      </c>
      <c r="N57" s="95"/>
      <c r="O57" s="95" t="s">
        <v>26</v>
      </c>
      <c r="P57" s="95"/>
      <c r="Q57" s="95" t="s">
        <v>27</v>
      </c>
      <c r="R57" s="110"/>
      <c r="V57" s="24"/>
      <c r="W57" s="24"/>
      <c r="X57" s="24"/>
      <c r="Y57" s="26"/>
      <c r="Z57" s="24"/>
    </row>
    <row r="58" spans="7:26" x14ac:dyDescent="0.35">
      <c r="G58" s="225" t="s">
        <v>34</v>
      </c>
      <c r="H58" s="226"/>
      <c r="I58" s="226"/>
      <c r="J58" s="226"/>
      <c r="K58" s="175">
        <v>321122</v>
      </c>
      <c r="L58" s="175"/>
      <c r="M58" s="116">
        <v>159698</v>
      </c>
      <c r="N58" s="116"/>
      <c r="O58" s="116">
        <f>Arkusz11!B2</f>
        <v>14606</v>
      </c>
      <c r="P58" s="116"/>
      <c r="Q58" s="116">
        <f>Arkusz11!B4</f>
        <v>10054</v>
      </c>
      <c r="R58" s="117"/>
      <c r="V58" s="24"/>
      <c r="W58" s="24"/>
      <c r="X58" s="24"/>
      <c r="Y58" s="26"/>
      <c r="Z58" s="24"/>
    </row>
    <row r="59" spans="7:26" x14ac:dyDescent="0.35">
      <c r="G59" s="262" t="s">
        <v>35</v>
      </c>
      <c r="H59" s="263"/>
      <c r="I59" s="263"/>
      <c r="J59" s="263"/>
      <c r="K59" s="261">
        <v>11431</v>
      </c>
      <c r="L59" s="261"/>
      <c r="M59" s="266">
        <f>Arkusz11!B11</f>
        <v>8580</v>
      </c>
      <c r="N59" s="266"/>
      <c r="O59" s="266">
        <f>Arkusz11!B10</f>
        <v>1528</v>
      </c>
      <c r="P59" s="266"/>
      <c r="Q59" s="266">
        <f>Arkusz11!B12</f>
        <v>915</v>
      </c>
      <c r="R59" s="267"/>
      <c r="V59" s="24"/>
      <c r="W59" s="24"/>
      <c r="X59" s="24"/>
      <c r="Y59" s="26"/>
      <c r="Z59" s="24"/>
    </row>
    <row r="60" spans="7:26" ht="15" thickBot="1" x14ac:dyDescent="0.4">
      <c r="G60" s="103" t="s">
        <v>24</v>
      </c>
      <c r="H60" s="104"/>
      <c r="I60" s="104"/>
      <c r="J60" s="104"/>
      <c r="K60" s="224">
        <v>18062</v>
      </c>
      <c r="L60" s="224"/>
      <c r="M60" s="222">
        <f>Arkusz11!B7</f>
        <v>11822</v>
      </c>
      <c r="N60" s="222"/>
      <c r="O60" s="222">
        <f>Arkusz11!B6</f>
        <v>1641</v>
      </c>
      <c r="P60" s="222"/>
      <c r="Q60" s="222">
        <f>Arkusz11!B8</f>
        <v>1227</v>
      </c>
      <c r="R60" s="223"/>
      <c r="T60" s="55"/>
      <c r="V60" s="24"/>
      <c r="W60" s="24"/>
      <c r="X60" s="24"/>
      <c r="Y60" s="26"/>
      <c r="Z60" s="24"/>
    </row>
    <row r="61" spans="7:26" ht="15" thickBot="1" x14ac:dyDescent="0.4">
      <c r="G61" s="298" t="s">
        <v>72</v>
      </c>
      <c r="H61" s="299"/>
      <c r="I61" s="299"/>
      <c r="J61" s="299"/>
      <c r="K61" s="264">
        <f>SUM(K58:L60)</f>
        <v>350615</v>
      </c>
      <c r="L61" s="264"/>
      <c r="M61" s="264">
        <f t="shared" ref="M61" si="0">SUM(M58:N60)</f>
        <v>180100</v>
      </c>
      <c r="N61" s="264"/>
      <c r="O61" s="264">
        <f t="shared" ref="O61" si="1">SUM(O58:P60)</f>
        <v>17775</v>
      </c>
      <c r="P61" s="264"/>
      <c r="Q61" s="264">
        <f t="shared" ref="Q61" si="2">SUM(Q58:R60)</f>
        <v>12196</v>
      </c>
      <c r="R61" s="265"/>
      <c r="T61" s="53"/>
      <c r="U61" s="55"/>
      <c r="V61" s="24"/>
      <c r="W61" s="24"/>
      <c r="X61" s="24"/>
      <c r="Y61" s="26"/>
      <c r="Z61" s="24"/>
    </row>
    <row r="62" spans="7:26" x14ac:dyDescent="0.35">
      <c r="V62" s="24"/>
      <c r="W62" s="24"/>
      <c r="X62" s="24"/>
      <c r="Y62" s="26"/>
      <c r="Z62" s="24"/>
    </row>
    <row r="63" spans="7:26" x14ac:dyDescent="0.35">
      <c r="V63" s="24"/>
      <c r="W63" s="24"/>
      <c r="X63" s="24"/>
      <c r="Y63" s="26"/>
      <c r="Z63" s="24"/>
    </row>
    <row r="64" spans="7:26" x14ac:dyDescent="0.35">
      <c r="V64" s="24"/>
      <c r="W64" s="24"/>
      <c r="X64" s="24"/>
      <c r="Y64" s="26"/>
      <c r="Z64" s="24"/>
    </row>
    <row r="66" spans="14:26" x14ac:dyDescent="0.35">
      <c r="N66" s="27"/>
      <c r="O66" s="27"/>
      <c r="P66" s="27"/>
      <c r="Q66" s="27"/>
      <c r="R66" s="27"/>
      <c r="S66" s="27"/>
      <c r="T66" s="27"/>
      <c r="U66" s="27"/>
      <c r="V66" s="28"/>
      <c r="W66" s="27"/>
      <c r="X66" s="29"/>
      <c r="Y66" s="30"/>
      <c r="Z66" s="29"/>
    </row>
    <row r="81" spans="1:25" ht="15" thickBot="1" x14ac:dyDescent="0.4"/>
    <row r="82" spans="1:25" ht="57.75" customHeight="1" x14ac:dyDescent="0.35">
      <c r="G82" s="77" t="s">
        <v>2</v>
      </c>
      <c r="H82" s="78"/>
      <c r="I82" s="78"/>
      <c r="J82" s="78"/>
      <c r="K82" s="78"/>
      <c r="L82" s="78"/>
      <c r="M82" s="78"/>
      <c r="N82" s="78"/>
      <c r="O82" s="81" t="s">
        <v>3</v>
      </c>
      <c r="P82" s="81"/>
      <c r="Q82" s="72" t="s">
        <v>77</v>
      </c>
      <c r="R82" s="73"/>
    </row>
    <row r="83" spans="1:25" x14ac:dyDescent="0.35">
      <c r="G83" s="79"/>
      <c r="H83" s="80"/>
      <c r="I83" s="80"/>
      <c r="J83" s="80"/>
      <c r="K83" s="80"/>
      <c r="L83" s="80"/>
      <c r="M83" s="80"/>
      <c r="N83" s="80"/>
      <c r="O83" s="82"/>
      <c r="P83" s="82"/>
      <c r="Q83" s="74"/>
      <c r="R83" s="75"/>
    </row>
    <row r="84" spans="1:25" x14ac:dyDescent="0.35">
      <c r="G84" s="83" t="s">
        <v>73</v>
      </c>
      <c r="H84" s="84"/>
      <c r="I84" s="84"/>
      <c r="J84" s="84"/>
      <c r="K84" s="84"/>
      <c r="L84" s="84"/>
      <c r="M84" s="84"/>
      <c r="N84" s="84"/>
      <c r="O84" s="85">
        <f>Arkusz12!A2</f>
        <v>3201</v>
      </c>
      <c r="P84" s="85"/>
      <c r="Q84" s="62">
        <f>Arkusz12!A3</f>
        <v>2688</v>
      </c>
      <c r="R84" s="63"/>
    </row>
    <row r="85" spans="1:25" x14ac:dyDescent="0.35">
      <c r="G85" s="86" t="s">
        <v>74</v>
      </c>
      <c r="H85" s="87"/>
      <c r="I85" s="87"/>
      <c r="J85" s="87"/>
      <c r="K85" s="87"/>
      <c r="L85" s="87"/>
      <c r="M85" s="87"/>
      <c r="N85" s="87"/>
      <c r="O85" s="88">
        <f>Arkusz12!A4</f>
        <v>452</v>
      </c>
      <c r="P85" s="88"/>
      <c r="Q85" s="68">
        <f>Arkusz12!A5</f>
        <v>359</v>
      </c>
      <c r="R85" s="69"/>
    </row>
    <row r="86" spans="1:25" x14ac:dyDescent="0.35">
      <c r="G86" s="83" t="s">
        <v>75</v>
      </c>
      <c r="H86" s="84"/>
      <c r="I86" s="84"/>
      <c r="J86" s="84"/>
      <c r="K86" s="84"/>
      <c r="L86" s="84"/>
      <c r="M86" s="84"/>
      <c r="N86" s="84"/>
      <c r="O86" s="85">
        <f>Arkusz12!A6</f>
        <v>0</v>
      </c>
      <c r="P86" s="85"/>
      <c r="Q86" s="62">
        <f>Arkusz12!A7</f>
        <v>3</v>
      </c>
      <c r="R86" s="63"/>
    </row>
    <row r="87" spans="1:25" ht="15" thickBot="1" x14ac:dyDescent="0.4">
      <c r="G87" s="106" t="s">
        <v>76</v>
      </c>
      <c r="H87" s="107"/>
      <c r="I87" s="107"/>
      <c r="J87" s="107"/>
      <c r="K87" s="107"/>
      <c r="L87" s="107"/>
      <c r="M87" s="107"/>
      <c r="N87" s="107"/>
      <c r="O87" s="105">
        <f>Arkusz12!A8</f>
        <v>50</v>
      </c>
      <c r="P87" s="105"/>
      <c r="Q87" s="64">
        <f>Arkusz12!A9</f>
        <v>34</v>
      </c>
      <c r="R87" s="65"/>
    </row>
    <row r="88" spans="1:25" ht="15" thickBot="1" x14ac:dyDescent="0.4">
      <c r="G88" s="108" t="s">
        <v>72</v>
      </c>
      <c r="H88" s="109"/>
      <c r="I88" s="109"/>
      <c r="J88" s="109"/>
      <c r="K88" s="109"/>
      <c r="L88" s="109"/>
      <c r="M88" s="109"/>
      <c r="N88" s="109"/>
      <c r="O88" s="70">
        <f>SUM(O84:P87)</f>
        <v>3703</v>
      </c>
      <c r="P88" s="70"/>
      <c r="Q88" s="70">
        <f>SUM(Q84:R87)</f>
        <v>3084</v>
      </c>
      <c r="R88" s="71"/>
    </row>
    <row r="91" spans="1:25" x14ac:dyDescent="0.35">
      <c r="A91" s="312" t="s">
        <v>170</v>
      </c>
      <c r="B91" s="313"/>
      <c r="C91" s="313"/>
      <c r="D91" s="313"/>
      <c r="E91" s="313"/>
      <c r="F91" s="313"/>
      <c r="G91" s="313"/>
      <c r="H91" s="313"/>
      <c r="I91" s="313"/>
      <c r="J91" s="313"/>
      <c r="K91" s="313"/>
      <c r="L91" s="313"/>
      <c r="M91" s="313"/>
      <c r="N91" s="313"/>
      <c r="O91" s="313"/>
      <c r="P91" s="313"/>
      <c r="Q91" s="313"/>
      <c r="R91" s="313"/>
      <c r="S91" s="313"/>
      <c r="T91" s="313"/>
      <c r="U91" s="313"/>
      <c r="V91" s="313"/>
      <c r="W91" s="313"/>
      <c r="X91" s="313"/>
      <c r="Y91" s="313"/>
    </row>
    <row r="92" spans="1:25" x14ac:dyDescent="0.35">
      <c r="A92" s="313"/>
      <c r="B92" s="313"/>
      <c r="C92" s="313"/>
      <c r="D92" s="313"/>
      <c r="E92" s="313"/>
      <c r="F92" s="313"/>
      <c r="G92" s="313"/>
      <c r="H92" s="313"/>
      <c r="I92" s="313"/>
      <c r="J92" s="313"/>
      <c r="K92" s="313"/>
      <c r="L92" s="313"/>
      <c r="M92" s="313"/>
      <c r="N92" s="313"/>
      <c r="O92" s="313"/>
      <c r="P92" s="313"/>
      <c r="Q92" s="313"/>
      <c r="R92" s="313"/>
      <c r="S92" s="313"/>
      <c r="T92" s="313"/>
      <c r="U92" s="313"/>
      <c r="V92" s="313"/>
      <c r="W92" s="313"/>
      <c r="X92" s="313"/>
      <c r="Y92" s="313"/>
    </row>
    <row r="93" spans="1:25" x14ac:dyDescent="0.35">
      <c r="A93" s="313"/>
      <c r="B93" s="313"/>
      <c r="C93" s="313"/>
      <c r="D93" s="313"/>
      <c r="E93" s="313"/>
      <c r="F93" s="313"/>
      <c r="G93" s="313"/>
      <c r="H93" s="313"/>
      <c r="I93" s="313"/>
      <c r="J93" s="313"/>
      <c r="K93" s="313"/>
      <c r="L93" s="313"/>
      <c r="M93" s="313"/>
      <c r="N93" s="313"/>
      <c r="O93" s="313"/>
      <c r="P93" s="313"/>
      <c r="Q93" s="313"/>
      <c r="R93" s="313"/>
      <c r="S93" s="313"/>
      <c r="T93" s="313"/>
      <c r="U93" s="313"/>
      <c r="V93" s="313"/>
      <c r="W93" s="313"/>
      <c r="X93" s="313"/>
      <c r="Y93" s="313"/>
    </row>
    <row r="94" spans="1:25" x14ac:dyDescent="0.35">
      <c r="A94" s="313"/>
      <c r="B94" s="313"/>
      <c r="C94" s="313"/>
      <c r="D94" s="313"/>
      <c r="E94" s="313"/>
      <c r="F94" s="313"/>
      <c r="G94" s="313"/>
      <c r="H94" s="313"/>
      <c r="I94" s="313"/>
      <c r="J94" s="313"/>
      <c r="K94" s="313"/>
      <c r="L94" s="313"/>
      <c r="M94" s="313"/>
      <c r="N94" s="313"/>
      <c r="O94" s="313"/>
      <c r="P94" s="313"/>
      <c r="Q94" s="313"/>
      <c r="R94" s="313"/>
      <c r="S94" s="313"/>
      <c r="T94" s="313"/>
      <c r="U94" s="313"/>
      <c r="V94" s="313"/>
      <c r="W94" s="313"/>
      <c r="X94" s="313"/>
      <c r="Y94" s="313"/>
    </row>
    <row r="95" spans="1:25" x14ac:dyDescent="0.35">
      <c r="A95" s="313"/>
      <c r="B95" s="313"/>
      <c r="C95" s="313"/>
      <c r="D95" s="313"/>
      <c r="E95" s="313"/>
      <c r="F95" s="313"/>
      <c r="G95" s="313"/>
      <c r="H95" s="313"/>
      <c r="I95" s="313"/>
      <c r="J95" s="313"/>
      <c r="K95" s="313"/>
      <c r="L95" s="313"/>
      <c r="M95" s="313"/>
      <c r="N95" s="313"/>
      <c r="O95" s="313"/>
      <c r="P95" s="313"/>
      <c r="Q95" s="313"/>
      <c r="R95" s="313"/>
      <c r="S95" s="313"/>
      <c r="T95" s="313"/>
      <c r="U95" s="313"/>
      <c r="V95" s="313"/>
      <c r="W95" s="313"/>
      <c r="X95" s="313"/>
      <c r="Y95" s="313"/>
    </row>
    <row r="96" spans="1:25" x14ac:dyDescent="0.35">
      <c r="A96" s="313"/>
      <c r="B96" s="313"/>
      <c r="C96" s="313"/>
      <c r="D96" s="313"/>
      <c r="E96" s="313"/>
      <c r="F96" s="313"/>
      <c r="G96" s="313"/>
      <c r="H96" s="313"/>
      <c r="I96" s="313"/>
      <c r="J96" s="313"/>
      <c r="K96" s="313"/>
      <c r="L96" s="313"/>
      <c r="M96" s="313"/>
      <c r="N96" s="313"/>
      <c r="O96" s="313"/>
      <c r="P96" s="313"/>
      <c r="Q96" s="313"/>
      <c r="R96" s="313"/>
      <c r="S96" s="313"/>
      <c r="T96" s="313"/>
      <c r="U96" s="313"/>
      <c r="V96" s="313"/>
      <c r="W96" s="313"/>
      <c r="X96" s="313"/>
      <c r="Y96" s="313"/>
    </row>
    <row r="97" spans="1:25" x14ac:dyDescent="0.35">
      <c r="A97" s="313"/>
      <c r="B97" s="313"/>
      <c r="C97" s="313"/>
      <c r="D97" s="313"/>
      <c r="E97" s="313"/>
      <c r="F97" s="313"/>
      <c r="G97" s="313"/>
      <c r="H97" s="313"/>
      <c r="I97" s="313"/>
      <c r="J97" s="313"/>
      <c r="K97" s="313"/>
      <c r="L97" s="313"/>
      <c r="M97" s="313"/>
      <c r="N97" s="313"/>
      <c r="O97" s="313"/>
      <c r="P97" s="313"/>
      <c r="Q97" s="313"/>
      <c r="R97" s="313"/>
      <c r="S97" s="313"/>
      <c r="T97" s="313"/>
      <c r="U97" s="313"/>
      <c r="V97" s="313"/>
      <c r="W97" s="313"/>
      <c r="X97" s="313"/>
      <c r="Y97" s="313"/>
    </row>
    <row r="98" spans="1:25" s="54" customFormat="1" x14ac:dyDescent="0.35">
      <c r="A98" s="313"/>
      <c r="B98" s="313"/>
      <c r="C98" s="313"/>
      <c r="D98" s="313"/>
      <c r="E98" s="313"/>
      <c r="F98" s="313"/>
      <c r="G98" s="313"/>
      <c r="H98" s="313"/>
      <c r="I98" s="313"/>
      <c r="J98" s="313"/>
      <c r="K98" s="313"/>
      <c r="L98" s="313"/>
      <c r="M98" s="313"/>
      <c r="N98" s="313"/>
      <c r="O98" s="313"/>
      <c r="P98" s="313"/>
      <c r="Q98" s="313"/>
      <c r="R98" s="313"/>
      <c r="S98" s="313"/>
      <c r="T98" s="313"/>
      <c r="U98" s="313"/>
      <c r="V98" s="313"/>
      <c r="W98" s="313"/>
      <c r="X98" s="313"/>
      <c r="Y98" s="313"/>
    </row>
    <row r="99" spans="1:25" s="54" customFormat="1" x14ac:dyDescent="0.35">
      <c r="A99" s="313"/>
      <c r="B99" s="313"/>
      <c r="C99" s="313"/>
      <c r="D99" s="313"/>
      <c r="E99" s="313"/>
      <c r="F99" s="313"/>
      <c r="G99" s="313"/>
      <c r="H99" s="313"/>
      <c r="I99" s="313"/>
      <c r="J99" s="313"/>
      <c r="K99" s="313"/>
      <c r="L99" s="313"/>
      <c r="M99" s="313"/>
      <c r="N99" s="313"/>
      <c r="O99" s="313"/>
      <c r="P99" s="313"/>
      <c r="Q99" s="313"/>
      <c r="R99" s="313"/>
      <c r="S99" s="313"/>
      <c r="T99" s="313"/>
      <c r="U99" s="313"/>
      <c r="V99" s="313"/>
      <c r="W99" s="313"/>
      <c r="X99" s="313"/>
      <c r="Y99" s="313"/>
    </row>
    <row r="100" spans="1:25" s="54" customFormat="1" x14ac:dyDescent="0.35">
      <c r="A100" s="313"/>
      <c r="B100" s="313"/>
      <c r="C100" s="313"/>
      <c r="D100" s="313"/>
      <c r="E100" s="313"/>
      <c r="F100" s="313"/>
      <c r="G100" s="313"/>
      <c r="H100" s="313"/>
      <c r="I100" s="313"/>
      <c r="J100" s="313"/>
      <c r="K100" s="313"/>
      <c r="L100" s="313"/>
      <c r="M100" s="313"/>
      <c r="N100" s="313"/>
      <c r="O100" s="313"/>
      <c r="P100" s="313"/>
      <c r="Q100" s="313"/>
      <c r="R100" s="313"/>
      <c r="S100" s="313"/>
      <c r="T100" s="313"/>
      <c r="U100" s="313"/>
      <c r="V100" s="313"/>
      <c r="W100" s="313"/>
      <c r="X100" s="313"/>
      <c r="Y100" s="313"/>
    </row>
    <row r="101" spans="1:25" s="54" customFormat="1" x14ac:dyDescent="0.35">
      <c r="A101" s="313"/>
      <c r="B101" s="313"/>
      <c r="C101" s="313"/>
      <c r="D101" s="313"/>
      <c r="E101" s="313"/>
      <c r="F101" s="313"/>
      <c r="G101" s="313"/>
      <c r="H101" s="313"/>
      <c r="I101" s="313"/>
      <c r="J101" s="313"/>
      <c r="K101" s="313"/>
      <c r="L101" s="313"/>
      <c r="M101" s="313"/>
      <c r="N101" s="313"/>
      <c r="O101" s="313"/>
      <c r="P101" s="313"/>
      <c r="Q101" s="313"/>
      <c r="R101" s="313"/>
      <c r="S101" s="313"/>
      <c r="T101" s="313"/>
      <c r="U101" s="313"/>
      <c r="V101" s="313"/>
      <c r="W101" s="313"/>
      <c r="X101" s="313"/>
      <c r="Y101" s="313"/>
    </row>
    <row r="102" spans="1:25" x14ac:dyDescent="0.35">
      <c r="A102" s="313"/>
      <c r="B102" s="313"/>
      <c r="C102" s="313"/>
      <c r="D102" s="313"/>
      <c r="E102" s="313"/>
      <c r="F102" s="313"/>
      <c r="G102" s="313"/>
      <c r="H102" s="313"/>
      <c r="I102" s="313"/>
      <c r="J102" s="313"/>
      <c r="K102" s="313"/>
      <c r="L102" s="313"/>
      <c r="M102" s="313"/>
      <c r="N102" s="313"/>
      <c r="O102" s="313"/>
      <c r="P102" s="313"/>
      <c r="Q102" s="313"/>
      <c r="R102" s="313"/>
      <c r="S102" s="313"/>
      <c r="T102" s="313"/>
      <c r="U102" s="313"/>
      <c r="V102" s="313"/>
      <c r="W102" s="313"/>
      <c r="X102" s="313"/>
      <c r="Y102" s="313"/>
    </row>
    <row r="103" spans="1:25" s="54" customFormat="1" x14ac:dyDescent="0.35">
      <c r="A103" s="313"/>
      <c r="B103" s="313"/>
      <c r="C103" s="313"/>
      <c r="D103" s="313"/>
      <c r="E103" s="313"/>
      <c r="F103" s="313"/>
      <c r="G103" s="313"/>
      <c r="H103" s="313"/>
      <c r="I103" s="313"/>
      <c r="J103" s="313"/>
      <c r="K103" s="313"/>
      <c r="L103" s="313"/>
      <c r="M103" s="313"/>
      <c r="N103" s="313"/>
      <c r="O103" s="313"/>
      <c r="P103" s="313"/>
      <c r="Q103" s="313"/>
      <c r="R103" s="313"/>
      <c r="S103" s="313"/>
      <c r="T103" s="313"/>
      <c r="U103" s="313"/>
      <c r="V103" s="313"/>
      <c r="W103" s="313"/>
      <c r="X103" s="313"/>
      <c r="Y103" s="313"/>
    </row>
    <row r="104" spans="1:25" s="54" customFormat="1" x14ac:dyDescent="0.35">
      <c r="A104" s="313"/>
      <c r="B104" s="313"/>
      <c r="C104" s="313"/>
      <c r="D104" s="313"/>
      <c r="E104" s="313"/>
      <c r="F104" s="313"/>
      <c r="G104" s="313"/>
      <c r="H104" s="313"/>
      <c r="I104" s="313"/>
      <c r="J104" s="313"/>
      <c r="K104" s="313"/>
      <c r="L104" s="313"/>
      <c r="M104" s="313"/>
      <c r="N104" s="313"/>
      <c r="O104" s="313"/>
      <c r="P104" s="313"/>
      <c r="Q104" s="313"/>
      <c r="R104" s="313"/>
      <c r="S104" s="313"/>
      <c r="T104" s="313"/>
      <c r="U104" s="313"/>
      <c r="V104" s="313"/>
      <c r="W104" s="313"/>
      <c r="X104" s="313"/>
      <c r="Y104" s="313"/>
    </row>
    <row r="105" spans="1:25" s="54" customFormat="1" x14ac:dyDescent="0.35">
      <c r="A105" s="313"/>
      <c r="B105" s="313"/>
      <c r="C105" s="313"/>
      <c r="D105" s="313"/>
      <c r="E105" s="313"/>
      <c r="F105" s="313"/>
      <c r="G105" s="313"/>
      <c r="H105" s="313"/>
      <c r="I105" s="313"/>
      <c r="J105" s="313"/>
      <c r="K105" s="313"/>
      <c r="L105" s="313"/>
      <c r="M105" s="313"/>
      <c r="N105" s="313"/>
      <c r="O105" s="313"/>
      <c r="P105" s="313"/>
      <c r="Q105" s="313"/>
      <c r="R105" s="313"/>
      <c r="S105" s="313"/>
      <c r="T105" s="313"/>
      <c r="U105" s="313"/>
      <c r="V105" s="313"/>
      <c r="W105" s="313"/>
      <c r="X105" s="313"/>
      <c r="Y105" s="313"/>
    </row>
    <row r="106" spans="1:25" s="54" customFormat="1" x14ac:dyDescent="0.35">
      <c r="A106" s="313"/>
      <c r="B106" s="313"/>
      <c r="C106" s="313"/>
      <c r="D106" s="313"/>
      <c r="E106" s="313"/>
      <c r="F106" s="313"/>
      <c r="G106" s="313"/>
      <c r="H106" s="313"/>
      <c r="I106" s="313"/>
      <c r="J106" s="313"/>
      <c r="K106" s="313"/>
      <c r="L106" s="313"/>
      <c r="M106" s="313"/>
      <c r="N106" s="313"/>
      <c r="O106" s="313"/>
      <c r="P106" s="313"/>
      <c r="Q106" s="313"/>
      <c r="R106" s="313"/>
      <c r="S106" s="313"/>
      <c r="T106" s="313"/>
      <c r="U106" s="313"/>
      <c r="V106" s="313"/>
      <c r="W106" s="313"/>
      <c r="X106" s="313"/>
      <c r="Y106" s="313"/>
    </row>
    <row r="107" spans="1:25" s="54" customFormat="1" x14ac:dyDescent="0.35">
      <c r="A107" s="313"/>
      <c r="B107" s="313"/>
      <c r="C107" s="313"/>
      <c r="D107" s="313"/>
      <c r="E107" s="313"/>
      <c r="F107" s="313"/>
      <c r="G107" s="313"/>
      <c r="H107" s="313"/>
      <c r="I107" s="313"/>
      <c r="J107" s="313"/>
      <c r="K107" s="313"/>
      <c r="L107" s="313"/>
      <c r="M107" s="313"/>
      <c r="N107" s="313"/>
      <c r="O107" s="313"/>
      <c r="P107" s="313"/>
      <c r="Q107" s="313"/>
      <c r="R107" s="313"/>
      <c r="S107" s="313"/>
      <c r="T107" s="313"/>
      <c r="U107" s="313"/>
      <c r="V107" s="313"/>
      <c r="W107" s="313"/>
      <c r="X107" s="313"/>
      <c r="Y107" s="313"/>
    </row>
    <row r="108" spans="1:25" s="54" customFormat="1" x14ac:dyDescent="0.35">
      <c r="A108" s="313"/>
      <c r="B108" s="313"/>
      <c r="C108" s="313"/>
      <c r="D108" s="313"/>
      <c r="E108" s="313"/>
      <c r="F108" s="313"/>
      <c r="G108" s="313"/>
      <c r="H108" s="313"/>
      <c r="I108" s="313"/>
      <c r="J108" s="313"/>
      <c r="K108" s="313"/>
      <c r="L108" s="313"/>
      <c r="M108" s="313"/>
      <c r="N108" s="313"/>
      <c r="O108" s="313"/>
      <c r="P108" s="313"/>
      <c r="Q108" s="313"/>
      <c r="R108" s="313"/>
      <c r="S108" s="313"/>
      <c r="T108" s="313"/>
      <c r="U108" s="313"/>
      <c r="V108" s="313"/>
      <c r="W108" s="313"/>
      <c r="X108" s="313"/>
      <c r="Y108" s="313"/>
    </row>
    <row r="109" spans="1:25" s="54" customFormat="1" x14ac:dyDescent="0.35">
      <c r="A109" s="313"/>
      <c r="B109" s="313"/>
      <c r="C109" s="313"/>
      <c r="D109" s="313"/>
      <c r="E109" s="313"/>
      <c r="F109" s="313"/>
      <c r="G109" s="313"/>
      <c r="H109" s="313"/>
      <c r="I109" s="313"/>
      <c r="J109" s="313"/>
      <c r="K109" s="313"/>
      <c r="L109" s="313"/>
      <c r="M109" s="313"/>
      <c r="N109" s="313"/>
      <c r="O109" s="313"/>
      <c r="P109" s="313"/>
      <c r="Q109" s="313"/>
      <c r="R109" s="313"/>
      <c r="S109" s="313"/>
      <c r="T109" s="313"/>
      <c r="U109" s="313"/>
      <c r="V109" s="313"/>
      <c r="W109" s="313"/>
      <c r="X109" s="313"/>
      <c r="Y109" s="313"/>
    </row>
    <row r="110" spans="1:25" s="54" customFormat="1" x14ac:dyDescent="0.35">
      <c r="A110" s="313"/>
      <c r="B110" s="313"/>
      <c r="C110" s="313"/>
      <c r="D110" s="313"/>
      <c r="E110" s="313"/>
      <c r="F110" s="313"/>
      <c r="G110" s="313"/>
      <c r="H110" s="313"/>
      <c r="I110" s="313"/>
      <c r="J110" s="313"/>
      <c r="K110" s="313"/>
      <c r="L110" s="313"/>
      <c r="M110" s="313"/>
      <c r="N110" s="313"/>
      <c r="O110" s="313"/>
      <c r="P110" s="313"/>
      <c r="Q110" s="313"/>
      <c r="R110" s="313"/>
      <c r="S110" s="313"/>
      <c r="T110" s="313"/>
      <c r="U110" s="313"/>
      <c r="V110" s="313"/>
      <c r="W110" s="313"/>
      <c r="X110" s="313"/>
      <c r="Y110" s="313"/>
    </row>
    <row r="111" spans="1:25" s="54" customFormat="1" x14ac:dyDescent="0.35">
      <c r="A111" s="313"/>
      <c r="B111" s="313"/>
      <c r="C111" s="313"/>
      <c r="D111" s="313"/>
      <c r="E111" s="313"/>
      <c r="F111" s="313"/>
      <c r="G111" s="313"/>
      <c r="H111" s="313"/>
      <c r="I111" s="313"/>
      <c r="J111" s="313"/>
      <c r="K111" s="313"/>
      <c r="L111" s="313"/>
      <c r="M111" s="313"/>
      <c r="N111" s="313"/>
      <c r="O111" s="313"/>
      <c r="P111" s="313"/>
      <c r="Q111" s="313"/>
      <c r="R111" s="313"/>
      <c r="S111" s="313"/>
      <c r="T111" s="313"/>
      <c r="U111" s="313"/>
      <c r="V111" s="313"/>
      <c r="W111" s="313"/>
      <c r="X111" s="313"/>
      <c r="Y111" s="313"/>
    </row>
    <row r="112" spans="1:25" s="54" customFormat="1" x14ac:dyDescent="0.35">
      <c r="A112" s="313"/>
      <c r="B112" s="313"/>
      <c r="C112" s="313"/>
      <c r="D112" s="313"/>
      <c r="E112" s="313"/>
      <c r="F112" s="313"/>
      <c r="G112" s="313"/>
      <c r="H112" s="313"/>
      <c r="I112" s="313"/>
      <c r="J112" s="313"/>
      <c r="K112" s="313"/>
      <c r="L112" s="313"/>
      <c r="M112" s="313"/>
      <c r="N112" s="313"/>
      <c r="O112" s="313"/>
      <c r="P112" s="313"/>
      <c r="Q112" s="313"/>
      <c r="R112" s="313"/>
      <c r="S112" s="313"/>
      <c r="T112" s="313"/>
      <c r="U112" s="313"/>
      <c r="V112" s="313"/>
      <c r="W112" s="313"/>
      <c r="X112" s="313"/>
      <c r="Y112" s="313"/>
    </row>
    <row r="113" spans="1:29" s="54" customFormat="1" x14ac:dyDescent="0.35">
      <c r="A113" s="313"/>
      <c r="B113" s="313"/>
      <c r="C113" s="313"/>
      <c r="D113" s="313"/>
      <c r="E113" s="313"/>
      <c r="F113" s="313"/>
      <c r="G113" s="313"/>
      <c r="H113" s="313"/>
      <c r="I113" s="313"/>
      <c r="J113" s="313"/>
      <c r="K113" s="313"/>
      <c r="L113" s="313"/>
      <c r="M113" s="313"/>
      <c r="N113" s="313"/>
      <c r="O113" s="313"/>
      <c r="P113" s="313"/>
      <c r="Q113" s="313"/>
      <c r="R113" s="313"/>
      <c r="S113" s="313"/>
      <c r="T113" s="313"/>
      <c r="U113" s="313"/>
      <c r="V113" s="313"/>
      <c r="W113" s="313"/>
      <c r="X113" s="313"/>
      <c r="Y113" s="313"/>
    </row>
    <row r="114" spans="1:29" s="54" customFormat="1" x14ac:dyDescent="0.35">
      <c r="A114" s="313"/>
      <c r="B114" s="313"/>
      <c r="C114" s="313"/>
      <c r="D114" s="313"/>
      <c r="E114" s="313"/>
      <c r="F114" s="313"/>
      <c r="G114" s="313"/>
      <c r="H114" s="313"/>
      <c r="I114" s="313"/>
      <c r="J114" s="313"/>
      <c r="K114" s="313"/>
      <c r="L114" s="313"/>
      <c r="M114" s="313"/>
      <c r="N114" s="313"/>
      <c r="O114" s="313"/>
      <c r="P114" s="313"/>
      <c r="Q114" s="313"/>
      <c r="R114" s="313"/>
      <c r="S114" s="313"/>
      <c r="T114" s="313"/>
      <c r="U114" s="313"/>
      <c r="V114" s="313"/>
      <c r="W114" s="313"/>
      <c r="X114" s="313"/>
      <c r="Y114" s="313"/>
    </row>
    <row r="115" spans="1:29" s="54" customFormat="1" x14ac:dyDescent="0.35">
      <c r="A115" s="313"/>
      <c r="B115" s="313"/>
      <c r="C115" s="313"/>
      <c r="D115" s="313"/>
      <c r="E115" s="313"/>
      <c r="F115" s="313"/>
      <c r="G115" s="313"/>
      <c r="H115" s="313"/>
      <c r="I115" s="313"/>
      <c r="J115" s="313"/>
      <c r="K115" s="313"/>
      <c r="L115" s="313"/>
      <c r="M115" s="313"/>
      <c r="N115" s="313"/>
      <c r="O115" s="313"/>
      <c r="P115" s="313"/>
      <c r="Q115" s="313"/>
      <c r="R115" s="313"/>
      <c r="S115" s="313"/>
      <c r="T115" s="313"/>
      <c r="U115" s="313"/>
      <c r="V115" s="313"/>
      <c r="W115" s="313"/>
      <c r="X115" s="313"/>
      <c r="Y115" s="313"/>
    </row>
    <row r="116" spans="1:29" s="54" customFormat="1" x14ac:dyDescent="0.35">
      <c r="A116" s="313"/>
      <c r="B116" s="313"/>
      <c r="C116" s="313"/>
      <c r="D116" s="313"/>
      <c r="E116" s="313"/>
      <c r="F116" s="313"/>
      <c r="G116" s="313"/>
      <c r="H116" s="313"/>
      <c r="I116" s="313"/>
      <c r="J116" s="313"/>
      <c r="K116" s="313"/>
      <c r="L116" s="313"/>
      <c r="M116" s="313"/>
      <c r="N116" s="313"/>
      <c r="O116" s="313"/>
      <c r="P116" s="313"/>
      <c r="Q116" s="313"/>
      <c r="R116" s="313"/>
      <c r="S116" s="313"/>
      <c r="T116" s="313"/>
      <c r="U116" s="313"/>
      <c r="V116" s="313"/>
      <c r="W116" s="313"/>
      <c r="X116" s="313"/>
      <c r="Y116" s="313"/>
    </row>
    <row r="117" spans="1:29" s="54" customFormat="1" x14ac:dyDescent="0.35">
      <c r="A117" s="313"/>
      <c r="B117" s="313"/>
      <c r="C117" s="313"/>
      <c r="D117" s="313"/>
      <c r="E117" s="313"/>
      <c r="F117" s="313"/>
      <c r="G117" s="313"/>
      <c r="H117" s="313"/>
      <c r="I117" s="313"/>
      <c r="J117" s="313"/>
      <c r="K117" s="313"/>
      <c r="L117" s="313"/>
      <c r="M117" s="313"/>
      <c r="N117" s="313"/>
      <c r="O117" s="313"/>
      <c r="P117" s="313"/>
      <c r="Q117" s="313"/>
      <c r="R117" s="313"/>
      <c r="S117" s="313"/>
      <c r="T117" s="313"/>
      <c r="U117" s="313"/>
      <c r="V117" s="313"/>
      <c r="W117" s="313"/>
      <c r="X117" s="313"/>
      <c r="Y117" s="313"/>
    </row>
    <row r="121" spans="1:29" ht="36" customHeight="1" x14ac:dyDescent="0.35">
      <c r="A121" s="136" t="s">
        <v>141</v>
      </c>
      <c r="B121" s="136"/>
      <c r="C121" s="136"/>
      <c r="D121" s="136"/>
      <c r="E121" s="136"/>
      <c r="F121" s="136"/>
      <c r="G121" s="136"/>
      <c r="H121" s="136"/>
      <c r="I121" s="136"/>
      <c r="J121" s="136"/>
      <c r="K121" s="136"/>
      <c r="L121" s="136"/>
      <c r="M121" s="136"/>
      <c r="N121" s="136"/>
      <c r="O121" s="136"/>
      <c r="P121" s="136"/>
      <c r="Q121" s="136"/>
      <c r="R121" s="136"/>
      <c r="S121" s="136"/>
      <c r="T121" s="136"/>
      <c r="U121" s="136"/>
    </row>
    <row r="122" spans="1:29" x14ac:dyDescent="0.35">
      <c r="A122" s="136"/>
      <c r="B122" s="136"/>
      <c r="C122" s="136"/>
      <c r="D122" s="136"/>
      <c r="E122" s="136"/>
      <c r="F122" s="136"/>
      <c r="G122" s="136"/>
      <c r="H122" s="136"/>
      <c r="I122" s="136"/>
      <c r="J122" s="136"/>
      <c r="K122" s="136"/>
      <c r="L122" s="136"/>
      <c r="M122" s="136"/>
      <c r="N122" s="136"/>
      <c r="O122" s="136"/>
      <c r="P122" s="136"/>
      <c r="Q122" s="136"/>
      <c r="R122" s="136"/>
      <c r="S122" s="136"/>
      <c r="T122" s="136"/>
      <c r="U122" s="136"/>
    </row>
    <row r="123" spans="1:29" ht="15" thickBot="1" x14ac:dyDescent="0.4">
      <c r="A123" s="20"/>
      <c r="B123" s="20"/>
      <c r="C123" s="20"/>
      <c r="D123" s="20"/>
      <c r="E123" s="20"/>
      <c r="F123" s="20"/>
      <c r="G123" s="20"/>
      <c r="H123" s="20"/>
      <c r="I123" s="20"/>
      <c r="J123" s="20"/>
      <c r="K123" s="20"/>
      <c r="L123" s="76" t="str">
        <f>CONCATENATE(Arkusz18!C2," - ",Arkusz18!B2," r.")</f>
        <v>01.01.2026 - 31.07.2026 r.</v>
      </c>
      <c r="M123" s="76"/>
      <c r="N123" s="76"/>
      <c r="O123" s="76"/>
      <c r="P123" s="76"/>
      <c r="Q123" s="76"/>
      <c r="R123" s="76"/>
      <c r="S123" s="76"/>
      <c r="T123" s="76"/>
      <c r="U123" s="76"/>
      <c r="V123" s="76"/>
    </row>
    <row r="124" spans="1:29" ht="130" customHeight="1" x14ac:dyDescent="0.35">
      <c r="C124" s="220" t="s">
        <v>2</v>
      </c>
      <c r="D124" s="221"/>
      <c r="E124" s="221"/>
      <c r="F124" s="221"/>
      <c r="G124" s="221"/>
      <c r="H124" s="221"/>
      <c r="I124" s="221"/>
      <c r="J124" s="221"/>
      <c r="K124" s="221"/>
      <c r="L124" s="304" t="s">
        <v>79</v>
      </c>
      <c r="M124" s="304"/>
      <c r="N124" s="31" t="s">
        <v>12</v>
      </c>
      <c r="O124" s="31" t="s">
        <v>94</v>
      </c>
      <c r="P124" s="31" t="s">
        <v>84</v>
      </c>
      <c r="Q124" s="31" t="s">
        <v>53</v>
      </c>
      <c r="R124" s="31" t="s">
        <v>39</v>
      </c>
      <c r="S124" s="31" t="s">
        <v>4</v>
      </c>
      <c r="T124" s="31" t="s">
        <v>42</v>
      </c>
      <c r="U124" s="31" t="s">
        <v>83</v>
      </c>
      <c r="V124" s="304" t="s">
        <v>78</v>
      </c>
      <c r="W124" s="305"/>
      <c r="Y124" s="3"/>
      <c r="Z124" s="6"/>
    </row>
    <row r="125" spans="1:29" x14ac:dyDescent="0.35">
      <c r="C125" s="179" t="s">
        <v>34</v>
      </c>
      <c r="D125" s="180"/>
      <c r="E125" s="180"/>
      <c r="F125" s="180"/>
      <c r="G125" s="180"/>
      <c r="H125" s="180"/>
      <c r="I125" s="180"/>
      <c r="J125" s="180"/>
      <c r="K125" s="180"/>
      <c r="L125" s="116">
        <f>Arkusz13!C2</f>
        <v>10181</v>
      </c>
      <c r="M125" s="116"/>
      <c r="N125" s="32">
        <v>1941</v>
      </c>
      <c r="O125" s="32">
        <v>4215</v>
      </c>
      <c r="P125" s="32">
        <v>3090</v>
      </c>
      <c r="Q125" s="32">
        <v>176</v>
      </c>
      <c r="R125" s="32">
        <f>Arkusz13!C82</f>
        <v>0</v>
      </c>
      <c r="S125" s="32">
        <f>Arkusz13!C98</f>
        <v>0</v>
      </c>
      <c r="T125" s="32">
        <f>Arkusz13!C114</f>
        <v>0</v>
      </c>
      <c r="U125" s="32">
        <f>Arkusz13!C130-SUM(N125:T125)</f>
        <v>2060</v>
      </c>
      <c r="V125" s="175">
        <f t="shared" ref="V125:V139" si="3">SUM(N125:U125)</f>
        <v>11482</v>
      </c>
      <c r="W125" s="176"/>
      <c r="Y125" s="3"/>
      <c r="Z125" s="6"/>
      <c r="AB125" s="55"/>
    </row>
    <row r="126" spans="1:29" x14ac:dyDescent="0.35">
      <c r="C126" s="177" t="s">
        <v>35</v>
      </c>
      <c r="D126" s="178"/>
      <c r="E126" s="178"/>
      <c r="F126" s="178"/>
      <c r="G126" s="178"/>
      <c r="H126" s="178"/>
      <c r="I126" s="178"/>
      <c r="J126" s="178"/>
      <c r="K126" s="178"/>
      <c r="L126" s="116">
        <f>Arkusz13!C3</f>
        <v>800</v>
      </c>
      <c r="M126" s="116"/>
      <c r="N126" s="32">
        <f>Arkusz13!C19</f>
        <v>429</v>
      </c>
      <c r="O126" s="32">
        <f>Arkusz13!C35</f>
        <v>126</v>
      </c>
      <c r="P126" s="32">
        <f>Arkusz13!C51</f>
        <v>96</v>
      </c>
      <c r="Q126" s="32">
        <f>Arkusz13!C67</f>
        <v>8</v>
      </c>
      <c r="R126" s="32">
        <f>Arkusz13!C83</f>
        <v>0</v>
      </c>
      <c r="S126" s="32">
        <f>Arkusz13!C99</f>
        <v>0</v>
      </c>
      <c r="T126" s="32">
        <f>Arkusz13!C115</f>
        <v>0</v>
      </c>
      <c r="U126" s="32">
        <f>Arkusz13!C131-SUM(N126:T126)</f>
        <v>95</v>
      </c>
      <c r="V126" s="175">
        <f t="shared" si="3"/>
        <v>754</v>
      </c>
      <c r="W126" s="176"/>
      <c r="Y126" s="3"/>
      <c r="Z126" s="6"/>
      <c r="AA126" s="55"/>
    </row>
    <row r="127" spans="1:29" x14ac:dyDescent="0.35">
      <c r="C127" s="179" t="s">
        <v>36</v>
      </c>
      <c r="D127" s="180"/>
      <c r="E127" s="180"/>
      <c r="F127" s="180"/>
      <c r="G127" s="180"/>
      <c r="H127" s="180"/>
      <c r="I127" s="180"/>
      <c r="J127" s="180"/>
      <c r="K127" s="180"/>
      <c r="L127" s="116">
        <f>Arkusz13!C4</f>
        <v>961</v>
      </c>
      <c r="M127" s="116"/>
      <c r="N127" s="32">
        <f>Arkusz13!C20</f>
        <v>486</v>
      </c>
      <c r="O127" s="32">
        <f>Arkusz13!C36</f>
        <v>138</v>
      </c>
      <c r="P127" s="32">
        <f>Arkusz13!C52</f>
        <v>153</v>
      </c>
      <c r="Q127" s="32">
        <f>Arkusz13!C68</f>
        <v>26</v>
      </c>
      <c r="R127" s="32">
        <f>Arkusz13!C84</f>
        <v>0</v>
      </c>
      <c r="S127" s="32">
        <f>Arkusz13!C100</f>
        <v>0</v>
      </c>
      <c r="T127" s="32">
        <f>Arkusz13!C116</f>
        <v>0</v>
      </c>
      <c r="U127" s="32">
        <f>Arkusz13!C132-SUM(N127:T127)</f>
        <v>123</v>
      </c>
      <c r="V127" s="175">
        <f t="shared" si="3"/>
        <v>926</v>
      </c>
      <c r="W127" s="176"/>
      <c r="Y127" s="3"/>
      <c r="Z127" s="6"/>
    </row>
    <row r="128" spans="1:29" x14ac:dyDescent="0.35">
      <c r="C128" s="177" t="s">
        <v>37</v>
      </c>
      <c r="D128" s="178"/>
      <c r="E128" s="178"/>
      <c r="F128" s="178"/>
      <c r="G128" s="178"/>
      <c r="H128" s="178"/>
      <c r="I128" s="178"/>
      <c r="J128" s="178"/>
      <c r="K128" s="178"/>
      <c r="L128" s="116">
        <f>Arkusz13!C5</f>
        <v>21</v>
      </c>
      <c r="M128" s="116"/>
      <c r="N128" s="32">
        <f>Arkusz13!C21</f>
        <v>13</v>
      </c>
      <c r="O128" s="32">
        <f>Arkusz13!C37</f>
        <v>0</v>
      </c>
      <c r="P128" s="32">
        <f>Arkusz13!C53</f>
        <v>0</v>
      </c>
      <c r="Q128" s="32">
        <f>Arkusz13!C69</f>
        <v>0</v>
      </c>
      <c r="R128" s="32">
        <f>Arkusz13!C85</f>
        <v>0</v>
      </c>
      <c r="S128" s="32">
        <f>Arkusz13!C101</f>
        <v>0</v>
      </c>
      <c r="T128" s="32">
        <f>Arkusz13!C117</f>
        <v>0</v>
      </c>
      <c r="U128" s="32">
        <f>Arkusz13!C133-SUM(N128:T128)</f>
        <v>6</v>
      </c>
      <c r="V128" s="175">
        <f t="shared" si="3"/>
        <v>19</v>
      </c>
      <c r="W128" s="176"/>
      <c r="Y128" s="3"/>
      <c r="Z128" s="6"/>
      <c r="AC128" s="55"/>
    </row>
    <row r="129" spans="1:28" x14ac:dyDescent="0.35">
      <c r="C129" s="179" t="s">
        <v>38</v>
      </c>
      <c r="D129" s="180"/>
      <c r="E129" s="180"/>
      <c r="F129" s="180"/>
      <c r="G129" s="180"/>
      <c r="H129" s="180"/>
      <c r="I129" s="180"/>
      <c r="J129" s="180"/>
      <c r="K129" s="180"/>
      <c r="L129" s="116">
        <f>Arkusz13!C6</f>
        <v>4</v>
      </c>
      <c r="M129" s="116"/>
      <c r="N129" s="32">
        <f>Arkusz13!C22</f>
        <v>2</v>
      </c>
      <c r="O129" s="32">
        <f>Arkusz13!C38</f>
        <v>1</v>
      </c>
      <c r="P129" s="32">
        <f>Arkusz13!C54</f>
        <v>3</v>
      </c>
      <c r="Q129" s="32">
        <f>Arkusz13!C70</f>
        <v>0</v>
      </c>
      <c r="R129" s="32">
        <f>Arkusz13!C86</f>
        <v>0</v>
      </c>
      <c r="S129" s="32">
        <f>Arkusz13!C102</f>
        <v>0</v>
      </c>
      <c r="T129" s="32">
        <f>Arkusz13!C118</f>
        <v>0</v>
      </c>
      <c r="U129" s="32">
        <f>Arkusz13!C134-SUM(N129:T129)</f>
        <v>2</v>
      </c>
      <c r="V129" s="175">
        <f t="shared" si="3"/>
        <v>8</v>
      </c>
      <c r="W129" s="176"/>
      <c r="Y129" s="3"/>
      <c r="Z129" s="6"/>
    </row>
    <row r="130" spans="1:28" x14ac:dyDescent="0.35">
      <c r="C130" s="177" t="s">
        <v>46</v>
      </c>
      <c r="D130" s="178"/>
      <c r="E130" s="178"/>
      <c r="F130" s="178"/>
      <c r="G130" s="178"/>
      <c r="H130" s="178"/>
      <c r="I130" s="178"/>
      <c r="J130" s="178"/>
      <c r="K130" s="178"/>
      <c r="L130" s="116">
        <f>Arkusz13!C7</f>
        <v>7</v>
      </c>
      <c r="M130" s="116"/>
      <c r="N130" s="32">
        <f>Arkusz13!C23</f>
        <v>3</v>
      </c>
      <c r="O130" s="32">
        <f>Arkusz13!C39</f>
        <v>2</v>
      </c>
      <c r="P130" s="32">
        <f>Arkusz13!C55</f>
        <v>2</v>
      </c>
      <c r="Q130" s="32">
        <f>Arkusz13!C71</f>
        <v>1</v>
      </c>
      <c r="R130" s="32">
        <f>Arkusz13!C87</f>
        <v>0</v>
      </c>
      <c r="S130" s="32">
        <f>Arkusz13!C103</f>
        <v>0</v>
      </c>
      <c r="T130" s="32">
        <f>Arkusz13!C119</f>
        <v>0</v>
      </c>
      <c r="U130" s="32">
        <f>Arkusz13!C135-SUM(N130:T130)</f>
        <v>2</v>
      </c>
      <c r="V130" s="175">
        <f t="shared" si="3"/>
        <v>10</v>
      </c>
      <c r="W130" s="176"/>
      <c r="Y130" s="3"/>
      <c r="Z130" s="6"/>
    </row>
    <row r="131" spans="1:28" x14ac:dyDescent="0.35">
      <c r="C131" s="179" t="s">
        <v>47</v>
      </c>
      <c r="D131" s="180"/>
      <c r="E131" s="180"/>
      <c r="F131" s="180"/>
      <c r="G131" s="180"/>
      <c r="H131" s="180"/>
      <c r="I131" s="180"/>
      <c r="J131" s="180"/>
      <c r="K131" s="180"/>
      <c r="L131" s="116">
        <f>Arkusz13!C8</f>
        <v>3</v>
      </c>
      <c r="M131" s="116"/>
      <c r="N131" s="32">
        <f>Arkusz13!C24</f>
        <v>0</v>
      </c>
      <c r="O131" s="32">
        <f>Arkusz13!C40</f>
        <v>0</v>
      </c>
      <c r="P131" s="32">
        <f>Arkusz13!C56</f>
        <v>2</v>
      </c>
      <c r="Q131" s="32">
        <f>Arkusz13!C72</f>
        <v>0</v>
      </c>
      <c r="R131" s="32">
        <f>Arkusz13!C88</f>
        <v>0</v>
      </c>
      <c r="S131" s="32">
        <f>Arkusz13!C104</f>
        <v>0</v>
      </c>
      <c r="T131" s="32">
        <f>Arkusz13!C120</f>
        <v>0</v>
      </c>
      <c r="U131" s="32">
        <f>Arkusz13!C136-SUM(N131:T131)</f>
        <v>1</v>
      </c>
      <c r="V131" s="175">
        <f t="shared" si="3"/>
        <v>3</v>
      </c>
      <c r="W131" s="176"/>
      <c r="Y131" s="3"/>
      <c r="Z131" s="6"/>
    </row>
    <row r="132" spans="1:28" x14ac:dyDescent="0.35">
      <c r="C132" s="177" t="s">
        <v>4</v>
      </c>
      <c r="D132" s="178"/>
      <c r="E132" s="178"/>
      <c r="F132" s="178"/>
      <c r="G132" s="178"/>
      <c r="H132" s="178"/>
      <c r="I132" s="178"/>
      <c r="J132" s="178"/>
      <c r="K132" s="178"/>
      <c r="L132" s="116">
        <v>0</v>
      </c>
      <c r="M132" s="116"/>
      <c r="N132" s="32">
        <f>Arkusz13!C25</f>
        <v>0</v>
      </c>
      <c r="O132" s="32">
        <f>Arkusz13!C41</f>
        <v>0</v>
      </c>
      <c r="P132" s="32">
        <f>Arkusz13!C57</f>
        <v>0</v>
      </c>
      <c r="Q132" s="32">
        <f>Arkusz13!C73</f>
        <v>0</v>
      </c>
      <c r="R132" s="32">
        <f>Arkusz13!C89</f>
        <v>0</v>
      </c>
      <c r="S132" s="32">
        <f>Arkusz13!C105</f>
        <v>0</v>
      </c>
      <c r="T132" s="32">
        <f>Arkusz13!C121</f>
        <v>0</v>
      </c>
      <c r="U132" s="32">
        <f>Arkusz13!C137-SUM(N132:T132)</f>
        <v>0</v>
      </c>
      <c r="V132" s="175">
        <f t="shared" si="3"/>
        <v>0</v>
      </c>
      <c r="W132" s="176"/>
      <c r="Y132" s="3"/>
      <c r="Z132" s="6"/>
    </row>
    <row r="133" spans="1:28" x14ac:dyDescent="0.35">
      <c r="C133" s="179" t="s">
        <v>39</v>
      </c>
      <c r="D133" s="180"/>
      <c r="E133" s="180"/>
      <c r="F133" s="180"/>
      <c r="G133" s="180"/>
      <c r="H133" s="180"/>
      <c r="I133" s="180"/>
      <c r="J133" s="180"/>
      <c r="K133" s="180"/>
      <c r="L133" s="116">
        <v>0</v>
      </c>
      <c r="M133" s="116"/>
      <c r="N133" s="32">
        <f>Arkusz13!C26</f>
        <v>0</v>
      </c>
      <c r="O133" s="32">
        <f>Arkusz13!C42</f>
        <v>0</v>
      </c>
      <c r="P133" s="32">
        <f>Arkusz13!C58</f>
        <v>0</v>
      </c>
      <c r="Q133" s="32">
        <f>Arkusz13!C74</f>
        <v>0</v>
      </c>
      <c r="R133" s="32">
        <f>Arkusz13!C90</f>
        <v>0</v>
      </c>
      <c r="S133" s="32">
        <f>Arkusz13!C106</f>
        <v>0</v>
      </c>
      <c r="T133" s="32">
        <f>Arkusz13!C122</f>
        <v>0</v>
      </c>
      <c r="U133" s="32">
        <f>Arkusz13!C138-SUM(N133:T133)</f>
        <v>1</v>
      </c>
      <c r="V133" s="175">
        <f t="shared" si="3"/>
        <v>1</v>
      </c>
      <c r="W133" s="176"/>
      <c r="Y133" s="3"/>
      <c r="Z133" s="6"/>
    </row>
    <row r="134" spans="1:28" x14ac:dyDescent="0.35">
      <c r="C134" s="177" t="s">
        <v>40</v>
      </c>
      <c r="D134" s="178"/>
      <c r="E134" s="178"/>
      <c r="F134" s="178"/>
      <c r="G134" s="178"/>
      <c r="H134" s="178"/>
      <c r="I134" s="178"/>
      <c r="J134" s="178"/>
      <c r="K134" s="178"/>
      <c r="L134" s="116">
        <v>0</v>
      </c>
      <c r="M134" s="116"/>
      <c r="N134" s="32">
        <f>Arkusz13!C27</f>
        <v>0</v>
      </c>
      <c r="O134" s="32">
        <f>Arkusz13!C43</f>
        <v>0</v>
      </c>
      <c r="P134" s="32">
        <f>Arkusz13!C59</f>
        <v>0</v>
      </c>
      <c r="Q134" s="32">
        <f>Arkusz13!C75</f>
        <v>0</v>
      </c>
      <c r="R134" s="32">
        <f>Arkusz13!C91</f>
        <v>0</v>
      </c>
      <c r="S134" s="32">
        <f>Arkusz13!C107</f>
        <v>0</v>
      </c>
      <c r="T134" s="32">
        <f>Arkusz13!C123</f>
        <v>0</v>
      </c>
      <c r="U134" s="32">
        <f>Arkusz13!C139-SUM(N134:T134)</f>
        <v>0</v>
      </c>
      <c r="V134" s="175">
        <f t="shared" si="3"/>
        <v>0</v>
      </c>
      <c r="W134" s="176"/>
      <c r="Y134" s="3"/>
      <c r="Z134" s="6"/>
    </row>
    <row r="135" spans="1:28" x14ac:dyDescent="0.35">
      <c r="C135" s="179" t="s">
        <v>41</v>
      </c>
      <c r="D135" s="180"/>
      <c r="E135" s="180"/>
      <c r="F135" s="180"/>
      <c r="G135" s="180"/>
      <c r="H135" s="180"/>
      <c r="I135" s="180"/>
      <c r="J135" s="180"/>
      <c r="K135" s="180"/>
      <c r="L135" s="116">
        <v>0</v>
      </c>
      <c r="M135" s="116"/>
      <c r="N135" s="32">
        <f>Arkusz13!C28</f>
        <v>4</v>
      </c>
      <c r="O135" s="32">
        <f>Arkusz13!C44</f>
        <v>0</v>
      </c>
      <c r="P135" s="32">
        <f>Arkusz13!C60</f>
        <v>0</v>
      </c>
      <c r="Q135" s="32">
        <f>Arkusz13!C76</f>
        <v>5</v>
      </c>
      <c r="R135" s="32">
        <f>Arkusz13!C92</f>
        <v>2</v>
      </c>
      <c r="S135" s="32">
        <f>Arkusz13!C108</f>
        <v>0</v>
      </c>
      <c r="T135" s="32">
        <f>Arkusz13!C124</f>
        <v>2</v>
      </c>
      <c r="U135" s="32">
        <f>Arkusz13!C140-SUM(N135:T135)</f>
        <v>6</v>
      </c>
      <c r="V135" s="175">
        <f t="shared" si="3"/>
        <v>19</v>
      </c>
      <c r="W135" s="176"/>
      <c r="Y135" s="3"/>
      <c r="Z135" s="6"/>
    </row>
    <row r="136" spans="1:28" x14ac:dyDescent="0.35">
      <c r="C136" s="179" t="s">
        <v>11</v>
      </c>
      <c r="D136" s="180"/>
      <c r="E136" s="180"/>
      <c r="F136" s="180"/>
      <c r="G136" s="180"/>
      <c r="H136" s="180"/>
      <c r="I136" s="180"/>
      <c r="J136" s="180"/>
      <c r="K136" s="180"/>
      <c r="L136" s="116">
        <f>Arkusz13!C14</f>
        <v>25</v>
      </c>
      <c r="M136" s="116"/>
      <c r="N136" s="32">
        <f>Arkusz13!C30</f>
        <v>8</v>
      </c>
      <c r="O136" s="32">
        <f>Arkusz13!C46</f>
        <v>0</v>
      </c>
      <c r="P136" s="32">
        <f>Arkusz13!C62</f>
        <v>0</v>
      </c>
      <c r="Q136" s="32">
        <f>Arkusz13!C78</f>
        <v>18</v>
      </c>
      <c r="R136" s="32">
        <f>Arkusz13!C94</f>
        <v>0</v>
      </c>
      <c r="S136" s="32">
        <f>Arkusz13!C110</f>
        <v>0</v>
      </c>
      <c r="T136" s="32">
        <f>Arkusz13!C126</f>
        <v>0</v>
      </c>
      <c r="U136" s="32">
        <f>Arkusz13!C142-SUM(N136:T136)</f>
        <v>20</v>
      </c>
      <c r="V136" s="175">
        <f t="shared" si="3"/>
        <v>46</v>
      </c>
      <c r="W136" s="176"/>
      <c r="Y136" s="3"/>
      <c r="Z136" s="6"/>
    </row>
    <row r="137" spans="1:28" x14ac:dyDescent="0.35">
      <c r="C137" s="177" t="s">
        <v>43</v>
      </c>
      <c r="D137" s="178"/>
      <c r="E137" s="178"/>
      <c r="F137" s="178"/>
      <c r="G137" s="178"/>
      <c r="H137" s="178"/>
      <c r="I137" s="178"/>
      <c r="J137" s="178"/>
      <c r="K137" s="178"/>
      <c r="L137" s="116">
        <f>Arkusz13!C15</f>
        <v>91</v>
      </c>
      <c r="M137" s="116"/>
      <c r="N137" s="32">
        <f>Arkusz13!C31</f>
        <v>71</v>
      </c>
      <c r="O137" s="32">
        <f>Arkusz13!C47</f>
        <v>7</v>
      </c>
      <c r="P137" s="32">
        <f>Arkusz13!C63</f>
        <v>9</v>
      </c>
      <c r="Q137" s="32">
        <f>Arkusz13!C79</f>
        <v>4</v>
      </c>
      <c r="R137" s="32">
        <f>Arkusz13!C95</f>
        <v>0</v>
      </c>
      <c r="S137" s="32">
        <f>Arkusz13!C111</f>
        <v>0</v>
      </c>
      <c r="T137" s="32">
        <f>Arkusz13!C127</f>
        <v>0</v>
      </c>
      <c r="U137" s="32">
        <f>Arkusz13!C143-SUM(N137:T137)</f>
        <v>29</v>
      </c>
      <c r="V137" s="175">
        <f t="shared" si="3"/>
        <v>120</v>
      </c>
      <c r="W137" s="176"/>
      <c r="Y137" s="3"/>
      <c r="Z137" s="6"/>
    </row>
    <row r="138" spans="1:28" x14ac:dyDescent="0.35">
      <c r="C138" s="179" t="s">
        <v>44</v>
      </c>
      <c r="D138" s="180"/>
      <c r="E138" s="180"/>
      <c r="F138" s="180"/>
      <c r="G138" s="180"/>
      <c r="H138" s="180"/>
      <c r="I138" s="180"/>
      <c r="J138" s="180"/>
      <c r="K138" s="180"/>
      <c r="L138" s="116">
        <f>Arkusz13!C16</f>
        <v>3</v>
      </c>
      <c r="M138" s="116"/>
      <c r="N138" s="32">
        <f>Arkusz13!C32</f>
        <v>1</v>
      </c>
      <c r="O138" s="32">
        <f>Arkusz13!C48</f>
        <v>1</v>
      </c>
      <c r="P138" s="32">
        <f>Arkusz13!C64</f>
        <v>0</v>
      </c>
      <c r="Q138" s="32">
        <f>Arkusz13!C80</f>
        <v>0</v>
      </c>
      <c r="R138" s="32">
        <f>Arkusz13!C96</f>
        <v>0</v>
      </c>
      <c r="S138" s="32">
        <f>Arkusz13!C112</f>
        <v>0</v>
      </c>
      <c r="T138" s="32">
        <f>Arkusz13!C128</f>
        <v>0</v>
      </c>
      <c r="U138" s="32">
        <f>Arkusz13!C144-SUM(N138:T138)</f>
        <v>1</v>
      </c>
      <c r="V138" s="175">
        <f t="shared" si="3"/>
        <v>3</v>
      </c>
      <c r="W138" s="176"/>
      <c r="Y138" s="3"/>
      <c r="Z138" s="6"/>
    </row>
    <row r="139" spans="1:28" ht="15" thickBot="1" x14ac:dyDescent="0.4">
      <c r="C139" s="302" t="s">
        <v>45</v>
      </c>
      <c r="D139" s="303"/>
      <c r="E139" s="303"/>
      <c r="F139" s="303"/>
      <c r="G139" s="303"/>
      <c r="H139" s="303"/>
      <c r="I139" s="303"/>
      <c r="J139" s="303"/>
      <c r="K139" s="303"/>
      <c r="L139" s="116">
        <f>Arkusz13!C17</f>
        <v>7</v>
      </c>
      <c r="M139" s="116"/>
      <c r="N139" s="32">
        <f>Arkusz13!C33</f>
        <v>3</v>
      </c>
      <c r="O139" s="32">
        <f>Arkusz13!C49</f>
        <v>0</v>
      </c>
      <c r="P139" s="32">
        <f>Arkusz13!C65</f>
        <v>0</v>
      </c>
      <c r="Q139" s="32">
        <f>Arkusz13!C81</f>
        <v>3</v>
      </c>
      <c r="R139" s="32">
        <f>Arkusz13!C97</f>
        <v>0</v>
      </c>
      <c r="S139" s="32">
        <f>Arkusz13!C113</f>
        <v>0</v>
      </c>
      <c r="T139" s="32">
        <f>Arkusz13!C129</f>
        <v>0</v>
      </c>
      <c r="U139" s="32">
        <f>Arkusz13!C145-SUM(N139:T139)</f>
        <v>2</v>
      </c>
      <c r="V139" s="175">
        <f t="shared" si="3"/>
        <v>8</v>
      </c>
      <c r="W139" s="176"/>
      <c r="Y139" s="3"/>
      <c r="Z139" s="6"/>
      <c r="AB139" s="55"/>
    </row>
    <row r="140" spans="1:28" ht="15" thickBot="1" x14ac:dyDescent="0.4">
      <c r="C140" s="277" t="s">
        <v>1</v>
      </c>
      <c r="D140" s="278"/>
      <c r="E140" s="278"/>
      <c r="F140" s="278"/>
      <c r="G140" s="278"/>
      <c r="H140" s="278"/>
      <c r="I140" s="278"/>
      <c r="J140" s="278"/>
      <c r="K140" s="278"/>
      <c r="L140" s="270">
        <f>SUM(L125:L139)</f>
        <v>12103</v>
      </c>
      <c r="M140" s="270"/>
      <c r="N140" s="33">
        <f t="shared" ref="N140:V140" si="4">SUM(N125:N139)</f>
        <v>2961</v>
      </c>
      <c r="O140" s="33">
        <f t="shared" si="4"/>
        <v>4490</v>
      </c>
      <c r="P140" s="33">
        <f t="shared" si="4"/>
        <v>3355</v>
      </c>
      <c r="Q140" s="33">
        <f t="shared" si="4"/>
        <v>241</v>
      </c>
      <c r="R140" s="33">
        <f t="shared" si="4"/>
        <v>2</v>
      </c>
      <c r="S140" s="33">
        <f t="shared" si="4"/>
        <v>0</v>
      </c>
      <c r="T140" s="33">
        <f t="shared" si="4"/>
        <v>2</v>
      </c>
      <c r="U140" s="33">
        <f t="shared" si="4"/>
        <v>2348</v>
      </c>
      <c r="V140" s="270">
        <f t="shared" si="4"/>
        <v>13399</v>
      </c>
      <c r="W140" s="309"/>
      <c r="Y140" s="3"/>
      <c r="Z140" s="6"/>
      <c r="AA140" s="55"/>
      <c r="AB140" s="55"/>
    </row>
    <row r="141" spans="1:28" x14ac:dyDescent="0.35">
      <c r="A141" s="34"/>
      <c r="B141" s="34"/>
      <c r="C141" s="34"/>
      <c r="D141" s="34"/>
      <c r="E141" s="34"/>
      <c r="F141" s="34"/>
      <c r="G141" s="34"/>
      <c r="H141" s="34"/>
      <c r="I141" s="34"/>
      <c r="J141" s="35"/>
      <c r="K141" s="35"/>
      <c r="L141" s="35"/>
      <c r="M141" s="35"/>
      <c r="N141" s="35"/>
      <c r="O141" s="35"/>
      <c r="P141" s="35"/>
      <c r="Q141" s="35"/>
      <c r="R141" s="35"/>
      <c r="S141" s="35"/>
      <c r="T141" s="35"/>
    </row>
    <row r="165" spans="1:25" ht="15" thickBot="1" x14ac:dyDescent="0.4"/>
    <row r="166" spans="1:25" ht="31.5" customHeight="1" x14ac:dyDescent="0.35">
      <c r="D166" s="268" t="s">
        <v>2</v>
      </c>
      <c r="E166" s="269"/>
      <c r="F166" s="269"/>
      <c r="G166" s="269"/>
      <c r="H166" s="269"/>
      <c r="I166" s="269"/>
      <c r="J166" s="269"/>
      <c r="K166" s="269"/>
      <c r="L166" s="269" t="s">
        <v>3</v>
      </c>
      <c r="M166" s="269"/>
      <c r="N166" s="131" t="s">
        <v>86</v>
      </c>
      <c r="O166" s="131"/>
      <c r="P166" s="131"/>
      <c r="Q166" s="306" t="s">
        <v>87</v>
      </c>
      <c r="R166" s="307"/>
      <c r="S166" s="308"/>
    </row>
    <row r="167" spans="1:25" ht="15" thickBot="1" x14ac:dyDescent="0.4">
      <c r="D167" s="230" t="s">
        <v>85</v>
      </c>
      <c r="E167" s="231"/>
      <c r="F167" s="231"/>
      <c r="G167" s="231"/>
      <c r="H167" s="231"/>
      <c r="I167" s="231"/>
      <c r="J167" s="231"/>
      <c r="K167" s="231"/>
      <c r="L167" s="229">
        <f>Arkusz14!B2</f>
        <v>11</v>
      </c>
      <c r="M167" s="229"/>
      <c r="N167" s="229">
        <f>Arkusz14!B3</f>
        <v>8</v>
      </c>
      <c r="O167" s="229"/>
      <c r="P167" s="229"/>
      <c r="Q167" s="279">
        <f>Arkusz14!B4</f>
        <v>1</v>
      </c>
      <c r="R167" s="280"/>
      <c r="S167" s="281"/>
    </row>
    <row r="168" spans="1:25" x14ac:dyDescent="0.35">
      <c r="A168" s="24"/>
      <c r="B168" s="24"/>
      <c r="C168" s="24"/>
      <c r="D168" s="24"/>
      <c r="E168" s="24"/>
      <c r="F168" s="24"/>
      <c r="G168" s="24"/>
      <c r="H168" s="24"/>
      <c r="I168" s="24"/>
      <c r="J168" s="24"/>
      <c r="K168" s="24"/>
      <c r="L168" s="24"/>
      <c r="M168" s="24"/>
      <c r="N168" s="24"/>
      <c r="O168" s="24"/>
      <c r="P168" s="24"/>
      <c r="Q168" s="24"/>
      <c r="R168" s="24"/>
      <c r="S168" s="24"/>
      <c r="T168" s="24"/>
      <c r="U168" s="24"/>
    </row>
    <row r="169" spans="1:25" x14ac:dyDescent="0.35">
      <c r="A169" s="312" t="s">
        <v>171</v>
      </c>
      <c r="B169" s="313"/>
      <c r="C169" s="313"/>
      <c r="D169" s="313"/>
      <c r="E169" s="313"/>
      <c r="F169" s="313"/>
      <c r="G169" s="313"/>
      <c r="H169" s="313"/>
      <c r="I169" s="313"/>
      <c r="J169" s="313"/>
      <c r="K169" s="313"/>
      <c r="L169" s="313"/>
      <c r="M169" s="313"/>
      <c r="N169" s="313"/>
      <c r="O169" s="313"/>
      <c r="P169" s="313"/>
      <c r="Q169" s="313"/>
      <c r="R169" s="313"/>
      <c r="S169" s="313"/>
      <c r="T169" s="313"/>
      <c r="U169" s="313"/>
      <c r="V169" s="313"/>
      <c r="W169" s="313"/>
      <c r="X169" s="313"/>
      <c r="Y169" s="313"/>
    </row>
    <row r="170" spans="1:25" x14ac:dyDescent="0.35">
      <c r="A170" s="313"/>
      <c r="B170" s="313"/>
      <c r="C170" s="313"/>
      <c r="D170" s="313"/>
      <c r="E170" s="313"/>
      <c r="F170" s="313"/>
      <c r="G170" s="313"/>
      <c r="H170" s="313"/>
      <c r="I170" s="313"/>
      <c r="J170" s="313"/>
      <c r="K170" s="313"/>
      <c r="L170" s="313"/>
      <c r="M170" s="313"/>
      <c r="N170" s="313"/>
      <c r="O170" s="313"/>
      <c r="P170" s="313"/>
      <c r="Q170" s="313"/>
      <c r="R170" s="313"/>
      <c r="S170" s="313"/>
      <c r="T170" s="313"/>
      <c r="U170" s="313"/>
      <c r="V170" s="313"/>
      <c r="W170" s="313"/>
      <c r="X170" s="313"/>
      <c r="Y170" s="313"/>
    </row>
    <row r="171" spans="1:25" x14ac:dyDescent="0.35">
      <c r="A171" s="313"/>
      <c r="B171" s="313"/>
      <c r="C171" s="313"/>
      <c r="D171" s="313"/>
      <c r="E171" s="313"/>
      <c r="F171" s="313"/>
      <c r="G171" s="313"/>
      <c r="H171" s="313"/>
      <c r="I171" s="313"/>
      <c r="J171" s="313"/>
      <c r="K171" s="313"/>
      <c r="L171" s="313"/>
      <c r="M171" s="313"/>
      <c r="N171" s="313"/>
      <c r="O171" s="313"/>
      <c r="P171" s="313"/>
      <c r="Q171" s="313"/>
      <c r="R171" s="313"/>
      <c r="S171" s="313"/>
      <c r="T171" s="313"/>
      <c r="U171" s="313"/>
      <c r="V171" s="313"/>
      <c r="W171" s="313"/>
      <c r="X171" s="313"/>
      <c r="Y171" s="313"/>
    </row>
    <row r="172" spans="1:25" s="54" customFormat="1" x14ac:dyDescent="0.35">
      <c r="A172" s="313"/>
      <c r="B172" s="313"/>
      <c r="C172" s="313"/>
      <c r="D172" s="313"/>
      <c r="E172" s="313"/>
      <c r="F172" s="313"/>
      <c r="G172" s="313"/>
      <c r="H172" s="313"/>
      <c r="I172" s="313"/>
      <c r="J172" s="313"/>
      <c r="K172" s="313"/>
      <c r="L172" s="313"/>
      <c r="M172" s="313"/>
      <c r="N172" s="313"/>
      <c r="O172" s="313"/>
      <c r="P172" s="313"/>
      <c r="Q172" s="313"/>
      <c r="R172" s="313"/>
      <c r="S172" s="313"/>
      <c r="T172" s="313"/>
      <c r="U172" s="313"/>
      <c r="V172" s="313"/>
      <c r="W172" s="313"/>
      <c r="X172" s="313"/>
      <c r="Y172" s="313"/>
    </row>
    <row r="173" spans="1:25" s="54" customFormat="1" x14ac:dyDescent="0.35">
      <c r="A173" s="313"/>
      <c r="B173" s="313"/>
      <c r="C173" s="313"/>
      <c r="D173" s="313"/>
      <c r="E173" s="313"/>
      <c r="F173" s="313"/>
      <c r="G173" s="313"/>
      <c r="H173" s="313"/>
      <c r="I173" s="313"/>
      <c r="J173" s="313"/>
      <c r="K173" s="313"/>
      <c r="L173" s="313"/>
      <c r="M173" s="313"/>
      <c r="N173" s="313"/>
      <c r="O173" s="313"/>
      <c r="P173" s="313"/>
      <c r="Q173" s="313"/>
      <c r="R173" s="313"/>
      <c r="S173" s="313"/>
      <c r="T173" s="313"/>
      <c r="U173" s="313"/>
      <c r="V173" s="313"/>
      <c r="W173" s="313"/>
      <c r="X173" s="313"/>
      <c r="Y173" s="313"/>
    </row>
    <row r="174" spans="1:25" s="54" customFormat="1" x14ac:dyDescent="0.35">
      <c r="A174" s="313"/>
      <c r="B174" s="313"/>
      <c r="C174" s="313"/>
      <c r="D174" s="313"/>
      <c r="E174" s="313"/>
      <c r="F174" s="313"/>
      <c r="G174" s="313"/>
      <c r="H174" s="313"/>
      <c r="I174" s="313"/>
      <c r="J174" s="313"/>
      <c r="K174" s="313"/>
      <c r="L174" s="313"/>
      <c r="M174" s="313"/>
      <c r="N174" s="313"/>
      <c r="O174" s="313"/>
      <c r="P174" s="313"/>
      <c r="Q174" s="313"/>
      <c r="R174" s="313"/>
      <c r="S174" s="313"/>
      <c r="T174" s="313"/>
      <c r="U174" s="313"/>
      <c r="V174" s="313"/>
      <c r="W174" s="313"/>
      <c r="X174" s="313"/>
      <c r="Y174" s="313"/>
    </row>
    <row r="175" spans="1:25" s="54" customFormat="1" x14ac:dyDescent="0.35">
      <c r="A175" s="313"/>
      <c r="B175" s="313"/>
      <c r="C175" s="313"/>
      <c r="D175" s="313"/>
      <c r="E175" s="313"/>
      <c r="F175" s="313"/>
      <c r="G175" s="313"/>
      <c r="H175" s="313"/>
      <c r="I175" s="313"/>
      <c r="J175" s="313"/>
      <c r="K175" s="313"/>
      <c r="L175" s="313"/>
      <c r="M175" s="313"/>
      <c r="N175" s="313"/>
      <c r="O175" s="313"/>
      <c r="P175" s="313"/>
      <c r="Q175" s="313"/>
      <c r="R175" s="313"/>
      <c r="S175" s="313"/>
      <c r="T175" s="313"/>
      <c r="U175" s="313"/>
      <c r="V175" s="313"/>
      <c r="W175" s="313"/>
      <c r="X175" s="313"/>
      <c r="Y175" s="313"/>
    </row>
    <row r="176" spans="1:25" s="54" customFormat="1" x14ac:dyDescent="0.35">
      <c r="A176" s="313"/>
      <c r="B176" s="313"/>
      <c r="C176" s="313"/>
      <c r="D176" s="313"/>
      <c r="E176" s="313"/>
      <c r="F176" s="313"/>
      <c r="G176" s="313"/>
      <c r="H176" s="313"/>
      <c r="I176" s="313"/>
      <c r="J176" s="313"/>
      <c r="K176" s="313"/>
      <c r="L176" s="313"/>
      <c r="M176" s="313"/>
      <c r="N176" s="313"/>
      <c r="O176" s="313"/>
      <c r="P176" s="313"/>
      <c r="Q176" s="313"/>
      <c r="R176" s="313"/>
      <c r="S176" s="313"/>
      <c r="T176" s="313"/>
      <c r="U176" s="313"/>
      <c r="V176" s="313"/>
      <c r="W176" s="313"/>
      <c r="X176" s="313"/>
      <c r="Y176" s="313"/>
    </row>
    <row r="177" spans="1:29" s="54" customFormat="1" x14ac:dyDescent="0.35">
      <c r="A177" s="313"/>
      <c r="B177" s="313"/>
      <c r="C177" s="313"/>
      <c r="D177" s="313"/>
      <c r="E177" s="313"/>
      <c r="F177" s="313"/>
      <c r="G177" s="313"/>
      <c r="H177" s="313"/>
      <c r="I177" s="313"/>
      <c r="J177" s="313"/>
      <c r="K177" s="313"/>
      <c r="L177" s="313"/>
      <c r="M177" s="313"/>
      <c r="N177" s="313"/>
      <c r="O177" s="313"/>
      <c r="P177" s="313"/>
      <c r="Q177" s="313"/>
      <c r="R177" s="313"/>
      <c r="S177" s="313"/>
      <c r="T177" s="313"/>
      <c r="U177" s="313"/>
      <c r="V177" s="313"/>
      <c r="W177" s="313"/>
      <c r="X177" s="313"/>
      <c r="Y177" s="313"/>
    </row>
    <row r="178" spans="1:29" s="54" customFormat="1" x14ac:dyDescent="0.35">
      <c r="A178" s="313"/>
      <c r="B178" s="313"/>
      <c r="C178" s="313"/>
      <c r="D178" s="313"/>
      <c r="E178" s="313"/>
      <c r="F178" s="313"/>
      <c r="G178" s="313"/>
      <c r="H178" s="313"/>
      <c r="I178" s="313"/>
      <c r="J178" s="313"/>
      <c r="K178" s="313"/>
      <c r="L178" s="313"/>
      <c r="M178" s="313"/>
      <c r="N178" s="313"/>
      <c r="O178" s="313"/>
      <c r="P178" s="313"/>
      <c r="Q178" s="313"/>
      <c r="R178" s="313"/>
      <c r="S178" s="313"/>
      <c r="T178" s="313"/>
      <c r="U178" s="313"/>
      <c r="V178" s="313"/>
      <c r="W178" s="313"/>
      <c r="X178" s="313"/>
      <c r="Y178" s="313"/>
      <c r="AC178" s="55"/>
    </row>
    <row r="179" spans="1:29" s="54" customFormat="1" x14ac:dyDescent="0.35">
      <c r="A179" s="313"/>
      <c r="B179" s="313"/>
      <c r="C179" s="313"/>
      <c r="D179" s="313"/>
      <c r="E179" s="313"/>
      <c r="F179" s="313"/>
      <c r="G179" s="313"/>
      <c r="H179" s="313"/>
      <c r="I179" s="313"/>
      <c r="J179" s="313"/>
      <c r="K179" s="313"/>
      <c r="L179" s="313"/>
      <c r="M179" s="313"/>
      <c r="N179" s="313"/>
      <c r="O179" s="313"/>
      <c r="P179" s="313"/>
      <c r="Q179" s="313"/>
      <c r="R179" s="313"/>
      <c r="S179" s="313"/>
      <c r="T179" s="313"/>
      <c r="U179" s="313"/>
      <c r="V179" s="313"/>
      <c r="W179" s="313"/>
      <c r="X179" s="313"/>
      <c r="Y179" s="313"/>
    </row>
    <row r="180" spans="1:29" s="54" customFormat="1" x14ac:dyDescent="0.35">
      <c r="A180" s="313"/>
      <c r="B180" s="313"/>
      <c r="C180" s="313"/>
      <c r="D180" s="313"/>
      <c r="E180" s="313"/>
      <c r="F180" s="313"/>
      <c r="G180" s="313"/>
      <c r="H180" s="313"/>
      <c r="I180" s="313"/>
      <c r="J180" s="313"/>
      <c r="K180" s="313"/>
      <c r="L180" s="313"/>
      <c r="M180" s="313"/>
      <c r="N180" s="313"/>
      <c r="O180" s="313"/>
      <c r="P180" s="313"/>
      <c r="Q180" s="313"/>
      <c r="R180" s="313"/>
      <c r="S180" s="313"/>
      <c r="T180" s="313"/>
      <c r="U180" s="313"/>
      <c r="V180" s="313"/>
      <c r="W180" s="313"/>
      <c r="X180" s="313"/>
      <c r="Y180" s="313"/>
    </row>
    <row r="181" spans="1:29" s="54" customFormat="1" x14ac:dyDescent="0.35">
      <c r="A181" s="313"/>
      <c r="B181" s="313"/>
      <c r="C181" s="313"/>
      <c r="D181" s="313"/>
      <c r="E181" s="313"/>
      <c r="F181" s="313"/>
      <c r="G181" s="313"/>
      <c r="H181" s="313"/>
      <c r="I181" s="313"/>
      <c r="J181" s="313"/>
      <c r="K181" s="313"/>
      <c r="L181" s="313"/>
      <c r="M181" s="313"/>
      <c r="N181" s="313"/>
      <c r="O181" s="313"/>
      <c r="P181" s="313"/>
      <c r="Q181" s="313"/>
      <c r="R181" s="313"/>
      <c r="S181" s="313"/>
      <c r="T181" s="313"/>
      <c r="U181" s="313"/>
      <c r="V181" s="313"/>
      <c r="W181" s="313"/>
      <c r="X181" s="313"/>
      <c r="Y181" s="313"/>
    </row>
    <row r="182" spans="1:29" s="60" customFormat="1" x14ac:dyDescent="0.35">
      <c r="A182" s="313"/>
      <c r="B182" s="313"/>
      <c r="C182" s="313"/>
      <c r="D182" s="313"/>
      <c r="E182" s="313"/>
      <c r="F182" s="313"/>
      <c r="G182" s="313"/>
      <c r="H182" s="313"/>
      <c r="I182" s="313"/>
      <c r="J182" s="313"/>
      <c r="K182" s="313"/>
      <c r="L182" s="313"/>
      <c r="M182" s="313"/>
      <c r="N182" s="313"/>
      <c r="O182" s="313"/>
      <c r="P182" s="313"/>
      <c r="Q182" s="313"/>
      <c r="R182" s="313"/>
      <c r="S182" s="313"/>
      <c r="T182" s="313"/>
      <c r="U182" s="313"/>
      <c r="V182" s="313"/>
      <c r="W182" s="313"/>
      <c r="X182" s="313"/>
      <c r="Y182" s="313"/>
    </row>
    <row r="183" spans="1:29" s="60" customFormat="1" x14ac:dyDescent="0.35">
      <c r="A183" s="313"/>
      <c r="B183" s="313"/>
      <c r="C183" s="313"/>
      <c r="D183" s="313"/>
      <c r="E183" s="313"/>
      <c r="F183" s="313"/>
      <c r="G183" s="313"/>
      <c r="H183" s="313"/>
      <c r="I183" s="313"/>
      <c r="J183" s="313"/>
      <c r="K183" s="313"/>
      <c r="L183" s="313"/>
      <c r="M183" s="313"/>
      <c r="N183" s="313"/>
      <c r="O183" s="313"/>
      <c r="P183" s="313"/>
      <c r="Q183" s="313"/>
      <c r="R183" s="313"/>
      <c r="S183" s="313"/>
      <c r="T183" s="313"/>
      <c r="U183" s="313"/>
      <c r="V183" s="313"/>
      <c r="W183" s="313"/>
      <c r="X183" s="313"/>
      <c r="Y183" s="313"/>
    </row>
    <row r="184" spans="1:29" s="60" customFormat="1" x14ac:dyDescent="0.35">
      <c r="A184" s="313"/>
      <c r="B184" s="313"/>
      <c r="C184" s="313"/>
      <c r="D184" s="313"/>
      <c r="E184" s="313"/>
      <c r="F184" s="313"/>
      <c r="G184" s="313"/>
      <c r="H184" s="313"/>
      <c r="I184" s="313"/>
      <c r="J184" s="313"/>
      <c r="K184" s="313"/>
      <c r="L184" s="313"/>
      <c r="M184" s="313"/>
      <c r="N184" s="313"/>
      <c r="O184" s="313"/>
      <c r="P184" s="313"/>
      <c r="Q184" s="313"/>
      <c r="R184" s="313"/>
      <c r="S184" s="313"/>
      <c r="T184" s="313"/>
      <c r="U184" s="313"/>
      <c r="V184" s="313"/>
      <c r="W184" s="313"/>
      <c r="X184" s="313"/>
      <c r="Y184" s="313"/>
    </row>
    <row r="185" spans="1:29" s="60" customFormat="1" x14ac:dyDescent="0.35">
      <c r="A185" s="313"/>
      <c r="B185" s="313"/>
      <c r="C185" s="313"/>
      <c r="D185" s="313"/>
      <c r="E185" s="313"/>
      <c r="F185" s="313"/>
      <c r="G185" s="313"/>
      <c r="H185" s="313"/>
      <c r="I185" s="313"/>
      <c r="J185" s="313"/>
      <c r="K185" s="313"/>
      <c r="L185" s="313"/>
      <c r="M185" s="313"/>
      <c r="N185" s="313"/>
      <c r="O185" s="313"/>
      <c r="P185" s="313"/>
      <c r="Q185" s="313"/>
      <c r="R185" s="313"/>
      <c r="S185" s="313"/>
      <c r="T185" s="313"/>
      <c r="U185" s="313"/>
      <c r="V185" s="313"/>
      <c r="W185" s="313"/>
      <c r="X185" s="313"/>
      <c r="Y185" s="313"/>
    </row>
    <row r="186" spans="1:29" s="60" customFormat="1" x14ac:dyDescent="0.35">
      <c r="A186" s="313"/>
      <c r="B186" s="313"/>
      <c r="C186" s="313"/>
      <c r="D186" s="313"/>
      <c r="E186" s="313"/>
      <c r="F186" s="313"/>
      <c r="G186" s="313"/>
      <c r="H186" s="313"/>
      <c r="I186" s="313"/>
      <c r="J186" s="313"/>
      <c r="K186" s="313"/>
      <c r="L186" s="313"/>
      <c r="M186" s="313"/>
      <c r="N186" s="313"/>
      <c r="O186" s="313"/>
      <c r="P186" s="313"/>
      <c r="Q186" s="313"/>
      <c r="R186" s="313"/>
      <c r="S186" s="313"/>
      <c r="T186" s="313"/>
      <c r="U186" s="313"/>
      <c r="V186" s="313"/>
      <c r="W186" s="313"/>
      <c r="X186" s="313"/>
      <c r="Y186" s="313"/>
    </row>
    <row r="187" spans="1:29" s="54" customFormat="1" x14ac:dyDescent="0.35">
      <c r="A187" s="313"/>
      <c r="B187" s="313"/>
      <c r="C187" s="313"/>
      <c r="D187" s="313"/>
      <c r="E187" s="313"/>
      <c r="F187" s="313"/>
      <c r="G187" s="313"/>
      <c r="H187" s="313"/>
      <c r="I187" s="313"/>
      <c r="J187" s="313"/>
      <c r="K187" s="313"/>
      <c r="L187" s="313"/>
      <c r="M187" s="313"/>
      <c r="N187" s="313"/>
      <c r="O187" s="313"/>
      <c r="P187" s="313"/>
      <c r="Q187" s="313"/>
      <c r="R187" s="313"/>
      <c r="S187" s="313"/>
      <c r="T187" s="313"/>
      <c r="U187" s="313"/>
      <c r="V187" s="313"/>
      <c r="W187" s="313"/>
      <c r="X187" s="313"/>
      <c r="Y187" s="313"/>
    </row>
    <row r="189" spans="1:29" x14ac:dyDescent="0.35">
      <c r="A189" s="136" t="s">
        <v>142</v>
      </c>
      <c r="B189" s="136"/>
      <c r="C189" s="136"/>
      <c r="D189" s="136"/>
      <c r="E189" s="136"/>
      <c r="F189" s="136"/>
      <c r="G189" s="136"/>
      <c r="H189" s="136"/>
      <c r="I189" s="136"/>
      <c r="J189" s="136"/>
      <c r="K189" s="136"/>
      <c r="L189" s="136"/>
      <c r="M189" s="136"/>
      <c r="N189" s="136"/>
      <c r="O189" s="136"/>
      <c r="P189" s="136"/>
      <c r="Q189" s="136"/>
      <c r="R189" s="136"/>
      <c r="S189" s="136"/>
      <c r="T189" s="136"/>
      <c r="U189" s="136"/>
    </row>
    <row r="190" spans="1:29" ht="15" thickBot="1" x14ac:dyDescent="0.4"/>
    <row r="191" spans="1:29" x14ac:dyDescent="0.35">
      <c r="G191" s="220" t="s">
        <v>23</v>
      </c>
      <c r="H191" s="221"/>
      <c r="I191" s="221"/>
      <c r="J191" s="221"/>
      <c r="K191" s="90" t="s">
        <v>8</v>
      </c>
      <c r="L191" s="183"/>
    </row>
    <row r="192" spans="1:29" x14ac:dyDescent="0.35">
      <c r="G192" s="284" t="s">
        <v>13</v>
      </c>
      <c r="H192" s="285"/>
      <c r="I192" s="285"/>
      <c r="J192" s="285"/>
      <c r="K192" s="175">
        <v>948</v>
      </c>
      <c r="L192" s="176"/>
    </row>
    <row r="193" spans="1:25" x14ac:dyDescent="0.35">
      <c r="G193" s="286" t="s">
        <v>14</v>
      </c>
      <c r="H193" s="287"/>
      <c r="I193" s="287"/>
      <c r="J193" s="287"/>
      <c r="K193" s="175">
        <v>2095</v>
      </c>
      <c r="L193" s="176"/>
      <c r="O193" s="55"/>
    </row>
    <row r="194" spans="1:25" x14ac:dyDescent="0.35">
      <c r="G194" s="284" t="s">
        <v>15</v>
      </c>
      <c r="H194" s="285"/>
      <c r="I194" s="285"/>
      <c r="J194" s="285"/>
      <c r="K194" s="175">
        <v>99</v>
      </c>
      <c r="L194" s="176"/>
      <c r="O194" s="55"/>
    </row>
    <row r="195" spans="1:25" x14ac:dyDescent="0.35">
      <c r="G195" s="286" t="s">
        <v>80</v>
      </c>
      <c r="H195" s="287"/>
      <c r="I195" s="287"/>
      <c r="J195" s="287"/>
      <c r="K195" s="175">
        <v>414</v>
      </c>
      <c r="L195" s="176"/>
      <c r="O195" s="55"/>
    </row>
    <row r="196" spans="1:25" x14ac:dyDescent="0.35">
      <c r="G196" s="284" t="s">
        <v>81</v>
      </c>
      <c r="H196" s="285"/>
      <c r="I196" s="285"/>
      <c r="J196" s="285"/>
      <c r="K196" s="175">
        <v>0</v>
      </c>
      <c r="L196" s="176"/>
      <c r="O196" s="55"/>
    </row>
    <row r="197" spans="1:25" x14ac:dyDescent="0.35">
      <c r="G197" s="227" t="s">
        <v>91</v>
      </c>
      <c r="H197" s="228"/>
      <c r="I197" s="228"/>
      <c r="J197" s="228"/>
      <c r="K197" s="175">
        <v>49</v>
      </c>
      <c r="L197" s="176"/>
    </row>
    <row r="198" spans="1:25" x14ac:dyDescent="0.35">
      <c r="G198" s="282" t="s">
        <v>16</v>
      </c>
      <c r="H198" s="283"/>
      <c r="I198" s="283"/>
      <c r="J198" s="283"/>
      <c r="K198" s="175">
        <v>41</v>
      </c>
      <c r="L198" s="176"/>
    </row>
    <row r="199" spans="1:25" x14ac:dyDescent="0.35">
      <c r="G199" s="227" t="s">
        <v>17</v>
      </c>
      <c r="H199" s="228"/>
      <c r="I199" s="228"/>
      <c r="J199" s="228"/>
      <c r="K199" s="175">
        <v>223</v>
      </c>
      <c r="L199" s="176"/>
    </row>
    <row r="200" spans="1:25" x14ac:dyDescent="0.35">
      <c r="G200" s="282" t="s">
        <v>18</v>
      </c>
      <c r="H200" s="283"/>
      <c r="I200" s="283"/>
      <c r="J200" s="283"/>
      <c r="K200" s="175">
        <v>79</v>
      </c>
      <c r="L200" s="176"/>
    </row>
    <row r="201" spans="1:25" x14ac:dyDescent="0.35">
      <c r="G201" s="227" t="s">
        <v>19</v>
      </c>
      <c r="H201" s="228"/>
      <c r="I201" s="228"/>
      <c r="J201" s="228"/>
      <c r="K201" s="175">
        <v>48</v>
      </c>
      <c r="L201" s="176"/>
    </row>
    <row r="202" spans="1:25" ht="15" thickBot="1" x14ac:dyDescent="0.4">
      <c r="G202" s="292" t="s">
        <v>82</v>
      </c>
      <c r="H202" s="293"/>
      <c r="I202" s="293"/>
      <c r="J202" s="293"/>
      <c r="K202" s="175">
        <v>1021</v>
      </c>
      <c r="L202" s="176"/>
    </row>
    <row r="203" spans="1:25" ht="15" thickBot="1" x14ac:dyDescent="0.4">
      <c r="G203" s="310" t="s">
        <v>1</v>
      </c>
      <c r="H203" s="311"/>
      <c r="I203" s="311"/>
      <c r="J203" s="311"/>
      <c r="K203" s="98">
        <f>SUM(K192:L202)</f>
        <v>5017</v>
      </c>
      <c r="L203" s="99"/>
    </row>
    <row r="205" spans="1:25" x14ac:dyDescent="0.35">
      <c r="A205" s="312" t="s">
        <v>172</v>
      </c>
      <c r="B205" s="313"/>
      <c r="C205" s="313"/>
      <c r="D205" s="313"/>
      <c r="E205" s="313"/>
      <c r="F205" s="313"/>
      <c r="G205" s="313"/>
      <c r="H205" s="313"/>
      <c r="I205" s="313"/>
      <c r="J205" s="313"/>
      <c r="K205" s="313"/>
      <c r="L205" s="313"/>
      <c r="M205" s="313"/>
      <c r="N205" s="313"/>
      <c r="O205" s="313"/>
      <c r="P205" s="313"/>
      <c r="Q205" s="313"/>
      <c r="R205" s="313"/>
      <c r="S205" s="313"/>
      <c r="T205" s="313"/>
      <c r="U205" s="313"/>
      <c r="V205" s="313"/>
      <c r="W205" s="313"/>
      <c r="X205" s="313"/>
      <c r="Y205" s="313"/>
    </row>
    <row r="206" spans="1:25" x14ac:dyDescent="0.35">
      <c r="A206" s="313"/>
      <c r="B206" s="313"/>
      <c r="C206" s="313"/>
      <c r="D206" s="313"/>
      <c r="E206" s="313"/>
      <c r="F206" s="313"/>
      <c r="G206" s="313"/>
      <c r="H206" s="313"/>
      <c r="I206" s="313"/>
      <c r="J206" s="313"/>
      <c r="K206" s="313"/>
      <c r="L206" s="313"/>
      <c r="M206" s="313"/>
      <c r="N206" s="313"/>
      <c r="O206" s="313"/>
      <c r="P206" s="313"/>
      <c r="Q206" s="313"/>
      <c r="R206" s="313"/>
      <c r="S206" s="313"/>
      <c r="T206" s="313"/>
      <c r="U206" s="313"/>
      <c r="V206" s="313"/>
      <c r="W206" s="313"/>
      <c r="X206" s="313"/>
      <c r="Y206" s="313"/>
    </row>
    <row r="207" spans="1:25" x14ac:dyDescent="0.35">
      <c r="A207" s="313"/>
      <c r="B207" s="313"/>
      <c r="C207" s="313"/>
      <c r="D207" s="313"/>
      <c r="E207" s="313"/>
      <c r="F207" s="313"/>
      <c r="G207" s="313"/>
      <c r="H207" s="313"/>
      <c r="I207" s="313"/>
      <c r="J207" s="313"/>
      <c r="K207" s="313"/>
      <c r="L207" s="313"/>
      <c r="M207" s="313"/>
      <c r="N207" s="313"/>
      <c r="O207" s="313"/>
      <c r="P207" s="313"/>
      <c r="Q207" s="313"/>
      <c r="R207" s="313"/>
      <c r="S207" s="313"/>
      <c r="T207" s="313"/>
      <c r="U207" s="313"/>
      <c r="V207" s="313"/>
      <c r="W207" s="313"/>
      <c r="X207" s="313"/>
      <c r="Y207" s="313"/>
    </row>
    <row r="208" spans="1:25" x14ac:dyDescent="0.35">
      <c r="A208" s="313"/>
      <c r="B208" s="313"/>
      <c r="C208" s="313"/>
      <c r="D208" s="313"/>
      <c r="E208" s="313"/>
      <c r="F208" s="313"/>
      <c r="G208" s="313"/>
      <c r="H208" s="313"/>
      <c r="I208" s="313"/>
      <c r="J208" s="313"/>
      <c r="K208" s="313"/>
      <c r="L208" s="313"/>
      <c r="M208" s="313"/>
      <c r="N208" s="313"/>
      <c r="O208" s="313"/>
      <c r="P208" s="313"/>
      <c r="Q208" s="313"/>
      <c r="R208" s="313"/>
      <c r="S208" s="313"/>
      <c r="T208" s="313"/>
      <c r="U208" s="313"/>
      <c r="V208" s="313"/>
      <c r="W208" s="313"/>
      <c r="X208" s="313"/>
      <c r="Y208" s="313"/>
    </row>
    <row r="209" spans="1:25" x14ac:dyDescent="0.35">
      <c r="A209" s="313"/>
      <c r="B209" s="313"/>
      <c r="C209" s="313"/>
      <c r="D209" s="313"/>
      <c r="E209" s="313"/>
      <c r="F209" s="313"/>
      <c r="G209" s="313"/>
      <c r="H209" s="313"/>
      <c r="I209" s="313"/>
      <c r="J209" s="313"/>
      <c r="K209" s="313"/>
      <c r="L209" s="313"/>
      <c r="M209" s="313"/>
      <c r="N209" s="313"/>
      <c r="O209" s="313"/>
      <c r="P209" s="313"/>
      <c r="Q209" s="313"/>
      <c r="R209" s="313"/>
      <c r="S209" s="313"/>
      <c r="T209" s="313"/>
      <c r="U209" s="313"/>
      <c r="V209" s="313"/>
      <c r="W209" s="313"/>
      <c r="X209" s="313"/>
      <c r="Y209" s="313"/>
    </row>
    <row r="210" spans="1:25" x14ac:dyDescent="0.35">
      <c r="A210" s="313"/>
      <c r="B210" s="313"/>
      <c r="C210" s="313"/>
      <c r="D210" s="313"/>
      <c r="E210" s="313"/>
      <c r="F210" s="313"/>
      <c r="G210" s="313"/>
      <c r="H210" s="313"/>
      <c r="I210" s="313"/>
      <c r="J210" s="313"/>
      <c r="K210" s="313"/>
      <c r="L210" s="313"/>
      <c r="M210" s="313"/>
      <c r="N210" s="313"/>
      <c r="O210" s="313"/>
      <c r="P210" s="313"/>
      <c r="Q210" s="313"/>
      <c r="R210" s="313"/>
      <c r="S210" s="313"/>
      <c r="T210" s="313"/>
      <c r="U210" s="313"/>
      <c r="V210" s="313"/>
      <c r="W210" s="313"/>
      <c r="X210" s="313"/>
      <c r="Y210" s="313"/>
    </row>
    <row r="211" spans="1:25" x14ac:dyDescent="0.35">
      <c r="A211" s="313"/>
      <c r="B211" s="313"/>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row>
    <row r="212" spans="1:25" x14ac:dyDescent="0.35">
      <c r="A212" s="313"/>
      <c r="B212" s="313"/>
      <c r="C212" s="313"/>
      <c r="D212" s="313"/>
      <c r="E212" s="313"/>
      <c r="F212" s="313"/>
      <c r="G212" s="313"/>
      <c r="H212" s="313"/>
      <c r="I212" s="313"/>
      <c r="J212" s="313"/>
      <c r="K212" s="313"/>
      <c r="L212" s="313"/>
      <c r="M212" s="313"/>
      <c r="N212" s="313"/>
      <c r="O212" s="313"/>
      <c r="P212" s="313"/>
      <c r="Q212" s="313"/>
      <c r="R212" s="313"/>
      <c r="S212" s="313"/>
      <c r="T212" s="313"/>
      <c r="U212" s="313"/>
      <c r="V212" s="313"/>
      <c r="W212" s="313"/>
      <c r="X212" s="313"/>
      <c r="Y212" s="313"/>
    </row>
    <row r="215" spans="1:25" x14ac:dyDescent="0.35">
      <c r="A215" s="10" t="s">
        <v>143</v>
      </c>
      <c r="B215" s="10"/>
      <c r="C215" s="10"/>
      <c r="D215" s="10"/>
      <c r="E215" s="10"/>
      <c r="F215" s="10"/>
    </row>
    <row r="216" spans="1:25" ht="15" thickBot="1" x14ac:dyDescent="0.4"/>
    <row r="217" spans="1:25" x14ac:dyDescent="0.35">
      <c r="D217" s="89" t="s">
        <v>28</v>
      </c>
      <c r="E217" s="90"/>
      <c r="F217" s="90"/>
      <c r="G217" s="90"/>
      <c r="H217" s="90" t="s">
        <v>3</v>
      </c>
      <c r="I217" s="90"/>
      <c r="J217" s="90"/>
      <c r="K217" s="90" t="s">
        <v>22</v>
      </c>
      <c r="L217" s="90"/>
      <c r="M217" s="183"/>
    </row>
    <row r="218" spans="1:25" x14ac:dyDescent="0.35">
      <c r="D218" s="184" t="s">
        <v>20</v>
      </c>
      <c r="E218" s="185"/>
      <c r="F218" s="185"/>
      <c r="G218" s="185"/>
      <c r="H218" s="175">
        <v>75626</v>
      </c>
      <c r="I218" s="175"/>
      <c r="J218" s="175"/>
      <c r="K218" s="175">
        <v>71877</v>
      </c>
      <c r="L218" s="175"/>
      <c r="M218" s="176"/>
      <c r="N218" s="57"/>
      <c r="O218" s="55"/>
    </row>
    <row r="219" spans="1:25" x14ac:dyDescent="0.35">
      <c r="D219" s="186" t="s">
        <v>139</v>
      </c>
      <c r="E219" s="187"/>
      <c r="F219" s="187"/>
      <c r="G219" s="187"/>
      <c r="H219" s="175">
        <v>6318</v>
      </c>
      <c r="I219" s="175"/>
      <c r="J219" s="175"/>
      <c r="K219" s="175">
        <v>6335</v>
      </c>
      <c r="L219" s="175"/>
      <c r="M219" s="176"/>
      <c r="N219" s="57"/>
    </row>
    <row r="220" spans="1:25" ht="15" thickBot="1" x14ac:dyDescent="0.4">
      <c r="D220" s="296" t="s">
        <v>21</v>
      </c>
      <c r="E220" s="297"/>
      <c r="F220" s="297"/>
      <c r="G220" s="297"/>
      <c r="H220" s="175">
        <v>5812</v>
      </c>
      <c r="I220" s="175"/>
      <c r="J220" s="175"/>
      <c r="K220" s="175">
        <v>5696</v>
      </c>
      <c r="L220" s="175"/>
      <c r="M220" s="176"/>
      <c r="N220" s="57"/>
    </row>
    <row r="221" spans="1:25" ht="15" thickBot="1" x14ac:dyDescent="0.4">
      <c r="D221" s="294" t="s">
        <v>1</v>
      </c>
      <c r="E221" s="295"/>
      <c r="F221" s="295"/>
      <c r="G221" s="295"/>
      <c r="H221" s="98">
        <f>SUM(H218:J220)</f>
        <v>87756</v>
      </c>
      <c r="I221" s="98"/>
      <c r="J221" s="98"/>
      <c r="K221" s="98">
        <f>SUM(K218:M220)</f>
        <v>83908</v>
      </c>
      <c r="L221" s="98"/>
      <c r="M221" s="98"/>
    </row>
    <row r="222" spans="1:25" x14ac:dyDescent="0.35">
      <c r="D222" s="36"/>
      <c r="E222" s="36"/>
      <c r="F222" s="36"/>
      <c r="G222" s="36"/>
      <c r="H222" s="37"/>
      <c r="I222" s="37"/>
      <c r="J222" s="37"/>
      <c r="K222" s="37"/>
      <c r="L222" s="37"/>
      <c r="M222" s="37"/>
    </row>
    <row r="223" spans="1:25" x14ac:dyDescent="0.35">
      <c r="D223" s="36"/>
      <c r="E223" s="36"/>
      <c r="F223" s="36"/>
      <c r="G223" s="36"/>
      <c r="H223" s="37"/>
      <c r="I223" s="37"/>
      <c r="J223" s="37"/>
      <c r="K223" s="37"/>
      <c r="L223" s="37"/>
      <c r="M223" s="37"/>
    </row>
    <row r="224" spans="1:25" x14ac:dyDescent="0.35">
      <c r="D224" s="36"/>
      <c r="E224" s="36"/>
      <c r="F224" s="36"/>
      <c r="G224" s="36"/>
      <c r="H224" s="37"/>
      <c r="I224" s="37"/>
      <c r="J224" s="37"/>
      <c r="K224" s="37"/>
      <c r="L224" s="37"/>
      <c r="M224" s="37"/>
    </row>
    <row r="225" spans="1:29" x14ac:dyDescent="0.35">
      <c r="D225" s="38"/>
      <c r="E225" s="38"/>
      <c r="F225" s="38"/>
      <c r="G225" s="38"/>
      <c r="H225" s="38"/>
      <c r="I225" s="38"/>
      <c r="J225" s="38"/>
      <c r="K225" s="38"/>
      <c r="L225" s="38"/>
      <c r="M225" s="38"/>
    </row>
    <row r="226" spans="1:29" x14ac:dyDescent="0.35">
      <c r="D226" s="38"/>
      <c r="E226" s="38"/>
      <c r="F226" s="38"/>
      <c r="G226" s="38"/>
      <c r="H226" s="38"/>
      <c r="I226" s="38"/>
      <c r="J226" s="38"/>
      <c r="K226" s="38"/>
      <c r="L226" s="38"/>
      <c r="M226" s="38"/>
    </row>
    <row r="227" spans="1:29" x14ac:dyDescent="0.35">
      <c r="D227" s="38"/>
      <c r="E227" s="38"/>
      <c r="F227" s="38"/>
      <c r="G227" s="38"/>
      <c r="H227" s="38"/>
      <c r="I227" s="38"/>
      <c r="J227" s="38"/>
      <c r="K227" s="38"/>
      <c r="L227" s="38"/>
      <c r="M227" s="38"/>
    </row>
    <row r="228" spans="1:29" x14ac:dyDescent="0.35">
      <c r="D228" s="38"/>
      <c r="E228" s="38"/>
      <c r="F228" s="38"/>
      <c r="G228" s="38"/>
      <c r="H228" s="38"/>
      <c r="I228" s="38"/>
      <c r="J228" s="38"/>
      <c r="K228" s="38"/>
      <c r="L228" s="38"/>
      <c r="M228" s="38"/>
    </row>
    <row r="229" spans="1:29" x14ac:dyDescent="0.35">
      <c r="D229" s="38"/>
      <c r="E229" s="38"/>
      <c r="F229" s="38"/>
      <c r="G229" s="38"/>
      <c r="H229" s="38"/>
      <c r="I229" s="38"/>
      <c r="J229" s="38"/>
      <c r="K229" s="38"/>
      <c r="L229" s="38"/>
      <c r="M229" s="38"/>
    </row>
    <row r="230" spans="1:29" x14ac:dyDescent="0.35">
      <c r="D230" s="38"/>
      <c r="E230" s="38"/>
      <c r="F230" s="38"/>
      <c r="G230" s="38"/>
      <c r="H230" s="38"/>
      <c r="I230" s="38"/>
      <c r="J230" s="38"/>
      <c r="K230" s="38"/>
      <c r="L230" s="38"/>
      <c r="M230" s="38"/>
    </row>
    <row r="231" spans="1:29" x14ac:dyDescent="0.35">
      <c r="D231" s="38"/>
      <c r="E231" s="38"/>
      <c r="F231" s="38"/>
      <c r="G231" s="38"/>
      <c r="H231" s="38"/>
      <c r="I231" s="38"/>
      <c r="J231" s="38"/>
      <c r="K231" s="38"/>
      <c r="L231" s="38"/>
      <c r="M231" s="38"/>
    </row>
    <row r="232" spans="1:29" x14ac:dyDescent="0.35">
      <c r="D232" s="38"/>
      <c r="E232" s="38"/>
      <c r="F232" s="38"/>
      <c r="G232" s="38"/>
      <c r="H232" s="38"/>
      <c r="I232" s="38"/>
      <c r="J232" s="38"/>
      <c r="K232" s="38"/>
      <c r="L232" s="38"/>
      <c r="M232" s="38"/>
    </row>
    <row r="233" spans="1:29" x14ac:dyDescent="0.35">
      <c r="D233" s="38"/>
      <c r="E233" s="38"/>
      <c r="F233" s="38"/>
      <c r="G233" s="38"/>
      <c r="H233" s="38"/>
      <c r="I233" s="38"/>
      <c r="J233" s="38"/>
      <c r="K233" s="38"/>
      <c r="L233" s="38"/>
      <c r="M233" s="38"/>
    </row>
    <row r="234" spans="1:29" x14ac:dyDescent="0.35">
      <c r="D234" s="38"/>
      <c r="E234" s="38"/>
      <c r="F234" s="38"/>
      <c r="G234" s="38"/>
      <c r="H234" s="38"/>
      <c r="I234" s="38"/>
      <c r="J234" s="38"/>
      <c r="K234" s="38"/>
      <c r="L234" s="38"/>
      <c r="M234" s="38"/>
      <c r="AC234" s="25"/>
    </row>
    <row r="235" spans="1:29" x14ac:dyDescent="0.35">
      <c r="D235" s="38"/>
      <c r="E235" s="38"/>
      <c r="F235" s="38"/>
      <c r="G235" s="38"/>
      <c r="H235" s="38"/>
      <c r="I235" s="38"/>
      <c r="J235" s="38"/>
      <c r="K235" s="38"/>
      <c r="L235" s="38"/>
      <c r="M235" s="38"/>
    </row>
    <row r="236" spans="1:29" x14ac:dyDescent="0.35">
      <c r="D236" s="38"/>
      <c r="E236" s="38"/>
      <c r="F236" s="38"/>
      <c r="G236" s="38"/>
      <c r="H236" s="38"/>
      <c r="I236" s="38"/>
      <c r="J236" s="38"/>
      <c r="K236" s="38"/>
      <c r="L236" s="38"/>
      <c r="M236" s="38"/>
    </row>
    <row r="237" spans="1:29" x14ac:dyDescent="0.35">
      <c r="D237" s="38"/>
      <c r="E237" s="38"/>
      <c r="F237" s="38"/>
      <c r="G237" s="38"/>
      <c r="H237" s="38"/>
      <c r="I237" s="38"/>
      <c r="J237" s="38"/>
      <c r="K237" s="38"/>
      <c r="L237" s="38"/>
      <c r="M237" s="38"/>
    </row>
    <row r="240" spans="1:29" x14ac:dyDescent="0.35">
      <c r="A240" s="312" t="s">
        <v>173</v>
      </c>
      <c r="B240" s="313"/>
      <c r="C240" s="313"/>
      <c r="D240" s="313"/>
      <c r="E240" s="313"/>
      <c r="F240" s="313"/>
      <c r="G240" s="313"/>
      <c r="H240" s="313"/>
      <c r="I240" s="313"/>
      <c r="J240" s="313"/>
      <c r="K240" s="313"/>
      <c r="L240" s="313"/>
      <c r="M240" s="313"/>
      <c r="N240" s="313"/>
      <c r="O240" s="313"/>
      <c r="P240" s="313"/>
      <c r="Q240" s="313"/>
      <c r="R240" s="313"/>
      <c r="S240" s="313"/>
      <c r="T240" s="313"/>
      <c r="U240" s="313"/>
      <c r="V240" s="313"/>
      <c r="W240" s="313"/>
      <c r="X240" s="313"/>
      <c r="Y240" s="313"/>
    </row>
    <row r="241" spans="1:25" x14ac:dyDescent="0.35">
      <c r="A241" s="313"/>
      <c r="B241" s="313"/>
      <c r="C241" s="313"/>
      <c r="D241" s="313"/>
      <c r="E241" s="313"/>
      <c r="F241" s="313"/>
      <c r="G241" s="313"/>
      <c r="H241" s="313"/>
      <c r="I241" s="313"/>
      <c r="J241" s="313"/>
      <c r="K241" s="313"/>
      <c r="L241" s="313"/>
      <c r="M241" s="313"/>
      <c r="N241" s="313"/>
      <c r="O241" s="313"/>
      <c r="P241" s="313"/>
      <c r="Q241" s="313"/>
      <c r="R241" s="313"/>
      <c r="S241" s="313"/>
      <c r="T241" s="313"/>
      <c r="U241" s="313"/>
      <c r="V241" s="313"/>
      <c r="W241" s="313"/>
      <c r="X241" s="313"/>
      <c r="Y241" s="313"/>
    </row>
    <row r="242" spans="1:25" x14ac:dyDescent="0.35">
      <c r="A242" s="313"/>
      <c r="B242" s="313"/>
      <c r="C242" s="313"/>
      <c r="D242" s="313"/>
      <c r="E242" s="313"/>
      <c r="F242" s="313"/>
      <c r="G242" s="313"/>
      <c r="H242" s="313"/>
      <c r="I242" s="313"/>
      <c r="J242" s="313"/>
      <c r="K242" s="313"/>
      <c r="L242" s="313"/>
      <c r="M242" s="313"/>
      <c r="N242" s="313"/>
      <c r="O242" s="313"/>
      <c r="P242" s="313"/>
      <c r="Q242" s="313"/>
      <c r="R242" s="313"/>
      <c r="S242" s="313"/>
      <c r="T242" s="313"/>
      <c r="U242" s="313"/>
      <c r="V242" s="313"/>
      <c r="W242" s="313"/>
      <c r="X242" s="313"/>
      <c r="Y242" s="313"/>
    </row>
    <row r="243" spans="1:25" x14ac:dyDescent="0.35">
      <c r="A243" s="313"/>
      <c r="B243" s="313"/>
      <c r="C243" s="313"/>
      <c r="D243" s="313"/>
      <c r="E243" s="313"/>
      <c r="F243" s="313"/>
      <c r="G243" s="313"/>
      <c r="H243" s="313"/>
      <c r="I243" s="313"/>
      <c r="J243" s="313"/>
      <c r="K243" s="313"/>
      <c r="L243" s="313"/>
      <c r="M243" s="313"/>
      <c r="N243" s="313"/>
      <c r="O243" s="313"/>
      <c r="P243" s="313"/>
      <c r="Q243" s="313"/>
      <c r="R243" s="313"/>
      <c r="S243" s="313"/>
      <c r="T243" s="313"/>
      <c r="U243" s="313"/>
      <c r="V243" s="313"/>
      <c r="W243" s="313"/>
      <c r="X243" s="313"/>
      <c r="Y243" s="313"/>
    </row>
    <row r="244" spans="1:25" x14ac:dyDescent="0.35">
      <c r="A244" s="313"/>
      <c r="B244" s="313"/>
      <c r="C244" s="313"/>
      <c r="D244" s="313"/>
      <c r="E244" s="313"/>
      <c r="F244" s="313"/>
      <c r="G244" s="313"/>
      <c r="H244" s="313"/>
      <c r="I244" s="313"/>
      <c r="J244" s="313"/>
      <c r="K244" s="313"/>
      <c r="L244" s="313"/>
      <c r="M244" s="313"/>
      <c r="N244" s="313"/>
      <c r="O244" s="313"/>
      <c r="P244" s="313"/>
      <c r="Q244" s="313"/>
      <c r="R244" s="313"/>
      <c r="S244" s="313"/>
      <c r="T244" s="313"/>
      <c r="U244" s="313"/>
      <c r="V244" s="313"/>
      <c r="W244" s="313"/>
      <c r="X244" s="313"/>
      <c r="Y244" s="313"/>
    </row>
    <row r="245" spans="1:25" s="54" customFormat="1" x14ac:dyDescent="0.35">
      <c r="A245" s="313"/>
      <c r="B245" s="313"/>
      <c r="C245" s="313"/>
      <c r="D245" s="313"/>
      <c r="E245" s="313"/>
      <c r="F245" s="313"/>
      <c r="G245" s="313"/>
      <c r="H245" s="313"/>
      <c r="I245" s="313"/>
      <c r="J245" s="313"/>
      <c r="K245" s="313"/>
      <c r="L245" s="313"/>
      <c r="M245" s="313"/>
      <c r="N245" s="313"/>
      <c r="O245" s="313"/>
      <c r="P245" s="313"/>
      <c r="Q245" s="313"/>
      <c r="R245" s="313"/>
      <c r="S245" s="313"/>
      <c r="T245" s="313"/>
      <c r="U245" s="313"/>
      <c r="V245" s="313"/>
      <c r="W245" s="313"/>
      <c r="X245" s="313"/>
      <c r="Y245" s="313"/>
    </row>
    <row r="246" spans="1:25" s="54" customFormat="1" x14ac:dyDescent="0.35">
      <c r="A246" s="313"/>
      <c r="B246" s="313"/>
      <c r="C246" s="313"/>
      <c r="D246" s="313"/>
      <c r="E246" s="313"/>
      <c r="F246" s="313"/>
      <c r="G246" s="313"/>
      <c r="H246" s="313"/>
      <c r="I246" s="313"/>
      <c r="J246" s="313"/>
      <c r="K246" s="313"/>
      <c r="L246" s="313"/>
      <c r="M246" s="313"/>
      <c r="N246" s="313"/>
      <c r="O246" s="313"/>
      <c r="P246" s="313"/>
      <c r="Q246" s="313"/>
      <c r="R246" s="313"/>
      <c r="S246" s="313"/>
      <c r="T246" s="313"/>
      <c r="U246" s="313"/>
      <c r="V246" s="313"/>
      <c r="W246" s="313"/>
      <c r="X246" s="313"/>
      <c r="Y246" s="313"/>
    </row>
    <row r="247" spans="1:25" s="54" customFormat="1" x14ac:dyDescent="0.35">
      <c r="A247" s="313"/>
      <c r="B247" s="313"/>
      <c r="C247" s="313"/>
      <c r="D247" s="313"/>
      <c r="E247" s="313"/>
      <c r="F247" s="313"/>
      <c r="G247" s="313"/>
      <c r="H247" s="313"/>
      <c r="I247" s="313"/>
      <c r="J247" s="313"/>
      <c r="K247" s="313"/>
      <c r="L247" s="313"/>
      <c r="M247" s="313"/>
      <c r="N247" s="313"/>
      <c r="O247" s="313"/>
      <c r="P247" s="313"/>
      <c r="Q247" s="313"/>
      <c r="R247" s="313"/>
      <c r="S247" s="313"/>
      <c r="T247" s="313"/>
      <c r="U247" s="313"/>
      <c r="V247" s="313"/>
      <c r="W247" s="313"/>
      <c r="X247" s="313"/>
      <c r="Y247" s="313"/>
    </row>
    <row r="248" spans="1:25" s="54" customFormat="1" x14ac:dyDescent="0.35">
      <c r="A248" s="313"/>
      <c r="B248" s="313"/>
      <c r="C248" s="313"/>
      <c r="D248" s="313"/>
      <c r="E248" s="313"/>
      <c r="F248" s="313"/>
      <c r="G248" s="313"/>
      <c r="H248" s="313"/>
      <c r="I248" s="313"/>
      <c r="J248" s="313"/>
      <c r="K248" s="313"/>
      <c r="L248" s="313"/>
      <c r="M248" s="313"/>
      <c r="N248" s="313"/>
      <c r="O248" s="313"/>
      <c r="P248" s="313"/>
      <c r="Q248" s="313"/>
      <c r="R248" s="313"/>
      <c r="S248" s="313"/>
      <c r="T248" s="313"/>
      <c r="U248" s="313"/>
      <c r="V248" s="313"/>
      <c r="W248" s="313"/>
      <c r="X248" s="313"/>
      <c r="Y248" s="313"/>
    </row>
    <row r="249" spans="1:25" s="54" customFormat="1" x14ac:dyDescent="0.35">
      <c r="A249" s="313"/>
      <c r="B249" s="313"/>
      <c r="C249" s="313"/>
      <c r="D249" s="313"/>
      <c r="E249" s="313"/>
      <c r="F249" s="313"/>
      <c r="G249" s="313"/>
      <c r="H249" s="313"/>
      <c r="I249" s="313"/>
      <c r="J249" s="313"/>
      <c r="K249" s="313"/>
      <c r="L249" s="313"/>
      <c r="M249" s="313"/>
      <c r="N249" s="313"/>
      <c r="O249" s="313"/>
      <c r="P249" s="313"/>
      <c r="Q249" s="313"/>
      <c r="R249" s="313"/>
      <c r="S249" s="313"/>
      <c r="T249" s="313"/>
      <c r="U249" s="313"/>
      <c r="V249" s="313"/>
      <c r="W249" s="313"/>
      <c r="X249" s="313"/>
      <c r="Y249" s="313"/>
    </row>
    <row r="252" spans="1:25" x14ac:dyDescent="0.35">
      <c r="A252" s="10" t="s">
        <v>144</v>
      </c>
      <c r="B252" s="10"/>
      <c r="C252" s="10"/>
      <c r="D252" s="10"/>
      <c r="E252" s="10"/>
      <c r="F252" s="10"/>
      <c r="G252" s="10"/>
      <c r="H252" s="10"/>
      <c r="I252" s="10"/>
      <c r="J252" s="10"/>
    </row>
    <row r="253" spans="1:25" x14ac:dyDescent="0.35">
      <c r="A253" s="10"/>
      <c r="B253" s="10"/>
      <c r="C253" s="10"/>
      <c r="D253" s="10"/>
      <c r="E253" s="10"/>
      <c r="F253" s="10"/>
      <c r="G253" s="10"/>
      <c r="H253" s="10"/>
      <c r="I253" s="10"/>
      <c r="J253" s="10"/>
    </row>
    <row r="254" spans="1:25" ht="15" thickBot="1" x14ac:dyDescent="0.4">
      <c r="A254" s="10"/>
      <c r="B254" s="10"/>
      <c r="C254" s="10"/>
      <c r="D254" s="10"/>
      <c r="E254" s="10"/>
      <c r="F254" s="10"/>
      <c r="G254" s="10"/>
      <c r="H254" s="10"/>
      <c r="I254" s="10"/>
      <c r="J254" s="10"/>
    </row>
    <row r="255" spans="1:25" x14ac:dyDescent="0.35">
      <c r="D255" s="288" t="s">
        <v>49</v>
      </c>
      <c r="E255" s="289"/>
      <c r="F255" s="289"/>
      <c r="G255" s="151" t="str">
        <f>CONCATENATE(Arkusz18!A2," - ",Arkusz18!B2," r.")</f>
        <v>01.07.2026 - 31.07.2026 r.</v>
      </c>
      <c r="H255" s="151"/>
      <c r="I255" s="151"/>
      <c r="J255" s="151"/>
      <c r="K255" s="151"/>
      <c r="L255" s="151"/>
      <c r="M255" s="151"/>
      <c r="N255" s="151"/>
      <c r="O255" s="151"/>
      <c r="P255" s="151"/>
      <c r="Q255" s="151"/>
      <c r="R255" s="152"/>
    </row>
    <row r="256" spans="1:25" ht="31.5" customHeight="1" x14ac:dyDescent="0.35">
      <c r="D256" s="290"/>
      <c r="E256" s="291"/>
      <c r="F256" s="291"/>
      <c r="G256" s="156" t="s">
        <v>65</v>
      </c>
      <c r="H256" s="156"/>
      <c r="I256" s="156"/>
      <c r="J256" s="156" t="s">
        <v>90</v>
      </c>
      <c r="K256" s="156"/>
      <c r="L256" s="156"/>
      <c r="M256" s="156" t="s">
        <v>64</v>
      </c>
      <c r="N256" s="156"/>
      <c r="O256" s="156"/>
      <c r="P256" s="156" t="s">
        <v>89</v>
      </c>
      <c r="Q256" s="156"/>
      <c r="R256" s="168"/>
    </row>
    <row r="257" spans="1:25" x14ac:dyDescent="0.35">
      <c r="D257" s="153" t="s">
        <v>88</v>
      </c>
      <c r="E257" s="154"/>
      <c r="F257" s="154"/>
      <c r="G257" s="155">
        <f>Arkusz16!A2</f>
        <v>0</v>
      </c>
      <c r="H257" s="155"/>
      <c r="I257" s="155"/>
      <c r="J257" s="155">
        <f>Arkusz16!A3</f>
        <v>0</v>
      </c>
      <c r="K257" s="155"/>
      <c r="L257" s="155"/>
      <c r="M257" s="155">
        <f>Arkusz16!A4</f>
        <v>0</v>
      </c>
      <c r="N257" s="155"/>
      <c r="O257" s="155"/>
      <c r="P257" s="155">
        <f>Arkusz16!A5</f>
        <v>0</v>
      </c>
      <c r="Q257" s="155"/>
      <c r="R257" s="155"/>
    </row>
    <row r="258" spans="1:25" x14ac:dyDescent="0.35">
      <c r="D258" s="142" t="s">
        <v>51</v>
      </c>
      <c r="E258" s="143"/>
      <c r="F258" s="143"/>
      <c r="G258" s="144">
        <f>Arkusz16!A6</f>
        <v>165</v>
      </c>
      <c r="H258" s="144"/>
      <c r="I258" s="144"/>
      <c r="J258" s="145">
        <f>Arkusz16!A7</f>
        <v>0</v>
      </c>
      <c r="K258" s="146"/>
      <c r="L258" s="147"/>
      <c r="M258" s="145">
        <f>Arkusz16!A8</f>
        <v>0</v>
      </c>
      <c r="N258" s="146"/>
      <c r="O258" s="147"/>
      <c r="P258" s="145">
        <f>Arkusz16!A9</f>
        <v>0</v>
      </c>
      <c r="Q258" s="146"/>
      <c r="R258" s="147"/>
    </row>
    <row r="259" spans="1:25" ht="15" thickBot="1" x14ac:dyDescent="0.4">
      <c r="D259" s="272" t="s">
        <v>52</v>
      </c>
      <c r="E259" s="273"/>
      <c r="F259" s="273"/>
      <c r="G259" s="170">
        <f>Arkusz16!A10</f>
        <v>37</v>
      </c>
      <c r="H259" s="170"/>
      <c r="I259" s="170"/>
      <c r="J259" s="170">
        <f>Arkusz16!A11</f>
        <v>0</v>
      </c>
      <c r="K259" s="170"/>
      <c r="L259" s="170"/>
      <c r="M259" s="170">
        <f>Arkusz16!A12</f>
        <v>0</v>
      </c>
      <c r="N259" s="170"/>
      <c r="O259" s="170"/>
      <c r="P259" s="170">
        <f>Arkusz16!A13</f>
        <v>0</v>
      </c>
      <c r="Q259" s="170"/>
      <c r="R259" s="170"/>
    </row>
    <row r="260" spans="1:25" ht="15" thickBot="1" x14ac:dyDescent="0.4">
      <c r="D260" s="157" t="s">
        <v>50</v>
      </c>
      <c r="E260" s="158"/>
      <c r="F260" s="158"/>
      <c r="G260" s="150">
        <f>SUM(G257:I259)</f>
        <v>202</v>
      </c>
      <c r="H260" s="150"/>
      <c r="I260" s="150"/>
      <c r="J260" s="150">
        <f t="shared" ref="J260" si="5">SUM(J257:L259)</f>
        <v>0</v>
      </c>
      <c r="K260" s="150"/>
      <c r="L260" s="150"/>
      <c r="M260" s="150">
        <f t="shared" ref="M260" si="6">SUM(M257:O259)</f>
        <v>0</v>
      </c>
      <c r="N260" s="150"/>
      <c r="O260" s="150"/>
      <c r="P260" s="150">
        <f t="shared" ref="P260" si="7">SUM(P257:R259)</f>
        <v>0</v>
      </c>
      <c r="Q260" s="150"/>
      <c r="R260" s="169"/>
    </row>
    <row r="261" spans="1:25" x14ac:dyDescent="0.35">
      <c r="A261" s="39"/>
      <c r="B261" s="39"/>
      <c r="C261" s="39"/>
      <c r="D261" s="35"/>
      <c r="E261" s="35"/>
      <c r="F261" s="35"/>
      <c r="G261" s="35"/>
      <c r="H261" s="35"/>
      <c r="I261" s="35"/>
      <c r="J261" s="35"/>
      <c r="K261" s="35"/>
      <c r="L261" s="35"/>
      <c r="M261" s="35"/>
      <c r="N261" s="35"/>
      <c r="O261" s="35"/>
    </row>
    <row r="263" spans="1:25" ht="15" thickBot="1" x14ac:dyDescent="0.4"/>
    <row r="264" spans="1:25" x14ac:dyDescent="0.35">
      <c r="D264" s="288" t="s">
        <v>49</v>
      </c>
      <c r="E264" s="289"/>
      <c r="F264" s="289"/>
      <c r="G264" s="151" t="str">
        <f>CONCATENATE(Arkusz18!C2," - ",Arkusz18!B2," r.")</f>
        <v>01.01.2026 - 31.07.2026 r.</v>
      </c>
      <c r="H264" s="151"/>
      <c r="I264" s="151"/>
      <c r="J264" s="151"/>
      <c r="K264" s="151"/>
      <c r="L264" s="151"/>
      <c r="M264" s="151"/>
      <c r="N264" s="151"/>
      <c r="O264" s="151"/>
      <c r="P264" s="151"/>
      <c r="Q264" s="151"/>
      <c r="R264" s="152"/>
    </row>
    <row r="265" spans="1:25" ht="32.25" customHeight="1" x14ac:dyDescent="0.35">
      <c r="D265" s="290"/>
      <c r="E265" s="291"/>
      <c r="F265" s="291"/>
      <c r="G265" s="156" t="s">
        <v>65</v>
      </c>
      <c r="H265" s="156"/>
      <c r="I265" s="156"/>
      <c r="J265" s="156" t="s">
        <v>90</v>
      </c>
      <c r="K265" s="156"/>
      <c r="L265" s="156"/>
      <c r="M265" s="156" t="s">
        <v>64</v>
      </c>
      <c r="N265" s="156"/>
      <c r="O265" s="156"/>
      <c r="P265" s="156" t="s">
        <v>89</v>
      </c>
      <c r="Q265" s="156"/>
      <c r="R265" s="168"/>
    </row>
    <row r="266" spans="1:25" x14ac:dyDescent="0.35">
      <c r="D266" s="153" t="s">
        <v>88</v>
      </c>
      <c r="E266" s="154"/>
      <c r="F266" s="154"/>
      <c r="G266" s="155">
        <f>Arkusz17!A2</f>
        <v>0</v>
      </c>
      <c r="H266" s="155"/>
      <c r="I266" s="155"/>
      <c r="J266" s="155">
        <f>Arkusz17!A3</f>
        <v>0</v>
      </c>
      <c r="K266" s="155"/>
      <c r="L266" s="155"/>
      <c r="M266" s="155">
        <f>Arkusz17!A4</f>
        <v>0</v>
      </c>
      <c r="N266" s="155"/>
      <c r="O266" s="155"/>
      <c r="P266" s="155">
        <f>Arkusz17!A5</f>
        <v>0</v>
      </c>
      <c r="Q266" s="155"/>
      <c r="R266" s="155"/>
    </row>
    <row r="267" spans="1:25" x14ac:dyDescent="0.35">
      <c r="D267" s="142" t="s">
        <v>51</v>
      </c>
      <c r="E267" s="143"/>
      <c r="F267" s="143"/>
      <c r="G267" s="144">
        <f>Arkusz17!A6</f>
        <v>1028</v>
      </c>
      <c r="H267" s="144"/>
      <c r="I267" s="144"/>
      <c r="J267" s="144">
        <f>Arkusz17!A7</f>
        <v>2</v>
      </c>
      <c r="K267" s="144"/>
      <c r="L267" s="144"/>
      <c r="M267" s="144">
        <f>Arkusz17!A8</f>
        <v>0</v>
      </c>
      <c r="N267" s="144"/>
      <c r="O267" s="144"/>
      <c r="P267" s="144">
        <f>Arkusz17!A9</f>
        <v>1</v>
      </c>
      <c r="Q267" s="144"/>
      <c r="R267" s="144"/>
      <c r="U267" s="55"/>
    </row>
    <row r="268" spans="1:25" ht="15" thickBot="1" x14ac:dyDescent="0.4">
      <c r="D268" s="272" t="s">
        <v>52</v>
      </c>
      <c r="E268" s="273"/>
      <c r="F268" s="273"/>
      <c r="G268" s="170">
        <f>Arkusz17!A10</f>
        <v>200</v>
      </c>
      <c r="H268" s="170"/>
      <c r="I268" s="170"/>
      <c r="J268" s="170">
        <f>Arkusz17!A11</f>
        <v>0</v>
      </c>
      <c r="K268" s="170"/>
      <c r="L268" s="170"/>
      <c r="M268" s="170">
        <f>Arkusz17!A12</f>
        <v>0</v>
      </c>
      <c r="N268" s="170"/>
      <c r="O268" s="170"/>
      <c r="P268" s="170">
        <f>Arkusz17!A13</f>
        <v>0</v>
      </c>
      <c r="Q268" s="170"/>
      <c r="R268" s="170"/>
    </row>
    <row r="269" spans="1:25" ht="15" thickBot="1" x14ac:dyDescent="0.4">
      <c r="D269" s="157" t="s">
        <v>50</v>
      </c>
      <c r="E269" s="158"/>
      <c r="F269" s="158"/>
      <c r="G269" s="150">
        <f>SUM(G266:I268)</f>
        <v>1228</v>
      </c>
      <c r="H269" s="150"/>
      <c r="I269" s="150"/>
      <c r="J269" s="150">
        <f t="shared" ref="J269" si="8">SUM(J266:L268)</f>
        <v>2</v>
      </c>
      <c r="K269" s="150"/>
      <c r="L269" s="150"/>
      <c r="M269" s="150">
        <f t="shared" ref="M269" si="9">SUM(M266:O268)</f>
        <v>0</v>
      </c>
      <c r="N269" s="150"/>
      <c r="O269" s="150"/>
      <c r="P269" s="150">
        <f t="shared" ref="P269" si="10">SUM(P266:R268)</f>
        <v>1</v>
      </c>
      <c r="Q269" s="150"/>
      <c r="R269" s="169"/>
    </row>
    <row r="272" spans="1:25" x14ac:dyDescent="0.35">
      <c r="A272" s="312" t="s">
        <v>174</v>
      </c>
      <c r="B272" s="313"/>
      <c r="C272" s="313"/>
      <c r="D272" s="313"/>
      <c r="E272" s="313"/>
      <c r="F272" s="313"/>
      <c r="G272" s="313"/>
      <c r="H272" s="313"/>
      <c r="I272" s="313"/>
      <c r="J272" s="313"/>
      <c r="K272" s="313"/>
      <c r="L272" s="313"/>
      <c r="M272" s="313"/>
      <c r="N272" s="313"/>
      <c r="O272" s="313"/>
      <c r="P272" s="313"/>
      <c r="Q272" s="313"/>
      <c r="R272" s="313"/>
      <c r="S272" s="313"/>
      <c r="T272" s="313"/>
      <c r="U272" s="313"/>
      <c r="V272" s="313"/>
      <c r="W272" s="313"/>
      <c r="X272" s="313"/>
      <c r="Y272" s="313"/>
    </row>
    <row r="273" spans="1:25" x14ac:dyDescent="0.35">
      <c r="A273" s="313"/>
      <c r="B273" s="313"/>
      <c r="C273" s="313"/>
      <c r="D273" s="313"/>
      <c r="E273" s="313"/>
      <c r="F273" s="313"/>
      <c r="G273" s="313"/>
      <c r="H273" s="313"/>
      <c r="I273" s="313"/>
      <c r="J273" s="313"/>
      <c r="K273" s="313"/>
      <c r="L273" s="313"/>
      <c r="M273" s="313"/>
      <c r="N273" s="313"/>
      <c r="O273" s="313"/>
      <c r="P273" s="313"/>
      <c r="Q273" s="313"/>
      <c r="R273" s="313"/>
      <c r="S273" s="313"/>
      <c r="T273" s="313"/>
      <c r="U273" s="313"/>
      <c r="V273" s="313"/>
      <c r="W273" s="313"/>
      <c r="X273" s="313"/>
      <c r="Y273" s="313"/>
    </row>
    <row r="274" spans="1:25" x14ac:dyDescent="0.35">
      <c r="A274" s="313"/>
      <c r="B274" s="313"/>
      <c r="C274" s="313"/>
      <c r="D274" s="313"/>
      <c r="E274" s="313"/>
      <c r="F274" s="313"/>
      <c r="G274" s="313"/>
      <c r="H274" s="313"/>
      <c r="I274" s="313"/>
      <c r="J274" s="313"/>
      <c r="K274" s="313"/>
      <c r="L274" s="313"/>
      <c r="M274" s="313"/>
      <c r="N274" s="313"/>
      <c r="O274" s="313"/>
      <c r="P274" s="313"/>
      <c r="Q274" s="313"/>
      <c r="R274" s="313"/>
      <c r="S274" s="313"/>
      <c r="T274" s="313"/>
      <c r="U274" s="313"/>
      <c r="V274" s="313"/>
      <c r="W274" s="313"/>
      <c r="X274" s="313"/>
      <c r="Y274" s="313"/>
    </row>
    <row r="275" spans="1:25" x14ac:dyDescent="0.35">
      <c r="A275" s="313"/>
      <c r="B275" s="313"/>
      <c r="C275" s="313"/>
      <c r="D275" s="313"/>
      <c r="E275" s="313"/>
      <c r="F275" s="313"/>
      <c r="G275" s="313"/>
      <c r="H275" s="313"/>
      <c r="I275" s="313"/>
      <c r="J275" s="313"/>
      <c r="K275" s="313"/>
      <c r="L275" s="313"/>
      <c r="M275" s="313"/>
      <c r="N275" s="313"/>
      <c r="O275" s="313"/>
      <c r="P275" s="313"/>
      <c r="Q275" s="313"/>
      <c r="R275" s="313"/>
      <c r="S275" s="313"/>
      <c r="T275" s="313"/>
      <c r="U275" s="313"/>
      <c r="V275" s="313"/>
      <c r="W275" s="313"/>
      <c r="X275" s="313"/>
      <c r="Y275" s="313"/>
    </row>
    <row r="276" spans="1:25" x14ac:dyDescent="0.35">
      <c r="A276" s="313"/>
      <c r="B276" s="313"/>
      <c r="C276" s="313"/>
      <c r="D276" s="313"/>
      <c r="E276" s="313"/>
      <c r="F276" s="313"/>
      <c r="G276" s="313"/>
      <c r="H276" s="313"/>
      <c r="I276" s="313"/>
      <c r="J276" s="313"/>
      <c r="K276" s="313"/>
      <c r="L276" s="313"/>
      <c r="M276" s="313"/>
      <c r="N276" s="313"/>
      <c r="O276" s="313"/>
      <c r="P276" s="313"/>
      <c r="Q276" s="313"/>
      <c r="R276" s="313"/>
      <c r="S276" s="313"/>
      <c r="T276" s="313"/>
      <c r="U276" s="313"/>
      <c r="V276" s="313"/>
      <c r="W276" s="313"/>
      <c r="X276" s="313"/>
      <c r="Y276" s="313"/>
    </row>
    <row r="277" spans="1:25" x14ac:dyDescent="0.35">
      <c r="A277" s="313"/>
      <c r="B277" s="313"/>
      <c r="C277" s="313"/>
      <c r="D277" s="313"/>
      <c r="E277" s="313"/>
      <c r="F277" s="313"/>
      <c r="G277" s="313"/>
      <c r="H277" s="313"/>
      <c r="I277" s="313"/>
      <c r="J277" s="313"/>
      <c r="K277" s="313"/>
      <c r="L277" s="313"/>
      <c r="M277" s="313"/>
      <c r="N277" s="313"/>
      <c r="O277" s="313"/>
      <c r="P277" s="313"/>
      <c r="Q277" s="313"/>
      <c r="R277" s="313"/>
      <c r="S277" s="313"/>
      <c r="T277" s="313"/>
      <c r="U277" s="313"/>
      <c r="V277" s="313"/>
      <c r="W277" s="313"/>
      <c r="X277" s="313"/>
      <c r="Y277" s="313"/>
    </row>
    <row r="278" spans="1:25" x14ac:dyDescent="0.35">
      <c r="A278" s="313"/>
      <c r="B278" s="313"/>
      <c r="C278" s="313"/>
      <c r="D278" s="313"/>
      <c r="E278" s="313"/>
      <c r="F278" s="313"/>
      <c r="G278" s="313"/>
      <c r="H278" s="313"/>
      <c r="I278" s="313"/>
      <c r="J278" s="313"/>
      <c r="K278" s="313"/>
      <c r="L278" s="313"/>
      <c r="M278" s="313"/>
      <c r="N278" s="313"/>
      <c r="O278" s="313"/>
      <c r="P278" s="313"/>
      <c r="Q278" s="313"/>
      <c r="R278" s="313"/>
      <c r="S278" s="313"/>
      <c r="T278" s="313"/>
      <c r="U278" s="313"/>
      <c r="V278" s="313"/>
      <c r="W278" s="313"/>
      <c r="X278" s="313"/>
      <c r="Y278" s="313"/>
    </row>
    <row r="279" spans="1:25" s="54" customFormat="1" x14ac:dyDescent="0.35">
      <c r="A279" s="313"/>
      <c r="B279" s="313"/>
      <c r="C279" s="313"/>
      <c r="D279" s="313"/>
      <c r="E279" s="313"/>
      <c r="F279" s="313"/>
      <c r="G279" s="313"/>
      <c r="H279" s="313"/>
      <c r="I279" s="313"/>
      <c r="J279" s="313"/>
      <c r="K279" s="313"/>
      <c r="L279" s="313"/>
      <c r="M279" s="313"/>
      <c r="N279" s="313"/>
      <c r="O279" s="313"/>
      <c r="P279" s="313"/>
      <c r="Q279" s="313"/>
      <c r="R279" s="313"/>
      <c r="S279" s="313"/>
      <c r="T279" s="313"/>
      <c r="U279" s="313"/>
      <c r="V279" s="313"/>
      <c r="W279" s="313"/>
      <c r="X279" s="313"/>
      <c r="Y279" s="313"/>
    </row>
    <row r="280" spans="1:25" s="54" customFormat="1" x14ac:dyDescent="0.35">
      <c r="A280" s="313"/>
      <c r="B280" s="313"/>
      <c r="C280" s="313"/>
      <c r="D280" s="313"/>
      <c r="E280" s="313"/>
      <c r="F280" s="313"/>
      <c r="G280" s="313"/>
      <c r="H280" s="313"/>
      <c r="I280" s="313"/>
      <c r="J280" s="313"/>
      <c r="K280" s="313"/>
      <c r="L280" s="313"/>
      <c r="M280" s="313"/>
      <c r="N280" s="313"/>
      <c r="O280" s="313"/>
      <c r="P280" s="313"/>
      <c r="Q280" s="313"/>
      <c r="R280" s="313"/>
      <c r="S280" s="313"/>
      <c r="T280" s="313"/>
      <c r="U280" s="313"/>
      <c r="V280" s="313"/>
      <c r="W280" s="313"/>
      <c r="X280" s="313"/>
      <c r="Y280" s="313"/>
    </row>
    <row r="281" spans="1:25" s="54" customFormat="1" x14ac:dyDescent="0.35">
      <c r="A281" s="313"/>
      <c r="B281" s="313"/>
      <c r="C281" s="313"/>
      <c r="D281" s="313"/>
      <c r="E281" s="313"/>
      <c r="F281" s="313"/>
      <c r="G281" s="313"/>
      <c r="H281" s="313"/>
      <c r="I281" s="313"/>
      <c r="J281" s="313"/>
      <c r="K281" s="313"/>
      <c r="L281" s="313"/>
      <c r="M281" s="313"/>
      <c r="N281" s="313"/>
      <c r="O281" s="313"/>
      <c r="P281" s="313"/>
      <c r="Q281" s="313"/>
      <c r="R281" s="313"/>
      <c r="S281" s="313"/>
      <c r="T281" s="313"/>
      <c r="U281" s="313"/>
      <c r="V281" s="313"/>
      <c r="W281" s="313"/>
      <c r="X281" s="313"/>
      <c r="Y281" s="313"/>
    </row>
    <row r="282" spans="1:25" s="54" customFormat="1" x14ac:dyDescent="0.35">
      <c r="A282" s="313"/>
      <c r="B282" s="313"/>
      <c r="C282" s="313"/>
      <c r="D282" s="313"/>
      <c r="E282" s="313"/>
      <c r="F282" s="313"/>
      <c r="G282" s="313"/>
      <c r="H282" s="313"/>
      <c r="I282" s="313"/>
      <c r="J282" s="313"/>
      <c r="K282" s="313"/>
      <c r="L282" s="313"/>
      <c r="M282" s="313"/>
      <c r="N282" s="313"/>
      <c r="O282" s="313"/>
      <c r="P282" s="313"/>
      <c r="Q282" s="313"/>
      <c r="R282" s="313"/>
      <c r="S282" s="313"/>
      <c r="T282" s="313"/>
      <c r="U282" s="313"/>
      <c r="V282" s="313"/>
      <c r="W282" s="313"/>
      <c r="X282" s="313"/>
      <c r="Y282" s="313"/>
    </row>
    <row r="283" spans="1:25" s="54" customFormat="1" x14ac:dyDescent="0.35">
      <c r="A283" s="313"/>
      <c r="B283" s="313"/>
      <c r="C283" s="313"/>
      <c r="D283" s="313"/>
      <c r="E283" s="313"/>
      <c r="F283" s="313"/>
      <c r="G283" s="313"/>
      <c r="H283" s="313"/>
      <c r="I283" s="313"/>
      <c r="J283" s="313"/>
      <c r="K283" s="313"/>
      <c r="L283" s="313"/>
      <c r="M283" s="313"/>
      <c r="N283" s="313"/>
      <c r="O283" s="313"/>
      <c r="P283" s="313"/>
      <c r="Q283" s="313"/>
      <c r="R283" s="313"/>
      <c r="S283" s="313"/>
      <c r="T283" s="313"/>
      <c r="U283" s="313"/>
      <c r="V283" s="313"/>
      <c r="W283" s="313"/>
      <c r="X283" s="313"/>
      <c r="Y283" s="313"/>
    </row>
    <row r="284" spans="1:25" s="54" customFormat="1" x14ac:dyDescent="0.35">
      <c r="A284" s="313"/>
      <c r="B284" s="313"/>
      <c r="C284" s="313"/>
      <c r="D284" s="313"/>
      <c r="E284" s="313"/>
      <c r="F284" s="313"/>
      <c r="G284" s="313"/>
      <c r="H284" s="313"/>
      <c r="I284" s="313"/>
      <c r="J284" s="313"/>
      <c r="K284" s="313"/>
      <c r="L284" s="313"/>
      <c r="M284" s="313"/>
      <c r="N284" s="313"/>
      <c r="O284" s="313"/>
      <c r="P284" s="313"/>
      <c r="Q284" s="313"/>
      <c r="R284" s="313"/>
      <c r="S284" s="313"/>
      <c r="T284" s="313"/>
      <c r="U284" s="313"/>
      <c r="V284" s="313"/>
      <c r="W284" s="313"/>
      <c r="X284" s="313"/>
      <c r="Y284" s="313"/>
    </row>
    <row r="287" spans="1:25" ht="18" x14ac:dyDescent="0.35">
      <c r="A287" s="8" t="s">
        <v>67</v>
      </c>
      <c r="F287" s="9"/>
    </row>
    <row r="288" spans="1:25" x14ac:dyDescent="0.35">
      <c r="F288" s="9"/>
    </row>
    <row r="289" spans="1:22" x14ac:dyDescent="0.35">
      <c r="A289" s="245" t="s">
        <v>145</v>
      </c>
      <c r="B289" s="245"/>
      <c r="C289" s="245"/>
      <c r="D289" s="245"/>
      <c r="E289" s="245"/>
      <c r="F289" s="245"/>
      <c r="G289" s="245"/>
      <c r="H289" s="245"/>
      <c r="I289" s="245"/>
      <c r="J289" s="245"/>
      <c r="K289" s="245"/>
      <c r="L289" s="245"/>
      <c r="M289" s="245"/>
      <c r="N289" s="245"/>
      <c r="O289" s="245"/>
      <c r="P289" s="245"/>
      <c r="Q289" s="245"/>
      <c r="R289" s="245"/>
      <c r="S289" s="245"/>
      <c r="T289" s="245"/>
      <c r="U289" s="245"/>
    </row>
    <row r="290" spans="1:22" x14ac:dyDescent="0.35">
      <c r="A290" s="10"/>
      <c r="B290" s="10"/>
      <c r="C290" s="10"/>
      <c r="D290" s="10"/>
      <c r="E290" s="10"/>
      <c r="F290" s="10"/>
      <c r="G290" s="10"/>
      <c r="H290" s="10"/>
      <c r="I290" s="10"/>
      <c r="J290" s="10"/>
      <c r="K290" s="10"/>
      <c r="L290" s="10"/>
      <c r="M290" s="10"/>
      <c r="N290" s="10"/>
      <c r="O290" s="10"/>
      <c r="P290" s="10"/>
      <c r="Q290" s="10"/>
      <c r="R290" s="10"/>
      <c r="S290" s="10"/>
      <c r="T290" s="10"/>
      <c r="U290" s="10"/>
    </row>
    <row r="291" spans="1:22" ht="15" thickBot="1" x14ac:dyDescent="0.4">
      <c r="A291" s="10"/>
      <c r="B291" s="10"/>
      <c r="C291" s="10"/>
      <c r="D291" s="10"/>
      <c r="E291" s="10"/>
      <c r="F291" s="10"/>
      <c r="G291" s="10"/>
      <c r="H291" s="10"/>
      <c r="I291" s="10"/>
      <c r="J291" s="10"/>
      <c r="K291" s="10"/>
      <c r="L291" s="10"/>
      <c r="M291" s="10"/>
      <c r="N291" s="10"/>
      <c r="O291" s="10"/>
      <c r="P291" s="10"/>
      <c r="Q291" s="10"/>
      <c r="R291" s="10"/>
      <c r="S291" s="10"/>
      <c r="T291" s="10"/>
      <c r="U291" s="10"/>
    </row>
    <row r="292" spans="1:22" x14ac:dyDescent="0.35">
      <c r="C292" s="164" t="s">
        <v>0</v>
      </c>
      <c r="D292" s="165"/>
      <c r="E292" s="165"/>
      <c r="F292" s="165"/>
      <c r="G292" s="160" t="str">
        <f>CONCATENATE(Arkusz18!A2," - ",Arkusz18!B2," r.")</f>
        <v>01.07.2026 - 31.07.2026 r.</v>
      </c>
      <c r="H292" s="161"/>
      <c r="I292" s="161"/>
      <c r="J292" s="161"/>
      <c r="K292" s="161"/>
      <c r="L292" s="161"/>
      <c r="M292" s="161"/>
      <c r="N292" s="161"/>
      <c r="O292" s="161"/>
      <c r="P292" s="161"/>
      <c r="Q292" s="161"/>
      <c r="R292" s="161"/>
      <c r="S292" s="161"/>
      <c r="T292" s="161"/>
      <c r="U292" s="161"/>
      <c r="V292" s="162"/>
    </row>
    <row r="293" spans="1:22" x14ac:dyDescent="0.35">
      <c r="C293" s="166"/>
      <c r="D293" s="167"/>
      <c r="E293" s="167"/>
      <c r="F293" s="167"/>
      <c r="G293" s="118" t="s">
        <v>31</v>
      </c>
      <c r="H293" s="122"/>
      <c r="I293" s="122"/>
      <c r="J293" s="159"/>
      <c r="K293" s="118" t="s">
        <v>32</v>
      </c>
      <c r="L293" s="122"/>
      <c r="M293" s="122"/>
      <c r="N293" s="159"/>
      <c r="O293" s="118" t="s">
        <v>103</v>
      </c>
      <c r="P293" s="122"/>
      <c r="Q293" s="122"/>
      <c r="R293" s="159"/>
      <c r="S293" s="118" t="s">
        <v>55</v>
      </c>
      <c r="T293" s="122"/>
      <c r="U293" s="122"/>
      <c r="V293" s="119"/>
    </row>
    <row r="294" spans="1:22" x14ac:dyDescent="0.35">
      <c r="C294" s="166"/>
      <c r="D294" s="167"/>
      <c r="E294" s="167"/>
      <c r="F294" s="167"/>
      <c r="G294" s="120" t="s">
        <v>30</v>
      </c>
      <c r="H294" s="121"/>
      <c r="I294" s="118" t="s">
        <v>10</v>
      </c>
      <c r="J294" s="159"/>
      <c r="K294" s="120" t="s">
        <v>33</v>
      </c>
      <c r="L294" s="121"/>
      <c r="M294" s="118" t="s">
        <v>10</v>
      </c>
      <c r="N294" s="159"/>
      <c r="O294" s="120" t="s">
        <v>30</v>
      </c>
      <c r="P294" s="121"/>
      <c r="Q294" s="118" t="s">
        <v>10</v>
      </c>
      <c r="R294" s="159"/>
      <c r="S294" s="120" t="s">
        <v>30</v>
      </c>
      <c r="T294" s="121"/>
      <c r="U294" s="118" t="s">
        <v>10</v>
      </c>
      <c r="V294" s="119"/>
    </row>
    <row r="295" spans="1:22" x14ac:dyDescent="0.35">
      <c r="C295" s="148" t="str">
        <f>Arkusz2!B2</f>
        <v>UKRAINA</v>
      </c>
      <c r="D295" s="149"/>
      <c r="E295" s="149"/>
      <c r="F295" s="149"/>
      <c r="G295" s="96">
        <f>Arkusz2!F2</f>
        <v>112</v>
      </c>
      <c r="H295" s="97"/>
      <c r="I295" s="96">
        <f>Arkusz2!F8</f>
        <v>124</v>
      </c>
      <c r="J295" s="97"/>
      <c r="K295" s="96">
        <f>SUM(Arkusz2!F14,-G295)</f>
        <v>22</v>
      </c>
      <c r="L295" s="97"/>
      <c r="M295" s="96">
        <f>SUM(Arkusz2!F20,-I295)</f>
        <v>31</v>
      </c>
      <c r="N295" s="97"/>
      <c r="O295" s="96">
        <f>Arkusz2!F26</f>
        <v>2</v>
      </c>
      <c r="P295" s="97"/>
      <c r="Q295" s="96">
        <f>Arkusz2!F32</f>
        <v>2</v>
      </c>
      <c r="R295" s="97"/>
      <c r="S295" s="96">
        <f>SUM(Arkusz2!F14,O295)</f>
        <v>136</v>
      </c>
      <c r="T295" s="97"/>
      <c r="U295" s="96">
        <f>SUM(Arkusz2!F20,Q295)</f>
        <v>157</v>
      </c>
      <c r="V295" s="123"/>
    </row>
    <row r="296" spans="1:22" x14ac:dyDescent="0.35">
      <c r="C296" s="83" t="str">
        <f>Arkusz2!B3</f>
        <v>BIAŁORUŚ</v>
      </c>
      <c r="D296" s="84"/>
      <c r="E296" s="84"/>
      <c r="F296" s="84"/>
      <c r="G296" s="112">
        <f>Arkusz2!F3</f>
        <v>91</v>
      </c>
      <c r="H296" s="113"/>
      <c r="I296" s="112">
        <f>Arkusz2!F9</f>
        <v>109</v>
      </c>
      <c r="J296" s="113"/>
      <c r="K296" s="112">
        <f>SUM(Arkusz2!F15,-G296)</f>
        <v>4</v>
      </c>
      <c r="L296" s="113"/>
      <c r="M296" s="112">
        <f>SUM(Arkusz2!F21,-I296)</f>
        <v>5</v>
      </c>
      <c r="N296" s="113"/>
      <c r="O296" s="112">
        <f>Arkusz2!F27</f>
        <v>5</v>
      </c>
      <c r="P296" s="113"/>
      <c r="Q296" s="112">
        <f>Arkusz2!F33</f>
        <v>5</v>
      </c>
      <c r="R296" s="113"/>
      <c r="S296" s="112">
        <f>SUM(Arkusz2!F15,O296)</f>
        <v>100</v>
      </c>
      <c r="T296" s="113"/>
      <c r="U296" s="112">
        <f>SUM(Arkusz2!F21,Q296)</f>
        <v>119</v>
      </c>
      <c r="V296" s="163"/>
    </row>
    <row r="297" spans="1:22" x14ac:dyDescent="0.35">
      <c r="C297" s="148" t="str">
        <f>Arkusz2!B4</f>
        <v>ROSJA</v>
      </c>
      <c r="D297" s="149"/>
      <c r="E297" s="149"/>
      <c r="F297" s="149"/>
      <c r="G297" s="96">
        <f>Arkusz2!F4</f>
        <v>14</v>
      </c>
      <c r="H297" s="97"/>
      <c r="I297" s="96">
        <f>Arkusz2!F10</f>
        <v>16</v>
      </c>
      <c r="J297" s="97"/>
      <c r="K297" s="96">
        <f>SUM(Arkusz2!F16,-G297)</f>
        <v>8</v>
      </c>
      <c r="L297" s="97"/>
      <c r="M297" s="96">
        <f>SUM(Arkusz2!F22,-I297)</f>
        <v>25</v>
      </c>
      <c r="N297" s="97"/>
      <c r="O297" s="96">
        <f>Arkusz2!F28</f>
        <v>1</v>
      </c>
      <c r="P297" s="97"/>
      <c r="Q297" s="96">
        <f>Arkusz2!F34</f>
        <v>1</v>
      </c>
      <c r="R297" s="97"/>
      <c r="S297" s="96">
        <f>SUM(Arkusz2!F16,O297)</f>
        <v>23</v>
      </c>
      <c r="T297" s="97"/>
      <c r="U297" s="96">
        <f>SUM(Arkusz2!F22,Q297)</f>
        <v>42</v>
      </c>
      <c r="V297" s="123"/>
    </row>
    <row r="298" spans="1:22" x14ac:dyDescent="0.35">
      <c r="C298" s="83" t="str">
        <f>Arkusz2!B5</f>
        <v>TURCJA</v>
      </c>
      <c r="D298" s="84"/>
      <c r="E298" s="84"/>
      <c r="F298" s="84"/>
      <c r="G298" s="112">
        <f>Arkusz2!F5</f>
        <v>12</v>
      </c>
      <c r="H298" s="113"/>
      <c r="I298" s="112">
        <f>Arkusz2!F11</f>
        <v>12</v>
      </c>
      <c r="J298" s="113"/>
      <c r="K298" s="112">
        <f>SUM(Arkusz2!F17,-G298)</f>
        <v>0</v>
      </c>
      <c r="L298" s="113"/>
      <c r="M298" s="112">
        <f>SUM(Arkusz2!F23,-I298)</f>
        <v>0</v>
      </c>
      <c r="N298" s="113"/>
      <c r="O298" s="112">
        <f>Arkusz2!F29</f>
        <v>0</v>
      </c>
      <c r="P298" s="113"/>
      <c r="Q298" s="112">
        <f>Arkusz2!F35</f>
        <v>0</v>
      </c>
      <c r="R298" s="113"/>
      <c r="S298" s="112">
        <f>SUM(Arkusz2!F17,O298)</f>
        <v>12</v>
      </c>
      <c r="T298" s="113"/>
      <c r="U298" s="112">
        <f>SUM(Arkusz2!F23,Q298)</f>
        <v>12</v>
      </c>
      <c r="V298" s="163"/>
    </row>
    <row r="299" spans="1:22" x14ac:dyDescent="0.35">
      <c r="C299" s="148" t="str">
        <f>Arkusz2!B6</f>
        <v>KAMERUN</v>
      </c>
      <c r="D299" s="149"/>
      <c r="E299" s="149"/>
      <c r="F299" s="149"/>
      <c r="G299" s="96">
        <f>Arkusz2!F6</f>
        <v>9</v>
      </c>
      <c r="H299" s="97"/>
      <c r="I299" s="96">
        <f>Arkusz2!F12</f>
        <v>9</v>
      </c>
      <c r="J299" s="97"/>
      <c r="K299" s="96">
        <f>SUM(Arkusz2!F18,-G299)</f>
        <v>0</v>
      </c>
      <c r="L299" s="97"/>
      <c r="M299" s="96">
        <f>SUM(Arkusz2!F24,-I299)</f>
        <v>0</v>
      </c>
      <c r="N299" s="97"/>
      <c r="O299" s="96">
        <f>Arkusz2!F30</f>
        <v>0</v>
      </c>
      <c r="P299" s="97"/>
      <c r="Q299" s="96">
        <f>Arkusz2!F36</f>
        <v>0</v>
      </c>
      <c r="R299" s="97"/>
      <c r="S299" s="96">
        <f>SUM(Arkusz2!F18,O299)</f>
        <v>9</v>
      </c>
      <c r="T299" s="97"/>
      <c r="U299" s="96">
        <f>SUM(Arkusz2!F24,Q299)</f>
        <v>9</v>
      </c>
      <c r="V299" s="123"/>
    </row>
    <row r="300" spans="1:22" ht="15" thickBot="1" x14ac:dyDescent="0.4">
      <c r="C300" s="173" t="str">
        <f>Arkusz2!B7</f>
        <v>Pozostałe</v>
      </c>
      <c r="D300" s="174"/>
      <c r="E300" s="174"/>
      <c r="F300" s="174"/>
      <c r="G300" s="201">
        <f>Arkusz2!F7</f>
        <v>84</v>
      </c>
      <c r="H300" s="202"/>
      <c r="I300" s="201">
        <f>Arkusz2!F13</f>
        <v>85</v>
      </c>
      <c r="J300" s="202"/>
      <c r="K300" s="201">
        <f>SUM(Arkusz2!F19,-G300)</f>
        <v>12</v>
      </c>
      <c r="L300" s="202"/>
      <c r="M300" s="201">
        <f>SUM(Arkusz2!F25,-I300)</f>
        <v>13</v>
      </c>
      <c r="N300" s="202"/>
      <c r="O300" s="201">
        <f>Arkusz2!F31</f>
        <v>4</v>
      </c>
      <c r="P300" s="202"/>
      <c r="Q300" s="201">
        <f>Arkusz2!F37</f>
        <v>4</v>
      </c>
      <c r="R300" s="202"/>
      <c r="S300" s="201">
        <f>SUM(Arkusz2!F19,O300)</f>
        <v>100</v>
      </c>
      <c r="T300" s="202"/>
      <c r="U300" s="201">
        <f>SUM(Arkusz2!F25,Q300)</f>
        <v>102</v>
      </c>
      <c r="V300" s="248"/>
    </row>
    <row r="301" spans="1:22" ht="15" thickBot="1" x14ac:dyDescent="0.4">
      <c r="C301" s="171" t="s">
        <v>1</v>
      </c>
      <c r="D301" s="172"/>
      <c r="E301" s="172"/>
      <c r="F301" s="172"/>
      <c r="G301" s="181">
        <f>SUM(G295:G300)</f>
        <v>322</v>
      </c>
      <c r="H301" s="182"/>
      <c r="I301" s="181">
        <f>SUM(I295:I300)</f>
        <v>355</v>
      </c>
      <c r="J301" s="182"/>
      <c r="K301" s="181">
        <f>SUM(K295:K300)</f>
        <v>46</v>
      </c>
      <c r="L301" s="182"/>
      <c r="M301" s="181">
        <f>SUM(M295:M300)</f>
        <v>74</v>
      </c>
      <c r="N301" s="182"/>
      <c r="O301" s="181">
        <f>SUM(O295:O300)</f>
        <v>12</v>
      </c>
      <c r="P301" s="182"/>
      <c r="Q301" s="181">
        <f>SUM(Q295:Q300)</f>
        <v>12</v>
      </c>
      <c r="R301" s="182"/>
      <c r="S301" s="181">
        <f>SUM(S295:S300)</f>
        <v>380</v>
      </c>
      <c r="T301" s="182"/>
      <c r="U301" s="181">
        <f>SUM(U295:U300)</f>
        <v>441</v>
      </c>
      <c r="V301" s="247"/>
    </row>
    <row r="305" spans="1:19" x14ac:dyDescent="0.35">
      <c r="M305" s="11"/>
      <c r="N305" s="11"/>
      <c r="O305" s="11"/>
      <c r="P305" s="11"/>
      <c r="Q305" s="11"/>
      <c r="R305" s="11"/>
      <c r="S305" s="11"/>
    </row>
    <row r="306" spans="1:19" x14ac:dyDescent="0.35">
      <c r="M306" s="11"/>
      <c r="N306" s="11"/>
      <c r="O306" s="11"/>
      <c r="P306" s="11"/>
      <c r="Q306" s="11"/>
      <c r="R306" s="11"/>
      <c r="S306" s="11"/>
    </row>
    <row r="307" spans="1:19" x14ac:dyDescent="0.35">
      <c r="M307" s="11"/>
      <c r="N307" s="11"/>
      <c r="O307" s="11"/>
      <c r="P307" s="11"/>
      <c r="Q307" s="11"/>
      <c r="R307" s="11"/>
      <c r="S307" s="11"/>
    </row>
    <row r="308" spans="1:19" x14ac:dyDescent="0.35">
      <c r="M308" s="11"/>
      <c r="N308" s="11"/>
      <c r="O308" s="11"/>
      <c r="P308" s="11"/>
      <c r="Q308" s="11"/>
      <c r="R308" s="11"/>
      <c r="S308" s="11"/>
    </row>
    <row r="309" spans="1:19" x14ac:dyDescent="0.35">
      <c r="M309" s="11"/>
      <c r="N309" s="11"/>
      <c r="O309" s="11"/>
      <c r="P309" s="11"/>
      <c r="Q309" s="11"/>
      <c r="R309" s="11"/>
      <c r="S309" s="11"/>
    </row>
    <row r="310" spans="1:19" x14ac:dyDescent="0.35">
      <c r="M310" s="11"/>
      <c r="N310" s="11"/>
      <c r="O310" s="11"/>
      <c r="P310" s="11"/>
      <c r="Q310" s="11"/>
      <c r="R310" s="11"/>
      <c r="S310" s="11"/>
    </row>
    <row r="311" spans="1:19" x14ac:dyDescent="0.35">
      <c r="M311" s="11"/>
      <c r="N311" s="11"/>
      <c r="O311" s="11"/>
      <c r="P311" s="11"/>
      <c r="Q311" s="11"/>
      <c r="R311" s="11"/>
      <c r="S311" s="11"/>
    </row>
    <row r="312" spans="1:19" x14ac:dyDescent="0.35">
      <c r="M312" s="11"/>
      <c r="N312" s="11"/>
      <c r="O312" s="11"/>
      <c r="P312" s="11"/>
      <c r="Q312" s="11"/>
      <c r="R312" s="11"/>
      <c r="S312" s="11"/>
    </row>
    <row r="313" spans="1:19" x14ac:dyDescent="0.35">
      <c r="D313" s="203"/>
      <c r="E313" s="203"/>
    </row>
    <row r="317" spans="1:19" x14ac:dyDescent="0.35">
      <c r="A317" s="7"/>
      <c r="B317" s="7"/>
      <c r="C317" s="7"/>
      <c r="D317" s="7"/>
      <c r="E317" s="7"/>
      <c r="F317" s="7"/>
      <c r="G317" s="7"/>
      <c r="H317" s="7"/>
      <c r="I317" s="7"/>
      <c r="J317" s="7"/>
      <c r="K317" s="7"/>
      <c r="L317" s="7"/>
      <c r="M317" s="7"/>
      <c r="N317" s="7"/>
      <c r="O317" s="7"/>
      <c r="P317" s="7"/>
      <c r="Q317" s="7"/>
      <c r="R317" s="7"/>
      <c r="S317" s="7"/>
    </row>
    <row r="323" spans="1:26" ht="15" thickBot="1" x14ac:dyDescent="0.4"/>
    <row r="324" spans="1:26" x14ac:dyDescent="0.35">
      <c r="C324" s="164" t="s">
        <v>0</v>
      </c>
      <c r="D324" s="165"/>
      <c r="E324" s="165"/>
      <c r="F324" s="165"/>
      <c r="G324" s="214" t="str">
        <f>CONCATENATE(Arkusz18!C2," - ",Arkusz18!B2," r.")</f>
        <v>01.01.2026 - 31.07.2026 r.</v>
      </c>
      <c r="H324" s="214"/>
      <c r="I324" s="214"/>
      <c r="J324" s="214"/>
      <c r="K324" s="214"/>
      <c r="L324" s="214"/>
      <c r="M324" s="214"/>
      <c r="N324" s="214"/>
      <c r="O324" s="214"/>
      <c r="P324" s="214"/>
      <c r="Q324" s="214"/>
      <c r="R324" s="214"/>
      <c r="S324" s="214"/>
      <c r="T324" s="214"/>
      <c r="U324" s="214"/>
      <c r="V324" s="215"/>
    </row>
    <row r="325" spans="1:26" x14ac:dyDescent="0.35">
      <c r="C325" s="166"/>
      <c r="D325" s="167"/>
      <c r="E325" s="167"/>
      <c r="F325" s="167"/>
      <c r="G325" s="167" t="s">
        <v>31</v>
      </c>
      <c r="H325" s="167"/>
      <c r="I325" s="167"/>
      <c r="J325" s="167"/>
      <c r="K325" s="167" t="s">
        <v>32</v>
      </c>
      <c r="L325" s="167"/>
      <c r="M325" s="167"/>
      <c r="N325" s="167"/>
      <c r="O325" s="167" t="s">
        <v>135</v>
      </c>
      <c r="P325" s="167"/>
      <c r="Q325" s="167"/>
      <c r="R325" s="167"/>
      <c r="S325" s="167" t="s">
        <v>55</v>
      </c>
      <c r="T325" s="167"/>
      <c r="U325" s="167"/>
      <c r="V325" s="246"/>
    </row>
    <row r="326" spans="1:26" x14ac:dyDescent="0.35">
      <c r="C326" s="166"/>
      <c r="D326" s="167"/>
      <c r="E326" s="167"/>
      <c r="F326" s="167"/>
      <c r="G326" s="232" t="s">
        <v>30</v>
      </c>
      <c r="H326" s="232"/>
      <c r="I326" s="167" t="s">
        <v>10</v>
      </c>
      <c r="J326" s="167"/>
      <c r="K326" s="232" t="s">
        <v>33</v>
      </c>
      <c r="L326" s="232"/>
      <c r="M326" s="167" t="s">
        <v>10</v>
      </c>
      <c r="N326" s="167"/>
      <c r="O326" s="232" t="s">
        <v>30</v>
      </c>
      <c r="P326" s="232"/>
      <c r="Q326" s="167" t="s">
        <v>10</v>
      </c>
      <c r="R326" s="167"/>
      <c r="S326" s="232" t="s">
        <v>30</v>
      </c>
      <c r="T326" s="232"/>
      <c r="U326" s="167" t="s">
        <v>10</v>
      </c>
      <c r="V326" s="246"/>
    </row>
    <row r="327" spans="1:26" x14ac:dyDescent="0.35">
      <c r="C327" s="148" t="str">
        <f>Arkusz3!B2</f>
        <v>UKRAINA</v>
      </c>
      <c r="D327" s="149"/>
      <c r="E327" s="149"/>
      <c r="F327" s="149"/>
      <c r="G327" s="132">
        <f>Arkusz3!F2</f>
        <v>953</v>
      </c>
      <c r="H327" s="132"/>
      <c r="I327" s="132">
        <f>Arkusz3!F8</f>
        <v>1150</v>
      </c>
      <c r="J327" s="132"/>
      <c r="K327" s="132">
        <f>SUM(Arkusz3!F14,-G327)</f>
        <v>90</v>
      </c>
      <c r="L327" s="132"/>
      <c r="M327" s="132">
        <f>SUM(Arkusz3!F20,-I327)</f>
        <v>138</v>
      </c>
      <c r="N327" s="132"/>
      <c r="O327" s="132">
        <f>Arkusz3!F26</f>
        <v>32</v>
      </c>
      <c r="P327" s="132"/>
      <c r="Q327" s="132">
        <f>Arkusz3!F32</f>
        <v>37</v>
      </c>
      <c r="R327" s="132"/>
      <c r="S327" s="132">
        <f>SUM(Arkusz3!F14,O327)</f>
        <v>1075</v>
      </c>
      <c r="T327" s="132"/>
      <c r="U327" s="132">
        <f>SUM(Arkusz3!F20,Q327)</f>
        <v>1325</v>
      </c>
      <c r="V327" s="244"/>
      <c r="W327" s="55"/>
    </row>
    <row r="328" spans="1:26" x14ac:dyDescent="0.35">
      <c r="C328" s="83" t="str">
        <f>Arkusz3!B3</f>
        <v>BIAŁORUŚ</v>
      </c>
      <c r="D328" s="84"/>
      <c r="E328" s="84"/>
      <c r="F328" s="84"/>
      <c r="G328" s="243">
        <f>Arkusz3!F3</f>
        <v>827</v>
      </c>
      <c r="H328" s="243"/>
      <c r="I328" s="243">
        <f>Arkusz3!F9</f>
        <v>1012</v>
      </c>
      <c r="J328" s="243"/>
      <c r="K328" s="243">
        <f>SUM(Arkusz3!F15,-G328)</f>
        <v>21</v>
      </c>
      <c r="L328" s="243"/>
      <c r="M328" s="243">
        <f>SUM(Arkusz3!F21,-I328)</f>
        <v>34</v>
      </c>
      <c r="N328" s="243"/>
      <c r="O328" s="243">
        <f>Arkusz3!F27</f>
        <v>28</v>
      </c>
      <c r="P328" s="243"/>
      <c r="Q328" s="243">
        <f>Arkusz3!F33</f>
        <v>31</v>
      </c>
      <c r="R328" s="243"/>
      <c r="S328" s="243">
        <f>SUM(Arkusz3!F15,O328)</f>
        <v>876</v>
      </c>
      <c r="T328" s="243"/>
      <c r="U328" s="243">
        <f>SUM(Arkusz3!F21,Q328)</f>
        <v>1077</v>
      </c>
      <c r="V328" s="249"/>
      <c r="W328" s="55"/>
    </row>
    <row r="329" spans="1:26" x14ac:dyDescent="0.35">
      <c r="C329" s="148" t="str">
        <f>Arkusz3!B4</f>
        <v>ROSJA</v>
      </c>
      <c r="D329" s="149"/>
      <c r="E329" s="149"/>
      <c r="F329" s="149"/>
      <c r="G329" s="132">
        <f>Arkusz3!F4</f>
        <v>90</v>
      </c>
      <c r="H329" s="132"/>
      <c r="I329" s="132">
        <f>Arkusz3!F10</f>
        <v>107</v>
      </c>
      <c r="J329" s="132"/>
      <c r="K329" s="132">
        <f>SUM(Arkusz3!F16,-G329)</f>
        <v>106</v>
      </c>
      <c r="L329" s="132"/>
      <c r="M329" s="132">
        <f>SUM(Arkusz3!F22,-I329)</f>
        <v>193</v>
      </c>
      <c r="N329" s="132"/>
      <c r="O329" s="132">
        <f>Arkusz3!F28</f>
        <v>13</v>
      </c>
      <c r="P329" s="132"/>
      <c r="Q329" s="132">
        <f>Arkusz3!F34</f>
        <v>13</v>
      </c>
      <c r="R329" s="132"/>
      <c r="S329" s="132">
        <f>SUM(Arkusz3!F16,O329)</f>
        <v>209</v>
      </c>
      <c r="T329" s="132"/>
      <c r="U329" s="132">
        <f>SUM(Arkusz3!F22,Q329)</f>
        <v>313</v>
      </c>
      <c r="V329" s="244"/>
      <c r="W329" s="55"/>
    </row>
    <row r="330" spans="1:26" x14ac:dyDescent="0.35">
      <c r="C330" s="83" t="str">
        <f>Arkusz3!B5</f>
        <v>TADŻYKISTAN</v>
      </c>
      <c r="D330" s="84"/>
      <c r="E330" s="84"/>
      <c r="F330" s="84"/>
      <c r="G330" s="243">
        <f>Arkusz3!F5</f>
        <v>35</v>
      </c>
      <c r="H330" s="243"/>
      <c r="I330" s="243">
        <f>Arkusz3!F11</f>
        <v>46</v>
      </c>
      <c r="J330" s="243"/>
      <c r="K330" s="243">
        <f>SUM(Arkusz3!F17,-G330)</f>
        <v>7</v>
      </c>
      <c r="L330" s="243"/>
      <c r="M330" s="243">
        <f>SUM(Arkusz3!F23,-I330)</f>
        <v>20</v>
      </c>
      <c r="N330" s="243"/>
      <c r="O330" s="243">
        <f>Arkusz3!F29</f>
        <v>4</v>
      </c>
      <c r="P330" s="243"/>
      <c r="Q330" s="243">
        <f>Arkusz3!F35</f>
        <v>6</v>
      </c>
      <c r="R330" s="243"/>
      <c r="S330" s="243">
        <f>SUM(Arkusz3!F17,O330)</f>
        <v>46</v>
      </c>
      <c r="T330" s="243"/>
      <c r="U330" s="243">
        <f>SUM(Arkusz3!F23,Q330)</f>
        <v>72</v>
      </c>
      <c r="V330" s="249"/>
      <c r="W330" s="55"/>
    </row>
    <row r="331" spans="1:26" x14ac:dyDescent="0.35">
      <c r="C331" s="148" t="str">
        <f>Arkusz3!B6</f>
        <v>AFGANISTAN</v>
      </c>
      <c r="D331" s="149"/>
      <c r="E331" s="149"/>
      <c r="F331" s="149"/>
      <c r="G331" s="132">
        <f>Arkusz3!F6</f>
        <v>33</v>
      </c>
      <c r="H331" s="132"/>
      <c r="I331" s="132">
        <f>Arkusz3!F12</f>
        <v>37</v>
      </c>
      <c r="J331" s="132"/>
      <c r="K331" s="132">
        <f>SUM(Arkusz3!F18,-G331)</f>
        <v>3</v>
      </c>
      <c r="L331" s="132"/>
      <c r="M331" s="132">
        <f>SUM(Arkusz3!F24,-I331)</f>
        <v>5</v>
      </c>
      <c r="N331" s="132"/>
      <c r="O331" s="132">
        <f>Arkusz3!F30</f>
        <v>3</v>
      </c>
      <c r="P331" s="132"/>
      <c r="Q331" s="132">
        <f>Arkusz3!F36</f>
        <v>3</v>
      </c>
      <c r="R331" s="132"/>
      <c r="S331" s="132">
        <f>SUM(Arkusz3!F18,O331)</f>
        <v>39</v>
      </c>
      <c r="T331" s="132"/>
      <c r="U331" s="132">
        <f>SUM(Arkusz3!F24,Q331)</f>
        <v>45</v>
      </c>
      <c r="V331" s="244"/>
      <c r="W331" s="55"/>
    </row>
    <row r="332" spans="1:26" ht="15" thickBot="1" x14ac:dyDescent="0.4">
      <c r="C332" s="173" t="str">
        <f>Arkusz3!B7</f>
        <v>Pozostałe</v>
      </c>
      <c r="D332" s="174"/>
      <c r="E332" s="174"/>
      <c r="F332" s="174"/>
      <c r="G332" s="242">
        <f>Arkusz3!F7</f>
        <v>547</v>
      </c>
      <c r="H332" s="242"/>
      <c r="I332" s="242">
        <f>Arkusz3!F13</f>
        <v>600</v>
      </c>
      <c r="J332" s="242"/>
      <c r="K332" s="242">
        <f>SUM(Arkusz3!F19,-G332)</f>
        <v>99</v>
      </c>
      <c r="L332" s="242"/>
      <c r="M332" s="242">
        <f>SUM(Arkusz3!F25,-I332)</f>
        <v>133</v>
      </c>
      <c r="N332" s="242"/>
      <c r="O332" s="242">
        <f>Arkusz3!F31</f>
        <v>41</v>
      </c>
      <c r="P332" s="242"/>
      <c r="Q332" s="242">
        <f>Arkusz3!F37</f>
        <v>45</v>
      </c>
      <c r="R332" s="242"/>
      <c r="S332" s="242">
        <f>SUM(Arkusz3!F19,O332)</f>
        <v>687</v>
      </c>
      <c r="T332" s="242"/>
      <c r="U332" s="242">
        <f>SUM(Arkusz3!F25,Q332)</f>
        <v>778</v>
      </c>
      <c r="V332" s="252"/>
      <c r="W332" s="55"/>
    </row>
    <row r="333" spans="1:26" x14ac:dyDescent="0.35">
      <c r="C333" s="204" t="s">
        <v>1</v>
      </c>
      <c r="D333" s="205"/>
      <c r="E333" s="205"/>
      <c r="F333" s="205"/>
      <c r="G333" s="133">
        <f>SUM(G327:G332)</f>
        <v>2485</v>
      </c>
      <c r="H333" s="133"/>
      <c r="I333" s="133">
        <f>SUM(I327:I332)</f>
        <v>2952</v>
      </c>
      <c r="J333" s="133"/>
      <c r="K333" s="133">
        <f>SUM(K327:K332)</f>
        <v>326</v>
      </c>
      <c r="L333" s="133"/>
      <c r="M333" s="133">
        <f>SUM(M327:M332)</f>
        <v>523</v>
      </c>
      <c r="N333" s="133"/>
      <c r="O333" s="133">
        <f>SUM(O327:O332)</f>
        <v>121</v>
      </c>
      <c r="P333" s="133"/>
      <c r="Q333" s="133">
        <f>SUM(Q327:Q332)</f>
        <v>135</v>
      </c>
      <c r="R333" s="133"/>
      <c r="S333" s="133">
        <f>SUM(S327:S332)</f>
        <v>2932</v>
      </c>
      <c r="T333" s="133"/>
      <c r="U333" s="133">
        <f>SUM(U327:U332)</f>
        <v>3610</v>
      </c>
      <c r="V333" s="134"/>
    </row>
    <row r="334" spans="1:26" x14ac:dyDescent="0.35">
      <c r="A334" s="4"/>
      <c r="B334" s="12"/>
      <c r="C334" s="13"/>
      <c r="D334" s="13"/>
      <c r="E334" s="13"/>
      <c r="F334" s="13"/>
      <c r="G334" s="14"/>
      <c r="H334" s="14"/>
      <c r="I334" s="14"/>
      <c r="J334" s="14"/>
      <c r="K334" s="14"/>
      <c r="L334" s="14"/>
      <c r="M334" s="14"/>
      <c r="N334" s="14"/>
      <c r="O334" s="14"/>
      <c r="P334" s="14"/>
      <c r="Q334" s="14"/>
      <c r="R334" s="14"/>
      <c r="S334" s="14"/>
      <c r="T334" s="14"/>
      <c r="U334" s="14"/>
      <c r="V334" s="14"/>
      <c r="W334" s="12"/>
    </row>
    <row r="335" spans="1:26" x14ac:dyDescent="0.35">
      <c r="A335" s="206" t="s">
        <v>138</v>
      </c>
      <c r="B335" s="206"/>
      <c r="C335" s="206"/>
      <c r="D335" s="206"/>
      <c r="E335" s="206"/>
      <c r="F335" s="206"/>
      <c r="G335" s="206"/>
      <c r="H335" s="206"/>
      <c r="I335" s="206"/>
      <c r="J335" s="206"/>
      <c r="K335" s="206"/>
      <c r="L335" s="206"/>
      <c r="M335" s="206"/>
      <c r="N335" s="206"/>
      <c r="O335" s="206"/>
      <c r="P335" s="206"/>
      <c r="Q335" s="206"/>
      <c r="R335" s="206"/>
      <c r="S335" s="206"/>
      <c r="T335" s="206"/>
      <c r="U335" s="206"/>
      <c r="V335" s="206"/>
      <c r="W335" s="206"/>
      <c r="X335" s="206"/>
      <c r="Y335" s="206"/>
      <c r="Z335" s="206"/>
    </row>
    <row r="336" spans="1:26" x14ac:dyDescent="0.3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6"/>
      <c r="Z336" s="15"/>
    </row>
    <row r="340" spans="4:19" x14ac:dyDescent="0.35">
      <c r="M340" s="11"/>
      <c r="N340" s="11"/>
      <c r="O340" s="11"/>
      <c r="P340" s="11"/>
      <c r="Q340" s="11"/>
      <c r="R340" s="11"/>
      <c r="S340" s="11"/>
    </row>
    <row r="341" spans="4:19" x14ac:dyDescent="0.35">
      <c r="M341" s="11"/>
      <c r="N341" s="11"/>
      <c r="O341" s="11"/>
      <c r="P341" s="11"/>
      <c r="Q341" s="11"/>
      <c r="R341" s="11"/>
      <c r="S341" s="11"/>
    </row>
    <row r="342" spans="4:19" x14ac:dyDescent="0.35">
      <c r="M342" s="11"/>
      <c r="N342" s="11"/>
      <c r="O342" s="11"/>
      <c r="P342" s="11"/>
      <c r="Q342" s="11"/>
      <c r="R342" s="11"/>
      <c r="S342" s="11"/>
    </row>
    <row r="343" spans="4:19" x14ac:dyDescent="0.35">
      <c r="M343" s="11"/>
      <c r="N343" s="11"/>
      <c r="O343" s="11"/>
      <c r="P343" s="11"/>
      <c r="Q343" s="11"/>
      <c r="R343" s="11"/>
      <c r="S343" s="11"/>
    </row>
    <row r="344" spans="4:19" x14ac:dyDescent="0.35">
      <c r="M344" s="11"/>
      <c r="N344" s="11"/>
      <c r="O344" s="11"/>
      <c r="P344" s="11"/>
      <c r="Q344" s="11"/>
      <c r="R344" s="11"/>
      <c r="S344" s="11"/>
    </row>
    <row r="345" spans="4:19" x14ac:dyDescent="0.35">
      <c r="M345" s="11"/>
      <c r="N345" s="11"/>
      <c r="O345" s="11"/>
      <c r="P345" s="11"/>
      <c r="Q345" s="11"/>
      <c r="R345" s="11"/>
      <c r="S345" s="11"/>
    </row>
    <row r="346" spans="4:19" x14ac:dyDescent="0.35">
      <c r="M346" s="11"/>
      <c r="N346" s="11"/>
      <c r="O346" s="11"/>
      <c r="P346" s="11"/>
      <c r="Q346" s="11"/>
      <c r="R346" s="11"/>
      <c r="S346" s="11"/>
    </row>
    <row r="347" spans="4:19" x14ac:dyDescent="0.35">
      <c r="M347" s="11"/>
      <c r="N347" s="11"/>
      <c r="O347" s="11"/>
      <c r="P347" s="11"/>
      <c r="Q347" s="11"/>
      <c r="R347" s="11"/>
      <c r="S347" s="11"/>
    </row>
    <row r="348" spans="4:19" x14ac:dyDescent="0.35">
      <c r="D348" s="203"/>
      <c r="E348" s="203"/>
    </row>
    <row r="353" spans="1:28" x14ac:dyDescent="0.35">
      <c r="V353" s="17"/>
      <c r="W353" s="17"/>
      <c r="X353" s="17"/>
      <c r="Y353" s="18"/>
      <c r="Z353" s="17"/>
    </row>
    <row r="354" spans="1:28" x14ac:dyDescent="0.35">
      <c r="V354" s="17"/>
      <c r="W354" s="17"/>
      <c r="X354" s="17"/>
      <c r="Y354" s="18"/>
      <c r="Z354" s="17"/>
    </row>
    <row r="355" spans="1:28" x14ac:dyDescent="0.35">
      <c r="A355" s="19"/>
      <c r="B355" s="19"/>
      <c r="C355" s="19"/>
      <c r="D355" s="19"/>
      <c r="E355" s="19"/>
      <c r="F355" s="19"/>
      <c r="G355" s="19"/>
      <c r="H355" s="19"/>
      <c r="I355" s="19"/>
      <c r="J355" s="19"/>
      <c r="K355" s="19"/>
      <c r="L355" s="19"/>
      <c r="M355" s="19"/>
      <c r="N355" s="19"/>
      <c r="O355" s="19"/>
      <c r="P355" s="19"/>
      <c r="Q355" s="19"/>
      <c r="R355" s="19"/>
      <c r="S355" s="19"/>
      <c r="T355" s="19"/>
      <c r="U355" s="19"/>
      <c r="V355" s="17"/>
      <c r="W355" s="17"/>
      <c r="X355" s="17"/>
      <c r="Y355" s="18"/>
      <c r="Z355" s="17"/>
    </row>
    <row r="356" spans="1:28" x14ac:dyDescent="0.35">
      <c r="A356" s="19"/>
      <c r="B356" s="19"/>
      <c r="C356" s="19"/>
      <c r="D356" s="19"/>
      <c r="E356" s="19"/>
      <c r="F356" s="19"/>
      <c r="G356" s="19"/>
      <c r="H356" s="19"/>
      <c r="I356" s="19"/>
      <c r="J356" s="19"/>
      <c r="K356" s="19"/>
      <c r="L356" s="19"/>
      <c r="M356" s="19"/>
      <c r="N356" s="19"/>
      <c r="O356" s="19"/>
      <c r="P356" s="19"/>
      <c r="Q356" s="19"/>
      <c r="R356" s="19"/>
      <c r="S356" s="19"/>
      <c r="T356" s="19"/>
      <c r="U356" s="19"/>
      <c r="V356" s="17"/>
      <c r="W356" s="17"/>
      <c r="X356" s="17"/>
      <c r="Y356" s="18"/>
      <c r="Z356" s="17"/>
    </row>
    <row r="357" spans="1:28" x14ac:dyDescent="0.35">
      <c r="A357" s="19"/>
      <c r="B357" s="19"/>
      <c r="C357" s="19"/>
      <c r="D357" s="19"/>
      <c r="E357" s="19"/>
      <c r="F357" s="19"/>
      <c r="G357" s="19"/>
      <c r="H357" s="19"/>
      <c r="I357" s="19"/>
      <c r="J357" s="19"/>
      <c r="K357" s="19"/>
      <c r="L357" s="19"/>
      <c r="M357" s="19"/>
      <c r="N357" s="19"/>
      <c r="O357" s="19"/>
      <c r="P357" s="19"/>
      <c r="Q357" s="19"/>
      <c r="R357" s="19"/>
      <c r="S357" s="19"/>
      <c r="T357" s="19"/>
      <c r="U357" s="19"/>
      <c r="V357" s="17"/>
      <c r="W357" s="17"/>
      <c r="X357" s="17"/>
      <c r="Y357" s="18"/>
      <c r="Z357" s="17"/>
    </row>
    <row r="358" spans="1:28" x14ac:dyDescent="0.35">
      <c r="A358" s="19"/>
      <c r="B358" s="19"/>
      <c r="C358" s="19"/>
      <c r="D358" s="19"/>
      <c r="E358" s="19"/>
      <c r="F358" s="19"/>
      <c r="G358" s="19"/>
      <c r="H358" s="19"/>
      <c r="I358" s="19"/>
      <c r="J358" s="19"/>
      <c r="K358" s="19"/>
      <c r="L358" s="19"/>
      <c r="M358" s="19"/>
      <c r="N358" s="19"/>
      <c r="O358" s="19"/>
      <c r="P358" s="19"/>
      <c r="Q358" s="19"/>
      <c r="R358" s="19"/>
      <c r="S358" s="19"/>
      <c r="T358" s="19"/>
      <c r="U358" s="19"/>
      <c r="V358" s="17"/>
      <c r="W358" s="17"/>
      <c r="X358" s="17"/>
      <c r="Y358" s="18"/>
      <c r="Z358" s="17"/>
    </row>
    <row r="359" spans="1:28" x14ac:dyDescent="0.35">
      <c r="A359" s="19"/>
      <c r="B359" s="19"/>
      <c r="C359" s="19"/>
      <c r="D359" s="19"/>
      <c r="E359" s="19"/>
      <c r="F359" s="19"/>
      <c r="G359" s="19"/>
      <c r="H359" s="19"/>
      <c r="I359" s="19"/>
      <c r="J359" s="19"/>
      <c r="K359" s="19"/>
      <c r="L359" s="19"/>
      <c r="M359" s="19"/>
      <c r="N359" s="19"/>
      <c r="O359" s="19"/>
      <c r="P359" s="19"/>
      <c r="Q359" s="19"/>
      <c r="R359" s="19"/>
      <c r="S359" s="19"/>
      <c r="T359" s="19"/>
      <c r="U359" s="19"/>
      <c r="V359" s="17"/>
      <c r="W359" s="17"/>
      <c r="X359" s="17"/>
      <c r="Y359" s="18"/>
      <c r="Z359" s="17"/>
    </row>
    <row r="360" spans="1:28" x14ac:dyDescent="0.35">
      <c r="A360" s="312" t="s">
        <v>175</v>
      </c>
      <c r="B360" s="312"/>
      <c r="C360" s="312"/>
      <c r="D360" s="312"/>
      <c r="E360" s="312"/>
      <c r="F360" s="312"/>
      <c r="G360" s="312"/>
      <c r="H360" s="312"/>
      <c r="I360" s="312"/>
      <c r="J360" s="312"/>
      <c r="K360" s="312"/>
      <c r="L360" s="312"/>
      <c r="M360" s="312"/>
      <c r="N360" s="312"/>
      <c r="O360" s="312"/>
      <c r="P360" s="312"/>
      <c r="Q360" s="312"/>
      <c r="R360" s="312"/>
      <c r="S360" s="312"/>
      <c r="T360" s="312"/>
      <c r="U360" s="312"/>
      <c r="V360" s="312"/>
      <c r="W360" s="312"/>
      <c r="X360" s="312"/>
      <c r="Y360" s="312"/>
    </row>
    <row r="361" spans="1:28" x14ac:dyDescent="0.35">
      <c r="A361" s="312"/>
      <c r="B361" s="312"/>
      <c r="C361" s="312"/>
      <c r="D361" s="312"/>
      <c r="E361" s="312"/>
      <c r="F361" s="312"/>
      <c r="G361" s="312"/>
      <c r="H361" s="312"/>
      <c r="I361" s="312"/>
      <c r="J361" s="312"/>
      <c r="K361" s="312"/>
      <c r="L361" s="312"/>
      <c r="M361" s="312"/>
      <c r="N361" s="312"/>
      <c r="O361" s="312"/>
      <c r="P361" s="312"/>
      <c r="Q361" s="312"/>
      <c r="R361" s="312"/>
      <c r="S361" s="312"/>
      <c r="T361" s="312"/>
      <c r="U361" s="312"/>
      <c r="V361" s="312"/>
      <c r="W361" s="312"/>
      <c r="X361" s="312"/>
      <c r="Y361" s="312"/>
    </row>
    <row r="362" spans="1:28" s="54" customFormat="1" x14ac:dyDescent="0.35">
      <c r="A362" s="312"/>
      <c r="B362" s="312"/>
      <c r="C362" s="312"/>
      <c r="D362" s="312"/>
      <c r="E362" s="312"/>
      <c r="F362" s="312"/>
      <c r="G362" s="312"/>
      <c r="H362" s="312"/>
      <c r="I362" s="312"/>
      <c r="J362" s="312"/>
      <c r="K362" s="312"/>
      <c r="L362" s="312"/>
      <c r="M362" s="312"/>
      <c r="N362" s="312"/>
      <c r="O362" s="312"/>
      <c r="P362" s="312"/>
      <c r="Q362" s="312"/>
      <c r="R362" s="312"/>
      <c r="S362" s="312"/>
      <c r="T362" s="312"/>
      <c r="U362" s="312"/>
      <c r="V362" s="312"/>
      <c r="W362" s="312"/>
      <c r="X362" s="312"/>
      <c r="Y362" s="312"/>
    </row>
    <row r="363" spans="1:28" s="54" customFormat="1" x14ac:dyDescent="0.35">
      <c r="A363" s="312"/>
      <c r="B363" s="312"/>
      <c r="C363" s="312"/>
      <c r="D363" s="312"/>
      <c r="E363" s="312"/>
      <c r="F363" s="312"/>
      <c r="G363" s="312"/>
      <c r="H363" s="312"/>
      <c r="I363" s="312"/>
      <c r="J363" s="312"/>
      <c r="K363" s="312"/>
      <c r="L363" s="312"/>
      <c r="M363" s="312"/>
      <c r="N363" s="312"/>
      <c r="O363" s="312"/>
      <c r="P363" s="312"/>
      <c r="Q363" s="312"/>
      <c r="R363" s="312"/>
      <c r="S363" s="312"/>
      <c r="T363" s="312"/>
      <c r="U363" s="312"/>
      <c r="V363" s="312"/>
      <c r="W363" s="312"/>
      <c r="X363" s="312"/>
      <c r="Y363" s="312"/>
    </row>
    <row r="364" spans="1:28" s="54" customFormat="1" x14ac:dyDescent="0.35">
      <c r="A364" s="312"/>
      <c r="B364" s="312"/>
      <c r="C364" s="312"/>
      <c r="D364" s="312"/>
      <c r="E364" s="312"/>
      <c r="F364" s="312"/>
      <c r="G364" s="312"/>
      <c r="H364" s="312"/>
      <c r="I364" s="312"/>
      <c r="J364" s="312"/>
      <c r="K364" s="312"/>
      <c r="L364" s="312"/>
      <c r="M364" s="312"/>
      <c r="N364" s="312"/>
      <c r="O364" s="312"/>
      <c r="P364" s="312"/>
      <c r="Q364" s="312"/>
      <c r="R364" s="312"/>
      <c r="S364" s="312"/>
      <c r="T364" s="312"/>
      <c r="U364" s="312"/>
      <c r="V364" s="312"/>
      <c r="W364" s="312"/>
      <c r="X364" s="312"/>
      <c r="Y364" s="312"/>
      <c r="AB364" s="55"/>
    </row>
    <row r="365" spans="1:28" s="54" customFormat="1" x14ac:dyDescent="0.35">
      <c r="A365" s="312"/>
      <c r="B365" s="312"/>
      <c r="C365" s="312"/>
      <c r="D365" s="312"/>
      <c r="E365" s="312"/>
      <c r="F365" s="312"/>
      <c r="G365" s="312"/>
      <c r="H365" s="312"/>
      <c r="I365" s="312"/>
      <c r="J365" s="312"/>
      <c r="K365" s="312"/>
      <c r="L365" s="312"/>
      <c r="M365" s="312"/>
      <c r="N365" s="312"/>
      <c r="O365" s="312"/>
      <c r="P365" s="312"/>
      <c r="Q365" s="312"/>
      <c r="R365" s="312"/>
      <c r="S365" s="312"/>
      <c r="T365" s="312"/>
      <c r="U365" s="312"/>
      <c r="V365" s="312"/>
      <c r="W365" s="312"/>
      <c r="X365" s="312"/>
      <c r="Y365" s="312"/>
    </row>
    <row r="366" spans="1:28" s="54" customFormat="1" x14ac:dyDescent="0.35">
      <c r="A366" s="312"/>
      <c r="B366" s="312"/>
      <c r="C366" s="312"/>
      <c r="D366" s="312"/>
      <c r="E366" s="312"/>
      <c r="F366" s="312"/>
      <c r="G366" s="312"/>
      <c r="H366" s="312"/>
      <c r="I366" s="312"/>
      <c r="J366" s="312"/>
      <c r="K366" s="312"/>
      <c r="L366" s="312"/>
      <c r="M366" s="312"/>
      <c r="N366" s="312"/>
      <c r="O366" s="312"/>
      <c r="P366" s="312"/>
      <c r="Q366" s="312"/>
      <c r="R366" s="312"/>
      <c r="S366" s="312"/>
      <c r="T366" s="312"/>
      <c r="U366" s="312"/>
      <c r="V366" s="312"/>
      <c r="W366" s="312"/>
      <c r="X366" s="312"/>
      <c r="Y366" s="312"/>
    </row>
    <row r="367" spans="1:28" s="54" customFormat="1" x14ac:dyDescent="0.35">
      <c r="A367" s="312"/>
      <c r="B367" s="312"/>
      <c r="C367" s="312"/>
      <c r="D367" s="312"/>
      <c r="E367" s="312"/>
      <c r="F367" s="312"/>
      <c r="G367" s="312"/>
      <c r="H367" s="312"/>
      <c r="I367" s="312"/>
      <c r="J367" s="312"/>
      <c r="K367" s="312"/>
      <c r="L367" s="312"/>
      <c r="M367" s="312"/>
      <c r="N367" s="312"/>
      <c r="O367" s="312"/>
      <c r="P367" s="312"/>
      <c r="Q367" s="312"/>
      <c r="R367" s="312"/>
      <c r="S367" s="312"/>
      <c r="T367" s="312"/>
      <c r="U367" s="312"/>
      <c r="V367" s="312"/>
      <c r="W367" s="312"/>
      <c r="X367" s="312"/>
      <c r="Y367" s="312"/>
    </row>
    <row r="368" spans="1:28" s="54" customFormat="1" x14ac:dyDescent="0.35">
      <c r="A368" s="312"/>
      <c r="B368" s="312"/>
      <c r="C368" s="312"/>
      <c r="D368" s="312"/>
      <c r="E368" s="312"/>
      <c r="F368" s="312"/>
      <c r="G368" s="312"/>
      <c r="H368" s="312"/>
      <c r="I368" s="312"/>
      <c r="J368" s="312"/>
      <c r="K368" s="312"/>
      <c r="L368" s="312"/>
      <c r="M368" s="312"/>
      <c r="N368" s="312"/>
      <c r="O368" s="312"/>
      <c r="P368" s="312"/>
      <c r="Q368" s="312"/>
      <c r="R368" s="312"/>
      <c r="S368" s="312"/>
      <c r="T368" s="312"/>
      <c r="U368" s="312"/>
      <c r="V368" s="312"/>
      <c r="W368" s="312"/>
      <c r="X368" s="312"/>
      <c r="Y368" s="312"/>
    </row>
    <row r="369" spans="1:31" s="54" customFormat="1" x14ac:dyDescent="0.35">
      <c r="A369" s="312"/>
      <c r="B369" s="312"/>
      <c r="C369" s="312"/>
      <c r="D369" s="312"/>
      <c r="E369" s="312"/>
      <c r="F369" s="312"/>
      <c r="G369" s="312"/>
      <c r="H369" s="312"/>
      <c r="I369" s="312"/>
      <c r="J369" s="312"/>
      <c r="K369" s="312"/>
      <c r="L369" s="312"/>
      <c r="M369" s="312"/>
      <c r="N369" s="312"/>
      <c r="O369" s="312"/>
      <c r="P369" s="312"/>
      <c r="Q369" s="312"/>
      <c r="R369" s="312"/>
      <c r="S369" s="312"/>
      <c r="T369" s="312"/>
      <c r="U369" s="312"/>
      <c r="V369" s="312"/>
      <c r="W369" s="312"/>
      <c r="X369" s="312"/>
      <c r="Y369" s="312"/>
    </row>
    <row r="370" spans="1:31" s="54" customFormat="1" x14ac:dyDescent="0.35">
      <c r="A370" s="312"/>
      <c r="B370" s="312"/>
      <c r="C370" s="312"/>
      <c r="D370" s="312"/>
      <c r="E370" s="312"/>
      <c r="F370" s="312"/>
      <c r="G370" s="312"/>
      <c r="H370" s="312"/>
      <c r="I370" s="312"/>
      <c r="J370" s="312"/>
      <c r="K370" s="312"/>
      <c r="L370" s="312"/>
      <c r="M370" s="312"/>
      <c r="N370" s="312"/>
      <c r="O370" s="312"/>
      <c r="P370" s="312"/>
      <c r="Q370" s="312"/>
      <c r="R370" s="312"/>
      <c r="S370" s="312"/>
      <c r="T370" s="312"/>
      <c r="U370" s="312"/>
      <c r="V370" s="312"/>
      <c r="W370" s="312"/>
      <c r="X370" s="312"/>
      <c r="Y370" s="312"/>
    </row>
    <row r="371" spans="1:31" s="54" customFormat="1" x14ac:dyDescent="0.35">
      <c r="A371" s="312"/>
      <c r="B371" s="312"/>
      <c r="C371" s="312"/>
      <c r="D371" s="312"/>
      <c r="E371" s="312"/>
      <c r="F371" s="312"/>
      <c r="G371" s="312"/>
      <c r="H371" s="312"/>
      <c r="I371" s="312"/>
      <c r="J371" s="312"/>
      <c r="K371" s="312"/>
      <c r="L371" s="312"/>
      <c r="M371" s="312"/>
      <c r="N371" s="312"/>
      <c r="O371" s="312"/>
      <c r="P371" s="312"/>
      <c r="Q371" s="312"/>
      <c r="R371" s="312"/>
      <c r="S371" s="312"/>
      <c r="T371" s="312"/>
      <c r="U371" s="312"/>
      <c r="V371" s="312"/>
      <c r="W371" s="312"/>
      <c r="X371" s="312"/>
      <c r="Y371" s="312"/>
      <c r="AE371" s="55"/>
    </row>
    <row r="376" spans="1:31" x14ac:dyDescent="0.35">
      <c r="A376" s="136" t="s">
        <v>146</v>
      </c>
      <c r="B376" s="136"/>
      <c r="C376" s="136"/>
      <c r="D376" s="136"/>
      <c r="E376" s="136"/>
      <c r="F376" s="136"/>
      <c r="G376" s="136"/>
      <c r="H376" s="136"/>
      <c r="I376" s="136"/>
      <c r="J376" s="136"/>
      <c r="K376" s="136"/>
      <c r="L376" s="136"/>
      <c r="M376" s="136"/>
      <c r="N376" s="136"/>
      <c r="O376" s="136"/>
      <c r="P376" s="136"/>
      <c r="Q376" s="136"/>
      <c r="R376" s="136"/>
      <c r="S376" s="136"/>
      <c r="T376" s="136"/>
      <c r="U376" s="136"/>
    </row>
    <row r="377" spans="1:31" x14ac:dyDescent="0.35">
      <c r="A377" s="20"/>
      <c r="B377" s="20"/>
      <c r="C377" s="20"/>
      <c r="D377" s="20"/>
      <c r="E377" s="20"/>
      <c r="F377" s="20"/>
      <c r="G377" s="20"/>
      <c r="H377" s="20"/>
      <c r="I377" s="20"/>
      <c r="J377" s="20"/>
      <c r="K377" s="20"/>
      <c r="L377" s="20"/>
      <c r="M377" s="20"/>
      <c r="N377" s="20"/>
      <c r="O377" s="20"/>
      <c r="P377" s="20"/>
      <c r="Q377" s="20"/>
      <c r="R377" s="20"/>
      <c r="S377" s="20"/>
      <c r="T377" s="20"/>
      <c r="U377" s="20"/>
    </row>
    <row r="379" spans="1:31" ht="15" thickBot="1" x14ac:dyDescent="0.4"/>
    <row r="380" spans="1:31" x14ac:dyDescent="0.35">
      <c r="A380" s="239" t="str">
        <f>CONCATENATE(Arkusz18!C2," - ",Arkusz18!B2," r.")</f>
        <v>01.01.2026 - 31.07.2026 r.</v>
      </c>
      <c r="B380" s="240"/>
      <c r="C380" s="240"/>
      <c r="D380" s="240"/>
      <c r="E380" s="240"/>
      <c r="F380" s="240"/>
      <c r="G380" s="240"/>
      <c r="H380" s="240"/>
      <c r="I380" s="241"/>
      <c r="M380" s="239" t="str">
        <f>CONCATENATE(Arkusz18!C2," - ",Arkusz18!B2," r.")</f>
        <v>01.01.2026 - 31.07.2026 r.</v>
      </c>
      <c r="N380" s="240"/>
      <c r="O380" s="240"/>
      <c r="P380" s="240"/>
      <c r="Q380" s="240"/>
      <c r="R380" s="240"/>
      <c r="S380" s="240"/>
      <c r="T380" s="240"/>
      <c r="U380" s="241"/>
    </row>
    <row r="381" spans="1:31" ht="52.5" customHeight="1" x14ac:dyDescent="0.35">
      <c r="A381" s="233" t="s">
        <v>56</v>
      </c>
      <c r="B381" s="234"/>
      <c r="C381" s="235"/>
      <c r="D381" s="197" t="s">
        <v>57</v>
      </c>
      <c r="E381" s="198"/>
      <c r="F381" s="197" t="s">
        <v>58</v>
      </c>
      <c r="G381" s="198"/>
      <c r="H381" s="197" t="s">
        <v>54</v>
      </c>
      <c r="I381" s="253"/>
      <c r="M381" s="233" t="s">
        <v>56</v>
      </c>
      <c r="N381" s="234"/>
      <c r="O381" s="235"/>
      <c r="P381" s="197" t="s">
        <v>59</v>
      </c>
      <c r="Q381" s="198"/>
      <c r="R381" s="197" t="s">
        <v>58</v>
      </c>
      <c r="S381" s="198"/>
      <c r="T381" s="197" t="s">
        <v>54</v>
      </c>
      <c r="U381" s="253"/>
    </row>
    <row r="382" spans="1:31" x14ac:dyDescent="0.35">
      <c r="A382" s="236"/>
      <c r="B382" s="237"/>
      <c r="C382" s="238"/>
      <c r="D382" s="199"/>
      <c r="E382" s="200"/>
      <c r="F382" s="199"/>
      <c r="G382" s="200"/>
      <c r="H382" s="199"/>
      <c r="I382" s="254"/>
      <c r="M382" s="236"/>
      <c r="N382" s="237"/>
      <c r="O382" s="238"/>
      <c r="P382" s="199"/>
      <c r="Q382" s="200"/>
      <c r="R382" s="199"/>
      <c r="S382" s="200"/>
      <c r="T382" s="199"/>
      <c r="U382" s="254"/>
    </row>
    <row r="383" spans="1:31" x14ac:dyDescent="0.35">
      <c r="A383" s="125" t="str">
        <f>Arkusz4!B2</f>
        <v>NIEMCY</v>
      </c>
      <c r="B383" s="126"/>
      <c r="C383" s="126"/>
      <c r="D383" s="127">
        <f>Arkusz4!C2</f>
        <v>334</v>
      </c>
      <c r="E383" s="127"/>
      <c r="F383" s="127">
        <f>Arkusz4!D2</f>
        <v>288</v>
      </c>
      <c r="G383" s="127"/>
      <c r="H383" s="127">
        <f>Arkusz4!E2</f>
        <v>55</v>
      </c>
      <c r="I383" s="127"/>
      <c r="J383" s="55"/>
      <c r="M383" s="125" t="str">
        <f>Arkusz5!B2</f>
        <v>NIEMCY</v>
      </c>
      <c r="N383" s="126"/>
      <c r="O383" s="126"/>
      <c r="P383" s="127">
        <f>Arkusz5!C2</f>
        <v>28</v>
      </c>
      <c r="Q383" s="127"/>
      <c r="R383" s="127">
        <f>Arkusz5!D2</f>
        <v>23</v>
      </c>
      <c r="S383" s="127"/>
      <c r="T383" s="127">
        <f>Arkusz5!E2</f>
        <v>12</v>
      </c>
      <c r="U383" s="207"/>
      <c r="V383" s="55"/>
    </row>
    <row r="384" spans="1:31" x14ac:dyDescent="0.35">
      <c r="A384" s="138" t="str">
        <f>Arkusz4!B3</f>
        <v>FRANCJA</v>
      </c>
      <c r="B384" s="139"/>
      <c r="C384" s="139"/>
      <c r="D384" s="124">
        <f>Arkusz4!C3</f>
        <v>165</v>
      </c>
      <c r="E384" s="124"/>
      <c r="F384" s="124">
        <f>Arkusz4!D3</f>
        <v>115</v>
      </c>
      <c r="G384" s="124"/>
      <c r="H384" s="124">
        <f>Arkusz4!E3</f>
        <v>14</v>
      </c>
      <c r="I384" s="124"/>
      <c r="J384" s="55"/>
      <c r="M384" s="138" t="str">
        <f>Arkusz5!B3</f>
        <v>CHORWACJA</v>
      </c>
      <c r="N384" s="139"/>
      <c r="O384" s="139"/>
      <c r="P384" s="124">
        <f>Arkusz5!C3</f>
        <v>23</v>
      </c>
      <c r="Q384" s="124"/>
      <c r="R384" s="124">
        <f>Arkusz5!D3</f>
        <v>17</v>
      </c>
      <c r="S384" s="124"/>
      <c r="T384" s="124">
        <f>Arkusz5!E3</f>
        <v>7</v>
      </c>
      <c r="U384" s="208"/>
      <c r="V384" s="55"/>
    </row>
    <row r="385" spans="1:30" x14ac:dyDescent="0.35">
      <c r="A385" s="125" t="str">
        <f>Arkusz4!B4</f>
        <v>BELGIA</v>
      </c>
      <c r="B385" s="126"/>
      <c r="C385" s="126"/>
      <c r="D385" s="127">
        <f>Arkusz4!C4</f>
        <v>56</v>
      </c>
      <c r="E385" s="127"/>
      <c r="F385" s="127">
        <f>Arkusz4!D4</f>
        <v>47</v>
      </c>
      <c r="G385" s="127"/>
      <c r="H385" s="127">
        <f>Arkusz4!E4</f>
        <v>7</v>
      </c>
      <c r="I385" s="127"/>
      <c r="J385" s="55"/>
      <c r="M385" s="125" t="str">
        <f>Arkusz5!B4</f>
        <v>HISZPANIA</v>
      </c>
      <c r="N385" s="126"/>
      <c r="O385" s="126"/>
      <c r="P385" s="127">
        <f>Arkusz5!C4</f>
        <v>16</v>
      </c>
      <c r="Q385" s="127"/>
      <c r="R385" s="127">
        <f>Arkusz5!D4</f>
        <v>20</v>
      </c>
      <c r="S385" s="127"/>
      <c r="T385" s="127">
        <f>Arkusz5!E4</f>
        <v>4</v>
      </c>
      <c r="U385" s="207"/>
      <c r="V385" s="55"/>
    </row>
    <row r="386" spans="1:30" x14ac:dyDescent="0.35">
      <c r="A386" s="138" t="str">
        <f>Arkusz4!B5</f>
        <v>WŁOCHY</v>
      </c>
      <c r="B386" s="139"/>
      <c r="C386" s="139"/>
      <c r="D386" s="124">
        <f>Arkusz4!C5</f>
        <v>34</v>
      </c>
      <c r="E386" s="124"/>
      <c r="F386" s="124">
        <f>Arkusz4!D5</f>
        <v>28</v>
      </c>
      <c r="G386" s="124"/>
      <c r="H386" s="124">
        <f>Arkusz4!E5</f>
        <v>0</v>
      </c>
      <c r="I386" s="124"/>
      <c r="J386" s="55"/>
      <c r="M386" s="138" t="str">
        <f>Arkusz5!B5</f>
        <v>ŁOTWA</v>
      </c>
      <c r="N386" s="139"/>
      <c r="O386" s="139"/>
      <c r="P386" s="124">
        <f>Arkusz5!C5</f>
        <v>14</v>
      </c>
      <c r="Q386" s="124"/>
      <c r="R386" s="124">
        <f>Arkusz5!D5</f>
        <v>15</v>
      </c>
      <c r="S386" s="124"/>
      <c r="T386" s="124">
        <f>Arkusz5!E5</f>
        <v>16</v>
      </c>
      <c r="U386" s="208"/>
      <c r="V386" s="55"/>
    </row>
    <row r="387" spans="1:30" x14ac:dyDescent="0.35">
      <c r="A387" s="125" t="str">
        <f>Arkusz4!B6</f>
        <v>NIDERLANDY</v>
      </c>
      <c r="B387" s="126"/>
      <c r="C387" s="126"/>
      <c r="D387" s="127">
        <f>Arkusz4!C6</f>
        <v>33</v>
      </c>
      <c r="E387" s="127"/>
      <c r="F387" s="127">
        <f>Arkusz4!D6</f>
        <v>30</v>
      </c>
      <c r="G387" s="127"/>
      <c r="H387" s="127">
        <f>Arkusz4!E6</f>
        <v>6</v>
      </c>
      <c r="I387" s="127"/>
      <c r="J387" s="55"/>
      <c r="M387" s="125" t="str">
        <f>Arkusz5!B6</f>
        <v>FRANCJA</v>
      </c>
      <c r="N387" s="126"/>
      <c r="O387" s="126"/>
      <c r="P387" s="127">
        <f>Arkusz5!C6</f>
        <v>12</v>
      </c>
      <c r="Q387" s="127"/>
      <c r="R387" s="127">
        <f>Arkusz5!D6</f>
        <v>7</v>
      </c>
      <c r="S387" s="127"/>
      <c r="T387" s="127">
        <f>Arkusz5!E6</f>
        <v>5</v>
      </c>
      <c r="U387" s="207"/>
      <c r="V387" s="55"/>
    </row>
    <row r="388" spans="1:30" ht="15" thickBot="1" x14ac:dyDescent="0.4">
      <c r="A388" s="216" t="str">
        <f>Arkusz4!B7</f>
        <v>Pozostałe</v>
      </c>
      <c r="B388" s="217"/>
      <c r="C388" s="217"/>
      <c r="D388" s="135">
        <f>Arkusz4!C7</f>
        <v>217</v>
      </c>
      <c r="E388" s="135"/>
      <c r="F388" s="135">
        <f>Arkusz4!D7</f>
        <v>143</v>
      </c>
      <c r="G388" s="135"/>
      <c r="H388" s="135">
        <f>Arkusz4!E7</f>
        <v>67</v>
      </c>
      <c r="I388" s="135"/>
      <c r="M388" s="216" t="str">
        <f>Arkusz5!B7</f>
        <v>Pozostałe</v>
      </c>
      <c r="N388" s="217"/>
      <c r="O388" s="217"/>
      <c r="P388" s="135">
        <f>Arkusz5!C7</f>
        <v>75</v>
      </c>
      <c r="Q388" s="135"/>
      <c r="R388" s="135">
        <f>Arkusz5!D7</f>
        <v>76</v>
      </c>
      <c r="S388" s="135"/>
      <c r="T388" s="135">
        <f>Arkusz5!E7</f>
        <v>29</v>
      </c>
      <c r="U388" s="137"/>
    </row>
    <row r="389" spans="1:30" ht="15" thickBot="1" x14ac:dyDescent="0.4">
      <c r="A389" s="218" t="s">
        <v>69</v>
      </c>
      <c r="B389" s="219"/>
      <c r="C389" s="219"/>
      <c r="D389" s="212">
        <f>SUM(D383:E388)</f>
        <v>839</v>
      </c>
      <c r="E389" s="212"/>
      <c r="F389" s="212">
        <f>SUM(F383:G388)</f>
        <v>651</v>
      </c>
      <c r="G389" s="212"/>
      <c r="H389" s="212">
        <f>SUM(H383:I388)</f>
        <v>149</v>
      </c>
      <c r="I389" s="213"/>
      <c r="M389" s="218" t="s">
        <v>69</v>
      </c>
      <c r="N389" s="219"/>
      <c r="O389" s="219"/>
      <c r="P389" s="212">
        <f>SUM(P383:Q388)</f>
        <v>168</v>
      </c>
      <c r="Q389" s="212"/>
      <c r="R389" s="212">
        <f t="shared" ref="R389" si="11">SUM(R383:S388)</f>
        <v>158</v>
      </c>
      <c r="S389" s="212"/>
      <c r="T389" s="212">
        <f>SUM(T383:U388)</f>
        <v>73</v>
      </c>
      <c r="U389" s="213"/>
    </row>
    <row r="391" spans="1:30" x14ac:dyDescent="0.35">
      <c r="A391" s="312" t="s">
        <v>176</v>
      </c>
      <c r="B391" s="313"/>
      <c r="C391" s="313"/>
      <c r="D391" s="313"/>
      <c r="E391" s="313"/>
      <c r="F391" s="313"/>
      <c r="G391" s="313"/>
      <c r="H391" s="313"/>
      <c r="I391" s="313"/>
      <c r="J391" s="313"/>
      <c r="K391" s="313"/>
      <c r="L391" s="313"/>
      <c r="M391" s="313"/>
      <c r="N391" s="313"/>
      <c r="O391" s="313"/>
      <c r="P391" s="313"/>
      <c r="Q391" s="313"/>
      <c r="R391" s="313"/>
      <c r="S391" s="313"/>
      <c r="T391" s="313"/>
      <c r="U391" s="313"/>
      <c r="V391" s="313"/>
      <c r="W391" s="313"/>
      <c r="X391" s="313"/>
      <c r="Y391" s="313"/>
      <c r="AD391" s="58"/>
    </row>
    <row r="392" spans="1:30" x14ac:dyDescent="0.35">
      <c r="A392" s="313"/>
      <c r="B392" s="313"/>
      <c r="C392" s="313"/>
      <c r="D392" s="313"/>
      <c r="E392" s="313"/>
      <c r="F392" s="313"/>
      <c r="G392" s="313"/>
      <c r="H392" s="313"/>
      <c r="I392" s="313"/>
      <c r="J392" s="313"/>
      <c r="K392" s="313"/>
      <c r="L392" s="313"/>
      <c r="M392" s="313"/>
      <c r="N392" s="313"/>
      <c r="O392" s="313"/>
      <c r="P392" s="313"/>
      <c r="Q392" s="313"/>
      <c r="R392" s="313"/>
      <c r="S392" s="313"/>
      <c r="T392" s="313"/>
      <c r="U392" s="313"/>
      <c r="V392" s="313"/>
      <c r="W392" s="313"/>
      <c r="X392" s="313"/>
      <c r="Y392" s="313"/>
      <c r="AA392" s="55"/>
    </row>
    <row r="393" spans="1:30" s="54" customFormat="1" x14ac:dyDescent="0.35">
      <c r="A393" s="313"/>
      <c r="B393" s="313"/>
      <c r="C393" s="313"/>
      <c r="D393" s="313"/>
      <c r="E393" s="313"/>
      <c r="F393" s="313"/>
      <c r="G393" s="313"/>
      <c r="H393" s="313"/>
      <c r="I393" s="313"/>
      <c r="J393" s="313"/>
      <c r="K393" s="313"/>
      <c r="L393" s="313"/>
      <c r="M393" s="313"/>
      <c r="N393" s="313"/>
      <c r="O393" s="313"/>
      <c r="P393" s="313"/>
      <c r="Q393" s="313"/>
      <c r="R393" s="313"/>
      <c r="S393" s="313"/>
      <c r="T393" s="313"/>
      <c r="U393" s="313"/>
      <c r="V393" s="313"/>
      <c r="W393" s="313"/>
      <c r="X393" s="313"/>
      <c r="Y393" s="313"/>
      <c r="AB393" s="55"/>
    </row>
    <row r="394" spans="1:30" s="54" customFormat="1" x14ac:dyDescent="0.35">
      <c r="A394" s="313"/>
      <c r="B394" s="313"/>
      <c r="C394" s="313"/>
      <c r="D394" s="313"/>
      <c r="E394" s="313"/>
      <c r="F394" s="313"/>
      <c r="G394" s="313"/>
      <c r="H394" s="313"/>
      <c r="I394" s="313"/>
      <c r="J394" s="313"/>
      <c r="K394" s="313"/>
      <c r="L394" s="313"/>
      <c r="M394" s="313"/>
      <c r="N394" s="313"/>
      <c r="O394" s="313"/>
      <c r="P394" s="313"/>
      <c r="Q394" s="313"/>
      <c r="R394" s="313"/>
      <c r="S394" s="313"/>
      <c r="T394" s="313"/>
      <c r="U394" s="313"/>
      <c r="V394" s="313"/>
      <c r="W394" s="313"/>
      <c r="X394" s="313"/>
      <c r="Y394" s="313"/>
    </row>
    <row r="395" spans="1:30" s="54" customFormat="1" x14ac:dyDescent="0.35">
      <c r="A395" s="313"/>
      <c r="B395" s="313"/>
      <c r="C395" s="313"/>
      <c r="D395" s="313"/>
      <c r="E395" s="313"/>
      <c r="F395" s="313"/>
      <c r="G395" s="313"/>
      <c r="H395" s="313"/>
      <c r="I395" s="313"/>
      <c r="J395" s="313"/>
      <c r="K395" s="313"/>
      <c r="L395" s="313"/>
      <c r="M395" s="313"/>
      <c r="N395" s="313"/>
      <c r="O395" s="313"/>
      <c r="P395" s="313"/>
      <c r="Q395" s="313"/>
      <c r="R395" s="313"/>
      <c r="S395" s="313"/>
      <c r="T395" s="313"/>
      <c r="U395" s="313"/>
      <c r="V395" s="313"/>
      <c r="W395" s="313"/>
      <c r="X395" s="313"/>
      <c r="Y395" s="313"/>
    </row>
    <row r="396" spans="1:30" s="54" customFormat="1" x14ac:dyDescent="0.35">
      <c r="A396" s="313"/>
      <c r="B396" s="313"/>
      <c r="C396" s="313"/>
      <c r="D396" s="313"/>
      <c r="E396" s="313"/>
      <c r="F396" s="313"/>
      <c r="G396" s="313"/>
      <c r="H396" s="313"/>
      <c r="I396" s="313"/>
      <c r="J396" s="313"/>
      <c r="K396" s="313"/>
      <c r="L396" s="313"/>
      <c r="M396" s="313"/>
      <c r="N396" s="313"/>
      <c r="O396" s="313"/>
      <c r="P396" s="313"/>
      <c r="Q396" s="313"/>
      <c r="R396" s="313"/>
      <c r="S396" s="313"/>
      <c r="T396" s="313"/>
      <c r="U396" s="313"/>
      <c r="V396" s="313"/>
      <c r="W396" s="313"/>
      <c r="X396" s="313"/>
      <c r="Y396" s="313"/>
    </row>
    <row r="397" spans="1:30" s="54" customFormat="1" x14ac:dyDescent="0.35">
      <c r="A397" s="313"/>
      <c r="B397" s="313"/>
      <c r="C397" s="313"/>
      <c r="D397" s="313"/>
      <c r="E397" s="313"/>
      <c r="F397" s="313"/>
      <c r="G397" s="313"/>
      <c r="H397" s="313"/>
      <c r="I397" s="313"/>
      <c r="J397" s="313"/>
      <c r="K397" s="313"/>
      <c r="L397" s="313"/>
      <c r="M397" s="313"/>
      <c r="N397" s="313"/>
      <c r="O397" s="313"/>
      <c r="P397" s="313"/>
      <c r="Q397" s="313"/>
      <c r="R397" s="313"/>
      <c r="S397" s="313"/>
      <c r="T397" s="313"/>
      <c r="U397" s="313"/>
      <c r="V397" s="313"/>
      <c r="W397" s="313"/>
      <c r="X397" s="313"/>
      <c r="Y397" s="313"/>
    </row>
    <row r="398" spans="1:30" s="54" customFormat="1" x14ac:dyDescent="0.35">
      <c r="A398" s="313"/>
      <c r="B398" s="313"/>
      <c r="C398" s="313"/>
      <c r="D398" s="313"/>
      <c r="E398" s="313"/>
      <c r="F398" s="313"/>
      <c r="G398" s="313"/>
      <c r="H398" s="313"/>
      <c r="I398" s="313"/>
      <c r="J398" s="313"/>
      <c r="K398" s="313"/>
      <c r="L398" s="313"/>
      <c r="M398" s="313"/>
      <c r="N398" s="313"/>
      <c r="O398" s="313"/>
      <c r="P398" s="313"/>
      <c r="Q398" s="313"/>
      <c r="R398" s="313"/>
      <c r="S398" s="313"/>
      <c r="T398" s="313"/>
      <c r="U398" s="313"/>
      <c r="V398" s="313"/>
      <c r="W398" s="313"/>
      <c r="X398" s="313"/>
      <c r="Y398" s="313"/>
    </row>
    <row r="399" spans="1:30" s="54" customFormat="1" x14ac:dyDescent="0.35">
      <c r="A399" s="313"/>
      <c r="B399" s="313"/>
      <c r="C399" s="313"/>
      <c r="D399" s="313"/>
      <c r="E399" s="313"/>
      <c r="F399" s="313"/>
      <c r="G399" s="313"/>
      <c r="H399" s="313"/>
      <c r="I399" s="313"/>
      <c r="J399" s="313"/>
      <c r="K399" s="313"/>
      <c r="L399" s="313"/>
      <c r="M399" s="313"/>
      <c r="N399" s="313"/>
      <c r="O399" s="313"/>
      <c r="P399" s="313"/>
      <c r="Q399" s="313"/>
      <c r="R399" s="313"/>
      <c r="S399" s="313"/>
      <c r="T399" s="313"/>
      <c r="U399" s="313"/>
      <c r="V399" s="313"/>
      <c r="W399" s="313"/>
      <c r="X399" s="313"/>
      <c r="Y399" s="313"/>
    </row>
    <row r="400" spans="1:30" s="54" customFormat="1" x14ac:dyDescent="0.35">
      <c r="A400" s="313"/>
      <c r="B400" s="313"/>
      <c r="C400" s="313"/>
      <c r="D400" s="313"/>
      <c r="E400" s="313"/>
      <c r="F400" s="313"/>
      <c r="G400" s="313"/>
      <c r="H400" s="313"/>
      <c r="I400" s="313"/>
      <c r="J400" s="313"/>
      <c r="K400" s="313"/>
      <c r="L400" s="313"/>
      <c r="M400" s="313"/>
      <c r="N400" s="313"/>
      <c r="O400" s="313"/>
      <c r="P400" s="313"/>
      <c r="Q400" s="313"/>
      <c r="R400" s="313"/>
      <c r="S400" s="313"/>
      <c r="T400" s="313"/>
      <c r="U400" s="313"/>
      <c r="V400" s="313"/>
      <c r="W400" s="313"/>
      <c r="X400" s="313"/>
      <c r="Y400" s="313"/>
    </row>
    <row r="401" spans="1:26" s="54" customFormat="1" x14ac:dyDescent="0.35">
      <c r="A401" s="313"/>
      <c r="B401" s="313"/>
      <c r="C401" s="313"/>
      <c r="D401" s="313"/>
      <c r="E401" s="313"/>
      <c r="F401" s="313"/>
      <c r="G401" s="313"/>
      <c r="H401" s="313"/>
      <c r="I401" s="313"/>
      <c r="J401" s="313"/>
      <c r="K401" s="313"/>
      <c r="L401" s="313"/>
      <c r="M401" s="313"/>
      <c r="N401" s="313"/>
      <c r="O401" s="313"/>
      <c r="P401" s="313"/>
      <c r="Q401" s="313"/>
      <c r="R401" s="313"/>
      <c r="S401" s="313"/>
      <c r="T401" s="313"/>
      <c r="U401" s="313"/>
      <c r="V401" s="313"/>
      <c r="W401" s="313"/>
      <c r="X401" s="313"/>
      <c r="Y401" s="313"/>
    </row>
    <row r="402" spans="1:26" s="54" customFormat="1" x14ac:dyDescent="0.35">
      <c r="A402" s="313"/>
      <c r="B402" s="313"/>
      <c r="C402" s="313"/>
      <c r="D402" s="313"/>
      <c r="E402" s="313"/>
      <c r="F402" s="313"/>
      <c r="G402" s="313"/>
      <c r="H402" s="313"/>
      <c r="I402" s="313"/>
      <c r="J402" s="313"/>
      <c r="K402" s="313"/>
      <c r="L402" s="313"/>
      <c r="M402" s="313"/>
      <c r="N402" s="313"/>
      <c r="O402" s="313"/>
      <c r="P402" s="313"/>
      <c r="Q402" s="313"/>
      <c r="R402" s="313"/>
      <c r="S402" s="313"/>
      <c r="T402" s="313"/>
      <c r="U402" s="313"/>
      <c r="V402" s="313"/>
      <c r="W402" s="313"/>
      <c r="X402" s="313"/>
      <c r="Y402" s="313"/>
    </row>
    <row r="403" spans="1:26" s="54" customFormat="1" x14ac:dyDescent="0.35">
      <c r="A403" s="313"/>
      <c r="B403" s="313"/>
      <c r="C403" s="313"/>
      <c r="D403" s="313"/>
      <c r="E403" s="313"/>
      <c r="F403" s="313"/>
      <c r="G403" s="313"/>
      <c r="H403" s="313"/>
      <c r="I403" s="313"/>
      <c r="J403" s="313"/>
      <c r="K403" s="313"/>
      <c r="L403" s="313"/>
      <c r="M403" s="313"/>
      <c r="N403" s="313"/>
      <c r="O403" s="313"/>
      <c r="P403" s="313"/>
      <c r="Q403" s="313"/>
      <c r="R403" s="313"/>
      <c r="S403" s="313"/>
      <c r="T403" s="313"/>
      <c r="U403" s="313"/>
      <c r="V403" s="313"/>
      <c r="W403" s="313"/>
      <c r="X403" s="313"/>
      <c r="Y403" s="313"/>
    </row>
    <row r="404" spans="1:26" s="54" customFormat="1" x14ac:dyDescent="0.35">
      <c r="A404" s="313"/>
      <c r="B404" s="313"/>
      <c r="C404" s="313"/>
      <c r="D404" s="313"/>
      <c r="E404" s="313"/>
      <c r="F404" s="313"/>
      <c r="G404" s="313"/>
      <c r="H404" s="313"/>
      <c r="I404" s="313"/>
      <c r="J404" s="313"/>
      <c r="K404" s="313"/>
      <c r="L404" s="313"/>
      <c r="M404" s="313"/>
      <c r="N404" s="313"/>
      <c r="O404" s="313"/>
      <c r="P404" s="313"/>
      <c r="Q404" s="313"/>
      <c r="R404" s="313"/>
      <c r="S404" s="313"/>
      <c r="T404" s="313"/>
      <c r="U404" s="313"/>
      <c r="V404" s="313"/>
      <c r="W404" s="313"/>
      <c r="X404" s="313"/>
      <c r="Y404" s="313"/>
    </row>
    <row r="405" spans="1:26" s="54" customFormat="1" x14ac:dyDescent="0.35">
      <c r="A405" s="313"/>
      <c r="B405" s="313"/>
      <c r="C405" s="313"/>
      <c r="D405" s="313"/>
      <c r="E405" s="313"/>
      <c r="F405" s="313"/>
      <c r="G405" s="313"/>
      <c r="H405" s="313"/>
      <c r="I405" s="313"/>
      <c r="J405" s="313"/>
      <c r="K405" s="313"/>
      <c r="L405" s="313"/>
      <c r="M405" s="313"/>
      <c r="N405" s="313"/>
      <c r="O405" s="313"/>
      <c r="P405" s="313"/>
      <c r="Q405" s="313"/>
      <c r="R405" s="313"/>
      <c r="S405" s="313"/>
      <c r="T405" s="313"/>
      <c r="U405" s="313"/>
      <c r="V405" s="313"/>
      <c r="W405" s="313"/>
      <c r="X405" s="313"/>
      <c r="Y405" s="313"/>
    </row>
    <row r="406" spans="1:26" x14ac:dyDescent="0.35">
      <c r="A406" s="313"/>
      <c r="B406" s="313"/>
      <c r="C406" s="313"/>
      <c r="D406" s="313"/>
      <c r="E406" s="313"/>
      <c r="F406" s="313"/>
      <c r="G406" s="313"/>
      <c r="H406" s="313"/>
      <c r="I406" s="313"/>
      <c r="J406" s="313"/>
      <c r="K406" s="313"/>
      <c r="L406" s="313"/>
      <c r="M406" s="313"/>
      <c r="N406" s="313"/>
      <c r="O406" s="313"/>
      <c r="P406" s="313"/>
      <c r="Q406" s="313"/>
      <c r="R406" s="313"/>
      <c r="S406" s="313"/>
      <c r="T406" s="313"/>
      <c r="U406" s="313"/>
      <c r="V406" s="313"/>
      <c r="W406" s="313"/>
      <c r="X406" s="313"/>
      <c r="Y406" s="313"/>
    </row>
    <row r="407" spans="1:26" x14ac:dyDescent="0.35">
      <c r="A407" s="313"/>
      <c r="B407" s="313"/>
      <c r="C407" s="313"/>
      <c r="D407" s="313"/>
      <c r="E407" s="313"/>
      <c r="F407" s="313"/>
      <c r="G407" s="313"/>
      <c r="H407" s="313"/>
      <c r="I407" s="313"/>
      <c r="J407" s="313"/>
      <c r="K407" s="313"/>
      <c r="L407" s="313"/>
      <c r="M407" s="313"/>
      <c r="N407" s="313"/>
      <c r="O407" s="313"/>
      <c r="P407" s="313"/>
      <c r="Q407" s="313"/>
      <c r="R407" s="313"/>
      <c r="S407" s="313"/>
      <c r="T407" s="313"/>
      <c r="U407" s="313"/>
      <c r="V407" s="313"/>
      <c r="W407" s="313"/>
      <c r="X407" s="313"/>
      <c r="Y407" s="313"/>
    </row>
    <row r="408" spans="1:26" x14ac:dyDescent="0.35">
      <c r="A408" s="313"/>
      <c r="B408" s="313"/>
      <c r="C408" s="313"/>
      <c r="D408" s="313"/>
      <c r="E408" s="313"/>
      <c r="F408" s="313"/>
      <c r="G408" s="313"/>
      <c r="H408" s="313"/>
      <c r="I408" s="313"/>
      <c r="J408" s="313"/>
      <c r="K408" s="313"/>
      <c r="L408" s="313"/>
      <c r="M408" s="313"/>
      <c r="N408" s="313"/>
      <c r="O408" s="313"/>
      <c r="P408" s="313"/>
      <c r="Q408" s="313"/>
      <c r="R408" s="313"/>
      <c r="S408" s="313"/>
      <c r="T408" s="313"/>
      <c r="U408" s="313"/>
      <c r="V408" s="313"/>
      <c r="W408" s="313"/>
      <c r="X408" s="313"/>
      <c r="Y408" s="313"/>
    </row>
    <row r="409" spans="1:26" s="54" customFormat="1" x14ac:dyDescent="0.35">
      <c r="A409" s="313"/>
      <c r="B409" s="313"/>
      <c r="C409" s="313"/>
      <c r="D409" s="313"/>
      <c r="E409" s="313"/>
      <c r="F409" s="313"/>
      <c r="G409" s="313"/>
      <c r="H409" s="313"/>
      <c r="I409" s="313"/>
      <c r="J409" s="313"/>
      <c r="K409" s="313"/>
      <c r="L409" s="313"/>
      <c r="M409" s="313"/>
      <c r="N409" s="313"/>
      <c r="O409" s="313"/>
      <c r="P409" s="313"/>
      <c r="Q409" s="313"/>
      <c r="R409" s="313"/>
      <c r="S409" s="313"/>
      <c r="T409" s="313"/>
      <c r="U409" s="313"/>
      <c r="V409" s="313"/>
      <c r="W409" s="313"/>
      <c r="X409" s="313"/>
      <c r="Y409" s="313"/>
    </row>
    <row r="411" spans="1:26" x14ac:dyDescent="0.35">
      <c r="A411" s="206" t="s">
        <v>68</v>
      </c>
      <c r="B411" s="206"/>
      <c r="C411" s="206"/>
      <c r="D411" s="206"/>
      <c r="E411" s="206"/>
      <c r="F411" s="206"/>
      <c r="G411" s="206"/>
      <c r="H411" s="206"/>
      <c r="I411" s="206"/>
      <c r="J411" s="206"/>
      <c r="K411" s="206"/>
      <c r="L411" s="206"/>
      <c r="M411" s="206"/>
      <c r="N411" s="206"/>
      <c r="O411" s="206"/>
      <c r="P411" s="206"/>
      <c r="Q411" s="206"/>
      <c r="R411" s="206"/>
      <c r="S411" s="206"/>
      <c r="T411" s="206"/>
      <c r="U411" s="206"/>
      <c r="V411" s="206"/>
      <c r="W411" s="206"/>
      <c r="X411" s="206"/>
      <c r="Y411" s="206"/>
      <c r="Z411" s="206"/>
    </row>
    <row r="412" spans="1:26" x14ac:dyDescent="0.35">
      <c r="A412" s="21"/>
      <c r="B412" s="21"/>
      <c r="C412" s="21"/>
      <c r="D412" s="21"/>
      <c r="E412" s="21"/>
      <c r="F412" s="21"/>
      <c r="G412" s="21"/>
      <c r="H412" s="21"/>
      <c r="I412" s="21"/>
      <c r="J412" s="21"/>
      <c r="K412" s="21"/>
      <c r="L412" s="21"/>
      <c r="M412" s="21"/>
      <c r="N412" s="21"/>
      <c r="O412" s="21"/>
      <c r="P412" s="21"/>
      <c r="Q412" s="21"/>
      <c r="R412" s="21"/>
      <c r="S412" s="21"/>
      <c r="T412" s="21"/>
      <c r="U412" s="21"/>
    </row>
    <row r="413" spans="1:26" x14ac:dyDescent="0.35">
      <c r="A413" s="136" t="s">
        <v>147</v>
      </c>
      <c r="B413" s="136"/>
      <c r="C413" s="136"/>
      <c r="D413" s="136"/>
      <c r="E413" s="136"/>
      <c r="F413" s="136"/>
      <c r="G413" s="136"/>
      <c r="H413" s="136"/>
      <c r="I413" s="136"/>
      <c r="J413" s="136"/>
      <c r="K413" s="136"/>
      <c r="L413" s="136"/>
      <c r="M413" s="136"/>
      <c r="N413" s="136"/>
      <c r="O413" s="136"/>
      <c r="P413" s="136"/>
      <c r="Q413" s="136"/>
      <c r="R413" s="136"/>
      <c r="S413" s="136"/>
      <c r="T413" s="136"/>
      <c r="U413" s="136"/>
    </row>
    <row r="414" spans="1:26" x14ac:dyDescent="0.35">
      <c r="A414" s="20"/>
      <c r="B414" s="20"/>
      <c r="C414" s="20"/>
      <c r="D414" s="20"/>
      <c r="E414" s="20"/>
      <c r="F414" s="20"/>
      <c r="G414" s="20"/>
      <c r="H414" s="20"/>
      <c r="I414" s="20"/>
      <c r="J414" s="20"/>
      <c r="K414" s="20"/>
      <c r="L414" s="20"/>
      <c r="M414" s="20"/>
      <c r="N414" s="20"/>
      <c r="O414" s="20"/>
      <c r="P414" s="20"/>
      <c r="Q414" s="20"/>
      <c r="R414" s="20"/>
      <c r="S414" s="20"/>
      <c r="T414" s="20"/>
      <c r="U414" s="20"/>
    </row>
    <row r="415" spans="1:26" ht="15" thickBot="1" x14ac:dyDescent="0.4">
      <c r="A415" s="20"/>
      <c r="B415" s="20"/>
      <c r="C415" s="20"/>
      <c r="D415" s="20"/>
      <c r="E415" s="20"/>
      <c r="F415" s="20"/>
      <c r="G415" s="20"/>
      <c r="H415" s="20"/>
      <c r="I415" s="20"/>
      <c r="J415" s="20"/>
      <c r="K415" s="20"/>
      <c r="L415" s="20"/>
      <c r="M415" s="20"/>
      <c r="N415" s="20"/>
      <c r="O415" s="20"/>
      <c r="P415" s="20"/>
      <c r="Q415" s="20"/>
      <c r="R415" s="20"/>
      <c r="S415" s="20"/>
      <c r="T415" s="20"/>
      <c r="U415" s="20"/>
    </row>
    <row r="416" spans="1:26" x14ac:dyDescent="0.35">
      <c r="C416" s="130" t="s">
        <v>0</v>
      </c>
      <c r="D416" s="131"/>
      <c r="E416" s="131"/>
      <c r="F416" s="131"/>
      <c r="G416" s="214" t="str">
        <f>CONCATENATE(Arkusz18!A2," - ",Arkusz18!B2," r.")</f>
        <v>01.07.2026 - 31.07.2026 r.</v>
      </c>
      <c r="H416" s="214"/>
      <c r="I416" s="214"/>
      <c r="J416" s="214"/>
      <c r="K416" s="214"/>
      <c r="L416" s="214"/>
      <c r="M416" s="214"/>
      <c r="N416" s="214"/>
      <c r="O416" s="214"/>
      <c r="P416" s="214"/>
      <c r="Q416" s="214"/>
      <c r="R416" s="214"/>
      <c r="S416" s="214"/>
      <c r="T416" s="214"/>
      <c r="U416" s="215"/>
    </row>
    <row r="417" spans="3:25" ht="73.5" customHeight="1" x14ac:dyDescent="0.35">
      <c r="C417" s="195"/>
      <c r="D417" s="196"/>
      <c r="E417" s="196"/>
      <c r="F417" s="196"/>
      <c r="G417" s="100" t="s">
        <v>60</v>
      </c>
      <c r="H417" s="101"/>
      <c r="I417" s="102"/>
      <c r="J417" s="100" t="s">
        <v>61</v>
      </c>
      <c r="K417" s="101"/>
      <c r="L417" s="102"/>
      <c r="M417" s="100" t="s">
        <v>62</v>
      </c>
      <c r="N417" s="101"/>
      <c r="O417" s="102"/>
      <c r="P417" s="100" t="s">
        <v>71</v>
      </c>
      <c r="Q417" s="101"/>
      <c r="R417" s="102"/>
      <c r="S417" s="100" t="s">
        <v>63</v>
      </c>
      <c r="T417" s="101"/>
      <c r="U417" s="211"/>
    </row>
    <row r="418" spans="3:25" x14ac:dyDescent="0.35">
      <c r="C418" s="190" t="str">
        <f>Arkusz6!B2</f>
        <v>UKRAINA</v>
      </c>
      <c r="D418" s="191"/>
      <c r="E418" s="191"/>
      <c r="F418" s="191"/>
      <c r="G418" s="115">
        <f>Arkusz6!C2</f>
        <v>0</v>
      </c>
      <c r="H418" s="115"/>
      <c r="I418" s="115"/>
      <c r="J418" s="115">
        <f>Arkusz6!D2</f>
        <v>25</v>
      </c>
      <c r="K418" s="115"/>
      <c r="L418" s="115"/>
      <c r="M418" s="115">
        <f>Arkusz6!E2</f>
        <v>0</v>
      </c>
      <c r="N418" s="115"/>
      <c r="O418" s="115"/>
      <c r="P418" s="115">
        <f>Arkusz6!F2</f>
        <v>403</v>
      </c>
      <c r="Q418" s="115"/>
      <c r="R418" s="115"/>
      <c r="S418" s="115">
        <f>Arkusz6!G2</f>
        <v>30</v>
      </c>
      <c r="T418" s="115"/>
      <c r="U418" s="115"/>
      <c r="W418" s="55"/>
    </row>
    <row r="419" spans="3:25" x14ac:dyDescent="0.35">
      <c r="C419" s="140" t="str">
        <f>Arkusz6!B3</f>
        <v>BIAŁORUŚ</v>
      </c>
      <c r="D419" s="141"/>
      <c r="E419" s="141"/>
      <c r="F419" s="141"/>
      <c r="G419" s="111">
        <f>Arkusz6!C3</f>
        <v>11</v>
      </c>
      <c r="H419" s="111"/>
      <c r="I419" s="111"/>
      <c r="J419" s="111">
        <f>Arkusz6!D3</f>
        <v>4</v>
      </c>
      <c r="K419" s="111"/>
      <c r="L419" s="111"/>
      <c r="M419" s="111">
        <f>Arkusz6!E3</f>
        <v>0</v>
      </c>
      <c r="N419" s="111"/>
      <c r="O419" s="111"/>
      <c r="P419" s="111">
        <f>Arkusz6!F3</f>
        <v>82</v>
      </c>
      <c r="Q419" s="111"/>
      <c r="R419" s="111"/>
      <c r="S419" s="111">
        <f>Arkusz6!G3</f>
        <v>12</v>
      </c>
      <c r="T419" s="111"/>
      <c r="U419" s="111"/>
      <c r="W419" s="55"/>
    </row>
    <row r="420" spans="3:25" x14ac:dyDescent="0.35">
      <c r="C420" s="190" t="str">
        <f>Arkusz6!B4</f>
        <v>ROSJA</v>
      </c>
      <c r="D420" s="191"/>
      <c r="E420" s="191"/>
      <c r="F420" s="191"/>
      <c r="G420" s="115">
        <f>Arkusz6!C4</f>
        <v>0</v>
      </c>
      <c r="H420" s="115"/>
      <c r="I420" s="115"/>
      <c r="J420" s="115">
        <f>Arkusz6!D4</f>
        <v>6</v>
      </c>
      <c r="K420" s="115"/>
      <c r="L420" s="115"/>
      <c r="M420" s="115">
        <f>Arkusz6!E4</f>
        <v>0</v>
      </c>
      <c r="N420" s="115"/>
      <c r="O420" s="115"/>
      <c r="P420" s="115">
        <f>Arkusz6!F4</f>
        <v>21</v>
      </c>
      <c r="Q420" s="115"/>
      <c r="R420" s="115"/>
      <c r="S420" s="115">
        <f>Arkusz6!G4</f>
        <v>12</v>
      </c>
      <c r="T420" s="115"/>
      <c r="U420" s="115"/>
      <c r="W420" s="55"/>
    </row>
    <row r="421" spans="3:25" x14ac:dyDescent="0.35">
      <c r="C421" s="140" t="str">
        <f>Arkusz6!B5</f>
        <v>TADŻYKISTAN</v>
      </c>
      <c r="D421" s="141"/>
      <c r="E421" s="141"/>
      <c r="F421" s="141"/>
      <c r="G421" s="111">
        <f>Arkusz6!C5</f>
        <v>5</v>
      </c>
      <c r="H421" s="111"/>
      <c r="I421" s="111"/>
      <c r="J421" s="111">
        <f>Arkusz6!D5</f>
        <v>4</v>
      </c>
      <c r="K421" s="111"/>
      <c r="L421" s="111"/>
      <c r="M421" s="111">
        <f>Arkusz6!E5</f>
        <v>0</v>
      </c>
      <c r="N421" s="111"/>
      <c r="O421" s="111"/>
      <c r="P421" s="111">
        <f>Arkusz6!F5</f>
        <v>13</v>
      </c>
      <c r="Q421" s="111"/>
      <c r="R421" s="111"/>
      <c r="S421" s="111">
        <f>Arkusz6!G5</f>
        <v>7</v>
      </c>
      <c r="T421" s="111"/>
      <c r="U421" s="111"/>
    </row>
    <row r="422" spans="3:25" x14ac:dyDescent="0.35">
      <c r="C422" s="190" t="str">
        <f>Arkusz6!B6</f>
        <v>MOŁDOWA</v>
      </c>
      <c r="D422" s="191"/>
      <c r="E422" s="191"/>
      <c r="F422" s="191"/>
      <c r="G422" s="115">
        <f>Arkusz6!C6</f>
        <v>0</v>
      </c>
      <c r="H422" s="115"/>
      <c r="I422" s="115"/>
      <c r="J422" s="115">
        <f>Arkusz6!D6</f>
        <v>0</v>
      </c>
      <c r="K422" s="115"/>
      <c r="L422" s="115"/>
      <c r="M422" s="115">
        <f>Arkusz6!E6</f>
        <v>0</v>
      </c>
      <c r="N422" s="115"/>
      <c r="O422" s="115"/>
      <c r="P422" s="115">
        <f>Arkusz6!F6</f>
        <v>9</v>
      </c>
      <c r="Q422" s="115"/>
      <c r="R422" s="115"/>
      <c r="S422" s="115">
        <f>Arkusz6!G6</f>
        <v>1</v>
      </c>
      <c r="T422" s="115"/>
      <c r="U422" s="115"/>
    </row>
    <row r="423" spans="3:25" ht="15" thickBot="1" x14ac:dyDescent="0.4">
      <c r="C423" s="209" t="str">
        <f>Arkusz6!B7</f>
        <v>Pozostałe</v>
      </c>
      <c r="D423" s="210"/>
      <c r="E423" s="210"/>
      <c r="F423" s="210"/>
      <c r="G423" s="114">
        <f>Arkusz6!C7</f>
        <v>17</v>
      </c>
      <c r="H423" s="114"/>
      <c r="I423" s="114"/>
      <c r="J423" s="114">
        <f>Arkusz6!D7</f>
        <v>4</v>
      </c>
      <c r="K423" s="114"/>
      <c r="L423" s="114"/>
      <c r="M423" s="114">
        <f>Arkusz6!E7</f>
        <v>0</v>
      </c>
      <c r="N423" s="114"/>
      <c r="O423" s="114"/>
      <c r="P423" s="114">
        <f>Arkusz6!F7</f>
        <v>55</v>
      </c>
      <c r="Q423" s="114"/>
      <c r="R423" s="114"/>
      <c r="S423" s="114">
        <f>Arkusz6!G7</f>
        <v>38</v>
      </c>
      <c r="T423" s="114"/>
      <c r="U423" s="114"/>
      <c r="W423" s="55"/>
      <c r="X423" s="53"/>
    </row>
    <row r="424" spans="3:25" ht="15" thickBot="1" x14ac:dyDescent="0.4">
      <c r="C424" s="193" t="s">
        <v>1</v>
      </c>
      <c r="D424" s="194"/>
      <c r="E424" s="194"/>
      <c r="F424" s="194"/>
      <c r="G424" s="98">
        <f>SUM(G418:I423)</f>
        <v>33</v>
      </c>
      <c r="H424" s="98"/>
      <c r="I424" s="98"/>
      <c r="J424" s="98">
        <f t="shared" ref="J424" si="12">SUM(J418:L423)</f>
        <v>43</v>
      </c>
      <c r="K424" s="98"/>
      <c r="L424" s="98"/>
      <c r="M424" s="98">
        <f t="shared" ref="M424" si="13">SUM(M418:O423)</f>
        <v>0</v>
      </c>
      <c r="N424" s="98"/>
      <c r="O424" s="98"/>
      <c r="P424" s="98">
        <f t="shared" ref="P424" si="14">SUM(P418:R423)</f>
        <v>583</v>
      </c>
      <c r="Q424" s="98"/>
      <c r="R424" s="98"/>
      <c r="S424" s="98">
        <f>SUM(S418:U423)</f>
        <v>100</v>
      </c>
      <c r="T424" s="98"/>
      <c r="U424" s="99"/>
      <c r="W424" s="53"/>
      <c r="X424" s="53"/>
      <c r="Y424" s="59"/>
    </row>
    <row r="425" spans="3:25" x14ac:dyDescent="0.35">
      <c r="X425" s="55"/>
    </row>
    <row r="427" spans="3:25" ht="15" thickBot="1" x14ac:dyDescent="0.4"/>
    <row r="428" spans="3:25" x14ac:dyDescent="0.35">
      <c r="C428" s="130" t="s">
        <v>0</v>
      </c>
      <c r="D428" s="131"/>
      <c r="E428" s="131"/>
      <c r="F428" s="131"/>
      <c r="G428" s="214" t="str">
        <f>CONCATENATE(Arkusz18!C2," - ",Arkusz18!B2," r.")</f>
        <v>01.01.2026 - 31.07.2026 r.</v>
      </c>
      <c r="H428" s="214"/>
      <c r="I428" s="214"/>
      <c r="J428" s="214"/>
      <c r="K428" s="214"/>
      <c r="L428" s="214"/>
      <c r="M428" s="214"/>
      <c r="N428" s="214"/>
      <c r="O428" s="214"/>
      <c r="P428" s="214"/>
      <c r="Q428" s="214"/>
      <c r="R428" s="214"/>
      <c r="S428" s="214"/>
      <c r="T428" s="214"/>
      <c r="U428" s="215"/>
    </row>
    <row r="429" spans="3:25" ht="71.25" customHeight="1" x14ac:dyDescent="0.35">
      <c r="C429" s="195"/>
      <c r="D429" s="196"/>
      <c r="E429" s="196"/>
      <c r="F429" s="196"/>
      <c r="G429" s="100" t="s">
        <v>60</v>
      </c>
      <c r="H429" s="101"/>
      <c r="I429" s="102"/>
      <c r="J429" s="100" t="s">
        <v>61</v>
      </c>
      <c r="K429" s="101"/>
      <c r="L429" s="102"/>
      <c r="M429" s="100" t="s">
        <v>62</v>
      </c>
      <c r="N429" s="101"/>
      <c r="O429" s="102"/>
      <c r="P429" s="100" t="s">
        <v>71</v>
      </c>
      <c r="Q429" s="101"/>
      <c r="R429" s="102"/>
      <c r="S429" s="100" t="s">
        <v>63</v>
      </c>
      <c r="T429" s="101"/>
      <c r="U429" s="211"/>
    </row>
    <row r="430" spans="3:25" x14ac:dyDescent="0.35">
      <c r="C430" s="190" t="str">
        <f>Arkusz7!B2</f>
        <v>UKRAINA</v>
      </c>
      <c r="D430" s="191"/>
      <c r="E430" s="191"/>
      <c r="F430" s="191"/>
      <c r="G430" s="115">
        <f>Arkusz7!C2</f>
        <v>1</v>
      </c>
      <c r="H430" s="115"/>
      <c r="I430" s="115"/>
      <c r="J430" s="115">
        <f>Arkusz7!D2</f>
        <v>143</v>
      </c>
      <c r="K430" s="115"/>
      <c r="L430" s="115"/>
      <c r="M430" s="115">
        <f>Arkusz7!E2</f>
        <v>0</v>
      </c>
      <c r="N430" s="115"/>
      <c r="O430" s="115"/>
      <c r="P430" s="115">
        <f>Arkusz7!F2</f>
        <v>2672</v>
      </c>
      <c r="Q430" s="115"/>
      <c r="R430" s="115"/>
      <c r="S430" s="115">
        <f>Arkusz7!G2</f>
        <v>331</v>
      </c>
      <c r="T430" s="115"/>
      <c r="U430" s="115"/>
      <c r="V430" s="53"/>
    </row>
    <row r="431" spans="3:25" x14ac:dyDescent="0.35">
      <c r="C431" s="140" t="str">
        <f>Arkusz7!B3</f>
        <v>BIAŁORUŚ</v>
      </c>
      <c r="D431" s="141"/>
      <c r="E431" s="141"/>
      <c r="F431" s="141"/>
      <c r="G431" s="111">
        <f>Arkusz7!C3</f>
        <v>248</v>
      </c>
      <c r="H431" s="111"/>
      <c r="I431" s="111"/>
      <c r="J431" s="111">
        <f>Arkusz7!D3</f>
        <v>376</v>
      </c>
      <c r="K431" s="111"/>
      <c r="L431" s="111"/>
      <c r="M431" s="111">
        <f>Arkusz7!E3</f>
        <v>0</v>
      </c>
      <c r="N431" s="111"/>
      <c r="O431" s="111"/>
      <c r="P431" s="111">
        <f>Arkusz7!F3</f>
        <v>165</v>
      </c>
      <c r="Q431" s="111"/>
      <c r="R431" s="111"/>
      <c r="S431" s="111">
        <f>Arkusz7!G3</f>
        <v>121</v>
      </c>
      <c r="T431" s="111"/>
      <c r="U431" s="111"/>
      <c r="V431" s="53"/>
      <c r="W431" s="53"/>
      <c r="X431" s="55"/>
    </row>
    <row r="432" spans="3:25" x14ac:dyDescent="0.35">
      <c r="C432" s="190" t="str">
        <f>Arkusz7!B4</f>
        <v>ROSJA</v>
      </c>
      <c r="D432" s="191"/>
      <c r="E432" s="191"/>
      <c r="F432" s="191"/>
      <c r="G432" s="115">
        <f>Arkusz7!C4</f>
        <v>13</v>
      </c>
      <c r="H432" s="115"/>
      <c r="I432" s="115"/>
      <c r="J432" s="115">
        <f>Arkusz7!D4</f>
        <v>15</v>
      </c>
      <c r="K432" s="115"/>
      <c r="L432" s="115"/>
      <c r="M432" s="115">
        <f>Arkusz7!E4</f>
        <v>0</v>
      </c>
      <c r="N432" s="115"/>
      <c r="O432" s="115"/>
      <c r="P432" s="115">
        <f>Arkusz7!F4</f>
        <v>206</v>
      </c>
      <c r="Q432" s="115"/>
      <c r="R432" s="115"/>
      <c r="S432" s="115">
        <f>Arkusz7!G4</f>
        <v>73</v>
      </c>
      <c r="T432" s="115"/>
      <c r="U432" s="115"/>
      <c r="V432" s="53"/>
    </row>
    <row r="433" spans="1:25" x14ac:dyDescent="0.35">
      <c r="C433" s="140" t="str">
        <f>Arkusz7!B5</f>
        <v>TADŻYKISTAN</v>
      </c>
      <c r="D433" s="141"/>
      <c r="E433" s="141"/>
      <c r="F433" s="141"/>
      <c r="G433" s="111">
        <f>Arkusz7!C5</f>
        <v>8</v>
      </c>
      <c r="H433" s="111"/>
      <c r="I433" s="111"/>
      <c r="J433" s="111">
        <f>Arkusz7!D5</f>
        <v>14</v>
      </c>
      <c r="K433" s="111"/>
      <c r="L433" s="111"/>
      <c r="M433" s="111">
        <f>Arkusz7!E5</f>
        <v>0</v>
      </c>
      <c r="N433" s="111"/>
      <c r="O433" s="111"/>
      <c r="P433" s="111">
        <f>Arkusz7!F5</f>
        <v>28</v>
      </c>
      <c r="Q433" s="111"/>
      <c r="R433" s="111"/>
      <c r="S433" s="111">
        <f>Arkusz7!G5</f>
        <v>80</v>
      </c>
      <c r="T433" s="111"/>
      <c r="U433" s="111"/>
      <c r="V433" s="53"/>
    </row>
    <row r="434" spans="1:25" x14ac:dyDescent="0.35">
      <c r="C434" s="190" t="str">
        <f>Arkusz7!B6</f>
        <v>AFGANISTAN</v>
      </c>
      <c r="D434" s="191"/>
      <c r="E434" s="191"/>
      <c r="F434" s="191"/>
      <c r="G434" s="115">
        <f>Arkusz7!C6</f>
        <v>18</v>
      </c>
      <c r="H434" s="115"/>
      <c r="I434" s="115"/>
      <c r="J434" s="115">
        <f>Arkusz7!D6</f>
        <v>0</v>
      </c>
      <c r="K434" s="115"/>
      <c r="L434" s="115"/>
      <c r="M434" s="115">
        <f>Arkusz7!E6</f>
        <v>0</v>
      </c>
      <c r="N434" s="115"/>
      <c r="O434" s="115"/>
      <c r="P434" s="115">
        <f>Arkusz7!F6</f>
        <v>47</v>
      </c>
      <c r="Q434" s="115"/>
      <c r="R434" s="115"/>
      <c r="S434" s="115">
        <f>Arkusz7!G6</f>
        <v>49</v>
      </c>
      <c r="T434" s="115"/>
      <c r="U434" s="115"/>
      <c r="V434" s="53"/>
    </row>
    <row r="435" spans="1:25" ht="15" thickBot="1" x14ac:dyDescent="0.4">
      <c r="C435" s="209" t="str">
        <f>Arkusz7!B7</f>
        <v>Pozostałe</v>
      </c>
      <c r="D435" s="210"/>
      <c r="E435" s="210"/>
      <c r="F435" s="210"/>
      <c r="G435" s="114">
        <f>Arkusz7!C7</f>
        <v>51</v>
      </c>
      <c r="H435" s="114"/>
      <c r="I435" s="114"/>
      <c r="J435" s="114">
        <f>Arkusz7!D7</f>
        <v>39</v>
      </c>
      <c r="K435" s="114"/>
      <c r="L435" s="114"/>
      <c r="M435" s="114">
        <f>Arkusz7!E7</f>
        <v>0</v>
      </c>
      <c r="N435" s="114"/>
      <c r="O435" s="114"/>
      <c r="P435" s="114">
        <f>Arkusz7!F7</f>
        <v>326</v>
      </c>
      <c r="Q435" s="114"/>
      <c r="R435" s="114"/>
      <c r="S435" s="114">
        <f>Arkusz7!G7</f>
        <v>417</v>
      </c>
      <c r="T435" s="114"/>
      <c r="U435" s="114"/>
      <c r="V435" s="53"/>
      <c r="W435" s="55"/>
    </row>
    <row r="436" spans="1:25" ht="15" thickBot="1" x14ac:dyDescent="0.4">
      <c r="C436" s="193" t="s">
        <v>1</v>
      </c>
      <c r="D436" s="194"/>
      <c r="E436" s="194"/>
      <c r="F436" s="194"/>
      <c r="G436" s="98">
        <f>SUM(G430:I435)</f>
        <v>339</v>
      </c>
      <c r="H436" s="98"/>
      <c r="I436" s="98"/>
      <c r="J436" s="98">
        <f t="shared" ref="J436" si="15">SUM(J430:L435)</f>
        <v>587</v>
      </c>
      <c r="K436" s="98"/>
      <c r="L436" s="98"/>
      <c r="M436" s="98">
        <f t="shared" ref="M436" si="16">SUM(M430:O435)</f>
        <v>0</v>
      </c>
      <c r="N436" s="98"/>
      <c r="O436" s="98"/>
      <c r="P436" s="98">
        <f t="shared" ref="P436" si="17">SUM(P430:R435)</f>
        <v>3444</v>
      </c>
      <c r="Q436" s="98"/>
      <c r="R436" s="98"/>
      <c r="S436" s="98">
        <f>SUM(S430:U435)</f>
        <v>1071</v>
      </c>
      <c r="T436" s="98"/>
      <c r="U436" s="99"/>
      <c r="V436" s="53"/>
      <c r="W436" s="53"/>
      <c r="X436" s="55"/>
    </row>
    <row r="439" spans="1:25" x14ac:dyDescent="0.35">
      <c r="A439" s="312" t="s">
        <v>177</v>
      </c>
      <c r="B439" s="313"/>
      <c r="C439" s="313"/>
      <c r="D439" s="313"/>
      <c r="E439" s="313"/>
      <c r="F439" s="313"/>
      <c r="G439" s="313"/>
      <c r="H439" s="313"/>
      <c r="I439" s="313"/>
      <c r="J439" s="313"/>
      <c r="K439" s="313"/>
      <c r="L439" s="313"/>
      <c r="M439" s="313"/>
      <c r="N439" s="313"/>
      <c r="O439" s="313"/>
      <c r="P439" s="313"/>
      <c r="Q439" s="313"/>
      <c r="R439" s="313"/>
      <c r="S439" s="313"/>
      <c r="T439" s="313"/>
      <c r="U439" s="313"/>
      <c r="V439" s="313"/>
      <c r="W439" s="313"/>
      <c r="X439" s="313"/>
      <c r="Y439" s="313"/>
    </row>
    <row r="440" spans="1:25" x14ac:dyDescent="0.35">
      <c r="A440" s="313"/>
      <c r="B440" s="313"/>
      <c r="C440" s="313"/>
      <c r="D440" s="313"/>
      <c r="E440" s="313"/>
      <c r="F440" s="313"/>
      <c r="G440" s="313"/>
      <c r="H440" s="313"/>
      <c r="I440" s="313"/>
      <c r="J440" s="313"/>
      <c r="K440" s="313"/>
      <c r="L440" s="313"/>
      <c r="M440" s="313"/>
      <c r="N440" s="313"/>
      <c r="O440" s="313"/>
      <c r="P440" s="313"/>
      <c r="Q440" s="313"/>
      <c r="R440" s="313"/>
      <c r="S440" s="313"/>
      <c r="T440" s="313"/>
      <c r="U440" s="313"/>
      <c r="V440" s="313"/>
      <c r="W440" s="313"/>
      <c r="X440" s="313"/>
      <c r="Y440" s="313"/>
    </row>
    <row r="441" spans="1:25" x14ac:dyDescent="0.35">
      <c r="A441" s="313"/>
      <c r="B441" s="313"/>
      <c r="C441" s="313"/>
      <c r="D441" s="313"/>
      <c r="E441" s="313"/>
      <c r="F441" s="313"/>
      <c r="G441" s="313"/>
      <c r="H441" s="313"/>
      <c r="I441" s="313"/>
      <c r="J441" s="313"/>
      <c r="K441" s="313"/>
      <c r="L441" s="313"/>
      <c r="M441" s="313"/>
      <c r="N441" s="313"/>
      <c r="O441" s="313"/>
      <c r="P441" s="313"/>
      <c r="Q441" s="313"/>
      <c r="R441" s="313"/>
      <c r="S441" s="313"/>
      <c r="T441" s="313"/>
      <c r="U441" s="313"/>
      <c r="V441" s="313"/>
      <c r="W441" s="313"/>
      <c r="X441" s="313"/>
      <c r="Y441" s="313"/>
    </row>
    <row r="442" spans="1:25" s="54" customFormat="1" x14ac:dyDescent="0.35">
      <c r="A442" s="313"/>
      <c r="B442" s="313"/>
      <c r="C442" s="313"/>
      <c r="D442" s="313"/>
      <c r="E442" s="313"/>
      <c r="F442" s="313"/>
      <c r="G442" s="313"/>
      <c r="H442" s="313"/>
      <c r="I442" s="313"/>
      <c r="J442" s="313"/>
      <c r="K442" s="313"/>
      <c r="L442" s="313"/>
      <c r="M442" s="313"/>
      <c r="N442" s="313"/>
      <c r="O442" s="313"/>
      <c r="P442" s="313"/>
      <c r="Q442" s="313"/>
      <c r="R442" s="313"/>
      <c r="S442" s="313"/>
      <c r="T442" s="313"/>
      <c r="U442" s="313"/>
      <c r="V442" s="313"/>
      <c r="W442" s="313"/>
      <c r="X442" s="313"/>
      <c r="Y442" s="313"/>
    </row>
    <row r="443" spans="1:25" s="54" customFormat="1" x14ac:dyDescent="0.35">
      <c r="A443" s="313"/>
      <c r="B443" s="313"/>
      <c r="C443" s="313"/>
      <c r="D443" s="313"/>
      <c r="E443" s="313"/>
      <c r="F443" s="313"/>
      <c r="G443" s="313"/>
      <c r="H443" s="313"/>
      <c r="I443" s="313"/>
      <c r="J443" s="313"/>
      <c r="K443" s="313"/>
      <c r="L443" s="313"/>
      <c r="M443" s="313"/>
      <c r="N443" s="313"/>
      <c r="O443" s="313"/>
      <c r="P443" s="313"/>
      <c r="Q443" s="313"/>
      <c r="R443" s="313"/>
      <c r="S443" s="313"/>
      <c r="T443" s="313"/>
      <c r="U443" s="313"/>
      <c r="V443" s="313"/>
      <c r="W443" s="313"/>
      <c r="X443" s="313"/>
      <c r="Y443" s="313"/>
    </row>
    <row r="444" spans="1:25" s="54" customFormat="1" x14ac:dyDescent="0.35">
      <c r="A444" s="313"/>
      <c r="B444" s="313"/>
      <c r="C444" s="313"/>
      <c r="D444" s="313"/>
      <c r="E444" s="313"/>
      <c r="F444" s="313"/>
      <c r="G444" s="313"/>
      <c r="H444" s="313"/>
      <c r="I444" s="313"/>
      <c r="J444" s="313"/>
      <c r="K444" s="313"/>
      <c r="L444" s="313"/>
      <c r="M444" s="313"/>
      <c r="N444" s="313"/>
      <c r="O444" s="313"/>
      <c r="P444" s="313"/>
      <c r="Q444" s="313"/>
      <c r="R444" s="313"/>
      <c r="S444" s="313"/>
      <c r="T444" s="313"/>
      <c r="U444" s="313"/>
      <c r="V444" s="313"/>
      <c r="W444" s="313"/>
      <c r="X444" s="313"/>
      <c r="Y444" s="313"/>
    </row>
    <row r="445" spans="1:25" s="54" customFormat="1" x14ac:dyDescent="0.35">
      <c r="A445" s="313"/>
      <c r="B445" s="313"/>
      <c r="C445" s="313"/>
      <c r="D445" s="313"/>
      <c r="E445" s="313"/>
      <c r="F445" s="313"/>
      <c r="G445" s="313"/>
      <c r="H445" s="313"/>
      <c r="I445" s="313"/>
      <c r="J445" s="313"/>
      <c r="K445" s="313"/>
      <c r="L445" s="313"/>
      <c r="M445" s="313"/>
      <c r="N445" s="313"/>
      <c r="O445" s="313"/>
      <c r="P445" s="313"/>
      <c r="Q445" s="313"/>
      <c r="R445" s="313"/>
      <c r="S445" s="313"/>
      <c r="T445" s="313"/>
      <c r="U445" s="313"/>
      <c r="V445" s="313"/>
      <c r="W445" s="313"/>
      <c r="X445" s="313"/>
      <c r="Y445" s="313"/>
    </row>
    <row r="446" spans="1:25" s="54" customFormat="1" x14ac:dyDescent="0.35">
      <c r="A446" s="313"/>
      <c r="B446" s="313"/>
      <c r="C446" s="313"/>
      <c r="D446" s="313"/>
      <c r="E446" s="313"/>
      <c r="F446" s="313"/>
      <c r="G446" s="313"/>
      <c r="H446" s="313"/>
      <c r="I446" s="313"/>
      <c r="J446" s="313"/>
      <c r="K446" s="313"/>
      <c r="L446" s="313"/>
      <c r="M446" s="313"/>
      <c r="N446" s="313"/>
      <c r="O446" s="313"/>
      <c r="P446" s="313"/>
      <c r="Q446" s="313"/>
      <c r="R446" s="313"/>
      <c r="S446" s="313"/>
      <c r="T446" s="313"/>
      <c r="U446" s="313"/>
      <c r="V446" s="313"/>
      <c r="W446" s="313"/>
      <c r="X446" s="313"/>
      <c r="Y446" s="313"/>
    </row>
    <row r="447" spans="1:25" s="54" customFormat="1" x14ac:dyDescent="0.35">
      <c r="A447" s="313"/>
      <c r="B447" s="313"/>
      <c r="C447" s="313"/>
      <c r="D447" s="313"/>
      <c r="E447" s="313"/>
      <c r="F447" s="313"/>
      <c r="G447" s="313"/>
      <c r="H447" s="313"/>
      <c r="I447" s="313"/>
      <c r="J447" s="313"/>
      <c r="K447" s="313"/>
      <c r="L447" s="313"/>
      <c r="M447" s="313"/>
      <c r="N447" s="313"/>
      <c r="O447" s="313"/>
      <c r="P447" s="313"/>
      <c r="Q447" s="313"/>
      <c r="R447" s="313"/>
      <c r="S447" s="313"/>
      <c r="T447" s="313"/>
      <c r="U447" s="313"/>
      <c r="V447" s="313"/>
      <c r="W447" s="313"/>
      <c r="X447" s="313"/>
      <c r="Y447" s="313"/>
    </row>
    <row r="448" spans="1:25" s="54" customFormat="1" x14ac:dyDescent="0.35">
      <c r="A448" s="313"/>
      <c r="B448" s="313"/>
      <c r="C448" s="313"/>
      <c r="D448" s="313"/>
      <c r="E448" s="313"/>
      <c r="F448" s="313"/>
      <c r="G448" s="313"/>
      <c r="H448" s="313"/>
      <c r="I448" s="313"/>
      <c r="J448" s="313"/>
      <c r="K448" s="313"/>
      <c r="L448" s="313"/>
      <c r="M448" s="313"/>
      <c r="N448" s="313"/>
      <c r="O448" s="313"/>
      <c r="P448" s="313"/>
      <c r="Q448" s="313"/>
      <c r="R448" s="313"/>
      <c r="S448" s="313"/>
      <c r="T448" s="313"/>
      <c r="U448" s="313"/>
      <c r="V448" s="313"/>
      <c r="W448" s="313"/>
      <c r="X448" s="313"/>
      <c r="Y448" s="313"/>
    </row>
    <row r="449" spans="1:25" s="54" customFormat="1" x14ac:dyDescent="0.35">
      <c r="A449" s="313"/>
      <c r="B449" s="313"/>
      <c r="C449" s="313"/>
      <c r="D449" s="313"/>
      <c r="E449" s="313"/>
      <c r="F449" s="313"/>
      <c r="G449" s="313"/>
      <c r="H449" s="313"/>
      <c r="I449" s="313"/>
      <c r="J449" s="313"/>
      <c r="K449" s="313"/>
      <c r="L449" s="313"/>
      <c r="M449" s="313"/>
      <c r="N449" s="313"/>
      <c r="O449" s="313"/>
      <c r="P449" s="313"/>
      <c r="Q449" s="313"/>
      <c r="R449" s="313"/>
      <c r="S449" s="313"/>
      <c r="T449" s="313"/>
      <c r="U449" s="313"/>
      <c r="V449" s="313"/>
      <c r="W449" s="313"/>
      <c r="X449" s="313"/>
      <c r="Y449" s="313"/>
    </row>
    <row r="450" spans="1:25" s="54" customFormat="1" x14ac:dyDescent="0.35">
      <c r="A450" s="313"/>
      <c r="B450" s="313"/>
      <c r="C450" s="313"/>
      <c r="D450" s="313"/>
      <c r="E450" s="313"/>
      <c r="F450" s="313"/>
      <c r="G450" s="313"/>
      <c r="H450" s="313"/>
      <c r="I450" s="313"/>
      <c r="J450" s="313"/>
      <c r="K450" s="313"/>
      <c r="L450" s="313"/>
      <c r="M450" s="313"/>
      <c r="N450" s="313"/>
      <c r="O450" s="313"/>
      <c r="P450" s="313"/>
      <c r="Q450" s="313"/>
      <c r="R450" s="313"/>
      <c r="S450" s="313"/>
      <c r="T450" s="313"/>
      <c r="U450" s="313"/>
      <c r="V450" s="313"/>
      <c r="W450" s="313"/>
      <c r="X450" s="313"/>
      <c r="Y450" s="313"/>
    </row>
    <row r="451" spans="1:25" s="54" customFormat="1" x14ac:dyDescent="0.35">
      <c r="A451" s="313"/>
      <c r="B451" s="313"/>
      <c r="C451" s="313"/>
      <c r="D451" s="313"/>
      <c r="E451" s="313"/>
      <c r="F451" s="313"/>
      <c r="G451" s="313"/>
      <c r="H451" s="313"/>
      <c r="I451" s="313"/>
      <c r="J451" s="313"/>
      <c r="K451" s="313"/>
      <c r="L451" s="313"/>
      <c r="M451" s="313"/>
      <c r="N451" s="313"/>
      <c r="O451" s="313"/>
      <c r="P451" s="313"/>
      <c r="Q451" s="313"/>
      <c r="R451" s="313"/>
      <c r="S451" s="313"/>
      <c r="T451" s="313"/>
      <c r="U451" s="313"/>
      <c r="V451" s="313"/>
      <c r="W451" s="313"/>
      <c r="X451" s="313"/>
      <c r="Y451" s="313"/>
    </row>
    <row r="452" spans="1:25" s="54" customFormat="1" x14ac:dyDescent="0.35">
      <c r="A452" s="313"/>
      <c r="B452" s="313"/>
      <c r="C452" s="313"/>
      <c r="D452" s="313"/>
      <c r="E452" s="313"/>
      <c r="F452" s="313"/>
      <c r="G452" s="313"/>
      <c r="H452" s="313"/>
      <c r="I452" s="313"/>
      <c r="J452" s="313"/>
      <c r="K452" s="313"/>
      <c r="L452" s="313"/>
      <c r="M452" s="313"/>
      <c r="N452" s="313"/>
      <c r="O452" s="313"/>
      <c r="P452" s="313"/>
      <c r="Q452" s="313"/>
      <c r="R452" s="313"/>
      <c r="S452" s="313"/>
      <c r="T452" s="313"/>
      <c r="U452" s="313"/>
      <c r="V452" s="313"/>
      <c r="W452" s="313"/>
      <c r="X452" s="313"/>
      <c r="Y452" s="313"/>
    </row>
    <row r="453" spans="1:25" s="54" customFormat="1" x14ac:dyDescent="0.35">
      <c r="A453" s="313"/>
      <c r="B453" s="313"/>
      <c r="C453" s="313"/>
      <c r="D453" s="313"/>
      <c r="E453" s="313"/>
      <c r="F453" s="313"/>
      <c r="G453" s="313"/>
      <c r="H453" s="313"/>
      <c r="I453" s="313"/>
      <c r="J453" s="313"/>
      <c r="K453" s="313"/>
      <c r="L453" s="313"/>
      <c r="M453" s="313"/>
      <c r="N453" s="313"/>
      <c r="O453" s="313"/>
      <c r="P453" s="313"/>
      <c r="Q453" s="313"/>
      <c r="R453" s="313"/>
      <c r="S453" s="313"/>
      <c r="T453" s="313"/>
      <c r="U453" s="313"/>
      <c r="V453" s="313"/>
      <c r="W453" s="313"/>
      <c r="X453" s="313"/>
      <c r="Y453" s="313"/>
    </row>
    <row r="454" spans="1:25" s="54" customFormat="1" x14ac:dyDescent="0.35">
      <c r="A454" s="313"/>
      <c r="B454" s="313"/>
      <c r="C454" s="313"/>
      <c r="D454" s="313"/>
      <c r="E454" s="313"/>
      <c r="F454" s="313"/>
      <c r="G454" s="313"/>
      <c r="H454" s="313"/>
      <c r="I454" s="313"/>
      <c r="J454" s="313"/>
      <c r="K454" s="313"/>
      <c r="L454" s="313"/>
      <c r="M454" s="313"/>
      <c r="N454" s="313"/>
      <c r="O454" s="313"/>
      <c r="P454" s="313"/>
      <c r="Q454" s="313"/>
      <c r="R454" s="313"/>
      <c r="S454" s="313"/>
      <c r="T454" s="313"/>
      <c r="U454" s="313"/>
      <c r="V454" s="313"/>
      <c r="W454" s="313"/>
      <c r="X454" s="313"/>
      <c r="Y454" s="313"/>
    </row>
    <row r="455" spans="1:25" x14ac:dyDescent="0.35">
      <c r="A455" s="313"/>
      <c r="B455" s="313"/>
      <c r="C455" s="313"/>
      <c r="D455" s="313"/>
      <c r="E455" s="313"/>
      <c r="F455" s="313"/>
      <c r="G455" s="313"/>
      <c r="H455" s="313"/>
      <c r="I455" s="313"/>
      <c r="J455" s="313"/>
      <c r="K455" s="313"/>
      <c r="L455" s="313"/>
      <c r="M455" s="313"/>
      <c r="N455" s="313"/>
      <c r="O455" s="313"/>
      <c r="P455" s="313"/>
      <c r="Q455" s="313"/>
      <c r="R455" s="313"/>
      <c r="S455" s="313"/>
      <c r="T455" s="313"/>
      <c r="U455" s="313"/>
      <c r="V455" s="313"/>
      <c r="W455" s="313"/>
      <c r="X455" s="313"/>
      <c r="Y455" s="313"/>
    </row>
    <row r="456" spans="1:25" x14ac:dyDescent="0.35">
      <c r="A456" s="313"/>
      <c r="B456" s="313"/>
      <c r="C456" s="313"/>
      <c r="D456" s="313"/>
      <c r="E456" s="313"/>
      <c r="F456" s="313"/>
      <c r="G456" s="313"/>
      <c r="H456" s="313"/>
      <c r="I456" s="313"/>
      <c r="J456" s="313"/>
      <c r="K456" s="313"/>
      <c r="L456" s="313"/>
      <c r="M456" s="313"/>
      <c r="N456" s="313"/>
      <c r="O456" s="313"/>
      <c r="P456" s="313"/>
      <c r="Q456" s="313"/>
      <c r="R456" s="313"/>
      <c r="S456" s="313"/>
      <c r="T456" s="313"/>
      <c r="U456" s="313"/>
      <c r="V456" s="313"/>
      <c r="W456" s="313"/>
      <c r="X456" s="313"/>
      <c r="Y456" s="313"/>
    </row>
    <row r="460" spans="1:25" x14ac:dyDescent="0.35">
      <c r="A460" s="136" t="s">
        <v>148</v>
      </c>
      <c r="B460" s="136"/>
      <c r="C460" s="136"/>
      <c r="D460" s="136"/>
      <c r="E460" s="136"/>
      <c r="F460" s="136"/>
      <c r="G460" s="136"/>
      <c r="H460" s="136"/>
      <c r="I460" s="136"/>
      <c r="J460" s="136"/>
      <c r="K460" s="136"/>
      <c r="L460" s="136"/>
      <c r="M460" s="136"/>
      <c r="N460" s="136"/>
      <c r="O460" s="136"/>
      <c r="P460" s="136"/>
      <c r="Q460" s="136"/>
      <c r="R460" s="136"/>
      <c r="S460" s="136"/>
      <c r="T460" s="136"/>
      <c r="U460" s="136"/>
      <c r="V460" s="136"/>
      <c r="W460" s="136"/>
      <c r="X460" s="136"/>
      <c r="Y460" s="136"/>
    </row>
    <row r="461" spans="1:25" x14ac:dyDescent="0.35">
      <c r="A461" s="136"/>
      <c r="B461" s="136"/>
      <c r="C461" s="136"/>
      <c r="D461" s="136"/>
      <c r="E461" s="136"/>
      <c r="F461" s="136"/>
      <c r="G461" s="136"/>
      <c r="H461" s="136"/>
      <c r="I461" s="136"/>
      <c r="J461" s="136"/>
      <c r="K461" s="136"/>
      <c r="L461" s="136"/>
      <c r="M461" s="136"/>
      <c r="N461" s="136"/>
      <c r="O461" s="136"/>
      <c r="P461" s="136"/>
      <c r="Q461" s="136"/>
      <c r="R461" s="136"/>
      <c r="S461" s="136"/>
      <c r="T461" s="136"/>
      <c r="U461" s="136"/>
      <c r="V461" s="136"/>
      <c r="W461" s="136"/>
      <c r="X461" s="136"/>
      <c r="Y461" s="136"/>
    </row>
    <row r="462" spans="1:25" x14ac:dyDescent="0.35">
      <c r="A462" s="20"/>
      <c r="B462" s="20"/>
      <c r="C462" s="20"/>
      <c r="D462" s="20"/>
      <c r="E462" s="20"/>
      <c r="F462" s="20"/>
      <c r="G462" s="20"/>
      <c r="H462" s="20"/>
      <c r="I462" s="20"/>
      <c r="J462" s="20"/>
      <c r="K462" s="20"/>
      <c r="L462" s="20"/>
      <c r="M462" s="20"/>
      <c r="N462" s="20"/>
      <c r="O462" s="20"/>
      <c r="P462" s="20"/>
      <c r="Q462" s="20"/>
      <c r="R462" s="20"/>
      <c r="S462" s="20"/>
      <c r="T462" s="20"/>
      <c r="U462" s="20"/>
    </row>
    <row r="463" spans="1:25" ht="15" thickBot="1" x14ac:dyDescent="0.4"/>
    <row r="464" spans="1:25" ht="30" customHeight="1" x14ac:dyDescent="0.35">
      <c r="B464" s="130" t="s">
        <v>9</v>
      </c>
      <c r="C464" s="131"/>
      <c r="D464" s="131"/>
      <c r="E464" s="131"/>
      <c r="F464" s="131"/>
      <c r="G464" s="131"/>
      <c r="H464" s="131"/>
      <c r="I464" s="131"/>
      <c r="J464" s="256" t="str">
        <f>Arkusz8!C6</f>
        <v>27.06.2026 - 03.07.2026</v>
      </c>
      <c r="K464" s="256"/>
      <c r="L464" s="256"/>
      <c r="M464" s="256" t="str">
        <f>Arkusz8!C10</f>
        <v>04.07.2026 - 10.07.2026</v>
      </c>
      <c r="N464" s="256"/>
      <c r="O464" s="256"/>
      <c r="P464" s="256" t="str">
        <f>Arkusz8!C9</f>
        <v>11.07.2026 - 17.07.2026</v>
      </c>
      <c r="Q464" s="256"/>
      <c r="R464" s="256"/>
      <c r="S464" s="256" t="str">
        <f>Arkusz8!C8</f>
        <v>18.07.2026 - 24.07.2026</v>
      </c>
      <c r="T464" s="256"/>
      <c r="U464" s="256"/>
      <c r="V464" s="256" t="str">
        <f>Arkusz8!C7</f>
        <v>25.07.2026 - 31.07.2026</v>
      </c>
      <c r="W464" s="256"/>
      <c r="X464" s="257"/>
    </row>
    <row r="465" spans="2:26" x14ac:dyDescent="0.35">
      <c r="B465" s="128" t="s">
        <v>29</v>
      </c>
      <c r="C465" s="129"/>
      <c r="D465" s="129"/>
      <c r="E465" s="129"/>
      <c r="F465" s="129"/>
      <c r="G465" s="129"/>
      <c r="H465" s="129"/>
      <c r="I465" s="129"/>
      <c r="J465" s="192">
        <f>Arkusz8!A6</f>
        <v>733</v>
      </c>
      <c r="K465" s="192"/>
      <c r="L465" s="192"/>
      <c r="M465" s="192">
        <f>Arkusz8!A5</f>
        <v>749</v>
      </c>
      <c r="N465" s="192"/>
      <c r="O465" s="192"/>
      <c r="P465" s="192">
        <f>Arkusz8!A4</f>
        <v>738</v>
      </c>
      <c r="Q465" s="192"/>
      <c r="R465" s="192"/>
      <c r="S465" s="192">
        <f>Arkusz8!A3</f>
        <v>745</v>
      </c>
      <c r="T465" s="192"/>
      <c r="U465" s="192"/>
      <c r="V465" s="192">
        <f>Arkusz8!A2</f>
        <v>737</v>
      </c>
      <c r="W465" s="192"/>
      <c r="X465" s="192"/>
      <c r="Z465" s="55"/>
    </row>
    <row r="466" spans="2:26" x14ac:dyDescent="0.35">
      <c r="B466" s="188" t="s">
        <v>5</v>
      </c>
      <c r="C466" s="189"/>
      <c r="D466" s="189"/>
      <c r="E466" s="189"/>
      <c r="F466" s="189"/>
      <c r="G466" s="189"/>
      <c r="H466" s="189"/>
      <c r="I466" s="189"/>
      <c r="J466" s="115">
        <f>Arkusz8!A11</f>
        <v>5922</v>
      </c>
      <c r="K466" s="115"/>
      <c r="L466" s="115"/>
      <c r="M466" s="115">
        <f>Arkusz8!A10</f>
        <v>5890</v>
      </c>
      <c r="N466" s="115"/>
      <c r="O466" s="115"/>
      <c r="P466" s="115">
        <f>Arkusz8!A9</f>
        <v>5846</v>
      </c>
      <c r="Q466" s="115"/>
      <c r="R466" s="115"/>
      <c r="S466" s="115">
        <f>Arkusz8!A8</f>
        <v>5833</v>
      </c>
      <c r="T466" s="115"/>
      <c r="U466" s="115"/>
      <c r="V466" s="115">
        <f>Arkusz8!A7</f>
        <v>5830</v>
      </c>
      <c r="W466" s="115"/>
      <c r="X466" s="115"/>
      <c r="Z466" s="55"/>
    </row>
    <row r="467" spans="2:26" x14ac:dyDescent="0.35">
      <c r="B467" s="128" t="s">
        <v>6</v>
      </c>
      <c r="C467" s="129"/>
      <c r="D467" s="129"/>
      <c r="E467" s="129"/>
      <c r="F467" s="129"/>
      <c r="G467" s="129"/>
      <c r="H467" s="129"/>
      <c r="I467" s="129"/>
      <c r="J467" s="192">
        <f>Arkusz8!A16</f>
        <v>103</v>
      </c>
      <c r="K467" s="192"/>
      <c r="L467" s="192"/>
      <c r="M467" s="192">
        <f>Arkusz8!A15</f>
        <v>95</v>
      </c>
      <c r="N467" s="192"/>
      <c r="O467" s="192"/>
      <c r="P467" s="192">
        <f>Arkusz8!A14</f>
        <v>110</v>
      </c>
      <c r="Q467" s="192"/>
      <c r="R467" s="192"/>
      <c r="S467" s="192">
        <f>Arkusz8!A13</f>
        <v>71</v>
      </c>
      <c r="T467" s="192"/>
      <c r="U467" s="192"/>
      <c r="V467" s="192">
        <f>Arkusz8!A12</f>
        <v>74</v>
      </c>
      <c r="W467" s="192"/>
      <c r="X467" s="192"/>
    </row>
    <row r="468" spans="2:26" x14ac:dyDescent="0.35">
      <c r="B468" s="250" t="s">
        <v>7</v>
      </c>
      <c r="C468" s="251"/>
      <c r="D468" s="251"/>
      <c r="E468" s="251"/>
      <c r="F468" s="251"/>
      <c r="G468" s="251"/>
      <c r="H468" s="251"/>
      <c r="I468" s="251"/>
      <c r="J468" s="115">
        <f>Arkusz8!A21</f>
        <v>78</v>
      </c>
      <c r="K468" s="115"/>
      <c r="L468" s="115"/>
      <c r="M468" s="115">
        <f>Arkusz8!A20</f>
        <v>73</v>
      </c>
      <c r="N468" s="115"/>
      <c r="O468" s="115"/>
      <c r="P468" s="115">
        <f>Arkusz8!A19</f>
        <v>57</v>
      </c>
      <c r="Q468" s="115"/>
      <c r="R468" s="115"/>
      <c r="S468" s="115">
        <f>Arkusz8!A18</f>
        <v>61</v>
      </c>
      <c r="T468" s="115"/>
      <c r="U468" s="115"/>
      <c r="V468" s="115">
        <f>Arkusz8!A17</f>
        <v>59</v>
      </c>
      <c r="W468" s="115"/>
      <c r="X468" s="115"/>
    </row>
    <row r="469" spans="2:26" ht="15" thickBot="1" x14ac:dyDescent="0.4">
      <c r="B469" s="275" t="s">
        <v>92</v>
      </c>
      <c r="C469" s="276"/>
      <c r="D469" s="276"/>
      <c r="E469" s="276"/>
      <c r="F469" s="276"/>
      <c r="G469" s="276"/>
      <c r="H469" s="276"/>
      <c r="I469" s="276"/>
      <c r="J469" s="255">
        <f>Arkusz8!A26</f>
        <v>1</v>
      </c>
      <c r="K469" s="255"/>
      <c r="L469" s="255"/>
      <c r="M469" s="255">
        <f>Arkusz8!A25</f>
        <v>1</v>
      </c>
      <c r="N469" s="255"/>
      <c r="O469" s="255"/>
      <c r="P469" s="255">
        <f>Arkusz8!A24</f>
        <v>1</v>
      </c>
      <c r="Q469" s="255"/>
      <c r="R469" s="255"/>
      <c r="S469" s="255">
        <f>Arkusz8!A23</f>
        <v>1</v>
      </c>
      <c r="T469" s="255"/>
      <c r="U469" s="255"/>
      <c r="V469" s="255">
        <f>Arkusz8!A22</f>
        <v>1</v>
      </c>
      <c r="W469" s="255"/>
      <c r="X469" s="255"/>
    </row>
    <row r="470" spans="2:26" ht="15" thickBot="1" x14ac:dyDescent="0.4">
      <c r="B470" s="259" t="s">
        <v>93</v>
      </c>
      <c r="C470" s="260"/>
      <c r="D470" s="260"/>
      <c r="E470" s="260"/>
      <c r="F470" s="260"/>
      <c r="G470" s="260"/>
      <c r="H470" s="260"/>
      <c r="I470" s="260"/>
      <c r="J470" s="258">
        <f>SUM(J465,J466,J469)</f>
        <v>6656</v>
      </c>
      <c r="K470" s="258"/>
      <c r="L470" s="258"/>
      <c r="M470" s="258">
        <f>SUM(M465,M466,M469)</f>
        <v>6640</v>
      </c>
      <c r="N470" s="258"/>
      <c r="O470" s="258"/>
      <c r="P470" s="258">
        <f>SUM(P465,P466,P469)</f>
        <v>6585</v>
      </c>
      <c r="Q470" s="258"/>
      <c r="R470" s="258"/>
      <c r="S470" s="258">
        <f>SUM(S465,S466,S469)</f>
        <v>6579</v>
      </c>
      <c r="T470" s="258"/>
      <c r="U470" s="258"/>
      <c r="V470" s="258">
        <f>SUM(V465,V466,V469)</f>
        <v>6568</v>
      </c>
      <c r="W470" s="258"/>
      <c r="X470" s="274"/>
    </row>
    <row r="471" spans="2:26" x14ac:dyDescent="0.35">
      <c r="B471" s="22"/>
      <c r="C471" s="22"/>
      <c r="D471" s="22"/>
      <c r="E471" s="22"/>
      <c r="F471" s="22"/>
      <c r="G471" s="22"/>
      <c r="H471" s="22"/>
      <c r="I471" s="22"/>
      <c r="J471" s="23"/>
      <c r="K471" s="23"/>
      <c r="L471" s="23"/>
      <c r="M471" s="23"/>
      <c r="N471" s="23"/>
      <c r="O471" s="23"/>
      <c r="P471" s="23"/>
      <c r="Q471" s="23"/>
      <c r="R471" s="23"/>
      <c r="S471" s="23"/>
      <c r="T471" s="23"/>
      <c r="U471" s="23"/>
      <c r="V471" s="23"/>
      <c r="W471" s="23"/>
      <c r="X471" s="23"/>
    </row>
    <row r="472" spans="2:26" x14ac:dyDescent="0.35">
      <c r="B472" s="22"/>
      <c r="C472" s="22"/>
      <c r="D472" s="22"/>
      <c r="E472" s="22"/>
      <c r="F472" s="22"/>
      <c r="G472" s="22"/>
      <c r="H472" s="22"/>
      <c r="I472" s="22"/>
      <c r="J472" s="23"/>
      <c r="K472" s="23"/>
      <c r="L472" s="23"/>
      <c r="M472" s="23"/>
      <c r="N472" s="23"/>
      <c r="O472" s="23"/>
      <c r="P472" s="23"/>
      <c r="Q472" s="23"/>
      <c r="R472" s="23"/>
      <c r="S472" s="23"/>
      <c r="T472" s="23"/>
      <c r="U472" s="23"/>
      <c r="V472" s="23"/>
      <c r="W472" s="23"/>
      <c r="X472" s="23"/>
    </row>
    <row r="473" spans="2:26" x14ac:dyDescent="0.35">
      <c r="B473" s="22"/>
      <c r="C473" s="22"/>
      <c r="D473" s="22"/>
      <c r="E473" s="22"/>
      <c r="F473" s="22"/>
      <c r="G473" s="22"/>
      <c r="H473" s="22"/>
      <c r="I473" s="22"/>
      <c r="J473" s="23"/>
      <c r="K473" s="23"/>
      <c r="L473" s="23"/>
      <c r="M473" s="23"/>
      <c r="N473" s="23"/>
      <c r="O473" s="23"/>
      <c r="P473" s="23"/>
      <c r="Q473" s="23"/>
      <c r="R473" s="23"/>
      <c r="S473" s="23"/>
      <c r="T473" s="23"/>
      <c r="U473" s="23"/>
      <c r="V473" s="23"/>
      <c r="W473" s="23"/>
      <c r="X473" s="23"/>
    </row>
    <row r="474" spans="2:26" x14ac:dyDescent="0.35">
      <c r="B474" s="22"/>
      <c r="C474" s="22"/>
      <c r="D474" s="22"/>
      <c r="E474" s="22"/>
      <c r="F474" s="22"/>
      <c r="G474" s="22"/>
      <c r="H474" s="22"/>
      <c r="I474" s="22"/>
      <c r="J474" s="23"/>
      <c r="K474" s="23"/>
      <c r="L474" s="23"/>
      <c r="M474" s="23"/>
      <c r="N474" s="23"/>
      <c r="O474" s="23"/>
      <c r="P474" s="23"/>
      <c r="Q474" s="23"/>
      <c r="R474" s="23"/>
      <c r="S474" s="23"/>
      <c r="T474" s="23"/>
      <c r="U474" s="23"/>
      <c r="V474" s="23"/>
      <c r="W474" s="23"/>
      <c r="X474" s="23"/>
    </row>
    <row r="475" spans="2:26" x14ac:dyDescent="0.35">
      <c r="B475" s="22"/>
      <c r="C475" s="22"/>
      <c r="D475" s="22"/>
      <c r="E475" s="22"/>
      <c r="F475" s="22"/>
      <c r="G475" s="22"/>
      <c r="H475" s="22"/>
      <c r="I475" s="22"/>
      <c r="J475" s="23"/>
      <c r="K475" s="23"/>
      <c r="L475" s="23"/>
      <c r="M475" s="23"/>
      <c r="N475" s="23"/>
      <c r="O475" s="23"/>
      <c r="P475" s="23"/>
      <c r="Q475" s="23"/>
      <c r="R475" s="23"/>
      <c r="S475" s="23"/>
      <c r="T475" s="23"/>
      <c r="U475" s="23"/>
      <c r="V475" s="23"/>
      <c r="W475" s="23"/>
      <c r="X475" s="23"/>
    </row>
    <row r="476" spans="2:26" x14ac:dyDescent="0.35">
      <c r="B476" s="22"/>
      <c r="C476" s="22"/>
      <c r="D476" s="22"/>
      <c r="E476" s="22"/>
      <c r="F476" s="22"/>
      <c r="G476" s="22"/>
      <c r="H476" s="22"/>
      <c r="I476" s="22"/>
      <c r="J476" s="23"/>
      <c r="K476" s="23"/>
      <c r="L476" s="23"/>
      <c r="M476" s="23"/>
      <c r="N476" s="23"/>
      <c r="O476" s="23"/>
      <c r="P476" s="23"/>
      <c r="Q476" s="23"/>
      <c r="R476" s="23"/>
      <c r="S476" s="23"/>
      <c r="T476" s="23"/>
      <c r="U476" s="23"/>
      <c r="V476" s="23"/>
      <c r="W476" s="23"/>
      <c r="X476" s="23"/>
    </row>
    <row r="491" spans="1:25" x14ac:dyDescent="0.35">
      <c r="A491" s="4"/>
      <c r="B491" s="4"/>
      <c r="C491" s="4"/>
      <c r="D491" s="4"/>
      <c r="E491" s="4"/>
      <c r="F491" s="4"/>
      <c r="G491" s="4"/>
      <c r="H491" s="4"/>
      <c r="I491" s="4"/>
      <c r="J491" s="4"/>
      <c r="K491" s="4"/>
      <c r="L491" s="4"/>
      <c r="M491" s="4"/>
      <c r="N491" s="4"/>
      <c r="O491" s="4"/>
      <c r="P491" s="4"/>
      <c r="Q491" s="4"/>
      <c r="R491" s="4"/>
      <c r="S491" s="4"/>
      <c r="T491" s="4"/>
      <c r="U491" s="4"/>
    </row>
    <row r="492" spans="1:25" x14ac:dyDescent="0.35">
      <c r="A492" s="4"/>
      <c r="B492" s="4"/>
      <c r="C492" s="4"/>
      <c r="D492" s="4"/>
      <c r="E492" s="4"/>
      <c r="F492" s="4"/>
      <c r="G492" s="4"/>
      <c r="H492" s="4"/>
      <c r="I492" s="4"/>
      <c r="J492" s="4"/>
      <c r="K492" s="4"/>
      <c r="L492" s="4"/>
      <c r="M492" s="4"/>
      <c r="N492" s="4"/>
      <c r="O492" s="4"/>
      <c r="P492" s="4"/>
      <c r="Q492" s="4"/>
      <c r="R492" s="4"/>
      <c r="S492" s="4"/>
      <c r="T492" s="4"/>
      <c r="U492" s="4"/>
    </row>
    <row r="493" spans="1:25" x14ac:dyDescent="0.35">
      <c r="A493" s="4"/>
      <c r="B493" s="4"/>
      <c r="C493" s="4"/>
      <c r="D493" s="4"/>
      <c r="E493" s="4"/>
      <c r="F493" s="4"/>
      <c r="G493" s="4"/>
      <c r="H493" s="4"/>
      <c r="I493" s="4"/>
      <c r="J493" s="4"/>
      <c r="K493" s="4"/>
      <c r="L493" s="4"/>
      <c r="M493" s="4"/>
      <c r="N493" s="4"/>
      <c r="O493" s="4"/>
      <c r="P493" s="4"/>
      <c r="Q493" s="4"/>
      <c r="R493" s="4"/>
      <c r="S493" s="4"/>
      <c r="T493" s="4"/>
      <c r="U493" s="4"/>
    </row>
    <row r="494" spans="1:25" x14ac:dyDescent="0.35">
      <c r="A494" s="24"/>
      <c r="B494" s="24"/>
      <c r="C494" s="24"/>
      <c r="D494" s="24"/>
      <c r="E494" s="24"/>
      <c r="F494" s="24"/>
      <c r="G494" s="24"/>
      <c r="H494" s="24"/>
      <c r="I494" s="24"/>
      <c r="J494" s="24"/>
      <c r="K494" s="24"/>
      <c r="L494" s="24"/>
      <c r="M494" s="24"/>
      <c r="N494" s="24"/>
      <c r="O494" s="24"/>
      <c r="P494" s="24"/>
      <c r="Q494" s="24"/>
      <c r="R494" s="24"/>
      <c r="S494" s="24"/>
      <c r="T494" s="24"/>
      <c r="U494" s="24"/>
    </row>
    <row r="495" spans="1:25" x14ac:dyDescent="0.35">
      <c r="A495" s="312" t="s">
        <v>178</v>
      </c>
      <c r="B495" s="313"/>
      <c r="C495" s="313"/>
      <c r="D495" s="313"/>
      <c r="E495" s="313"/>
      <c r="F495" s="313"/>
      <c r="G495" s="313"/>
      <c r="H495" s="313"/>
      <c r="I495" s="313"/>
      <c r="J495" s="313"/>
      <c r="K495" s="313"/>
      <c r="L495" s="313"/>
      <c r="M495" s="313"/>
      <c r="N495" s="313"/>
      <c r="O495" s="313"/>
      <c r="P495" s="313"/>
      <c r="Q495" s="313"/>
      <c r="R495" s="313"/>
      <c r="S495" s="313"/>
      <c r="T495" s="313"/>
      <c r="U495" s="313"/>
      <c r="V495" s="313"/>
      <c r="W495" s="313"/>
      <c r="X495" s="313"/>
      <c r="Y495" s="313"/>
    </row>
    <row r="496" spans="1:25" x14ac:dyDescent="0.35">
      <c r="A496" s="313"/>
      <c r="B496" s="313"/>
      <c r="C496" s="313"/>
      <c r="D496" s="313"/>
      <c r="E496" s="313"/>
      <c r="F496" s="313"/>
      <c r="G496" s="313"/>
      <c r="H496" s="313"/>
      <c r="I496" s="313"/>
      <c r="J496" s="313"/>
      <c r="K496" s="313"/>
      <c r="L496" s="313"/>
      <c r="M496" s="313"/>
      <c r="N496" s="313"/>
      <c r="O496" s="313"/>
      <c r="P496" s="313"/>
      <c r="Q496" s="313"/>
      <c r="R496" s="313"/>
      <c r="S496" s="313"/>
      <c r="T496" s="313"/>
      <c r="U496" s="313"/>
      <c r="V496" s="313"/>
      <c r="W496" s="313"/>
      <c r="X496" s="313"/>
      <c r="Y496" s="313"/>
    </row>
    <row r="497" spans="1:25" x14ac:dyDescent="0.35">
      <c r="A497" s="313"/>
      <c r="B497" s="313"/>
      <c r="C497" s="313"/>
      <c r="D497" s="313"/>
      <c r="E497" s="313"/>
      <c r="F497" s="313"/>
      <c r="G497" s="313"/>
      <c r="H497" s="313"/>
      <c r="I497" s="313"/>
      <c r="J497" s="313"/>
      <c r="K497" s="313"/>
      <c r="L497" s="313"/>
      <c r="M497" s="313"/>
      <c r="N497" s="313"/>
      <c r="O497" s="313"/>
      <c r="P497" s="313"/>
      <c r="Q497" s="313"/>
      <c r="R497" s="313"/>
      <c r="S497" s="313"/>
      <c r="T497" s="313"/>
      <c r="U497" s="313"/>
      <c r="V497" s="313"/>
      <c r="W497" s="313"/>
      <c r="X497" s="313"/>
      <c r="Y497" s="313"/>
    </row>
    <row r="498" spans="1:25" x14ac:dyDescent="0.35">
      <c r="A498" s="313"/>
      <c r="B498" s="313"/>
      <c r="C498" s="313"/>
      <c r="D498" s="313"/>
      <c r="E498" s="313"/>
      <c r="F498" s="313"/>
      <c r="G498" s="313"/>
      <c r="H498" s="313"/>
      <c r="I498" s="313"/>
      <c r="J498" s="313"/>
      <c r="K498" s="313"/>
      <c r="L498" s="313"/>
      <c r="M498" s="313"/>
      <c r="N498" s="313"/>
      <c r="O498" s="313"/>
      <c r="P498" s="313"/>
      <c r="Q498" s="313"/>
      <c r="R498" s="313"/>
      <c r="S498" s="313"/>
      <c r="T498" s="313"/>
      <c r="U498" s="313"/>
      <c r="V498" s="313"/>
      <c r="W498" s="313"/>
      <c r="X498" s="313"/>
      <c r="Y498" s="313"/>
    </row>
    <row r="499" spans="1:25" s="54" customFormat="1" x14ac:dyDescent="0.35">
      <c r="A499" s="313"/>
      <c r="B499" s="313"/>
      <c r="C499" s="313"/>
      <c r="D499" s="313"/>
      <c r="E499" s="313"/>
      <c r="F499" s="313"/>
      <c r="G499" s="313"/>
      <c r="H499" s="313"/>
      <c r="I499" s="313"/>
      <c r="J499" s="313"/>
      <c r="K499" s="313"/>
      <c r="L499" s="313"/>
      <c r="M499" s="313"/>
      <c r="N499" s="313"/>
      <c r="O499" s="313"/>
      <c r="P499" s="313"/>
      <c r="Q499" s="313"/>
      <c r="R499" s="313"/>
      <c r="S499" s="313"/>
      <c r="T499" s="313"/>
      <c r="U499" s="313"/>
      <c r="V499" s="313"/>
      <c r="W499" s="313"/>
      <c r="X499" s="313"/>
      <c r="Y499" s="313"/>
    </row>
    <row r="500" spans="1:25" s="54" customFormat="1" x14ac:dyDescent="0.35">
      <c r="A500" s="313"/>
      <c r="B500" s="313"/>
      <c r="C500" s="313"/>
      <c r="D500" s="313"/>
      <c r="E500" s="313"/>
      <c r="F500" s="313"/>
      <c r="G500" s="313"/>
      <c r="H500" s="313"/>
      <c r="I500" s="313"/>
      <c r="J500" s="313"/>
      <c r="K500" s="313"/>
      <c r="L500" s="313"/>
      <c r="M500" s="313"/>
      <c r="N500" s="313"/>
      <c r="O500" s="313"/>
      <c r="P500" s="313"/>
      <c r="Q500" s="313"/>
      <c r="R500" s="313"/>
      <c r="S500" s="313"/>
      <c r="T500" s="313"/>
      <c r="U500" s="313"/>
      <c r="V500" s="313"/>
      <c r="W500" s="313"/>
      <c r="X500" s="313"/>
      <c r="Y500" s="313"/>
    </row>
    <row r="501" spans="1:25" s="54" customFormat="1" x14ac:dyDescent="0.35">
      <c r="A501" s="313"/>
      <c r="B501" s="313"/>
      <c r="C501" s="313"/>
      <c r="D501" s="313"/>
      <c r="E501" s="313"/>
      <c r="F501" s="313"/>
      <c r="G501" s="313"/>
      <c r="H501" s="313"/>
      <c r="I501" s="313"/>
      <c r="J501" s="313"/>
      <c r="K501" s="313"/>
      <c r="L501" s="313"/>
      <c r="M501" s="313"/>
      <c r="N501" s="313"/>
      <c r="O501" s="313"/>
      <c r="P501" s="313"/>
      <c r="Q501" s="313"/>
      <c r="R501" s="313"/>
      <c r="S501" s="313"/>
      <c r="T501" s="313"/>
      <c r="U501" s="313"/>
      <c r="V501" s="313"/>
      <c r="W501" s="313"/>
      <c r="X501" s="313"/>
      <c r="Y501" s="313"/>
    </row>
    <row r="502" spans="1:25" s="54" customFormat="1" x14ac:dyDescent="0.35">
      <c r="A502" s="313"/>
      <c r="B502" s="313"/>
      <c r="C502" s="313"/>
      <c r="D502" s="313"/>
      <c r="E502" s="313"/>
      <c r="F502" s="313"/>
      <c r="G502" s="313"/>
      <c r="H502" s="313"/>
      <c r="I502" s="313"/>
      <c r="J502" s="313"/>
      <c r="K502" s="313"/>
      <c r="L502" s="313"/>
      <c r="M502" s="313"/>
      <c r="N502" s="313"/>
      <c r="O502" s="313"/>
      <c r="P502" s="313"/>
      <c r="Q502" s="313"/>
      <c r="R502" s="313"/>
      <c r="S502" s="313"/>
      <c r="T502" s="313"/>
      <c r="U502" s="313"/>
      <c r="V502" s="313"/>
      <c r="W502" s="313"/>
      <c r="X502" s="313"/>
      <c r="Y502" s="313"/>
    </row>
    <row r="503" spans="1:25" s="54" customFormat="1" x14ac:dyDescent="0.35">
      <c r="A503" s="313"/>
      <c r="B503" s="313"/>
      <c r="C503" s="313"/>
      <c r="D503" s="313"/>
      <c r="E503" s="313"/>
      <c r="F503" s="313"/>
      <c r="G503" s="313"/>
      <c r="H503" s="313"/>
      <c r="I503" s="313"/>
      <c r="J503" s="313"/>
      <c r="K503" s="313"/>
      <c r="L503" s="313"/>
      <c r="M503" s="313"/>
      <c r="N503" s="313"/>
      <c r="O503" s="313"/>
      <c r="P503" s="313"/>
      <c r="Q503" s="313"/>
      <c r="R503" s="313"/>
      <c r="S503" s="313"/>
      <c r="T503" s="313"/>
      <c r="U503" s="313"/>
      <c r="V503" s="313"/>
      <c r="W503" s="313"/>
      <c r="X503" s="313"/>
      <c r="Y503" s="313"/>
    </row>
    <row r="504" spans="1:25" s="54" customFormat="1" x14ac:dyDescent="0.35">
      <c r="A504" s="313"/>
      <c r="B504" s="313"/>
      <c r="C504" s="313"/>
      <c r="D504" s="313"/>
      <c r="E504" s="313"/>
      <c r="F504" s="313"/>
      <c r="G504" s="313"/>
      <c r="H504" s="313"/>
      <c r="I504" s="313"/>
      <c r="J504" s="313"/>
      <c r="K504" s="313"/>
      <c r="L504" s="313"/>
      <c r="M504" s="313"/>
      <c r="N504" s="313"/>
      <c r="O504" s="313"/>
      <c r="P504" s="313"/>
      <c r="Q504" s="313"/>
      <c r="R504" s="313"/>
      <c r="S504" s="313"/>
      <c r="T504" s="313"/>
      <c r="U504" s="313"/>
      <c r="V504" s="313"/>
      <c r="W504" s="313"/>
      <c r="X504" s="313"/>
      <c r="Y504" s="313"/>
    </row>
    <row r="505" spans="1:25" s="54" customFormat="1" x14ac:dyDescent="0.35">
      <c r="A505" s="313"/>
      <c r="B505" s="313"/>
      <c r="C505" s="313"/>
      <c r="D505" s="313"/>
      <c r="E505" s="313"/>
      <c r="F505" s="313"/>
      <c r="G505" s="313"/>
      <c r="H505" s="313"/>
      <c r="I505" s="313"/>
      <c r="J505" s="313"/>
      <c r="K505" s="313"/>
      <c r="L505" s="313"/>
      <c r="M505" s="313"/>
      <c r="N505" s="313"/>
      <c r="O505" s="313"/>
      <c r="P505" s="313"/>
      <c r="Q505" s="313"/>
      <c r="R505" s="313"/>
      <c r="S505" s="313"/>
      <c r="T505" s="313"/>
      <c r="U505" s="313"/>
      <c r="V505" s="313"/>
      <c r="W505" s="313"/>
      <c r="X505" s="313"/>
      <c r="Y505" s="313"/>
    </row>
    <row r="506" spans="1:25" s="54" customFormat="1" x14ac:dyDescent="0.35">
      <c r="A506" s="313"/>
      <c r="B506" s="313"/>
      <c r="C506" s="313"/>
      <c r="D506" s="313"/>
      <c r="E506" s="313"/>
      <c r="F506" s="313"/>
      <c r="G506" s="313"/>
      <c r="H506" s="313"/>
      <c r="I506" s="313"/>
      <c r="J506" s="313"/>
      <c r="K506" s="313"/>
      <c r="L506" s="313"/>
      <c r="M506" s="313"/>
      <c r="N506" s="313"/>
      <c r="O506" s="313"/>
      <c r="P506" s="313"/>
      <c r="Q506" s="313"/>
      <c r="R506" s="313"/>
      <c r="S506" s="313"/>
      <c r="T506" s="313"/>
      <c r="U506" s="313"/>
      <c r="V506" s="313"/>
      <c r="W506" s="313"/>
      <c r="X506" s="313"/>
      <c r="Y506" s="313"/>
    </row>
    <row r="507" spans="1:25" s="54" customFormat="1" x14ac:dyDescent="0.35">
      <c r="A507" s="313"/>
      <c r="B507" s="313"/>
      <c r="C507" s="313"/>
      <c r="D507" s="313"/>
      <c r="E507" s="313"/>
      <c r="F507" s="313"/>
      <c r="G507" s="313"/>
      <c r="H507" s="313"/>
      <c r="I507" s="313"/>
      <c r="J507" s="313"/>
      <c r="K507" s="313"/>
      <c r="L507" s="313"/>
      <c r="M507" s="313"/>
      <c r="N507" s="313"/>
      <c r="O507" s="313"/>
      <c r="P507" s="313"/>
      <c r="Q507" s="313"/>
      <c r="R507" s="313"/>
      <c r="S507" s="313"/>
      <c r="T507" s="313"/>
      <c r="U507" s="313"/>
      <c r="V507" s="313"/>
      <c r="W507" s="313"/>
      <c r="X507" s="313"/>
      <c r="Y507" s="313"/>
    </row>
    <row r="508" spans="1:25" s="54" customFormat="1" x14ac:dyDescent="0.35">
      <c r="A508" s="313"/>
      <c r="B508" s="313"/>
      <c r="C508" s="313"/>
      <c r="D508" s="313"/>
      <c r="E508" s="313"/>
      <c r="F508" s="313"/>
      <c r="G508" s="313"/>
      <c r="H508" s="313"/>
      <c r="I508" s="313"/>
      <c r="J508" s="313"/>
      <c r="K508" s="313"/>
      <c r="L508" s="313"/>
      <c r="M508" s="313"/>
      <c r="N508" s="313"/>
      <c r="O508" s="313"/>
      <c r="P508" s="313"/>
      <c r="Q508" s="313"/>
      <c r="R508" s="313"/>
      <c r="S508" s="313"/>
      <c r="T508" s="313"/>
      <c r="U508" s="313"/>
      <c r="V508" s="313"/>
      <c r="W508" s="313"/>
      <c r="X508" s="313"/>
      <c r="Y508" s="313"/>
    </row>
    <row r="511" spans="1:25" x14ac:dyDescent="0.35">
      <c r="A511" s="40" t="s">
        <v>48</v>
      </c>
      <c r="B511" s="40"/>
      <c r="C511" s="40"/>
      <c r="D511" s="40"/>
      <c r="E511" s="40"/>
      <c r="F511" s="40"/>
      <c r="G511" s="40"/>
      <c r="H511" s="40"/>
      <c r="I511" s="40"/>
      <c r="J511" s="40"/>
      <c r="K511" s="40"/>
      <c r="L511" s="40"/>
      <c r="M511" s="40"/>
      <c r="N511" s="40"/>
      <c r="O511" s="40"/>
      <c r="R511" s="41"/>
      <c r="S511" s="41"/>
      <c r="T511" s="41"/>
    </row>
    <row r="512" spans="1:25" x14ac:dyDescent="0.35">
      <c r="P512" s="42"/>
      <c r="Q512" s="42"/>
      <c r="R512" s="41"/>
      <c r="S512" s="41"/>
      <c r="T512" s="41"/>
      <c r="U512" s="42"/>
    </row>
    <row r="513" spans="1:25" x14ac:dyDescent="0.35">
      <c r="G513" s="4"/>
      <c r="H513" s="4"/>
      <c r="I513" s="4"/>
      <c r="J513" s="4"/>
      <c r="K513" s="4"/>
      <c r="L513" s="4"/>
      <c r="M513" s="4"/>
      <c r="N513" s="4"/>
      <c r="O513" s="4"/>
      <c r="P513" s="4"/>
      <c r="Q513" s="4"/>
      <c r="R513" s="4"/>
      <c r="S513" s="4"/>
      <c r="T513" s="4"/>
      <c r="U513" s="4"/>
    </row>
    <row r="514" spans="1:25" x14ac:dyDescent="0.35">
      <c r="A514" s="312" t="s">
        <v>179</v>
      </c>
      <c r="B514" s="313"/>
      <c r="C514" s="313"/>
      <c r="D514" s="313"/>
      <c r="E514" s="313"/>
      <c r="F514" s="313"/>
      <c r="G514" s="313"/>
      <c r="H514" s="313"/>
      <c r="I514" s="313"/>
      <c r="J514" s="313"/>
      <c r="K514" s="313"/>
      <c r="L514" s="313"/>
      <c r="M514" s="313"/>
      <c r="N514" s="313"/>
      <c r="O514" s="313"/>
      <c r="P514" s="313"/>
      <c r="Q514" s="313"/>
      <c r="R514" s="313"/>
      <c r="S514" s="313"/>
      <c r="T514" s="313"/>
      <c r="U514" s="313"/>
      <c r="V514" s="313"/>
      <c r="W514" s="313"/>
      <c r="X514" s="313"/>
      <c r="Y514" s="313"/>
    </row>
    <row r="515" spans="1:25" x14ac:dyDescent="0.35">
      <c r="A515" s="313"/>
      <c r="B515" s="313"/>
      <c r="C515" s="313"/>
      <c r="D515" s="313"/>
      <c r="E515" s="313"/>
      <c r="F515" s="313"/>
      <c r="G515" s="313"/>
      <c r="H515" s="313"/>
      <c r="I515" s="313"/>
      <c r="J515" s="313"/>
      <c r="K515" s="313"/>
      <c r="L515" s="313"/>
      <c r="M515" s="313"/>
      <c r="N515" s="313"/>
      <c r="O515" s="313"/>
      <c r="P515" s="313"/>
      <c r="Q515" s="313"/>
      <c r="R515" s="313"/>
      <c r="S515" s="313"/>
      <c r="T515" s="313"/>
      <c r="U515" s="313"/>
      <c r="V515" s="313"/>
      <c r="W515" s="313"/>
      <c r="X515" s="313"/>
      <c r="Y515" s="313"/>
    </row>
    <row r="516" spans="1:25" x14ac:dyDescent="0.35">
      <c r="A516" s="313"/>
      <c r="B516" s="313"/>
      <c r="C516" s="313"/>
      <c r="D516" s="313"/>
      <c r="E516" s="313"/>
      <c r="F516" s="313"/>
      <c r="G516" s="313"/>
      <c r="H516" s="313"/>
      <c r="I516" s="313"/>
      <c r="J516" s="313"/>
      <c r="K516" s="313"/>
      <c r="L516" s="313"/>
      <c r="M516" s="313"/>
      <c r="N516" s="313"/>
      <c r="O516" s="313"/>
      <c r="P516" s="313"/>
      <c r="Q516" s="313"/>
      <c r="R516" s="313"/>
      <c r="S516" s="313"/>
      <c r="T516" s="313"/>
      <c r="U516" s="313"/>
      <c r="V516" s="313"/>
      <c r="W516" s="313"/>
      <c r="X516" s="313"/>
      <c r="Y516" s="313"/>
    </row>
    <row r="517" spans="1:25" x14ac:dyDescent="0.35">
      <c r="A517" s="313"/>
      <c r="B517" s="313"/>
      <c r="C517" s="313"/>
      <c r="D517" s="313"/>
      <c r="E517" s="313"/>
      <c r="F517" s="313"/>
      <c r="G517" s="313"/>
      <c r="H517" s="313"/>
      <c r="I517" s="313"/>
      <c r="J517" s="313"/>
      <c r="K517" s="313"/>
      <c r="L517" s="313"/>
      <c r="M517" s="313"/>
      <c r="N517" s="313"/>
      <c r="O517" s="313"/>
      <c r="P517" s="313"/>
      <c r="Q517" s="313"/>
      <c r="R517" s="313"/>
      <c r="S517" s="313"/>
      <c r="T517" s="313"/>
      <c r="U517" s="313"/>
      <c r="V517" s="313"/>
      <c r="W517" s="313"/>
      <c r="X517" s="313"/>
      <c r="Y517" s="313"/>
    </row>
    <row r="518" spans="1:25" x14ac:dyDescent="0.35">
      <c r="A518" s="313"/>
      <c r="B518" s="313"/>
      <c r="C518" s="313"/>
      <c r="D518" s="313"/>
      <c r="E518" s="313"/>
      <c r="F518" s="313"/>
      <c r="G518" s="313"/>
      <c r="H518" s="313"/>
      <c r="I518" s="313"/>
      <c r="J518" s="313"/>
      <c r="K518" s="313"/>
      <c r="L518" s="313"/>
      <c r="M518" s="313"/>
      <c r="N518" s="313"/>
      <c r="O518" s="313"/>
      <c r="P518" s="313"/>
      <c r="Q518" s="313"/>
      <c r="R518" s="313"/>
      <c r="S518" s="313"/>
      <c r="T518" s="313"/>
      <c r="U518" s="313"/>
      <c r="V518" s="313"/>
      <c r="W518" s="313"/>
      <c r="X518" s="313"/>
      <c r="Y518" s="313"/>
    </row>
    <row r="519" spans="1:25" x14ac:dyDescent="0.35">
      <c r="A519" s="313"/>
      <c r="B519" s="313"/>
      <c r="C519" s="313"/>
      <c r="D519" s="313"/>
      <c r="E519" s="313"/>
      <c r="F519" s="313"/>
      <c r="G519" s="313"/>
      <c r="H519" s="313"/>
      <c r="I519" s="313"/>
      <c r="J519" s="313"/>
      <c r="K519" s="313"/>
      <c r="L519" s="313"/>
      <c r="M519" s="313"/>
      <c r="N519" s="313"/>
      <c r="O519" s="313"/>
      <c r="P519" s="313"/>
      <c r="Q519" s="313"/>
      <c r="R519" s="313"/>
      <c r="S519" s="313"/>
      <c r="T519" s="313"/>
      <c r="U519" s="313"/>
      <c r="V519" s="313"/>
      <c r="W519" s="313"/>
      <c r="X519" s="313"/>
      <c r="Y519" s="313"/>
    </row>
    <row r="520" spans="1:25" x14ac:dyDescent="0.35">
      <c r="A520" s="313"/>
      <c r="B520" s="313"/>
      <c r="C520" s="313"/>
      <c r="D520" s="313"/>
      <c r="E520" s="313"/>
      <c r="F520" s="313"/>
      <c r="G520" s="313"/>
      <c r="H520" s="313"/>
      <c r="I520" s="313"/>
      <c r="J520" s="313"/>
      <c r="K520" s="313"/>
      <c r="L520" s="313"/>
      <c r="M520" s="313"/>
      <c r="N520" s="313"/>
      <c r="O520" s="313"/>
      <c r="P520" s="313"/>
      <c r="Q520" s="313"/>
      <c r="R520" s="313"/>
      <c r="S520" s="313"/>
      <c r="T520" s="313"/>
      <c r="U520" s="313"/>
      <c r="V520" s="313"/>
      <c r="W520" s="313"/>
      <c r="X520" s="313"/>
      <c r="Y520" s="313"/>
    </row>
    <row r="521" spans="1:25" x14ac:dyDescent="0.35">
      <c r="A521" s="313"/>
      <c r="B521" s="313"/>
      <c r="C521" s="313"/>
      <c r="D521" s="313"/>
      <c r="E521" s="313"/>
      <c r="F521" s="313"/>
      <c r="G521" s="313"/>
      <c r="H521" s="313"/>
      <c r="I521" s="313"/>
      <c r="J521" s="313"/>
      <c r="K521" s="313"/>
      <c r="L521" s="313"/>
      <c r="M521" s="313"/>
      <c r="N521" s="313"/>
      <c r="O521" s="313"/>
      <c r="P521" s="313"/>
      <c r="Q521" s="313"/>
      <c r="R521" s="313"/>
      <c r="S521" s="313"/>
      <c r="T521" s="313"/>
      <c r="U521" s="313"/>
      <c r="V521" s="313"/>
      <c r="W521" s="313"/>
      <c r="X521" s="313"/>
      <c r="Y521" s="313"/>
    </row>
    <row r="522" spans="1:25" x14ac:dyDescent="0.35">
      <c r="A522" s="313"/>
      <c r="B522" s="313"/>
      <c r="C522" s="313"/>
      <c r="D522" s="313"/>
      <c r="E522" s="313"/>
      <c r="F522" s="313"/>
      <c r="G522" s="313"/>
      <c r="H522" s="313"/>
      <c r="I522" s="313"/>
      <c r="J522" s="313"/>
      <c r="K522" s="313"/>
      <c r="L522" s="313"/>
      <c r="M522" s="313"/>
      <c r="N522" s="313"/>
      <c r="O522" s="313"/>
      <c r="P522" s="313"/>
      <c r="Q522" s="313"/>
      <c r="R522" s="313"/>
      <c r="S522" s="313"/>
      <c r="T522" s="313"/>
      <c r="U522" s="313"/>
      <c r="V522" s="313"/>
      <c r="W522" s="313"/>
      <c r="X522" s="313"/>
      <c r="Y522" s="313"/>
    </row>
    <row r="523" spans="1:25" x14ac:dyDescent="0.35">
      <c r="A523" s="313"/>
      <c r="B523" s="313"/>
      <c r="C523" s="313"/>
      <c r="D523" s="313"/>
      <c r="E523" s="313"/>
      <c r="F523" s="313"/>
      <c r="G523" s="313"/>
      <c r="H523" s="313"/>
      <c r="I523" s="313"/>
      <c r="J523" s="313"/>
      <c r="K523" s="313"/>
      <c r="L523" s="313"/>
      <c r="M523" s="313"/>
      <c r="N523" s="313"/>
      <c r="O523" s="313"/>
      <c r="P523" s="313"/>
      <c r="Q523" s="313"/>
      <c r="R523" s="313"/>
      <c r="S523" s="313"/>
      <c r="T523" s="313"/>
      <c r="U523" s="313"/>
      <c r="V523" s="313"/>
      <c r="W523" s="313"/>
      <c r="X523" s="313"/>
      <c r="Y523" s="313"/>
    </row>
    <row r="524" spans="1:25" x14ac:dyDescent="0.35">
      <c r="A524" s="313"/>
      <c r="B524" s="313"/>
      <c r="C524" s="313"/>
      <c r="D524" s="313"/>
      <c r="E524" s="313"/>
      <c r="F524" s="313"/>
      <c r="G524" s="313"/>
      <c r="H524" s="313"/>
      <c r="I524" s="313"/>
      <c r="J524" s="313"/>
      <c r="K524" s="313"/>
      <c r="L524" s="313"/>
      <c r="M524" s="313"/>
      <c r="N524" s="313"/>
      <c r="O524" s="313"/>
      <c r="P524" s="313"/>
      <c r="Q524" s="313"/>
      <c r="R524" s="313"/>
      <c r="S524" s="313"/>
      <c r="T524" s="313"/>
      <c r="U524" s="313"/>
      <c r="V524" s="313"/>
      <c r="W524" s="313"/>
      <c r="X524" s="313"/>
      <c r="Y524" s="313"/>
    </row>
    <row r="525" spans="1:25" x14ac:dyDescent="0.35">
      <c r="A525" s="313"/>
      <c r="B525" s="313"/>
      <c r="C525" s="313"/>
      <c r="D525" s="313"/>
      <c r="E525" s="313"/>
      <c r="F525" s="313"/>
      <c r="G525" s="313"/>
      <c r="H525" s="313"/>
      <c r="I525" s="313"/>
      <c r="J525" s="313"/>
      <c r="K525" s="313"/>
      <c r="L525" s="313"/>
      <c r="M525" s="313"/>
      <c r="N525" s="313"/>
      <c r="O525" s="313"/>
      <c r="P525" s="313"/>
      <c r="Q525" s="313"/>
      <c r="R525" s="313"/>
      <c r="S525" s="313"/>
      <c r="T525" s="313"/>
      <c r="U525" s="313"/>
      <c r="V525" s="313"/>
      <c r="W525" s="313"/>
      <c r="X525" s="313"/>
      <c r="Y525" s="313"/>
    </row>
    <row r="526" spans="1:25" x14ac:dyDescent="0.35">
      <c r="A526" s="313"/>
      <c r="B526" s="313"/>
      <c r="C526" s="313"/>
      <c r="D526" s="313"/>
      <c r="E526" s="313"/>
      <c r="F526" s="313"/>
      <c r="G526" s="313"/>
      <c r="H526" s="313"/>
      <c r="I526" s="313"/>
      <c r="J526" s="313"/>
      <c r="K526" s="313"/>
      <c r="L526" s="313"/>
      <c r="M526" s="313"/>
      <c r="N526" s="313"/>
      <c r="O526" s="313"/>
      <c r="P526" s="313"/>
      <c r="Q526" s="313"/>
      <c r="R526" s="313"/>
      <c r="S526" s="313"/>
      <c r="T526" s="313"/>
      <c r="U526" s="313"/>
      <c r="V526" s="313"/>
      <c r="W526" s="313"/>
      <c r="X526" s="313"/>
      <c r="Y526" s="313"/>
    </row>
    <row r="527" spans="1:25" x14ac:dyDescent="0.35">
      <c r="A527" s="313"/>
      <c r="B527" s="313"/>
      <c r="C527" s="313"/>
      <c r="D527" s="313"/>
      <c r="E527" s="313"/>
      <c r="F527" s="313"/>
      <c r="G527" s="313"/>
      <c r="H527" s="313"/>
      <c r="I527" s="313"/>
      <c r="J527" s="313"/>
      <c r="K527" s="313"/>
      <c r="L527" s="313"/>
      <c r="M527" s="313"/>
      <c r="N527" s="313"/>
      <c r="O527" s="313"/>
      <c r="P527" s="313"/>
      <c r="Q527" s="313"/>
      <c r="R527" s="313"/>
      <c r="S527" s="313"/>
      <c r="T527" s="313"/>
      <c r="U527" s="313"/>
      <c r="V527" s="313"/>
      <c r="W527" s="313"/>
      <c r="X527" s="313"/>
      <c r="Y527" s="313"/>
    </row>
    <row r="528" spans="1:25" x14ac:dyDescent="0.35">
      <c r="A528" s="313"/>
      <c r="B528" s="313"/>
      <c r="C528" s="313"/>
      <c r="D528" s="313"/>
      <c r="E528" s="313"/>
      <c r="F528" s="313"/>
      <c r="G528" s="313"/>
      <c r="H528" s="313"/>
      <c r="I528" s="313"/>
      <c r="J528" s="313"/>
      <c r="K528" s="313"/>
      <c r="L528" s="313"/>
      <c r="M528" s="313"/>
      <c r="N528" s="313"/>
      <c r="O528" s="313"/>
      <c r="P528" s="313"/>
      <c r="Q528" s="313"/>
      <c r="R528" s="313"/>
      <c r="S528" s="313"/>
      <c r="T528" s="313"/>
      <c r="U528" s="313"/>
      <c r="V528" s="313"/>
      <c r="W528" s="313"/>
      <c r="X528" s="313"/>
      <c r="Y528" s="313"/>
    </row>
    <row r="529" spans="1:25" x14ac:dyDescent="0.35">
      <c r="A529" s="313"/>
      <c r="B529" s="313"/>
      <c r="C529" s="313"/>
      <c r="D529" s="313"/>
      <c r="E529" s="313"/>
      <c r="F529" s="313"/>
      <c r="G529" s="313"/>
      <c r="H529" s="313"/>
      <c r="I529" s="313"/>
      <c r="J529" s="313"/>
      <c r="K529" s="313"/>
      <c r="L529" s="313"/>
      <c r="M529" s="313"/>
      <c r="N529" s="313"/>
      <c r="O529" s="313"/>
      <c r="P529" s="313"/>
      <c r="Q529" s="313"/>
      <c r="R529" s="313"/>
      <c r="S529" s="313"/>
      <c r="T529" s="313"/>
      <c r="U529" s="313"/>
      <c r="V529" s="313"/>
      <c r="W529" s="313"/>
      <c r="X529" s="313"/>
      <c r="Y529" s="313"/>
    </row>
    <row r="530" spans="1:25" x14ac:dyDescent="0.35">
      <c r="A530" s="313"/>
      <c r="B530" s="313"/>
      <c r="C530" s="313"/>
      <c r="D530" s="313"/>
      <c r="E530" s="313"/>
      <c r="F530" s="313"/>
      <c r="G530" s="313"/>
      <c r="H530" s="313"/>
      <c r="I530" s="313"/>
      <c r="J530" s="313"/>
      <c r="K530" s="313"/>
      <c r="L530" s="313"/>
      <c r="M530" s="313"/>
      <c r="N530" s="313"/>
      <c r="O530" s="313"/>
      <c r="P530" s="313"/>
      <c r="Q530" s="313"/>
      <c r="R530" s="313"/>
      <c r="S530" s="313"/>
      <c r="T530" s="313"/>
      <c r="U530" s="313"/>
      <c r="V530" s="313"/>
      <c r="W530" s="313"/>
      <c r="X530" s="313"/>
      <c r="Y530" s="313"/>
    </row>
    <row r="531" spans="1:25" x14ac:dyDescent="0.35">
      <c r="A531" s="313"/>
      <c r="B531" s="313"/>
      <c r="C531" s="313"/>
      <c r="D531" s="313"/>
      <c r="E531" s="313"/>
      <c r="F531" s="313"/>
      <c r="G531" s="313"/>
      <c r="H531" s="313"/>
      <c r="I531" s="313"/>
      <c r="J531" s="313"/>
      <c r="K531" s="313"/>
      <c r="L531" s="313"/>
      <c r="M531" s="313"/>
      <c r="N531" s="313"/>
      <c r="O531" s="313"/>
      <c r="P531" s="313"/>
      <c r="Q531" s="313"/>
      <c r="R531" s="313"/>
      <c r="S531" s="313"/>
      <c r="T531" s="313"/>
      <c r="U531" s="313"/>
      <c r="V531" s="313"/>
      <c r="W531" s="313"/>
      <c r="X531" s="313"/>
      <c r="Y531" s="313"/>
    </row>
    <row r="532" spans="1:25" x14ac:dyDescent="0.35">
      <c r="A532" s="313"/>
      <c r="B532" s="313"/>
      <c r="C532" s="313"/>
      <c r="D532" s="313"/>
      <c r="E532" s="313"/>
      <c r="F532" s="313"/>
      <c r="G532" s="313"/>
      <c r="H532" s="313"/>
      <c r="I532" s="313"/>
      <c r="J532" s="313"/>
      <c r="K532" s="313"/>
      <c r="L532" s="313"/>
      <c r="M532" s="313"/>
      <c r="N532" s="313"/>
      <c r="O532" s="313"/>
      <c r="P532" s="313"/>
      <c r="Q532" s="313"/>
      <c r="R532" s="313"/>
      <c r="S532" s="313"/>
      <c r="T532" s="313"/>
      <c r="U532" s="313"/>
      <c r="V532" s="313"/>
      <c r="W532" s="313"/>
      <c r="X532" s="313"/>
      <c r="Y532" s="313"/>
    </row>
    <row r="533" spans="1:25" x14ac:dyDescent="0.35">
      <c r="A533" s="313"/>
      <c r="B533" s="313"/>
      <c r="C533" s="313"/>
      <c r="D533" s="313"/>
      <c r="E533" s="313"/>
      <c r="F533" s="313"/>
      <c r="G533" s="313"/>
      <c r="H533" s="313"/>
      <c r="I533" s="313"/>
      <c r="J533" s="313"/>
      <c r="K533" s="313"/>
      <c r="L533" s="313"/>
      <c r="M533" s="313"/>
      <c r="N533" s="313"/>
      <c r="O533" s="313"/>
      <c r="P533" s="313"/>
      <c r="Q533" s="313"/>
      <c r="R533" s="313"/>
      <c r="S533" s="313"/>
      <c r="T533" s="313"/>
      <c r="U533" s="313"/>
      <c r="V533" s="313"/>
      <c r="W533" s="313"/>
      <c r="X533" s="313"/>
      <c r="Y533" s="313"/>
    </row>
    <row r="534" spans="1:25" s="54" customFormat="1" x14ac:dyDescent="0.35">
      <c r="A534" s="313"/>
      <c r="B534" s="313"/>
      <c r="C534" s="313"/>
      <c r="D534" s="313"/>
      <c r="E534" s="313"/>
      <c r="F534" s="313"/>
      <c r="G534" s="313"/>
      <c r="H534" s="313"/>
      <c r="I534" s="313"/>
      <c r="J534" s="313"/>
      <c r="K534" s="313"/>
      <c r="L534" s="313"/>
      <c r="M534" s="313"/>
      <c r="N534" s="313"/>
      <c r="O534" s="313"/>
      <c r="P534" s="313"/>
      <c r="Q534" s="313"/>
      <c r="R534" s="313"/>
      <c r="S534" s="313"/>
      <c r="T534" s="313"/>
      <c r="U534" s="313"/>
      <c r="V534" s="313"/>
      <c r="W534" s="313"/>
      <c r="X534" s="313"/>
      <c r="Y534" s="313"/>
    </row>
    <row r="535" spans="1:25" s="54" customFormat="1" x14ac:dyDescent="0.35">
      <c r="A535" s="313"/>
      <c r="B535" s="313"/>
      <c r="C535" s="313"/>
      <c r="D535" s="313"/>
      <c r="E535" s="313"/>
      <c r="F535" s="313"/>
      <c r="G535" s="313"/>
      <c r="H535" s="313"/>
      <c r="I535" s="313"/>
      <c r="J535" s="313"/>
      <c r="K535" s="313"/>
      <c r="L535" s="313"/>
      <c r="M535" s="313"/>
      <c r="N535" s="313"/>
      <c r="O535" s="313"/>
      <c r="P535" s="313"/>
      <c r="Q535" s="313"/>
      <c r="R535" s="313"/>
      <c r="S535" s="313"/>
      <c r="T535" s="313"/>
      <c r="U535" s="313"/>
      <c r="V535" s="313"/>
      <c r="W535" s="313"/>
      <c r="X535" s="313"/>
      <c r="Y535" s="313"/>
    </row>
    <row r="536" spans="1:25" s="54" customFormat="1" x14ac:dyDescent="0.35">
      <c r="A536" s="313"/>
      <c r="B536" s="313"/>
      <c r="C536" s="313"/>
      <c r="D536" s="313"/>
      <c r="E536" s="313"/>
      <c r="F536" s="313"/>
      <c r="G536" s="313"/>
      <c r="H536" s="313"/>
      <c r="I536" s="313"/>
      <c r="J536" s="313"/>
      <c r="K536" s="313"/>
      <c r="L536" s="313"/>
      <c r="M536" s="313"/>
      <c r="N536" s="313"/>
      <c r="O536" s="313"/>
      <c r="P536" s="313"/>
      <c r="Q536" s="313"/>
      <c r="R536" s="313"/>
      <c r="S536" s="313"/>
      <c r="T536" s="313"/>
      <c r="U536" s="313"/>
      <c r="V536" s="313"/>
      <c r="W536" s="313"/>
      <c r="X536" s="313"/>
      <c r="Y536" s="313"/>
    </row>
    <row r="537" spans="1:25" s="54" customFormat="1" x14ac:dyDescent="0.35">
      <c r="A537" s="313"/>
      <c r="B537" s="313"/>
      <c r="C537" s="313"/>
      <c r="D537" s="313"/>
      <c r="E537" s="313"/>
      <c r="F537" s="313"/>
      <c r="G537" s="313"/>
      <c r="H537" s="313"/>
      <c r="I537" s="313"/>
      <c r="J537" s="313"/>
      <c r="K537" s="313"/>
      <c r="L537" s="313"/>
      <c r="M537" s="313"/>
      <c r="N537" s="313"/>
      <c r="O537" s="313"/>
      <c r="P537" s="313"/>
      <c r="Q537" s="313"/>
      <c r="R537" s="313"/>
      <c r="S537" s="313"/>
      <c r="T537" s="313"/>
      <c r="U537" s="313"/>
      <c r="V537" s="313"/>
      <c r="W537" s="313"/>
      <c r="X537" s="313"/>
      <c r="Y537" s="313"/>
    </row>
    <row r="538" spans="1:25" s="56" customFormat="1" x14ac:dyDescent="0.35">
      <c r="A538" s="313"/>
      <c r="B538" s="313"/>
      <c r="C538" s="313"/>
      <c r="D538" s="313"/>
      <c r="E538" s="313"/>
      <c r="F538" s="313"/>
      <c r="G538" s="313"/>
      <c r="H538" s="313"/>
      <c r="I538" s="313"/>
      <c r="J538" s="313"/>
      <c r="K538" s="313"/>
      <c r="L538" s="313"/>
      <c r="M538" s="313"/>
      <c r="N538" s="313"/>
      <c r="O538" s="313"/>
      <c r="P538" s="313"/>
      <c r="Q538" s="313"/>
      <c r="R538" s="313"/>
      <c r="S538" s="313"/>
      <c r="T538" s="313"/>
      <c r="U538" s="313"/>
      <c r="V538" s="313"/>
      <c r="W538" s="313"/>
      <c r="X538" s="313"/>
      <c r="Y538" s="313"/>
    </row>
    <row r="539" spans="1:25" s="56" customFormat="1" x14ac:dyDescent="0.35">
      <c r="A539" s="313"/>
      <c r="B539" s="313"/>
      <c r="C539" s="313"/>
      <c r="D539" s="313"/>
      <c r="E539" s="313"/>
      <c r="F539" s="313"/>
      <c r="G539" s="313"/>
      <c r="H539" s="313"/>
      <c r="I539" s="313"/>
      <c r="J539" s="313"/>
      <c r="K539" s="313"/>
      <c r="L539" s="313"/>
      <c r="M539" s="313"/>
      <c r="N539" s="313"/>
      <c r="O539" s="313"/>
      <c r="P539" s="313"/>
      <c r="Q539" s="313"/>
      <c r="R539" s="313"/>
      <c r="S539" s="313"/>
      <c r="T539" s="313"/>
      <c r="U539" s="313"/>
      <c r="V539" s="313"/>
      <c r="W539" s="313"/>
      <c r="X539" s="313"/>
      <c r="Y539" s="313"/>
    </row>
    <row r="540" spans="1:25" s="56" customFormat="1" x14ac:dyDescent="0.35">
      <c r="A540" s="313"/>
      <c r="B540" s="313"/>
      <c r="C540" s="313"/>
      <c r="D540" s="313"/>
      <c r="E540" s="313"/>
      <c r="F540" s="313"/>
      <c r="G540" s="313"/>
      <c r="H540" s="313"/>
      <c r="I540" s="313"/>
      <c r="J540" s="313"/>
      <c r="K540" s="313"/>
      <c r="L540" s="313"/>
      <c r="M540" s="313"/>
      <c r="N540" s="313"/>
      <c r="O540" s="313"/>
      <c r="P540" s="313"/>
      <c r="Q540" s="313"/>
      <c r="R540" s="313"/>
      <c r="S540" s="313"/>
      <c r="T540" s="313"/>
      <c r="U540" s="313"/>
      <c r="V540" s="313"/>
      <c r="W540" s="313"/>
      <c r="X540" s="313"/>
      <c r="Y540" s="313"/>
    </row>
    <row r="541" spans="1:25" s="54" customFormat="1" x14ac:dyDescent="0.35">
      <c r="A541" s="313"/>
      <c r="B541" s="313"/>
      <c r="C541" s="313"/>
      <c r="D541" s="313"/>
      <c r="E541" s="313"/>
      <c r="F541" s="313"/>
      <c r="G541" s="313"/>
      <c r="H541" s="313"/>
      <c r="I541" s="313"/>
      <c r="J541" s="313"/>
      <c r="K541" s="313"/>
      <c r="L541" s="313"/>
      <c r="M541" s="313"/>
      <c r="N541" s="313"/>
      <c r="O541" s="313"/>
      <c r="P541" s="313"/>
      <c r="Q541" s="313"/>
      <c r="R541" s="313"/>
      <c r="S541" s="313"/>
      <c r="T541" s="313"/>
      <c r="U541" s="313"/>
      <c r="V541" s="313"/>
      <c r="W541" s="313"/>
      <c r="X541" s="313"/>
      <c r="Y541" s="313"/>
    </row>
    <row r="542" spans="1:25" s="56" customFormat="1" x14ac:dyDescent="0.35">
      <c r="A542" s="313"/>
      <c r="B542" s="313"/>
      <c r="C542" s="313"/>
      <c r="D542" s="313"/>
      <c r="E542" s="313"/>
      <c r="F542" s="313"/>
      <c r="G542" s="313"/>
      <c r="H542" s="313"/>
      <c r="I542" s="313"/>
      <c r="J542" s="313"/>
      <c r="K542" s="313"/>
      <c r="L542" s="313"/>
      <c r="M542" s="313"/>
      <c r="N542" s="313"/>
      <c r="O542" s="313"/>
      <c r="P542" s="313"/>
      <c r="Q542" s="313"/>
      <c r="R542" s="313"/>
      <c r="S542" s="313"/>
      <c r="T542" s="313"/>
      <c r="U542" s="313"/>
      <c r="V542" s="313"/>
      <c r="W542" s="313"/>
      <c r="X542" s="313"/>
      <c r="Y542" s="313"/>
    </row>
    <row r="543" spans="1:25" s="56" customFormat="1" x14ac:dyDescent="0.35">
      <c r="A543" s="313"/>
      <c r="B543" s="313"/>
      <c r="C543" s="313"/>
      <c r="D543" s="313"/>
      <c r="E543" s="313"/>
      <c r="F543" s="313"/>
      <c r="G543" s="313"/>
      <c r="H543" s="313"/>
      <c r="I543" s="313"/>
      <c r="J543" s="313"/>
      <c r="K543" s="313"/>
      <c r="L543" s="313"/>
      <c r="M543" s="313"/>
      <c r="N543" s="313"/>
      <c r="O543" s="313"/>
      <c r="P543" s="313"/>
      <c r="Q543" s="313"/>
      <c r="R543" s="313"/>
      <c r="S543" s="313"/>
      <c r="T543" s="313"/>
      <c r="U543" s="313"/>
      <c r="V543" s="313"/>
      <c r="W543" s="313"/>
      <c r="X543" s="313"/>
      <c r="Y543" s="313"/>
    </row>
    <row r="544" spans="1:25" s="56" customFormat="1" x14ac:dyDescent="0.35">
      <c r="A544" s="313"/>
      <c r="B544" s="313"/>
      <c r="C544" s="313"/>
      <c r="D544" s="313"/>
      <c r="E544" s="313"/>
      <c r="F544" s="313"/>
      <c r="G544" s="313"/>
      <c r="H544" s="313"/>
      <c r="I544" s="313"/>
      <c r="J544" s="313"/>
      <c r="K544" s="313"/>
      <c r="L544" s="313"/>
      <c r="M544" s="313"/>
      <c r="N544" s="313"/>
      <c r="O544" s="313"/>
      <c r="P544" s="313"/>
      <c r="Q544" s="313"/>
      <c r="R544" s="313"/>
      <c r="S544" s="313"/>
      <c r="T544" s="313"/>
      <c r="U544" s="313"/>
      <c r="V544" s="313"/>
      <c r="W544" s="313"/>
      <c r="X544" s="313"/>
      <c r="Y544" s="313"/>
    </row>
    <row r="545" spans="1:24" x14ac:dyDescent="0.35">
      <c r="A545" s="42"/>
      <c r="B545" s="42"/>
      <c r="C545" s="42"/>
      <c r="D545" s="42"/>
      <c r="E545" s="42"/>
      <c r="F545" s="42"/>
      <c r="G545" s="42"/>
      <c r="H545" s="42"/>
      <c r="I545" s="42"/>
      <c r="J545" s="42"/>
      <c r="K545" s="42"/>
      <c r="L545" s="42"/>
      <c r="M545" s="42"/>
      <c r="N545" s="42"/>
      <c r="O545" s="42"/>
      <c r="P545" s="42"/>
      <c r="Q545" s="42"/>
      <c r="R545" s="42"/>
      <c r="S545" s="42"/>
      <c r="T545" s="42"/>
      <c r="U545" s="42"/>
    </row>
    <row r="546" spans="1:24" x14ac:dyDescent="0.35">
      <c r="A546" s="45" t="s">
        <v>169</v>
      </c>
      <c r="B546" s="45"/>
      <c r="C546" s="45"/>
      <c r="D546" s="45"/>
      <c r="E546" s="45"/>
      <c r="F546" s="45"/>
      <c r="G546" s="45"/>
      <c r="H546" s="45"/>
      <c r="I546" s="45"/>
      <c r="N546" s="44"/>
      <c r="O546" s="44"/>
      <c r="P546" s="46"/>
      <c r="Q546" s="46"/>
      <c r="R546" s="43"/>
      <c r="S546" s="43"/>
      <c r="T546" s="43"/>
    </row>
    <row r="547" spans="1:24" x14ac:dyDescent="0.35">
      <c r="M547" s="47"/>
      <c r="N547" s="47"/>
      <c r="R547" s="43"/>
      <c r="S547" s="43"/>
      <c r="T547" s="43"/>
    </row>
    <row r="548" spans="1:24" x14ac:dyDescent="0.35">
      <c r="R548" s="43"/>
      <c r="S548" s="43"/>
      <c r="T548" s="43"/>
    </row>
    <row r="549" spans="1:24" x14ac:dyDescent="0.35">
      <c r="D549" s="7"/>
      <c r="E549" s="7"/>
      <c r="P549" s="47"/>
      <c r="Q549" s="47"/>
      <c r="R549" s="43"/>
      <c r="S549" s="43"/>
      <c r="T549" s="43"/>
      <c r="U549" s="47"/>
    </row>
    <row r="550" spans="1:24" x14ac:dyDescent="0.35">
      <c r="A550" s="48"/>
      <c r="B550" s="48"/>
      <c r="C550" s="48"/>
      <c r="D550" s="49"/>
      <c r="E550" s="49"/>
      <c r="F550" s="47"/>
      <c r="G550" s="47"/>
      <c r="H550" s="47"/>
      <c r="I550" s="47"/>
      <c r="J550" s="47"/>
      <c r="K550" s="47"/>
      <c r="L550" s="47"/>
      <c r="M550" s="47"/>
      <c r="N550" s="47"/>
      <c r="O550" s="47"/>
      <c r="P550" s="47"/>
      <c r="Q550" s="47"/>
      <c r="U550" s="47"/>
    </row>
    <row r="551" spans="1:24" ht="17.25" customHeight="1" x14ac:dyDescent="0.35">
      <c r="A551" s="271"/>
      <c r="B551" s="271"/>
      <c r="C551" s="271"/>
      <c r="D551" s="49"/>
      <c r="E551" s="49"/>
      <c r="F551" s="47"/>
      <c r="G551" s="47"/>
      <c r="H551" s="47"/>
      <c r="I551" s="47"/>
      <c r="J551" s="47"/>
      <c r="K551" s="47"/>
      <c r="L551" s="47"/>
      <c r="M551" s="47"/>
      <c r="N551" s="47"/>
      <c r="O551" s="47"/>
      <c r="P551" s="43"/>
      <c r="Q551" s="43"/>
      <c r="R551" s="50"/>
      <c r="U551" s="43"/>
    </row>
    <row r="552" spans="1:24" x14ac:dyDescent="0.35">
      <c r="A552" s="61"/>
      <c r="B552" s="61"/>
      <c r="C552" s="61"/>
      <c r="D552" s="61"/>
      <c r="E552" s="61"/>
      <c r="F552" s="61"/>
      <c r="G552" s="61"/>
      <c r="H552" s="61"/>
      <c r="I552" s="61"/>
      <c r="J552" s="61"/>
      <c r="K552" s="61"/>
      <c r="L552" s="61"/>
      <c r="M552" s="61"/>
      <c r="N552" s="61"/>
      <c r="O552" s="61"/>
      <c r="P552" s="61"/>
      <c r="Q552" s="61"/>
      <c r="R552" s="61"/>
      <c r="S552" s="61"/>
      <c r="T552" s="61"/>
      <c r="U552" s="61"/>
      <c r="V552" s="61"/>
      <c r="W552" s="61"/>
      <c r="X552" s="61"/>
    </row>
    <row r="553" spans="1:24" x14ac:dyDescent="0.35">
      <c r="A553" s="43"/>
      <c r="B553" s="43"/>
      <c r="C553" s="43"/>
      <c r="D553" s="43"/>
      <c r="E553" s="43"/>
      <c r="F553" s="43"/>
      <c r="G553" s="43"/>
      <c r="H553" s="43"/>
      <c r="I553" s="43"/>
      <c r="J553" s="43"/>
      <c r="K553" s="43"/>
      <c r="L553" s="43"/>
      <c r="M553" s="43"/>
      <c r="N553" s="43"/>
      <c r="O553" s="43"/>
      <c r="P553" s="43"/>
      <c r="Q553" s="43"/>
      <c r="U553" s="43"/>
    </row>
    <row r="554" spans="1:24" x14ac:dyDescent="0.35">
      <c r="A554" s="43"/>
      <c r="B554" s="43"/>
      <c r="C554" s="43"/>
      <c r="D554" s="43"/>
      <c r="E554" s="43"/>
      <c r="F554" s="43"/>
      <c r="G554" s="43"/>
      <c r="H554" s="43"/>
      <c r="I554" s="43"/>
      <c r="J554" s="43"/>
      <c r="K554" s="43"/>
      <c r="L554" s="43"/>
      <c r="M554" s="43"/>
      <c r="N554" s="43"/>
      <c r="O554" s="43"/>
      <c r="P554" s="43"/>
      <c r="Q554" s="43"/>
      <c r="U554" s="43"/>
    </row>
  </sheetData>
  <sheetProtection formatCells="0" insertColumns="0" insertRows="0" deleteColumns="0" deleteRows="0"/>
  <mergeCells count="626">
    <mergeCell ref="A439:Y456"/>
    <mergeCell ref="A495:Y508"/>
    <mergeCell ref="A91:Y117"/>
    <mergeCell ref="A169:Y187"/>
    <mergeCell ref="C139:K139"/>
    <mergeCell ref="L127:M127"/>
    <mergeCell ref="L128:M128"/>
    <mergeCell ref="V124:W124"/>
    <mergeCell ref="L124:M124"/>
    <mergeCell ref="L125:M125"/>
    <mergeCell ref="A121:U122"/>
    <mergeCell ref="V133:W133"/>
    <mergeCell ref="V134:W134"/>
    <mergeCell ref="V135:W135"/>
    <mergeCell ref="V136:W136"/>
    <mergeCell ref="C138:K138"/>
    <mergeCell ref="Q166:S166"/>
    <mergeCell ref="K199:L199"/>
    <mergeCell ref="K198:L198"/>
    <mergeCell ref="C137:K137"/>
    <mergeCell ref="V140:W140"/>
    <mergeCell ref="V137:W137"/>
    <mergeCell ref="A205:Y212"/>
    <mergeCell ref="G203:J203"/>
    <mergeCell ref="M24:N24"/>
    <mergeCell ref="O24:P24"/>
    <mergeCell ref="Q24:R24"/>
    <mergeCell ref="Q25:R25"/>
    <mergeCell ref="E5:Q8"/>
    <mergeCell ref="E9:Q9"/>
    <mergeCell ref="Q23:R23"/>
    <mergeCell ref="K22:L23"/>
    <mergeCell ref="K24:L24"/>
    <mergeCell ref="O23:P23"/>
    <mergeCell ref="M26:N26"/>
    <mergeCell ref="M25:N25"/>
    <mergeCell ref="O25:P25"/>
    <mergeCell ref="G61:J61"/>
    <mergeCell ref="V132:W132"/>
    <mergeCell ref="V125:W125"/>
    <mergeCell ref="V126:W126"/>
    <mergeCell ref="V127:W127"/>
    <mergeCell ref="V128:W128"/>
    <mergeCell ref="V129:W129"/>
    <mergeCell ref="V130:W130"/>
    <mergeCell ref="V131:W131"/>
    <mergeCell ref="L132:M132"/>
    <mergeCell ref="L126:M126"/>
    <mergeCell ref="K27:L27"/>
    <mergeCell ref="M27:N27"/>
    <mergeCell ref="O27:P27"/>
    <mergeCell ref="Q27:R27"/>
    <mergeCell ref="G27:J27"/>
    <mergeCell ref="L129:M129"/>
    <mergeCell ref="L130:M130"/>
    <mergeCell ref="L131:M131"/>
    <mergeCell ref="K203:L203"/>
    <mergeCell ref="G200:J200"/>
    <mergeCell ref="V138:W138"/>
    <mergeCell ref="V139:W139"/>
    <mergeCell ref="P260:R260"/>
    <mergeCell ref="D264:F265"/>
    <mergeCell ref="G265:I265"/>
    <mergeCell ref="J265:L265"/>
    <mergeCell ref="H217:J217"/>
    <mergeCell ref="G202:J202"/>
    <mergeCell ref="D221:G221"/>
    <mergeCell ref="K221:M221"/>
    <mergeCell ref="H220:J220"/>
    <mergeCell ref="H221:J221"/>
    <mergeCell ref="D255:F256"/>
    <mergeCell ref="G255:R255"/>
    <mergeCell ref="G256:I256"/>
    <mergeCell ref="J256:L256"/>
    <mergeCell ref="M256:O256"/>
    <mergeCell ref="P256:R256"/>
    <mergeCell ref="D220:G220"/>
    <mergeCell ref="K220:M220"/>
    <mergeCell ref="A240:Y249"/>
    <mergeCell ref="G192:J192"/>
    <mergeCell ref="K194:L194"/>
    <mergeCell ref="K191:L191"/>
    <mergeCell ref="C140:K140"/>
    <mergeCell ref="L166:M166"/>
    <mergeCell ref="Q167:S167"/>
    <mergeCell ref="G199:J199"/>
    <mergeCell ref="G198:J198"/>
    <mergeCell ref="G196:J196"/>
    <mergeCell ref="G195:J195"/>
    <mergeCell ref="G194:J194"/>
    <mergeCell ref="G193:J193"/>
    <mergeCell ref="A551:C551"/>
    <mergeCell ref="D268:F268"/>
    <mergeCell ref="G268:I268"/>
    <mergeCell ref="J268:L268"/>
    <mergeCell ref="D259:F259"/>
    <mergeCell ref="G259:I259"/>
    <mergeCell ref="J259:L259"/>
    <mergeCell ref="A272:Y284"/>
    <mergeCell ref="A514:Y544"/>
    <mergeCell ref="V470:X470"/>
    <mergeCell ref="P470:R470"/>
    <mergeCell ref="J466:L466"/>
    <mergeCell ref="M466:O466"/>
    <mergeCell ref="J423:L423"/>
    <mergeCell ref="M423:O423"/>
    <mergeCell ref="C435:F435"/>
    <mergeCell ref="G435:I435"/>
    <mergeCell ref="G436:I436"/>
    <mergeCell ref="C424:F424"/>
    <mergeCell ref="C428:F429"/>
    <mergeCell ref="P464:R464"/>
    <mergeCell ref="B469:I469"/>
    <mergeCell ref="M259:O259"/>
    <mergeCell ref="P259:R259"/>
    <mergeCell ref="K329:L329"/>
    <mergeCell ref="I333:J333"/>
    <mergeCell ref="K333:L333"/>
    <mergeCell ref="M333:N333"/>
    <mergeCell ref="O333:P333"/>
    <mergeCell ref="Q331:R331"/>
    <mergeCell ref="M327:N327"/>
    <mergeCell ref="G329:H329"/>
    <mergeCell ref="G330:H330"/>
    <mergeCell ref="G332:H332"/>
    <mergeCell ref="Q328:R328"/>
    <mergeCell ref="O329:P329"/>
    <mergeCell ref="Q329:R329"/>
    <mergeCell ref="O330:P330"/>
    <mergeCell ref="Q330:R330"/>
    <mergeCell ref="O332:P332"/>
    <mergeCell ref="Q332:R332"/>
    <mergeCell ref="O328:P328"/>
    <mergeCell ref="M330:N330"/>
    <mergeCell ref="O301:P301"/>
    <mergeCell ref="Q301:R301"/>
    <mergeCell ref="I300:J300"/>
    <mergeCell ref="M300:N300"/>
    <mergeCell ref="O300:P300"/>
    <mergeCell ref="Q300:R300"/>
    <mergeCell ref="L133:M133"/>
    <mergeCell ref="L134:M134"/>
    <mergeCell ref="L135:M135"/>
    <mergeCell ref="L136:M136"/>
    <mergeCell ref="L137:M137"/>
    <mergeCell ref="L138:M138"/>
    <mergeCell ref="L139:M139"/>
    <mergeCell ref="K200:L200"/>
    <mergeCell ref="G201:J201"/>
    <mergeCell ref="K201:L201"/>
    <mergeCell ref="A189:U189"/>
    <mergeCell ref="K192:L192"/>
    <mergeCell ref="K193:L193"/>
    <mergeCell ref="D166:K166"/>
    <mergeCell ref="K196:L196"/>
    <mergeCell ref="K195:L195"/>
    <mergeCell ref="L140:M140"/>
    <mergeCell ref="C299:F299"/>
    <mergeCell ref="J470:L470"/>
    <mergeCell ref="M470:O470"/>
    <mergeCell ref="S470:U470"/>
    <mergeCell ref="B470:I470"/>
    <mergeCell ref="M22:R22"/>
    <mergeCell ref="M23:N23"/>
    <mergeCell ref="K25:L25"/>
    <mergeCell ref="G25:J25"/>
    <mergeCell ref="G24:J24"/>
    <mergeCell ref="G22:J23"/>
    <mergeCell ref="K61:L61"/>
    <mergeCell ref="O61:P61"/>
    <mergeCell ref="Q61:R61"/>
    <mergeCell ref="M61:N61"/>
    <mergeCell ref="G59:J59"/>
    <mergeCell ref="K59:L59"/>
    <mergeCell ref="M59:N59"/>
    <mergeCell ref="O59:P59"/>
    <mergeCell ref="Q59:R59"/>
    <mergeCell ref="G60:J60"/>
    <mergeCell ref="K60:L60"/>
    <mergeCell ref="M60:N60"/>
    <mergeCell ref="Q60:R60"/>
    <mergeCell ref="O60:P60"/>
    <mergeCell ref="M469:O469"/>
    <mergeCell ref="P469:R469"/>
    <mergeCell ref="J464:L464"/>
    <mergeCell ref="V466:X466"/>
    <mergeCell ref="J467:L467"/>
    <mergeCell ref="S467:U467"/>
    <mergeCell ref="V469:X469"/>
    <mergeCell ref="J468:L468"/>
    <mergeCell ref="M468:O468"/>
    <mergeCell ref="P468:R468"/>
    <mergeCell ref="S468:U468"/>
    <mergeCell ref="M464:O464"/>
    <mergeCell ref="P466:R466"/>
    <mergeCell ref="M467:O467"/>
    <mergeCell ref="P467:R467"/>
    <mergeCell ref="V467:X467"/>
    <mergeCell ref="V464:X464"/>
    <mergeCell ref="J465:L465"/>
    <mergeCell ref="S464:U464"/>
    <mergeCell ref="V465:X465"/>
    <mergeCell ref="S469:U469"/>
    <mergeCell ref="J469:L469"/>
    <mergeCell ref="U328:V328"/>
    <mergeCell ref="S329:T329"/>
    <mergeCell ref="U329:V329"/>
    <mergeCell ref="U331:V331"/>
    <mergeCell ref="S331:T331"/>
    <mergeCell ref="U330:V330"/>
    <mergeCell ref="S330:T330"/>
    <mergeCell ref="V468:X468"/>
    <mergeCell ref="B468:I468"/>
    <mergeCell ref="S432:U432"/>
    <mergeCell ref="S465:U465"/>
    <mergeCell ref="U332:V332"/>
    <mergeCell ref="S332:T332"/>
    <mergeCell ref="Q333:R333"/>
    <mergeCell ref="G333:H333"/>
    <mergeCell ref="M380:U380"/>
    <mergeCell ref="T381:U382"/>
    <mergeCell ref="P381:Q382"/>
    <mergeCell ref="R381:S382"/>
    <mergeCell ref="D383:E383"/>
    <mergeCell ref="F383:G383"/>
    <mergeCell ref="H381:I382"/>
    <mergeCell ref="H383:I383"/>
    <mergeCell ref="G328:H328"/>
    <mergeCell ref="O325:R325"/>
    <mergeCell ref="O327:P327"/>
    <mergeCell ref="Q327:R327"/>
    <mergeCell ref="K332:L332"/>
    <mergeCell ref="A289:U289"/>
    <mergeCell ref="M332:N332"/>
    <mergeCell ref="G324:V324"/>
    <mergeCell ref="S325:V325"/>
    <mergeCell ref="S326:T326"/>
    <mergeCell ref="U326:V326"/>
    <mergeCell ref="K293:N293"/>
    <mergeCell ref="M326:N326"/>
    <mergeCell ref="U301:V301"/>
    <mergeCell ref="S301:T301"/>
    <mergeCell ref="D313:E313"/>
    <mergeCell ref="G301:H301"/>
    <mergeCell ref="M301:N301"/>
    <mergeCell ref="G331:H331"/>
    <mergeCell ref="I331:J331"/>
    <mergeCell ref="I327:J327"/>
    <mergeCell ref="I329:J329"/>
    <mergeCell ref="U300:V300"/>
    <mergeCell ref="S300:T300"/>
    <mergeCell ref="G300:H300"/>
    <mergeCell ref="C324:F326"/>
    <mergeCell ref="I295:J295"/>
    <mergeCell ref="K298:L298"/>
    <mergeCell ref="A376:U376"/>
    <mergeCell ref="G325:J325"/>
    <mergeCell ref="K325:N325"/>
    <mergeCell ref="I332:J332"/>
    <mergeCell ref="K326:L326"/>
    <mergeCell ref="K327:L327"/>
    <mergeCell ref="K328:L328"/>
    <mergeCell ref="K330:L330"/>
    <mergeCell ref="I326:J326"/>
    <mergeCell ref="I328:J328"/>
    <mergeCell ref="S327:T327"/>
    <mergeCell ref="U327:V327"/>
    <mergeCell ref="I330:J330"/>
    <mergeCell ref="G326:H326"/>
    <mergeCell ref="G327:H327"/>
    <mergeCell ref="K331:L331"/>
    <mergeCell ref="S333:T333"/>
    <mergeCell ref="S328:T328"/>
    <mergeCell ref="A360:Y371"/>
    <mergeCell ref="M328:N328"/>
    <mergeCell ref="M329:N329"/>
    <mergeCell ref="O326:P326"/>
    <mergeCell ref="Q326:R326"/>
    <mergeCell ref="M381:O382"/>
    <mergeCell ref="D389:E389"/>
    <mergeCell ref="F389:G389"/>
    <mergeCell ref="H389:I389"/>
    <mergeCell ref="M389:O389"/>
    <mergeCell ref="A381:C382"/>
    <mergeCell ref="G299:H299"/>
    <mergeCell ref="I299:J299"/>
    <mergeCell ref="K299:L299"/>
    <mergeCell ref="H384:I384"/>
    <mergeCell ref="H385:I385"/>
    <mergeCell ref="H386:I386"/>
    <mergeCell ref="H387:I387"/>
    <mergeCell ref="H388:I388"/>
    <mergeCell ref="A380:I380"/>
    <mergeCell ref="D386:E386"/>
    <mergeCell ref="D384:E384"/>
    <mergeCell ref="F384:G384"/>
    <mergeCell ref="D387:E387"/>
    <mergeCell ref="F387:G387"/>
    <mergeCell ref="F385:G385"/>
    <mergeCell ref="D388:E388"/>
    <mergeCell ref="F388:G388"/>
    <mergeCell ref="D385:E385"/>
    <mergeCell ref="G191:J191"/>
    <mergeCell ref="O26:P26"/>
    <mergeCell ref="Q26:R26"/>
    <mergeCell ref="K26:L26"/>
    <mergeCell ref="A18:U20"/>
    <mergeCell ref="G58:J58"/>
    <mergeCell ref="K58:L58"/>
    <mergeCell ref="G88:N88"/>
    <mergeCell ref="G197:J197"/>
    <mergeCell ref="K197:L197"/>
    <mergeCell ref="G87:N87"/>
    <mergeCell ref="O87:P87"/>
    <mergeCell ref="C124:K124"/>
    <mergeCell ref="C125:K125"/>
    <mergeCell ref="C126:K126"/>
    <mergeCell ref="C127:K127"/>
    <mergeCell ref="C128:K128"/>
    <mergeCell ref="C129:K129"/>
    <mergeCell ref="N166:P166"/>
    <mergeCell ref="L167:M167"/>
    <mergeCell ref="N167:P167"/>
    <mergeCell ref="D167:K167"/>
    <mergeCell ref="C431:F431"/>
    <mergeCell ref="M387:O387"/>
    <mergeCell ref="M386:O386"/>
    <mergeCell ref="A388:C388"/>
    <mergeCell ref="A387:C387"/>
    <mergeCell ref="A386:C386"/>
    <mergeCell ref="A389:C389"/>
    <mergeCell ref="G418:I418"/>
    <mergeCell ref="G422:I422"/>
    <mergeCell ref="J419:L419"/>
    <mergeCell ref="M420:O420"/>
    <mergeCell ref="G424:I424"/>
    <mergeCell ref="J424:L424"/>
    <mergeCell ref="M424:O424"/>
    <mergeCell ref="G421:I421"/>
    <mergeCell ref="M388:O388"/>
    <mergeCell ref="C430:F430"/>
    <mergeCell ref="G428:U428"/>
    <mergeCell ref="G429:I429"/>
    <mergeCell ref="J429:L429"/>
    <mergeCell ref="M429:O429"/>
    <mergeCell ref="J420:L420"/>
    <mergeCell ref="C421:F421"/>
    <mergeCell ref="S429:U429"/>
    <mergeCell ref="T384:U384"/>
    <mergeCell ref="S417:U417"/>
    <mergeCell ref="S420:U420"/>
    <mergeCell ref="S424:U424"/>
    <mergeCell ref="J418:L418"/>
    <mergeCell ref="S423:U423"/>
    <mergeCell ref="P420:R420"/>
    <mergeCell ref="P387:Q387"/>
    <mergeCell ref="P383:Q383"/>
    <mergeCell ref="M383:O383"/>
    <mergeCell ref="T383:U383"/>
    <mergeCell ref="P389:Q389"/>
    <mergeCell ref="R389:S389"/>
    <mergeCell ref="T389:U389"/>
    <mergeCell ref="R383:S383"/>
    <mergeCell ref="G416:U416"/>
    <mergeCell ref="M418:O418"/>
    <mergeCell ref="P418:R418"/>
    <mergeCell ref="S418:U418"/>
    <mergeCell ref="G417:I417"/>
    <mergeCell ref="P386:Q386"/>
    <mergeCell ref="R386:S386"/>
    <mergeCell ref="M417:O417"/>
    <mergeCell ref="P424:R424"/>
    <mergeCell ref="P419:R419"/>
    <mergeCell ref="M430:O430"/>
    <mergeCell ref="J430:L430"/>
    <mergeCell ref="S430:U430"/>
    <mergeCell ref="C420:F420"/>
    <mergeCell ref="G420:I420"/>
    <mergeCell ref="P429:R429"/>
    <mergeCell ref="C422:F422"/>
    <mergeCell ref="C423:F423"/>
    <mergeCell ref="G423:I423"/>
    <mergeCell ref="G419:I419"/>
    <mergeCell ref="M421:O421"/>
    <mergeCell ref="M419:O419"/>
    <mergeCell ref="J422:L422"/>
    <mergeCell ref="M422:O422"/>
    <mergeCell ref="P430:R430"/>
    <mergeCell ref="P423:R423"/>
    <mergeCell ref="P422:R422"/>
    <mergeCell ref="P421:R421"/>
    <mergeCell ref="G430:I430"/>
    <mergeCell ref="C418:F418"/>
    <mergeCell ref="F386:G386"/>
    <mergeCell ref="A383:C383"/>
    <mergeCell ref="C416:F417"/>
    <mergeCell ref="D381:E382"/>
    <mergeCell ref="K300:L300"/>
    <mergeCell ref="D348:E348"/>
    <mergeCell ref="F381:G382"/>
    <mergeCell ref="A384:C384"/>
    <mergeCell ref="K301:L301"/>
    <mergeCell ref="C327:F327"/>
    <mergeCell ref="C328:F328"/>
    <mergeCell ref="C329:F329"/>
    <mergeCell ref="C330:F330"/>
    <mergeCell ref="C331:F331"/>
    <mergeCell ref="C332:F332"/>
    <mergeCell ref="C333:F333"/>
    <mergeCell ref="A335:Z335"/>
    <mergeCell ref="A411:Z411"/>
    <mergeCell ref="R385:S385"/>
    <mergeCell ref="T385:U385"/>
    <mergeCell ref="T386:U386"/>
    <mergeCell ref="T387:U387"/>
    <mergeCell ref="J417:L417"/>
    <mergeCell ref="M432:O432"/>
    <mergeCell ref="P432:R432"/>
    <mergeCell ref="B466:I466"/>
    <mergeCell ref="B467:I467"/>
    <mergeCell ref="C434:F434"/>
    <mergeCell ref="G434:I434"/>
    <mergeCell ref="J434:L434"/>
    <mergeCell ref="M465:O465"/>
    <mergeCell ref="P465:R465"/>
    <mergeCell ref="A460:Y461"/>
    <mergeCell ref="J436:L436"/>
    <mergeCell ref="J435:L435"/>
    <mergeCell ref="P433:R433"/>
    <mergeCell ref="G433:I433"/>
    <mergeCell ref="J433:L433"/>
    <mergeCell ref="M433:O433"/>
    <mergeCell ref="C436:F436"/>
    <mergeCell ref="C432:F432"/>
    <mergeCell ref="S434:U434"/>
    <mergeCell ref="S435:U435"/>
    <mergeCell ref="S466:U466"/>
    <mergeCell ref="C433:F433"/>
    <mergeCell ref="P436:R436"/>
    <mergeCell ref="M435:O435"/>
    <mergeCell ref="C301:F301"/>
    <mergeCell ref="C298:F298"/>
    <mergeCell ref="C300:F300"/>
    <mergeCell ref="K202:L202"/>
    <mergeCell ref="C130:K130"/>
    <mergeCell ref="C131:K131"/>
    <mergeCell ref="C132:K132"/>
    <mergeCell ref="C133:K133"/>
    <mergeCell ref="C134:K134"/>
    <mergeCell ref="C135:K135"/>
    <mergeCell ref="C136:K136"/>
    <mergeCell ref="I301:J301"/>
    <mergeCell ref="G294:H294"/>
    <mergeCell ref="I294:J294"/>
    <mergeCell ref="K294:L294"/>
    <mergeCell ref="D217:G217"/>
    <mergeCell ref="K217:M217"/>
    <mergeCell ref="D218:G218"/>
    <mergeCell ref="K218:M218"/>
    <mergeCell ref="D219:G219"/>
    <mergeCell ref="K219:M219"/>
    <mergeCell ref="H219:J219"/>
    <mergeCell ref="H218:J218"/>
    <mergeCell ref="D257:F257"/>
    <mergeCell ref="C292:F294"/>
    <mergeCell ref="C295:F295"/>
    <mergeCell ref="O293:R293"/>
    <mergeCell ref="M294:N294"/>
    <mergeCell ref="O294:P294"/>
    <mergeCell ref="Q294:R294"/>
    <mergeCell ref="P265:R265"/>
    <mergeCell ref="P269:R269"/>
    <mergeCell ref="D267:F267"/>
    <mergeCell ref="G267:I267"/>
    <mergeCell ref="J267:L267"/>
    <mergeCell ref="M269:O269"/>
    <mergeCell ref="M267:O267"/>
    <mergeCell ref="M268:O268"/>
    <mergeCell ref="P267:R267"/>
    <mergeCell ref="P268:R268"/>
    <mergeCell ref="D269:F269"/>
    <mergeCell ref="G295:H295"/>
    <mergeCell ref="P257:R257"/>
    <mergeCell ref="G257:I257"/>
    <mergeCell ref="J257:L257"/>
    <mergeCell ref="M257:O257"/>
    <mergeCell ref="G269:I269"/>
    <mergeCell ref="U298:V298"/>
    <mergeCell ref="S298:T298"/>
    <mergeCell ref="Q298:R298"/>
    <mergeCell ref="O298:P298"/>
    <mergeCell ref="M298:N298"/>
    <mergeCell ref="U296:V296"/>
    <mergeCell ref="S296:T296"/>
    <mergeCell ref="Q296:R296"/>
    <mergeCell ref="O296:P296"/>
    <mergeCell ref="M296:N296"/>
    <mergeCell ref="K296:L296"/>
    <mergeCell ref="I296:J296"/>
    <mergeCell ref="G296:H296"/>
    <mergeCell ref="U295:V295"/>
    <mergeCell ref="S295:T295"/>
    <mergeCell ref="Q295:R295"/>
    <mergeCell ref="O295:P295"/>
    <mergeCell ref="M295:N295"/>
    <mergeCell ref="K295:L295"/>
    <mergeCell ref="D258:F258"/>
    <mergeCell ref="G258:I258"/>
    <mergeCell ref="J258:L258"/>
    <mergeCell ref="M258:O258"/>
    <mergeCell ref="P258:R258"/>
    <mergeCell ref="C296:F296"/>
    <mergeCell ref="C297:F297"/>
    <mergeCell ref="J269:L269"/>
    <mergeCell ref="G264:R264"/>
    <mergeCell ref="D266:F266"/>
    <mergeCell ref="G266:I266"/>
    <mergeCell ref="J266:L266"/>
    <mergeCell ref="M266:O266"/>
    <mergeCell ref="P266:R266"/>
    <mergeCell ref="M265:O265"/>
    <mergeCell ref="D260:F260"/>
    <mergeCell ref="G260:I260"/>
    <mergeCell ref="J260:L260"/>
    <mergeCell ref="M260:O260"/>
    <mergeCell ref="K297:L297"/>
    <mergeCell ref="I297:J297"/>
    <mergeCell ref="G297:H297"/>
    <mergeCell ref="G293:J293"/>
    <mergeCell ref="G292:V292"/>
    <mergeCell ref="B465:I465"/>
    <mergeCell ref="B464:I464"/>
    <mergeCell ref="O331:P331"/>
    <mergeCell ref="M331:N331"/>
    <mergeCell ref="U333:V333"/>
    <mergeCell ref="S422:U422"/>
    <mergeCell ref="S419:U419"/>
    <mergeCell ref="R387:S387"/>
    <mergeCell ref="P388:Q388"/>
    <mergeCell ref="R388:S388"/>
    <mergeCell ref="A391:Y409"/>
    <mergeCell ref="S421:U421"/>
    <mergeCell ref="A385:C385"/>
    <mergeCell ref="A413:U413"/>
    <mergeCell ref="T388:U388"/>
    <mergeCell ref="M384:O384"/>
    <mergeCell ref="P384:Q384"/>
    <mergeCell ref="C419:F419"/>
    <mergeCell ref="J421:L421"/>
    <mergeCell ref="G432:I432"/>
    <mergeCell ref="J432:L432"/>
    <mergeCell ref="J431:L431"/>
    <mergeCell ref="M431:O431"/>
    <mergeCell ref="P434:R434"/>
    <mergeCell ref="I298:J298"/>
    <mergeCell ref="G298:H298"/>
    <mergeCell ref="P431:R431"/>
    <mergeCell ref="S431:U431"/>
    <mergeCell ref="S433:U433"/>
    <mergeCell ref="P435:R435"/>
    <mergeCell ref="M434:O434"/>
    <mergeCell ref="M58:N58"/>
    <mergeCell ref="O58:P58"/>
    <mergeCell ref="Q58:R58"/>
    <mergeCell ref="U294:V294"/>
    <mergeCell ref="S294:T294"/>
    <mergeCell ref="S293:V293"/>
    <mergeCell ref="U297:V297"/>
    <mergeCell ref="S297:T297"/>
    <mergeCell ref="Q297:R297"/>
    <mergeCell ref="O297:P297"/>
    <mergeCell ref="M297:N297"/>
    <mergeCell ref="R384:S384"/>
    <mergeCell ref="M385:O385"/>
    <mergeCell ref="P385:Q385"/>
    <mergeCell ref="U299:V299"/>
    <mergeCell ref="S299:T299"/>
    <mergeCell ref="Q299:R299"/>
    <mergeCell ref="O299:P299"/>
    <mergeCell ref="M299:N299"/>
    <mergeCell ref="S436:U436"/>
    <mergeCell ref="P417:R417"/>
    <mergeCell ref="G26:J26"/>
    <mergeCell ref="O51:P51"/>
    <mergeCell ref="O52:P52"/>
    <mergeCell ref="G50:N50"/>
    <mergeCell ref="G51:N51"/>
    <mergeCell ref="G49:N49"/>
    <mergeCell ref="G52:N52"/>
    <mergeCell ref="O48:P48"/>
    <mergeCell ref="O49:P49"/>
    <mergeCell ref="O50:P50"/>
    <mergeCell ref="G48:N48"/>
    <mergeCell ref="Q46:R47"/>
    <mergeCell ref="Q48:R48"/>
    <mergeCell ref="Q49:R49"/>
    <mergeCell ref="M436:O436"/>
    <mergeCell ref="O57:P57"/>
    <mergeCell ref="Q57:R57"/>
    <mergeCell ref="G46:N47"/>
    <mergeCell ref="O46:P47"/>
    <mergeCell ref="G431:I431"/>
    <mergeCell ref="A552:X552"/>
    <mergeCell ref="Q50:R50"/>
    <mergeCell ref="Q51:R51"/>
    <mergeCell ref="Q52:R52"/>
    <mergeCell ref="Q85:R85"/>
    <mergeCell ref="Q86:R86"/>
    <mergeCell ref="Q87:R87"/>
    <mergeCell ref="Q88:R88"/>
    <mergeCell ref="Q82:R83"/>
    <mergeCell ref="Q84:R84"/>
    <mergeCell ref="L123:V123"/>
    <mergeCell ref="O88:P88"/>
    <mergeCell ref="G82:N83"/>
    <mergeCell ref="O82:P83"/>
    <mergeCell ref="G84:N84"/>
    <mergeCell ref="O84:P84"/>
    <mergeCell ref="G85:N85"/>
    <mergeCell ref="O85:P85"/>
    <mergeCell ref="G86:N86"/>
    <mergeCell ref="O86:P86"/>
    <mergeCell ref="G56:J57"/>
    <mergeCell ref="K56:L57"/>
    <mergeCell ref="M56:R56"/>
    <mergeCell ref="M57:N57"/>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19"/>
  <dimension ref="A1:C12"/>
  <sheetViews>
    <sheetView workbookViewId="0"/>
  </sheetViews>
  <sheetFormatPr defaultRowHeight="14.5" x14ac:dyDescent="0.35"/>
  <cols>
    <col min="1" max="1" width="5.26953125" bestFit="1" customWidth="1"/>
    <col min="2" max="2" width="19.453125" bestFit="1" customWidth="1"/>
    <col min="3" max="3" width="8.54296875" bestFit="1" customWidth="1"/>
  </cols>
  <sheetData>
    <row r="1" spans="1:3" x14ac:dyDescent="0.35">
      <c r="A1" t="s">
        <v>95</v>
      </c>
      <c r="B1" t="s">
        <v>130</v>
      </c>
      <c r="C1" t="s">
        <v>100</v>
      </c>
    </row>
    <row r="2" spans="1:3" x14ac:dyDescent="0.35">
      <c r="A2">
        <v>1</v>
      </c>
      <c r="B2" t="s">
        <v>13</v>
      </c>
      <c r="C2">
        <v>243</v>
      </c>
    </row>
    <row r="3" spans="1:3" x14ac:dyDescent="0.35">
      <c r="A3">
        <v>2</v>
      </c>
      <c r="B3" t="s">
        <v>14</v>
      </c>
      <c r="C3">
        <v>52</v>
      </c>
    </row>
    <row r="4" spans="1:3" x14ac:dyDescent="0.35">
      <c r="A4">
        <v>3</v>
      </c>
      <c r="B4" t="s">
        <v>15</v>
      </c>
      <c r="C4">
        <v>26</v>
      </c>
    </row>
    <row r="5" spans="1:3" x14ac:dyDescent="0.35">
      <c r="A5">
        <v>4</v>
      </c>
      <c r="B5" t="s">
        <v>80</v>
      </c>
      <c r="C5">
        <v>97</v>
      </c>
    </row>
    <row r="6" spans="1:3" x14ac:dyDescent="0.35">
      <c r="A6">
        <v>5</v>
      </c>
      <c r="B6" t="s">
        <v>81</v>
      </c>
      <c r="C6">
        <v>0</v>
      </c>
    </row>
    <row r="7" spans="1:3" x14ac:dyDescent="0.35">
      <c r="A7">
        <v>6</v>
      </c>
      <c r="B7" t="s">
        <v>131</v>
      </c>
      <c r="C7">
        <v>0</v>
      </c>
    </row>
    <row r="8" spans="1:3" x14ac:dyDescent="0.35">
      <c r="A8">
        <v>7</v>
      </c>
      <c r="B8" t="s">
        <v>16</v>
      </c>
      <c r="C8">
        <v>0</v>
      </c>
    </row>
    <row r="9" spans="1:3" x14ac:dyDescent="0.35">
      <c r="A9">
        <v>8</v>
      </c>
      <c r="B9" t="s">
        <v>17</v>
      </c>
      <c r="C9">
        <v>0</v>
      </c>
    </row>
    <row r="10" spans="1:3" x14ac:dyDescent="0.35">
      <c r="A10">
        <v>9</v>
      </c>
      <c r="B10" t="s">
        <v>18</v>
      </c>
      <c r="C10">
        <v>0</v>
      </c>
    </row>
    <row r="11" spans="1:3" x14ac:dyDescent="0.35">
      <c r="A11">
        <v>10</v>
      </c>
      <c r="B11" t="s">
        <v>19</v>
      </c>
      <c r="C11">
        <v>0</v>
      </c>
    </row>
    <row r="12" spans="1:3" x14ac:dyDescent="0.35">
      <c r="A12">
        <v>11</v>
      </c>
      <c r="B12" t="s">
        <v>82</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18"/>
  <dimension ref="A1:D4"/>
  <sheetViews>
    <sheetView workbookViewId="0"/>
  </sheetViews>
  <sheetFormatPr defaultRowHeight="14.5" x14ac:dyDescent="0.35"/>
  <cols>
    <col min="1" max="1" width="5.26953125" bestFit="1" customWidth="1"/>
    <col min="2" max="2" width="14.54296875" bestFit="1" customWidth="1"/>
    <col min="3" max="3" width="10.54296875" bestFit="1" customWidth="1"/>
    <col min="4" max="4" width="10.1796875" bestFit="1" customWidth="1"/>
  </cols>
  <sheetData>
    <row r="1" spans="1:4" x14ac:dyDescent="0.35">
      <c r="A1" t="s">
        <v>95</v>
      </c>
      <c r="B1" t="s">
        <v>126</v>
      </c>
      <c r="C1" t="s">
        <v>30</v>
      </c>
      <c r="D1" t="s">
        <v>127</v>
      </c>
    </row>
    <row r="2" spans="1:4" x14ac:dyDescent="0.35">
      <c r="A2">
        <v>1</v>
      </c>
      <c r="B2" t="s">
        <v>128</v>
      </c>
      <c r="C2">
        <v>0</v>
      </c>
      <c r="D2">
        <v>0</v>
      </c>
    </row>
    <row r="3" spans="1:4" x14ac:dyDescent="0.35">
      <c r="A3">
        <v>2</v>
      </c>
      <c r="B3" t="s">
        <v>129</v>
      </c>
      <c r="C3">
        <v>0</v>
      </c>
      <c r="D3">
        <v>0</v>
      </c>
    </row>
    <row r="4" spans="1:4" x14ac:dyDescent="0.35">
      <c r="A4">
        <v>3</v>
      </c>
      <c r="B4" t="s">
        <v>21</v>
      </c>
      <c r="C4">
        <v>0</v>
      </c>
      <c r="D4">
        <v>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2"/>
  <dimension ref="A1:G37"/>
  <sheetViews>
    <sheetView workbookViewId="0">
      <selection activeCell="G19" sqref="G19"/>
    </sheetView>
  </sheetViews>
  <sheetFormatPr defaultRowHeight="14.5" x14ac:dyDescent="0.35"/>
  <cols>
    <col min="1" max="1" width="5.26953125" bestFit="1" customWidth="1"/>
    <col min="2" max="2" width="19" bestFit="1" customWidth="1"/>
    <col min="3" max="3" width="14.54296875" bestFit="1" customWidth="1"/>
    <col min="4" max="4" width="8.1796875" bestFit="1" customWidth="1"/>
    <col min="6" max="6" width="8.54296875" bestFit="1" customWidth="1"/>
    <col min="7" max="7" width="11.26953125" bestFit="1" customWidth="1"/>
  </cols>
  <sheetData>
    <row r="1" spans="1:7" x14ac:dyDescent="0.35">
      <c r="A1" t="s">
        <v>95</v>
      </c>
      <c r="B1" t="s">
        <v>96</v>
      </c>
      <c r="C1" t="s">
        <v>97</v>
      </c>
      <c r="D1" t="s">
        <v>98</v>
      </c>
      <c r="E1" t="s">
        <v>99</v>
      </c>
      <c r="F1" t="s">
        <v>100</v>
      </c>
      <c r="G1" t="s">
        <v>101</v>
      </c>
    </row>
    <row r="2" spans="1:7" x14ac:dyDescent="0.35">
      <c r="A2">
        <v>1</v>
      </c>
      <c r="B2" t="s">
        <v>122</v>
      </c>
      <c r="C2" t="s">
        <v>31</v>
      </c>
      <c r="D2" t="s">
        <v>30</v>
      </c>
      <c r="E2">
        <v>1</v>
      </c>
      <c r="F2">
        <v>112</v>
      </c>
      <c r="G2">
        <v>1</v>
      </c>
    </row>
    <row r="3" spans="1:7" x14ac:dyDescent="0.35">
      <c r="A3">
        <v>2</v>
      </c>
      <c r="B3" t="s">
        <v>152</v>
      </c>
      <c r="C3" t="s">
        <v>31</v>
      </c>
      <c r="D3" t="s">
        <v>30</v>
      </c>
      <c r="E3">
        <v>1</v>
      </c>
      <c r="F3">
        <v>91</v>
      </c>
      <c r="G3">
        <v>1</v>
      </c>
    </row>
    <row r="4" spans="1:7" x14ac:dyDescent="0.35">
      <c r="A4">
        <v>3</v>
      </c>
      <c r="B4" t="s">
        <v>123</v>
      </c>
      <c r="C4" t="s">
        <v>31</v>
      </c>
      <c r="D4" t="s">
        <v>30</v>
      </c>
      <c r="E4">
        <v>1</v>
      </c>
      <c r="F4">
        <v>14</v>
      </c>
      <c r="G4">
        <v>1</v>
      </c>
    </row>
    <row r="5" spans="1:7" x14ac:dyDescent="0.35">
      <c r="A5">
        <v>4</v>
      </c>
      <c r="B5" t="s">
        <v>153</v>
      </c>
      <c r="C5" t="s">
        <v>31</v>
      </c>
      <c r="D5" t="s">
        <v>30</v>
      </c>
      <c r="E5">
        <v>1</v>
      </c>
      <c r="F5">
        <v>12</v>
      </c>
      <c r="G5">
        <v>1</v>
      </c>
    </row>
    <row r="6" spans="1:7" x14ac:dyDescent="0.35">
      <c r="A6">
        <v>5</v>
      </c>
      <c r="B6" t="s">
        <v>154</v>
      </c>
      <c r="C6" t="s">
        <v>31</v>
      </c>
      <c r="D6" t="s">
        <v>30</v>
      </c>
      <c r="E6">
        <v>1</v>
      </c>
      <c r="F6">
        <v>9</v>
      </c>
      <c r="G6">
        <v>1</v>
      </c>
    </row>
    <row r="7" spans="1:7" x14ac:dyDescent="0.35">
      <c r="A7">
        <v>6</v>
      </c>
      <c r="B7" t="s">
        <v>102</v>
      </c>
      <c r="C7" t="s">
        <v>31</v>
      </c>
      <c r="D7" t="s">
        <v>30</v>
      </c>
      <c r="E7">
        <v>1</v>
      </c>
      <c r="F7">
        <v>84</v>
      </c>
      <c r="G7">
        <v>1</v>
      </c>
    </row>
    <row r="8" spans="1:7" x14ac:dyDescent="0.35">
      <c r="A8">
        <v>1</v>
      </c>
      <c r="B8" t="s">
        <v>122</v>
      </c>
      <c r="C8" t="s">
        <v>31</v>
      </c>
      <c r="D8" t="s">
        <v>10</v>
      </c>
      <c r="E8">
        <v>2</v>
      </c>
      <c r="F8">
        <v>124</v>
      </c>
      <c r="G8">
        <v>1</v>
      </c>
    </row>
    <row r="9" spans="1:7" x14ac:dyDescent="0.35">
      <c r="A9">
        <v>2</v>
      </c>
      <c r="B9" t="s">
        <v>152</v>
      </c>
      <c r="C9" t="s">
        <v>31</v>
      </c>
      <c r="D9" t="s">
        <v>10</v>
      </c>
      <c r="E9">
        <v>2</v>
      </c>
      <c r="F9">
        <v>109</v>
      </c>
      <c r="G9">
        <v>1</v>
      </c>
    </row>
    <row r="10" spans="1:7" x14ac:dyDescent="0.35">
      <c r="A10">
        <v>3</v>
      </c>
      <c r="B10" t="s">
        <v>123</v>
      </c>
      <c r="C10" t="s">
        <v>31</v>
      </c>
      <c r="D10" t="s">
        <v>10</v>
      </c>
      <c r="E10">
        <v>2</v>
      </c>
      <c r="F10">
        <v>16</v>
      </c>
      <c r="G10">
        <v>1</v>
      </c>
    </row>
    <row r="11" spans="1:7" x14ac:dyDescent="0.35">
      <c r="A11">
        <v>4</v>
      </c>
      <c r="B11" t="s">
        <v>153</v>
      </c>
      <c r="C11" t="s">
        <v>31</v>
      </c>
      <c r="D11" t="s">
        <v>10</v>
      </c>
      <c r="E11">
        <v>2</v>
      </c>
      <c r="F11">
        <v>12</v>
      </c>
      <c r="G11">
        <v>1</v>
      </c>
    </row>
    <row r="12" spans="1:7" x14ac:dyDescent="0.35">
      <c r="A12">
        <v>5</v>
      </c>
      <c r="B12" t="s">
        <v>154</v>
      </c>
      <c r="C12" t="s">
        <v>31</v>
      </c>
      <c r="D12" t="s">
        <v>10</v>
      </c>
      <c r="E12">
        <v>2</v>
      </c>
      <c r="F12">
        <v>9</v>
      </c>
      <c r="G12">
        <v>1</v>
      </c>
    </row>
    <row r="13" spans="1:7" x14ac:dyDescent="0.35">
      <c r="A13">
        <v>6</v>
      </c>
      <c r="B13" t="s">
        <v>102</v>
      </c>
      <c r="C13" t="s">
        <v>31</v>
      </c>
      <c r="D13" t="s">
        <v>10</v>
      </c>
      <c r="E13">
        <v>2</v>
      </c>
      <c r="F13">
        <v>85</v>
      </c>
      <c r="G13">
        <v>1</v>
      </c>
    </row>
    <row r="14" spans="1:7" x14ac:dyDescent="0.35">
      <c r="A14">
        <v>1</v>
      </c>
      <c r="B14" t="s">
        <v>122</v>
      </c>
      <c r="C14" t="s">
        <v>55</v>
      </c>
      <c r="D14" t="s">
        <v>30</v>
      </c>
      <c r="E14">
        <v>1</v>
      </c>
      <c r="F14">
        <v>134</v>
      </c>
      <c r="G14">
        <v>2</v>
      </c>
    </row>
    <row r="15" spans="1:7" x14ac:dyDescent="0.35">
      <c r="A15">
        <v>2</v>
      </c>
      <c r="B15" t="s">
        <v>152</v>
      </c>
      <c r="C15" s="2" t="s">
        <v>55</v>
      </c>
      <c r="D15" t="s">
        <v>30</v>
      </c>
      <c r="E15">
        <v>1</v>
      </c>
      <c r="F15" s="2">
        <v>95</v>
      </c>
      <c r="G15">
        <v>2</v>
      </c>
    </row>
    <row r="16" spans="1:7" x14ac:dyDescent="0.35">
      <c r="A16">
        <v>3</v>
      </c>
      <c r="B16" t="s">
        <v>123</v>
      </c>
      <c r="C16" s="2" t="s">
        <v>55</v>
      </c>
      <c r="D16" t="s">
        <v>30</v>
      </c>
      <c r="E16">
        <v>1</v>
      </c>
      <c r="F16" s="2">
        <v>22</v>
      </c>
      <c r="G16">
        <v>2</v>
      </c>
    </row>
    <row r="17" spans="1:7" x14ac:dyDescent="0.35">
      <c r="A17">
        <v>4</v>
      </c>
      <c r="B17" t="s">
        <v>153</v>
      </c>
      <c r="C17" s="2" t="s">
        <v>55</v>
      </c>
      <c r="D17" t="s">
        <v>30</v>
      </c>
      <c r="E17">
        <v>1</v>
      </c>
      <c r="F17" s="2">
        <v>12</v>
      </c>
      <c r="G17">
        <v>2</v>
      </c>
    </row>
    <row r="18" spans="1:7" x14ac:dyDescent="0.35">
      <c r="A18">
        <v>5</v>
      </c>
      <c r="B18" t="s">
        <v>154</v>
      </c>
      <c r="C18" s="2" t="s">
        <v>55</v>
      </c>
      <c r="D18" t="s">
        <v>30</v>
      </c>
      <c r="E18">
        <v>1</v>
      </c>
      <c r="F18" s="2">
        <v>9</v>
      </c>
      <c r="G18">
        <v>2</v>
      </c>
    </row>
    <row r="19" spans="1:7" x14ac:dyDescent="0.35">
      <c r="A19">
        <v>6</v>
      </c>
      <c r="B19" t="s">
        <v>102</v>
      </c>
      <c r="C19" s="2" t="s">
        <v>55</v>
      </c>
      <c r="D19" t="s">
        <v>30</v>
      </c>
      <c r="E19">
        <v>1</v>
      </c>
      <c r="F19" s="2">
        <v>96</v>
      </c>
      <c r="G19">
        <v>2</v>
      </c>
    </row>
    <row r="20" spans="1:7" x14ac:dyDescent="0.35">
      <c r="A20">
        <v>1</v>
      </c>
      <c r="B20" t="s">
        <v>122</v>
      </c>
      <c r="C20" s="2" t="s">
        <v>55</v>
      </c>
      <c r="D20" t="s">
        <v>10</v>
      </c>
      <c r="E20">
        <v>2</v>
      </c>
      <c r="F20" s="2">
        <v>155</v>
      </c>
      <c r="G20">
        <v>2</v>
      </c>
    </row>
    <row r="21" spans="1:7" x14ac:dyDescent="0.35">
      <c r="A21">
        <v>2</v>
      </c>
      <c r="B21" t="s">
        <v>152</v>
      </c>
      <c r="C21" s="2" t="s">
        <v>55</v>
      </c>
      <c r="D21" t="s">
        <v>10</v>
      </c>
      <c r="E21">
        <v>2</v>
      </c>
      <c r="F21" s="2">
        <v>114</v>
      </c>
      <c r="G21">
        <v>2</v>
      </c>
    </row>
    <row r="22" spans="1:7" x14ac:dyDescent="0.35">
      <c r="A22">
        <v>3</v>
      </c>
      <c r="B22" t="s">
        <v>123</v>
      </c>
      <c r="C22" s="2" t="s">
        <v>55</v>
      </c>
      <c r="D22" t="s">
        <v>10</v>
      </c>
      <c r="E22">
        <v>2</v>
      </c>
      <c r="F22" s="2">
        <v>41</v>
      </c>
      <c r="G22">
        <v>2</v>
      </c>
    </row>
    <row r="23" spans="1:7" x14ac:dyDescent="0.35">
      <c r="A23">
        <v>4</v>
      </c>
      <c r="B23" t="s">
        <v>153</v>
      </c>
      <c r="C23" s="2" t="s">
        <v>55</v>
      </c>
      <c r="D23" t="s">
        <v>10</v>
      </c>
      <c r="E23">
        <v>2</v>
      </c>
      <c r="F23" s="2">
        <v>12</v>
      </c>
      <c r="G23">
        <v>2</v>
      </c>
    </row>
    <row r="24" spans="1:7" x14ac:dyDescent="0.35">
      <c r="A24">
        <v>5</v>
      </c>
      <c r="B24" t="s">
        <v>154</v>
      </c>
      <c r="C24" s="2" t="s">
        <v>55</v>
      </c>
      <c r="D24" t="s">
        <v>10</v>
      </c>
      <c r="E24">
        <v>2</v>
      </c>
      <c r="F24" s="2">
        <v>9</v>
      </c>
      <c r="G24">
        <v>2</v>
      </c>
    </row>
    <row r="25" spans="1:7" x14ac:dyDescent="0.35">
      <c r="A25">
        <v>6</v>
      </c>
      <c r="B25" t="s">
        <v>102</v>
      </c>
      <c r="C25" s="2" t="s">
        <v>55</v>
      </c>
      <c r="D25" t="s">
        <v>10</v>
      </c>
      <c r="E25">
        <v>2</v>
      </c>
      <c r="F25" s="2">
        <v>98</v>
      </c>
      <c r="G25">
        <v>2</v>
      </c>
    </row>
    <row r="26" spans="1:7" x14ac:dyDescent="0.35">
      <c r="A26">
        <v>1</v>
      </c>
      <c r="B26" t="s">
        <v>122</v>
      </c>
      <c r="C26" t="s">
        <v>103</v>
      </c>
      <c r="D26" t="s">
        <v>30</v>
      </c>
      <c r="E26">
        <v>1</v>
      </c>
      <c r="F26">
        <v>2</v>
      </c>
      <c r="G26">
        <v>3</v>
      </c>
    </row>
    <row r="27" spans="1:7" x14ac:dyDescent="0.35">
      <c r="A27">
        <v>2</v>
      </c>
      <c r="B27" t="s">
        <v>152</v>
      </c>
      <c r="C27" t="s">
        <v>103</v>
      </c>
      <c r="D27" t="s">
        <v>30</v>
      </c>
      <c r="E27">
        <v>1</v>
      </c>
      <c r="F27">
        <v>5</v>
      </c>
      <c r="G27">
        <v>3</v>
      </c>
    </row>
    <row r="28" spans="1:7" x14ac:dyDescent="0.35">
      <c r="A28">
        <v>3</v>
      </c>
      <c r="B28" t="s">
        <v>123</v>
      </c>
      <c r="C28" t="s">
        <v>103</v>
      </c>
      <c r="D28" t="s">
        <v>30</v>
      </c>
      <c r="E28">
        <v>1</v>
      </c>
      <c r="F28">
        <v>1</v>
      </c>
      <c r="G28">
        <v>3</v>
      </c>
    </row>
    <row r="29" spans="1:7" x14ac:dyDescent="0.35">
      <c r="A29">
        <v>4</v>
      </c>
      <c r="B29" t="s">
        <v>153</v>
      </c>
      <c r="C29" t="s">
        <v>103</v>
      </c>
      <c r="D29" t="s">
        <v>30</v>
      </c>
      <c r="E29">
        <v>1</v>
      </c>
      <c r="F29">
        <v>0</v>
      </c>
      <c r="G29">
        <v>3</v>
      </c>
    </row>
    <row r="30" spans="1:7" x14ac:dyDescent="0.35">
      <c r="A30">
        <v>5</v>
      </c>
      <c r="B30" t="s">
        <v>154</v>
      </c>
      <c r="C30" t="s">
        <v>103</v>
      </c>
      <c r="D30" t="s">
        <v>30</v>
      </c>
      <c r="E30">
        <v>1</v>
      </c>
      <c r="F30">
        <v>0</v>
      </c>
      <c r="G30">
        <v>3</v>
      </c>
    </row>
    <row r="31" spans="1:7" x14ac:dyDescent="0.35">
      <c r="A31">
        <v>6</v>
      </c>
      <c r="B31" t="s">
        <v>102</v>
      </c>
      <c r="C31" t="s">
        <v>103</v>
      </c>
      <c r="D31" t="s">
        <v>30</v>
      </c>
      <c r="E31">
        <v>1</v>
      </c>
      <c r="F31">
        <v>4</v>
      </c>
      <c r="G31">
        <v>3</v>
      </c>
    </row>
    <row r="32" spans="1:7" x14ac:dyDescent="0.35">
      <c r="A32">
        <v>1</v>
      </c>
      <c r="B32" t="s">
        <v>122</v>
      </c>
      <c r="C32" t="s">
        <v>103</v>
      </c>
      <c r="D32" t="s">
        <v>10</v>
      </c>
      <c r="E32">
        <v>2</v>
      </c>
      <c r="F32">
        <v>2</v>
      </c>
      <c r="G32">
        <v>3</v>
      </c>
    </row>
    <row r="33" spans="1:7" x14ac:dyDescent="0.35">
      <c r="A33">
        <v>2</v>
      </c>
      <c r="B33" t="s">
        <v>152</v>
      </c>
      <c r="C33" t="s">
        <v>103</v>
      </c>
      <c r="D33" t="s">
        <v>10</v>
      </c>
      <c r="E33">
        <v>2</v>
      </c>
      <c r="F33">
        <v>5</v>
      </c>
      <c r="G33">
        <v>3</v>
      </c>
    </row>
    <row r="34" spans="1:7" x14ac:dyDescent="0.35">
      <c r="A34">
        <v>3</v>
      </c>
      <c r="B34" t="s">
        <v>123</v>
      </c>
      <c r="C34" t="s">
        <v>103</v>
      </c>
      <c r="D34" t="s">
        <v>10</v>
      </c>
      <c r="E34">
        <v>2</v>
      </c>
      <c r="F34">
        <v>1</v>
      </c>
      <c r="G34">
        <v>3</v>
      </c>
    </row>
    <row r="35" spans="1:7" x14ac:dyDescent="0.35">
      <c r="A35">
        <v>4</v>
      </c>
      <c r="B35" t="s">
        <v>153</v>
      </c>
      <c r="C35" t="s">
        <v>103</v>
      </c>
      <c r="D35" t="s">
        <v>10</v>
      </c>
      <c r="E35">
        <v>2</v>
      </c>
      <c r="F35">
        <v>0</v>
      </c>
      <c r="G35">
        <v>3</v>
      </c>
    </row>
    <row r="36" spans="1:7" x14ac:dyDescent="0.35">
      <c r="A36">
        <v>5</v>
      </c>
      <c r="B36" t="s">
        <v>154</v>
      </c>
      <c r="C36" t="s">
        <v>103</v>
      </c>
      <c r="D36" t="s">
        <v>10</v>
      </c>
      <c r="E36">
        <v>2</v>
      </c>
      <c r="F36">
        <v>0</v>
      </c>
      <c r="G36">
        <v>3</v>
      </c>
    </row>
    <row r="37" spans="1:7" x14ac:dyDescent="0.35">
      <c r="A37">
        <v>6</v>
      </c>
      <c r="B37" t="s">
        <v>102</v>
      </c>
      <c r="C37" t="s">
        <v>103</v>
      </c>
      <c r="D37" t="s">
        <v>10</v>
      </c>
      <c r="E37">
        <v>2</v>
      </c>
      <c r="F37">
        <v>4</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3"/>
  <dimension ref="A1:G37"/>
  <sheetViews>
    <sheetView workbookViewId="0">
      <selection activeCell="E33" sqref="E33"/>
    </sheetView>
  </sheetViews>
  <sheetFormatPr defaultRowHeight="14.5" x14ac:dyDescent="0.35"/>
  <cols>
    <col min="1" max="1" width="5.26953125" bestFit="1" customWidth="1"/>
    <col min="2" max="2" width="19" bestFit="1" customWidth="1"/>
    <col min="3" max="3" width="14.54296875" bestFit="1" customWidth="1"/>
    <col min="4" max="4" width="8.1796875" bestFit="1" customWidth="1"/>
    <col min="6" max="6" width="8.54296875" bestFit="1" customWidth="1"/>
    <col min="7" max="7" width="11.26953125" bestFit="1" customWidth="1"/>
  </cols>
  <sheetData>
    <row r="1" spans="1:7" x14ac:dyDescent="0.35">
      <c r="A1" t="s">
        <v>95</v>
      </c>
      <c r="B1" t="s">
        <v>96</v>
      </c>
      <c r="C1" t="s">
        <v>97</v>
      </c>
      <c r="D1" t="s">
        <v>98</v>
      </c>
      <c r="E1" t="s">
        <v>99</v>
      </c>
      <c r="F1" t="s">
        <v>100</v>
      </c>
      <c r="G1" t="s">
        <v>101</v>
      </c>
    </row>
    <row r="2" spans="1:7" x14ac:dyDescent="0.35">
      <c r="A2">
        <v>1</v>
      </c>
      <c r="B2" t="s">
        <v>122</v>
      </c>
      <c r="C2" t="s">
        <v>31</v>
      </c>
      <c r="D2" t="s">
        <v>30</v>
      </c>
      <c r="E2">
        <v>1</v>
      </c>
      <c r="F2">
        <v>953</v>
      </c>
      <c r="G2">
        <v>1</v>
      </c>
    </row>
    <row r="3" spans="1:7" x14ac:dyDescent="0.35">
      <c r="A3">
        <v>2</v>
      </c>
      <c r="B3" t="s">
        <v>152</v>
      </c>
      <c r="C3" t="s">
        <v>31</v>
      </c>
      <c r="D3" t="s">
        <v>30</v>
      </c>
      <c r="E3">
        <v>1</v>
      </c>
      <c r="F3">
        <v>827</v>
      </c>
      <c r="G3">
        <v>1</v>
      </c>
    </row>
    <row r="4" spans="1:7" x14ac:dyDescent="0.35">
      <c r="A4">
        <v>3</v>
      </c>
      <c r="B4" t="s">
        <v>123</v>
      </c>
      <c r="C4" t="s">
        <v>31</v>
      </c>
      <c r="D4" t="s">
        <v>30</v>
      </c>
      <c r="E4">
        <v>1</v>
      </c>
      <c r="F4">
        <v>90</v>
      </c>
      <c r="G4">
        <v>1</v>
      </c>
    </row>
    <row r="5" spans="1:7" x14ac:dyDescent="0.35">
      <c r="A5">
        <v>4</v>
      </c>
      <c r="B5" t="s">
        <v>134</v>
      </c>
      <c r="C5" t="s">
        <v>31</v>
      </c>
      <c r="D5" t="s">
        <v>30</v>
      </c>
      <c r="E5">
        <v>1</v>
      </c>
      <c r="F5">
        <v>35</v>
      </c>
      <c r="G5">
        <v>1</v>
      </c>
    </row>
    <row r="6" spans="1:7" x14ac:dyDescent="0.35">
      <c r="A6">
        <v>5</v>
      </c>
      <c r="B6" t="s">
        <v>155</v>
      </c>
      <c r="C6" t="s">
        <v>31</v>
      </c>
      <c r="D6" t="s">
        <v>30</v>
      </c>
      <c r="E6">
        <v>1</v>
      </c>
      <c r="F6">
        <v>33</v>
      </c>
      <c r="G6">
        <v>1</v>
      </c>
    </row>
    <row r="7" spans="1:7" x14ac:dyDescent="0.35">
      <c r="A7">
        <v>6</v>
      </c>
      <c r="B7" t="s">
        <v>102</v>
      </c>
      <c r="C7" t="s">
        <v>31</v>
      </c>
      <c r="D7" t="s">
        <v>30</v>
      </c>
      <c r="E7">
        <v>1</v>
      </c>
      <c r="F7">
        <v>547</v>
      </c>
      <c r="G7">
        <v>1</v>
      </c>
    </row>
    <row r="8" spans="1:7" x14ac:dyDescent="0.35">
      <c r="A8">
        <v>1</v>
      </c>
      <c r="B8" t="s">
        <v>122</v>
      </c>
      <c r="C8" t="s">
        <v>31</v>
      </c>
      <c r="D8" t="s">
        <v>10</v>
      </c>
      <c r="E8">
        <v>2</v>
      </c>
      <c r="F8">
        <v>1150</v>
      </c>
      <c r="G8">
        <v>1</v>
      </c>
    </row>
    <row r="9" spans="1:7" x14ac:dyDescent="0.35">
      <c r="A9">
        <v>2</v>
      </c>
      <c r="B9" t="s">
        <v>152</v>
      </c>
      <c r="C9" t="s">
        <v>31</v>
      </c>
      <c r="D9" t="s">
        <v>10</v>
      </c>
      <c r="E9">
        <v>2</v>
      </c>
      <c r="F9">
        <v>1012</v>
      </c>
      <c r="G9">
        <v>1</v>
      </c>
    </row>
    <row r="10" spans="1:7" x14ac:dyDescent="0.35">
      <c r="A10">
        <v>3</v>
      </c>
      <c r="B10" t="s">
        <v>123</v>
      </c>
      <c r="C10" t="s">
        <v>31</v>
      </c>
      <c r="D10" t="s">
        <v>10</v>
      </c>
      <c r="E10">
        <v>2</v>
      </c>
      <c r="F10">
        <v>107</v>
      </c>
      <c r="G10">
        <v>1</v>
      </c>
    </row>
    <row r="11" spans="1:7" x14ac:dyDescent="0.35">
      <c r="A11">
        <v>4</v>
      </c>
      <c r="B11" t="s">
        <v>134</v>
      </c>
      <c r="C11" t="s">
        <v>31</v>
      </c>
      <c r="D11" t="s">
        <v>10</v>
      </c>
      <c r="E11">
        <v>2</v>
      </c>
      <c r="F11">
        <v>46</v>
      </c>
      <c r="G11">
        <v>1</v>
      </c>
    </row>
    <row r="12" spans="1:7" x14ac:dyDescent="0.35">
      <c r="A12">
        <v>5</v>
      </c>
      <c r="B12" t="s">
        <v>155</v>
      </c>
      <c r="C12" t="s">
        <v>31</v>
      </c>
      <c r="D12" t="s">
        <v>10</v>
      </c>
      <c r="E12">
        <v>2</v>
      </c>
      <c r="F12">
        <v>37</v>
      </c>
      <c r="G12">
        <v>1</v>
      </c>
    </row>
    <row r="13" spans="1:7" x14ac:dyDescent="0.35">
      <c r="A13">
        <v>6</v>
      </c>
      <c r="B13" t="s">
        <v>102</v>
      </c>
      <c r="C13" t="s">
        <v>31</v>
      </c>
      <c r="D13" t="s">
        <v>10</v>
      </c>
      <c r="E13">
        <v>2</v>
      </c>
      <c r="F13">
        <v>600</v>
      </c>
      <c r="G13">
        <v>1</v>
      </c>
    </row>
    <row r="14" spans="1:7" x14ac:dyDescent="0.35">
      <c r="A14">
        <v>1</v>
      </c>
      <c r="B14" t="s">
        <v>122</v>
      </c>
      <c r="C14" t="s">
        <v>55</v>
      </c>
      <c r="D14" t="s">
        <v>30</v>
      </c>
      <c r="E14">
        <v>1</v>
      </c>
      <c r="F14">
        <v>1043</v>
      </c>
      <c r="G14">
        <v>2</v>
      </c>
    </row>
    <row r="15" spans="1:7" x14ac:dyDescent="0.35">
      <c r="A15">
        <v>2</v>
      </c>
      <c r="B15" t="s">
        <v>152</v>
      </c>
      <c r="C15" s="2" t="s">
        <v>55</v>
      </c>
      <c r="D15" t="s">
        <v>30</v>
      </c>
      <c r="E15">
        <v>1</v>
      </c>
      <c r="F15" s="2">
        <v>848</v>
      </c>
      <c r="G15">
        <v>2</v>
      </c>
    </row>
    <row r="16" spans="1:7" x14ac:dyDescent="0.35">
      <c r="A16">
        <v>3</v>
      </c>
      <c r="B16" t="s">
        <v>123</v>
      </c>
      <c r="C16" s="2" t="s">
        <v>55</v>
      </c>
      <c r="D16" t="s">
        <v>30</v>
      </c>
      <c r="E16">
        <v>1</v>
      </c>
      <c r="F16" s="2">
        <v>196</v>
      </c>
      <c r="G16">
        <v>2</v>
      </c>
    </row>
    <row r="17" spans="1:7" x14ac:dyDescent="0.35">
      <c r="A17">
        <v>4</v>
      </c>
      <c r="B17" t="s">
        <v>134</v>
      </c>
      <c r="C17" s="2" t="s">
        <v>55</v>
      </c>
      <c r="D17" t="s">
        <v>30</v>
      </c>
      <c r="E17">
        <v>1</v>
      </c>
      <c r="F17" s="2">
        <v>42</v>
      </c>
      <c r="G17">
        <v>2</v>
      </c>
    </row>
    <row r="18" spans="1:7" x14ac:dyDescent="0.35">
      <c r="A18">
        <v>5</v>
      </c>
      <c r="B18" t="s">
        <v>155</v>
      </c>
      <c r="C18" s="2" t="s">
        <v>55</v>
      </c>
      <c r="D18" t="s">
        <v>30</v>
      </c>
      <c r="E18">
        <v>1</v>
      </c>
      <c r="F18" s="2">
        <v>36</v>
      </c>
      <c r="G18">
        <v>2</v>
      </c>
    </row>
    <row r="19" spans="1:7" x14ac:dyDescent="0.35">
      <c r="A19">
        <v>6</v>
      </c>
      <c r="B19" t="s">
        <v>102</v>
      </c>
      <c r="C19" s="2" t="s">
        <v>55</v>
      </c>
      <c r="D19" t="s">
        <v>30</v>
      </c>
      <c r="E19">
        <v>1</v>
      </c>
      <c r="F19" s="2">
        <v>646</v>
      </c>
      <c r="G19">
        <v>2</v>
      </c>
    </row>
    <row r="20" spans="1:7" x14ac:dyDescent="0.35">
      <c r="A20">
        <v>1</v>
      </c>
      <c r="B20" t="s">
        <v>122</v>
      </c>
      <c r="C20" s="2" t="s">
        <v>55</v>
      </c>
      <c r="D20" t="s">
        <v>10</v>
      </c>
      <c r="E20">
        <v>2</v>
      </c>
      <c r="F20" s="2">
        <v>1288</v>
      </c>
      <c r="G20">
        <v>2</v>
      </c>
    </row>
    <row r="21" spans="1:7" x14ac:dyDescent="0.35">
      <c r="A21">
        <v>2</v>
      </c>
      <c r="B21" t="s">
        <v>152</v>
      </c>
      <c r="C21" s="2" t="s">
        <v>55</v>
      </c>
      <c r="D21" t="s">
        <v>10</v>
      </c>
      <c r="E21">
        <v>2</v>
      </c>
      <c r="F21" s="2">
        <v>1046</v>
      </c>
      <c r="G21">
        <v>2</v>
      </c>
    </row>
    <row r="22" spans="1:7" x14ac:dyDescent="0.35">
      <c r="A22">
        <v>3</v>
      </c>
      <c r="B22" t="s">
        <v>123</v>
      </c>
      <c r="C22" s="2" t="s">
        <v>55</v>
      </c>
      <c r="D22" t="s">
        <v>10</v>
      </c>
      <c r="E22">
        <v>2</v>
      </c>
      <c r="F22" s="2">
        <v>300</v>
      </c>
      <c r="G22">
        <v>2</v>
      </c>
    </row>
    <row r="23" spans="1:7" x14ac:dyDescent="0.35">
      <c r="A23">
        <v>4</v>
      </c>
      <c r="B23" t="s">
        <v>134</v>
      </c>
      <c r="C23" s="2" t="s">
        <v>55</v>
      </c>
      <c r="D23" t="s">
        <v>10</v>
      </c>
      <c r="E23">
        <v>2</v>
      </c>
      <c r="F23" s="2">
        <v>66</v>
      </c>
      <c r="G23">
        <v>2</v>
      </c>
    </row>
    <row r="24" spans="1:7" x14ac:dyDescent="0.35">
      <c r="A24">
        <v>5</v>
      </c>
      <c r="B24" t="s">
        <v>155</v>
      </c>
      <c r="C24" s="2" t="s">
        <v>55</v>
      </c>
      <c r="D24" t="s">
        <v>10</v>
      </c>
      <c r="E24">
        <v>2</v>
      </c>
      <c r="F24" s="2">
        <v>42</v>
      </c>
      <c r="G24">
        <v>2</v>
      </c>
    </row>
    <row r="25" spans="1:7" x14ac:dyDescent="0.35">
      <c r="A25">
        <v>6</v>
      </c>
      <c r="B25" t="s">
        <v>102</v>
      </c>
      <c r="C25" s="2" t="s">
        <v>55</v>
      </c>
      <c r="D25" t="s">
        <v>10</v>
      </c>
      <c r="E25">
        <v>2</v>
      </c>
      <c r="F25" s="2">
        <v>733</v>
      </c>
      <c r="G25">
        <v>2</v>
      </c>
    </row>
    <row r="26" spans="1:7" x14ac:dyDescent="0.35">
      <c r="A26">
        <v>1</v>
      </c>
      <c r="B26" t="s">
        <v>122</v>
      </c>
      <c r="C26" t="s">
        <v>103</v>
      </c>
      <c r="D26" t="s">
        <v>30</v>
      </c>
      <c r="E26">
        <v>1</v>
      </c>
      <c r="F26">
        <v>32</v>
      </c>
      <c r="G26">
        <v>3</v>
      </c>
    </row>
    <row r="27" spans="1:7" x14ac:dyDescent="0.35">
      <c r="A27">
        <v>2</v>
      </c>
      <c r="B27" t="s">
        <v>152</v>
      </c>
      <c r="C27" t="s">
        <v>103</v>
      </c>
      <c r="D27" t="s">
        <v>30</v>
      </c>
      <c r="E27">
        <v>1</v>
      </c>
      <c r="F27">
        <v>28</v>
      </c>
      <c r="G27">
        <v>3</v>
      </c>
    </row>
    <row r="28" spans="1:7" x14ac:dyDescent="0.35">
      <c r="A28">
        <v>3</v>
      </c>
      <c r="B28" t="s">
        <v>123</v>
      </c>
      <c r="C28" t="s">
        <v>103</v>
      </c>
      <c r="D28" t="s">
        <v>30</v>
      </c>
      <c r="E28">
        <v>1</v>
      </c>
      <c r="F28">
        <v>13</v>
      </c>
      <c r="G28">
        <v>3</v>
      </c>
    </row>
    <row r="29" spans="1:7" x14ac:dyDescent="0.35">
      <c r="A29">
        <v>4</v>
      </c>
      <c r="B29" t="s">
        <v>134</v>
      </c>
      <c r="C29" t="s">
        <v>103</v>
      </c>
      <c r="D29" t="s">
        <v>30</v>
      </c>
      <c r="E29">
        <v>1</v>
      </c>
      <c r="F29">
        <v>4</v>
      </c>
      <c r="G29">
        <v>3</v>
      </c>
    </row>
    <row r="30" spans="1:7" x14ac:dyDescent="0.35">
      <c r="A30">
        <v>5</v>
      </c>
      <c r="B30" t="s">
        <v>155</v>
      </c>
      <c r="C30" t="s">
        <v>103</v>
      </c>
      <c r="D30" t="s">
        <v>30</v>
      </c>
      <c r="E30">
        <v>1</v>
      </c>
      <c r="F30">
        <v>3</v>
      </c>
      <c r="G30">
        <v>3</v>
      </c>
    </row>
    <row r="31" spans="1:7" x14ac:dyDescent="0.35">
      <c r="A31">
        <v>6</v>
      </c>
      <c r="B31" t="s">
        <v>102</v>
      </c>
      <c r="C31" t="s">
        <v>103</v>
      </c>
      <c r="D31" t="s">
        <v>30</v>
      </c>
      <c r="E31">
        <v>1</v>
      </c>
      <c r="F31">
        <v>41</v>
      </c>
      <c r="G31">
        <v>3</v>
      </c>
    </row>
    <row r="32" spans="1:7" x14ac:dyDescent="0.35">
      <c r="A32">
        <v>1</v>
      </c>
      <c r="B32" t="s">
        <v>122</v>
      </c>
      <c r="C32" t="s">
        <v>103</v>
      </c>
      <c r="D32" t="s">
        <v>10</v>
      </c>
      <c r="E32">
        <v>2</v>
      </c>
      <c r="F32">
        <v>37</v>
      </c>
      <c r="G32">
        <v>3</v>
      </c>
    </row>
    <row r="33" spans="1:7" x14ac:dyDescent="0.35">
      <c r="A33">
        <v>2</v>
      </c>
      <c r="B33" t="s">
        <v>152</v>
      </c>
      <c r="C33" t="s">
        <v>103</v>
      </c>
      <c r="D33" t="s">
        <v>10</v>
      </c>
      <c r="E33">
        <v>2</v>
      </c>
      <c r="F33">
        <v>31</v>
      </c>
      <c r="G33">
        <v>3</v>
      </c>
    </row>
    <row r="34" spans="1:7" x14ac:dyDescent="0.35">
      <c r="A34">
        <v>3</v>
      </c>
      <c r="B34" t="s">
        <v>123</v>
      </c>
      <c r="C34" t="s">
        <v>103</v>
      </c>
      <c r="D34" t="s">
        <v>10</v>
      </c>
      <c r="E34">
        <v>2</v>
      </c>
      <c r="F34">
        <v>13</v>
      </c>
      <c r="G34">
        <v>3</v>
      </c>
    </row>
    <row r="35" spans="1:7" x14ac:dyDescent="0.35">
      <c r="A35">
        <v>4</v>
      </c>
      <c r="B35" t="s">
        <v>134</v>
      </c>
      <c r="C35" t="s">
        <v>103</v>
      </c>
      <c r="D35" t="s">
        <v>10</v>
      </c>
      <c r="E35">
        <v>2</v>
      </c>
      <c r="F35">
        <v>6</v>
      </c>
      <c r="G35">
        <v>3</v>
      </c>
    </row>
    <row r="36" spans="1:7" x14ac:dyDescent="0.35">
      <c r="A36">
        <v>5</v>
      </c>
      <c r="B36" t="s">
        <v>155</v>
      </c>
      <c r="C36" t="s">
        <v>103</v>
      </c>
      <c r="D36" t="s">
        <v>10</v>
      </c>
      <c r="E36">
        <v>2</v>
      </c>
      <c r="F36">
        <v>3</v>
      </c>
      <c r="G36">
        <v>3</v>
      </c>
    </row>
    <row r="37" spans="1:7" x14ac:dyDescent="0.35">
      <c r="A37">
        <v>6</v>
      </c>
      <c r="B37" t="s">
        <v>102</v>
      </c>
      <c r="C37" t="s">
        <v>103</v>
      </c>
      <c r="D37" t="s">
        <v>10</v>
      </c>
      <c r="E37">
        <v>2</v>
      </c>
      <c r="F37">
        <v>45</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4"/>
  <dimension ref="A1:E7"/>
  <sheetViews>
    <sheetView workbookViewId="0">
      <selection activeCell="B7" sqref="B7"/>
    </sheetView>
  </sheetViews>
  <sheetFormatPr defaultRowHeight="14.5" x14ac:dyDescent="0.35"/>
  <cols>
    <col min="1" max="1" width="5.26953125" bestFit="1" customWidth="1"/>
    <col min="2" max="2" width="16.26953125" bestFit="1" customWidth="1"/>
    <col min="3" max="3" width="13.54296875" bestFit="1" customWidth="1"/>
    <col min="4" max="4" width="20.54296875" bestFit="1" customWidth="1"/>
    <col min="5" max="5" width="10.54296875" bestFit="1" customWidth="1"/>
  </cols>
  <sheetData>
    <row r="1" spans="1:5" x14ac:dyDescent="0.35">
      <c r="A1" t="s">
        <v>95</v>
      </c>
      <c r="B1" t="s">
        <v>0</v>
      </c>
      <c r="C1" t="s">
        <v>57</v>
      </c>
      <c r="D1" t="s">
        <v>104</v>
      </c>
      <c r="E1" t="s">
        <v>54</v>
      </c>
    </row>
    <row r="2" spans="1:5" x14ac:dyDescent="0.35">
      <c r="A2">
        <v>1</v>
      </c>
      <c r="B2" t="s">
        <v>124</v>
      </c>
      <c r="C2">
        <v>334</v>
      </c>
      <c r="D2">
        <v>288</v>
      </c>
      <c r="E2">
        <v>55</v>
      </c>
    </row>
    <row r="3" spans="1:5" x14ac:dyDescent="0.35">
      <c r="A3">
        <v>2</v>
      </c>
      <c r="B3" t="s">
        <v>125</v>
      </c>
      <c r="C3">
        <v>165</v>
      </c>
      <c r="D3">
        <v>115</v>
      </c>
      <c r="E3">
        <v>14</v>
      </c>
    </row>
    <row r="4" spans="1:5" x14ac:dyDescent="0.35">
      <c r="A4">
        <v>3</v>
      </c>
      <c r="B4" t="s">
        <v>136</v>
      </c>
      <c r="C4">
        <v>56</v>
      </c>
      <c r="D4">
        <v>47</v>
      </c>
      <c r="E4">
        <v>7</v>
      </c>
    </row>
    <row r="5" spans="1:5" x14ac:dyDescent="0.35">
      <c r="A5" s="2">
        <v>4</v>
      </c>
      <c r="B5" s="2" t="s">
        <v>137</v>
      </c>
      <c r="C5" s="2">
        <v>34</v>
      </c>
      <c r="D5" s="2">
        <v>28</v>
      </c>
      <c r="E5" s="2">
        <v>0</v>
      </c>
    </row>
    <row r="6" spans="1:5" x14ac:dyDescent="0.35">
      <c r="A6" s="2">
        <v>5</v>
      </c>
      <c r="B6" s="2" t="s">
        <v>156</v>
      </c>
      <c r="C6" s="2">
        <v>33</v>
      </c>
      <c r="D6" s="2">
        <v>30</v>
      </c>
      <c r="E6" s="2">
        <v>6</v>
      </c>
    </row>
    <row r="7" spans="1:5" x14ac:dyDescent="0.35">
      <c r="A7" s="2">
        <v>6</v>
      </c>
      <c r="B7" s="2" t="s">
        <v>102</v>
      </c>
      <c r="C7" s="2">
        <v>217</v>
      </c>
      <c r="D7" s="2">
        <v>143</v>
      </c>
      <c r="E7" s="2">
        <v>67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5"/>
  <dimension ref="A1:E7"/>
  <sheetViews>
    <sheetView workbookViewId="0">
      <selection activeCell="B2" sqref="B2"/>
    </sheetView>
  </sheetViews>
  <sheetFormatPr defaultRowHeight="14.5" x14ac:dyDescent="0.35"/>
  <cols>
    <col min="1" max="1" width="5.26953125" bestFit="1" customWidth="1"/>
    <col min="2" max="2" width="16.26953125" bestFit="1" customWidth="1"/>
    <col min="3" max="3" width="15.54296875" bestFit="1" customWidth="1"/>
    <col min="4" max="4" width="20.54296875" bestFit="1" customWidth="1"/>
    <col min="5" max="5" width="10.54296875" bestFit="1" customWidth="1"/>
  </cols>
  <sheetData>
    <row r="1" spans="1:5" x14ac:dyDescent="0.35">
      <c r="A1" t="s">
        <v>95</v>
      </c>
      <c r="B1" t="s">
        <v>0</v>
      </c>
      <c r="C1" t="s">
        <v>59</v>
      </c>
      <c r="D1" t="s">
        <v>104</v>
      </c>
      <c r="E1" t="s">
        <v>54</v>
      </c>
    </row>
    <row r="2" spans="1:5" x14ac:dyDescent="0.35">
      <c r="A2" s="2">
        <v>1</v>
      </c>
      <c r="B2" s="2" t="s">
        <v>124</v>
      </c>
      <c r="C2" s="2">
        <v>28</v>
      </c>
      <c r="D2" s="2">
        <v>23</v>
      </c>
      <c r="E2" s="2">
        <v>12</v>
      </c>
    </row>
    <row r="3" spans="1:5" x14ac:dyDescent="0.35">
      <c r="A3" s="2">
        <v>2</v>
      </c>
      <c r="B3" s="2" t="s">
        <v>157</v>
      </c>
      <c r="C3" s="2">
        <v>23</v>
      </c>
      <c r="D3" s="2">
        <v>17</v>
      </c>
      <c r="E3" s="2">
        <v>7</v>
      </c>
    </row>
    <row r="4" spans="1:5" x14ac:dyDescent="0.35">
      <c r="A4" s="2">
        <v>3</v>
      </c>
      <c r="B4" s="2" t="s">
        <v>158</v>
      </c>
      <c r="C4" s="2">
        <v>16</v>
      </c>
      <c r="D4" s="2">
        <v>20</v>
      </c>
      <c r="E4" s="2">
        <v>4</v>
      </c>
    </row>
    <row r="5" spans="1:5" x14ac:dyDescent="0.35">
      <c r="A5" s="2">
        <v>4</v>
      </c>
      <c r="B5" s="2" t="s">
        <v>159</v>
      </c>
      <c r="C5" s="2">
        <v>14</v>
      </c>
      <c r="D5" s="2">
        <v>15</v>
      </c>
      <c r="E5" s="2">
        <v>16</v>
      </c>
    </row>
    <row r="6" spans="1:5" x14ac:dyDescent="0.35">
      <c r="A6" s="2">
        <v>5</v>
      </c>
      <c r="B6" s="2" t="s">
        <v>125</v>
      </c>
      <c r="C6" s="2">
        <v>12</v>
      </c>
      <c r="D6" s="2">
        <v>7</v>
      </c>
      <c r="E6" s="2">
        <v>5</v>
      </c>
    </row>
    <row r="7" spans="1:5" x14ac:dyDescent="0.35">
      <c r="A7" s="2">
        <v>6</v>
      </c>
      <c r="B7" s="2" t="s">
        <v>102</v>
      </c>
      <c r="C7" s="2">
        <v>75</v>
      </c>
      <c r="D7" s="2">
        <v>76</v>
      </c>
      <c r="E7" s="2">
        <v>29</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6"/>
  <dimension ref="A1:C2"/>
  <sheetViews>
    <sheetView workbookViewId="0">
      <selection activeCell="A2" sqref="A2"/>
    </sheetView>
  </sheetViews>
  <sheetFormatPr defaultRowHeight="14.5" x14ac:dyDescent="0.35"/>
  <cols>
    <col min="1" max="3" width="12.1796875" bestFit="1" customWidth="1"/>
  </cols>
  <sheetData>
    <row r="1" spans="1:3" x14ac:dyDescent="0.35">
      <c r="A1" t="s">
        <v>119</v>
      </c>
      <c r="B1" t="s">
        <v>120</v>
      </c>
      <c r="C1" t="s">
        <v>121</v>
      </c>
    </row>
    <row r="2" spans="1:3" x14ac:dyDescent="0.35">
      <c r="A2" s="1" t="s">
        <v>149</v>
      </c>
      <c r="B2" s="1" t="s">
        <v>150</v>
      </c>
      <c r="C2" s="1" t="s">
        <v>151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7"/>
  <dimension ref="A1:D13"/>
  <sheetViews>
    <sheetView workbookViewId="0"/>
  </sheetViews>
  <sheetFormatPr defaultRowHeight="14.5" x14ac:dyDescent="0.35"/>
  <cols>
    <col min="1" max="1" width="8.54296875" bestFit="1" customWidth="1"/>
    <col min="2" max="2" width="11.54296875" bestFit="1" customWidth="1"/>
    <col min="3" max="3" width="24.54296875" bestFit="1" customWidth="1"/>
    <col min="4" max="4" width="5.26953125" bestFit="1" customWidth="1"/>
  </cols>
  <sheetData>
    <row r="1" spans="1:4" x14ac:dyDescent="0.35">
      <c r="A1" t="s">
        <v>100</v>
      </c>
      <c r="B1" t="s">
        <v>118</v>
      </c>
      <c r="C1" t="s">
        <v>110</v>
      </c>
      <c r="D1" t="s">
        <v>95</v>
      </c>
    </row>
    <row r="2" spans="1:4" x14ac:dyDescent="0.35">
      <c r="A2">
        <v>0</v>
      </c>
      <c r="B2" t="s">
        <v>88</v>
      </c>
      <c r="C2" t="s">
        <v>65</v>
      </c>
      <c r="D2">
        <v>1</v>
      </c>
    </row>
    <row r="3" spans="1:4" x14ac:dyDescent="0.35">
      <c r="A3">
        <v>0</v>
      </c>
      <c r="B3" t="s">
        <v>88</v>
      </c>
      <c r="C3" t="s">
        <v>90</v>
      </c>
      <c r="D3">
        <v>2</v>
      </c>
    </row>
    <row r="4" spans="1:4" x14ac:dyDescent="0.35">
      <c r="A4">
        <v>0</v>
      </c>
      <c r="B4" t="s">
        <v>88</v>
      </c>
      <c r="C4" t="s">
        <v>64</v>
      </c>
      <c r="D4">
        <v>3</v>
      </c>
    </row>
    <row r="5" spans="1:4" x14ac:dyDescent="0.35">
      <c r="A5">
        <v>0</v>
      </c>
      <c r="B5" t="s">
        <v>88</v>
      </c>
      <c r="C5" t="s">
        <v>89</v>
      </c>
      <c r="D5">
        <v>4</v>
      </c>
    </row>
    <row r="6" spans="1:4" x14ac:dyDescent="0.35">
      <c r="A6">
        <v>165</v>
      </c>
      <c r="B6" t="s">
        <v>51</v>
      </c>
      <c r="C6" t="s">
        <v>65</v>
      </c>
      <c r="D6">
        <v>1</v>
      </c>
    </row>
    <row r="7" spans="1:4" x14ac:dyDescent="0.35">
      <c r="A7">
        <v>0</v>
      </c>
      <c r="B7" t="s">
        <v>51</v>
      </c>
      <c r="C7" t="s">
        <v>90</v>
      </c>
      <c r="D7">
        <v>2</v>
      </c>
    </row>
    <row r="8" spans="1:4" x14ac:dyDescent="0.35">
      <c r="A8">
        <v>0</v>
      </c>
      <c r="B8" t="s">
        <v>51</v>
      </c>
      <c r="C8" t="s">
        <v>64</v>
      </c>
      <c r="D8">
        <v>3</v>
      </c>
    </row>
    <row r="9" spans="1:4" x14ac:dyDescent="0.35">
      <c r="A9">
        <v>0</v>
      </c>
      <c r="B9" t="s">
        <v>51</v>
      </c>
      <c r="C9" t="s">
        <v>89</v>
      </c>
      <c r="D9">
        <v>4</v>
      </c>
    </row>
    <row r="10" spans="1:4" x14ac:dyDescent="0.35">
      <c r="A10">
        <v>37</v>
      </c>
      <c r="B10" t="s">
        <v>52</v>
      </c>
      <c r="C10" t="s">
        <v>65</v>
      </c>
      <c r="D10">
        <v>1</v>
      </c>
    </row>
    <row r="11" spans="1:4" x14ac:dyDescent="0.35">
      <c r="A11">
        <v>0</v>
      </c>
      <c r="B11" t="s">
        <v>52</v>
      </c>
      <c r="C11" t="s">
        <v>90</v>
      </c>
      <c r="D11">
        <v>2</v>
      </c>
    </row>
    <row r="12" spans="1:4" x14ac:dyDescent="0.35">
      <c r="A12">
        <v>0</v>
      </c>
      <c r="B12" t="s">
        <v>52</v>
      </c>
      <c r="C12" t="s">
        <v>64</v>
      </c>
      <c r="D12">
        <v>3</v>
      </c>
    </row>
    <row r="13" spans="1:4" x14ac:dyDescent="0.35">
      <c r="A13">
        <v>0</v>
      </c>
      <c r="B13" t="s">
        <v>52</v>
      </c>
      <c r="C13" t="s">
        <v>89</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8"/>
  <dimension ref="A1:D13"/>
  <sheetViews>
    <sheetView workbookViewId="0"/>
  </sheetViews>
  <sheetFormatPr defaultRowHeight="14.5" x14ac:dyDescent="0.35"/>
  <cols>
    <col min="1" max="1" width="8.54296875" bestFit="1" customWidth="1"/>
    <col min="2" max="2" width="11.54296875" bestFit="1" customWidth="1"/>
    <col min="3" max="3" width="24.54296875" bestFit="1" customWidth="1"/>
    <col min="4" max="4" width="5.26953125" bestFit="1" customWidth="1"/>
  </cols>
  <sheetData>
    <row r="1" spans="1:4" x14ac:dyDescent="0.35">
      <c r="A1" t="s">
        <v>100</v>
      </c>
      <c r="B1" t="s">
        <v>118</v>
      </c>
      <c r="C1" t="s">
        <v>110</v>
      </c>
      <c r="D1" t="s">
        <v>95</v>
      </c>
    </row>
    <row r="2" spans="1:4" x14ac:dyDescent="0.35">
      <c r="A2">
        <v>0</v>
      </c>
      <c r="B2" t="s">
        <v>88</v>
      </c>
      <c r="C2" t="s">
        <v>65</v>
      </c>
      <c r="D2">
        <v>1</v>
      </c>
    </row>
    <row r="3" spans="1:4" x14ac:dyDescent="0.35">
      <c r="A3">
        <v>0</v>
      </c>
      <c r="B3" t="s">
        <v>88</v>
      </c>
      <c r="C3" t="s">
        <v>90</v>
      </c>
      <c r="D3">
        <v>2</v>
      </c>
    </row>
    <row r="4" spans="1:4" x14ac:dyDescent="0.35">
      <c r="A4">
        <v>0</v>
      </c>
      <c r="B4" t="s">
        <v>88</v>
      </c>
      <c r="C4" t="s">
        <v>64</v>
      </c>
      <c r="D4">
        <v>3</v>
      </c>
    </row>
    <row r="5" spans="1:4" x14ac:dyDescent="0.35">
      <c r="A5">
        <v>0</v>
      </c>
      <c r="B5" t="s">
        <v>88</v>
      </c>
      <c r="C5" t="s">
        <v>89</v>
      </c>
      <c r="D5">
        <v>4</v>
      </c>
    </row>
    <row r="6" spans="1:4" x14ac:dyDescent="0.35">
      <c r="A6">
        <v>1028</v>
      </c>
      <c r="B6" t="s">
        <v>51</v>
      </c>
      <c r="C6" t="s">
        <v>65</v>
      </c>
      <c r="D6">
        <v>1</v>
      </c>
    </row>
    <row r="7" spans="1:4" x14ac:dyDescent="0.35">
      <c r="A7">
        <v>2</v>
      </c>
      <c r="B7" t="s">
        <v>51</v>
      </c>
      <c r="C7" t="s">
        <v>90</v>
      </c>
      <c r="D7">
        <v>2</v>
      </c>
    </row>
    <row r="8" spans="1:4" x14ac:dyDescent="0.35">
      <c r="A8">
        <v>0</v>
      </c>
      <c r="B8" t="s">
        <v>51</v>
      </c>
      <c r="C8" t="s">
        <v>64</v>
      </c>
      <c r="D8">
        <v>3</v>
      </c>
    </row>
    <row r="9" spans="1:4" x14ac:dyDescent="0.35">
      <c r="A9">
        <v>1</v>
      </c>
      <c r="B9" t="s">
        <v>51</v>
      </c>
      <c r="C9" t="s">
        <v>89</v>
      </c>
      <c r="D9">
        <v>4</v>
      </c>
    </row>
    <row r="10" spans="1:4" x14ac:dyDescent="0.35">
      <c r="A10">
        <v>200</v>
      </c>
      <c r="B10" t="s">
        <v>52</v>
      </c>
      <c r="C10" t="s">
        <v>65</v>
      </c>
      <c r="D10">
        <v>1</v>
      </c>
    </row>
    <row r="11" spans="1:4" x14ac:dyDescent="0.35">
      <c r="A11">
        <v>0</v>
      </c>
      <c r="B11" t="s">
        <v>52</v>
      </c>
      <c r="C11" t="s">
        <v>90</v>
      </c>
      <c r="D11">
        <v>2</v>
      </c>
    </row>
    <row r="12" spans="1:4" x14ac:dyDescent="0.35">
      <c r="A12">
        <v>0</v>
      </c>
      <c r="B12" t="s">
        <v>52</v>
      </c>
      <c r="C12" t="s">
        <v>64</v>
      </c>
      <c r="D12">
        <v>3</v>
      </c>
    </row>
    <row r="13" spans="1:4" x14ac:dyDescent="0.35">
      <c r="A13">
        <v>0</v>
      </c>
      <c r="B13" t="s">
        <v>52</v>
      </c>
      <c r="C13" t="s">
        <v>89</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9"/>
  <dimension ref="A1:G7"/>
  <sheetViews>
    <sheetView workbookViewId="0"/>
  </sheetViews>
  <sheetFormatPr defaultRowHeight="14.5" x14ac:dyDescent="0.35"/>
  <cols>
    <col min="1" max="1" width="5.26953125" bestFit="1" customWidth="1"/>
    <col min="2" max="2" width="14.54296875" bestFit="1" customWidth="1"/>
    <col min="3" max="3" width="17.453125" bestFit="1" customWidth="1"/>
    <col min="4" max="4" width="23.7265625" bestFit="1" customWidth="1"/>
    <col min="5" max="5" width="19.1796875" bestFit="1" customWidth="1"/>
    <col min="6" max="6" width="13.26953125" bestFit="1" customWidth="1"/>
    <col min="7" max="7" width="13.1796875" bestFit="1" customWidth="1"/>
  </cols>
  <sheetData>
    <row r="1" spans="1:7" x14ac:dyDescent="0.35">
      <c r="A1" t="s">
        <v>95</v>
      </c>
      <c r="B1" t="s">
        <v>105</v>
      </c>
      <c r="C1" t="s">
        <v>60</v>
      </c>
      <c r="D1" t="s">
        <v>61</v>
      </c>
      <c r="E1" t="s">
        <v>62</v>
      </c>
      <c r="F1" t="s">
        <v>71</v>
      </c>
      <c r="G1" t="s">
        <v>63</v>
      </c>
    </row>
    <row r="2" spans="1:7" x14ac:dyDescent="0.35">
      <c r="A2">
        <v>1</v>
      </c>
      <c r="B2" t="s">
        <v>122</v>
      </c>
      <c r="C2">
        <v>0</v>
      </c>
      <c r="D2">
        <v>25</v>
      </c>
      <c r="E2">
        <v>0</v>
      </c>
      <c r="F2">
        <v>403</v>
      </c>
      <c r="G2">
        <v>30</v>
      </c>
    </row>
    <row r="3" spans="1:7" x14ac:dyDescent="0.35">
      <c r="A3">
        <v>2</v>
      </c>
      <c r="B3" t="s">
        <v>152</v>
      </c>
      <c r="C3">
        <v>11</v>
      </c>
      <c r="D3">
        <v>4</v>
      </c>
      <c r="E3">
        <v>0</v>
      </c>
      <c r="F3">
        <v>82</v>
      </c>
      <c r="G3">
        <v>12</v>
      </c>
    </row>
    <row r="4" spans="1:7" x14ac:dyDescent="0.35">
      <c r="A4">
        <v>3</v>
      </c>
      <c r="B4" t="s">
        <v>123</v>
      </c>
      <c r="C4">
        <v>0</v>
      </c>
      <c r="D4">
        <v>6</v>
      </c>
      <c r="E4">
        <v>0</v>
      </c>
      <c r="F4">
        <v>21</v>
      </c>
      <c r="G4">
        <v>12</v>
      </c>
    </row>
    <row r="5" spans="1:7" x14ac:dyDescent="0.35">
      <c r="A5">
        <v>4</v>
      </c>
      <c r="B5" t="s">
        <v>134</v>
      </c>
      <c r="C5">
        <v>5</v>
      </c>
      <c r="D5">
        <v>4</v>
      </c>
      <c r="E5">
        <v>0</v>
      </c>
      <c r="F5">
        <v>13</v>
      </c>
      <c r="G5">
        <v>7</v>
      </c>
    </row>
    <row r="6" spans="1:7" x14ac:dyDescent="0.35">
      <c r="A6">
        <v>5</v>
      </c>
      <c r="B6" t="s">
        <v>160</v>
      </c>
      <c r="C6">
        <v>0</v>
      </c>
      <c r="D6">
        <v>0</v>
      </c>
      <c r="E6">
        <v>0</v>
      </c>
      <c r="F6">
        <v>9</v>
      </c>
      <c r="G6">
        <v>1</v>
      </c>
    </row>
    <row r="7" spans="1:7" x14ac:dyDescent="0.35">
      <c r="A7">
        <v>6</v>
      </c>
      <c r="B7" t="s">
        <v>102</v>
      </c>
      <c r="C7">
        <v>17</v>
      </c>
      <c r="D7">
        <v>4</v>
      </c>
      <c r="E7">
        <v>0</v>
      </c>
      <c r="F7">
        <v>55</v>
      </c>
      <c r="G7">
        <v>38</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0"/>
  <dimension ref="A1:G7"/>
  <sheetViews>
    <sheetView workbookViewId="0"/>
  </sheetViews>
  <sheetFormatPr defaultRowHeight="14.5" x14ac:dyDescent="0.35"/>
  <cols>
    <col min="1" max="1" width="5.26953125" bestFit="1" customWidth="1"/>
    <col min="2" max="2" width="14.54296875" bestFit="1" customWidth="1"/>
    <col min="3" max="3" width="17.453125" bestFit="1" customWidth="1"/>
    <col min="4" max="4" width="23.7265625" bestFit="1" customWidth="1"/>
    <col min="5" max="5" width="19.1796875" bestFit="1" customWidth="1"/>
    <col min="6" max="6" width="13.26953125" bestFit="1" customWidth="1"/>
    <col min="7" max="7" width="13.1796875" bestFit="1" customWidth="1"/>
  </cols>
  <sheetData>
    <row r="1" spans="1:7" x14ac:dyDescent="0.35">
      <c r="A1" t="s">
        <v>95</v>
      </c>
      <c r="B1" t="s">
        <v>105</v>
      </c>
      <c r="C1" t="s">
        <v>60</v>
      </c>
      <c r="D1" t="s">
        <v>61</v>
      </c>
      <c r="E1" t="s">
        <v>62</v>
      </c>
      <c r="F1" t="s">
        <v>71</v>
      </c>
      <c r="G1" t="s">
        <v>63</v>
      </c>
    </row>
    <row r="2" spans="1:7" x14ac:dyDescent="0.35">
      <c r="A2">
        <v>1</v>
      </c>
      <c r="B2" t="s">
        <v>122</v>
      </c>
      <c r="C2">
        <v>1</v>
      </c>
      <c r="D2">
        <v>143</v>
      </c>
      <c r="E2">
        <v>0</v>
      </c>
      <c r="F2">
        <v>2672</v>
      </c>
      <c r="G2">
        <v>331</v>
      </c>
    </row>
    <row r="3" spans="1:7" x14ac:dyDescent="0.35">
      <c r="A3">
        <v>2</v>
      </c>
      <c r="B3" t="s">
        <v>152</v>
      </c>
      <c r="C3">
        <v>248</v>
      </c>
      <c r="D3">
        <v>376</v>
      </c>
      <c r="E3">
        <v>0</v>
      </c>
      <c r="F3">
        <v>165</v>
      </c>
      <c r="G3">
        <v>121</v>
      </c>
    </row>
    <row r="4" spans="1:7" x14ac:dyDescent="0.35">
      <c r="A4">
        <v>3</v>
      </c>
      <c r="B4" t="s">
        <v>123</v>
      </c>
      <c r="C4">
        <v>13</v>
      </c>
      <c r="D4">
        <v>15</v>
      </c>
      <c r="E4">
        <v>0</v>
      </c>
      <c r="F4">
        <v>206</v>
      </c>
      <c r="G4">
        <v>73</v>
      </c>
    </row>
    <row r="5" spans="1:7" x14ac:dyDescent="0.35">
      <c r="A5">
        <v>4</v>
      </c>
      <c r="B5" t="s">
        <v>134</v>
      </c>
      <c r="C5">
        <v>8</v>
      </c>
      <c r="D5">
        <v>14</v>
      </c>
      <c r="E5">
        <v>0</v>
      </c>
      <c r="F5">
        <v>28</v>
      </c>
      <c r="G5">
        <v>80</v>
      </c>
    </row>
    <row r="6" spans="1:7" x14ac:dyDescent="0.35">
      <c r="A6">
        <v>5</v>
      </c>
      <c r="B6" t="s">
        <v>155</v>
      </c>
      <c r="C6">
        <v>18</v>
      </c>
      <c r="D6">
        <v>0</v>
      </c>
      <c r="E6">
        <v>0</v>
      </c>
      <c r="F6">
        <v>47</v>
      </c>
      <c r="G6">
        <v>49</v>
      </c>
    </row>
    <row r="7" spans="1:7" x14ac:dyDescent="0.35">
      <c r="A7">
        <v>6</v>
      </c>
      <c r="B7" t="s">
        <v>102</v>
      </c>
      <c r="C7">
        <v>51</v>
      </c>
      <c r="D7">
        <v>39</v>
      </c>
      <c r="E7">
        <v>0</v>
      </c>
      <c r="F7">
        <v>326</v>
      </c>
      <c r="G7">
        <v>417</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1"/>
  <dimension ref="A1:C26"/>
  <sheetViews>
    <sheetView workbookViewId="0"/>
  </sheetViews>
  <sheetFormatPr defaultRowHeight="14.5" x14ac:dyDescent="0.35"/>
  <cols>
    <col min="1" max="1" width="7.26953125" bestFit="1" customWidth="1"/>
    <col min="2" max="2" width="26.7265625" bestFit="1" customWidth="1"/>
    <col min="3" max="3" width="21.1796875" bestFit="1" customWidth="1"/>
  </cols>
  <sheetData>
    <row r="1" spans="1:3" x14ac:dyDescent="0.35">
      <c r="A1" t="s">
        <v>106</v>
      </c>
      <c r="B1" t="s">
        <v>9</v>
      </c>
      <c r="C1" t="s">
        <v>107</v>
      </c>
    </row>
    <row r="2" spans="1:3" x14ac:dyDescent="0.35">
      <c r="A2">
        <v>737</v>
      </c>
      <c r="B2" t="s">
        <v>108</v>
      </c>
      <c r="C2" t="s">
        <v>161</v>
      </c>
    </row>
    <row r="3" spans="1:3" x14ac:dyDescent="0.35">
      <c r="A3">
        <v>745</v>
      </c>
      <c r="B3" t="s">
        <v>108</v>
      </c>
      <c r="C3" t="s">
        <v>162</v>
      </c>
    </row>
    <row r="4" spans="1:3" x14ac:dyDescent="0.35">
      <c r="A4">
        <v>738</v>
      </c>
      <c r="B4" t="s">
        <v>108</v>
      </c>
      <c r="C4" t="s">
        <v>163</v>
      </c>
    </row>
    <row r="5" spans="1:3" x14ac:dyDescent="0.35">
      <c r="A5">
        <v>749</v>
      </c>
      <c r="B5" t="s">
        <v>108</v>
      </c>
      <c r="C5" t="s">
        <v>164</v>
      </c>
    </row>
    <row r="6" spans="1:3" x14ac:dyDescent="0.35">
      <c r="A6">
        <v>733</v>
      </c>
      <c r="B6" t="s">
        <v>108</v>
      </c>
      <c r="C6" t="s">
        <v>165</v>
      </c>
    </row>
    <row r="7" spans="1:3" x14ac:dyDescent="0.35">
      <c r="A7">
        <v>5830</v>
      </c>
      <c r="B7" t="s">
        <v>5</v>
      </c>
      <c r="C7" t="s">
        <v>161</v>
      </c>
    </row>
    <row r="8" spans="1:3" x14ac:dyDescent="0.35">
      <c r="A8">
        <v>5833</v>
      </c>
      <c r="B8" t="s">
        <v>5</v>
      </c>
      <c r="C8" t="s">
        <v>162</v>
      </c>
    </row>
    <row r="9" spans="1:3" x14ac:dyDescent="0.35">
      <c r="A9">
        <v>5846</v>
      </c>
      <c r="B9" t="s">
        <v>5</v>
      </c>
      <c r="C9" t="s">
        <v>163</v>
      </c>
    </row>
    <row r="10" spans="1:3" x14ac:dyDescent="0.35">
      <c r="A10">
        <v>5890</v>
      </c>
      <c r="B10" t="s">
        <v>5</v>
      </c>
      <c r="C10" t="s">
        <v>164</v>
      </c>
    </row>
    <row r="11" spans="1:3" x14ac:dyDescent="0.35">
      <c r="A11">
        <v>5922</v>
      </c>
      <c r="B11" t="s">
        <v>5</v>
      </c>
      <c r="C11" t="s">
        <v>165</v>
      </c>
    </row>
    <row r="12" spans="1:3" x14ac:dyDescent="0.35">
      <c r="A12">
        <v>74</v>
      </c>
      <c r="B12" t="s">
        <v>6</v>
      </c>
      <c r="C12" t="s">
        <v>161</v>
      </c>
    </row>
    <row r="13" spans="1:3" x14ac:dyDescent="0.35">
      <c r="A13">
        <v>71</v>
      </c>
      <c r="B13" t="s">
        <v>6</v>
      </c>
      <c r="C13" t="s">
        <v>162</v>
      </c>
    </row>
    <row r="14" spans="1:3" x14ac:dyDescent="0.35">
      <c r="A14">
        <v>110</v>
      </c>
      <c r="B14" t="s">
        <v>6</v>
      </c>
      <c r="C14" t="s">
        <v>163</v>
      </c>
    </row>
    <row r="15" spans="1:3" x14ac:dyDescent="0.35">
      <c r="A15">
        <v>95</v>
      </c>
      <c r="B15" t="s">
        <v>6</v>
      </c>
      <c r="C15" t="s">
        <v>164</v>
      </c>
    </row>
    <row r="16" spans="1:3" x14ac:dyDescent="0.35">
      <c r="A16">
        <v>103</v>
      </c>
      <c r="B16" t="s">
        <v>6</v>
      </c>
      <c r="C16" t="s">
        <v>165</v>
      </c>
    </row>
    <row r="17" spans="1:3" x14ac:dyDescent="0.35">
      <c r="A17">
        <v>59</v>
      </c>
      <c r="B17" t="s">
        <v>7</v>
      </c>
      <c r="C17" t="s">
        <v>161</v>
      </c>
    </row>
    <row r="18" spans="1:3" x14ac:dyDescent="0.35">
      <c r="A18">
        <v>61</v>
      </c>
      <c r="B18" t="s">
        <v>7</v>
      </c>
      <c r="C18" t="s">
        <v>162</v>
      </c>
    </row>
    <row r="19" spans="1:3" x14ac:dyDescent="0.35">
      <c r="A19">
        <v>57</v>
      </c>
      <c r="B19" t="s">
        <v>7</v>
      </c>
      <c r="C19" t="s">
        <v>163</v>
      </c>
    </row>
    <row r="20" spans="1:3" x14ac:dyDescent="0.35">
      <c r="A20">
        <v>73</v>
      </c>
      <c r="B20" t="s">
        <v>7</v>
      </c>
      <c r="C20" t="s">
        <v>164</v>
      </c>
    </row>
    <row r="21" spans="1:3" x14ac:dyDescent="0.35">
      <c r="A21" s="2">
        <v>78</v>
      </c>
      <c r="B21" s="2" t="s">
        <v>7</v>
      </c>
      <c r="C21" s="2" t="s">
        <v>165</v>
      </c>
    </row>
    <row r="22" spans="1:3" x14ac:dyDescent="0.35">
      <c r="A22" s="2">
        <v>1</v>
      </c>
      <c r="B22" s="2" t="s">
        <v>132</v>
      </c>
      <c r="C22" s="2" t="s">
        <v>161</v>
      </c>
    </row>
    <row r="23" spans="1:3" x14ac:dyDescent="0.35">
      <c r="A23" s="2">
        <v>1</v>
      </c>
      <c r="B23" s="2" t="s">
        <v>132</v>
      </c>
      <c r="C23" s="2" t="s">
        <v>162</v>
      </c>
    </row>
    <row r="24" spans="1:3" x14ac:dyDescent="0.35">
      <c r="A24" s="2">
        <v>1</v>
      </c>
      <c r="B24" s="2" t="s">
        <v>132</v>
      </c>
      <c r="C24" s="2" t="s">
        <v>163</v>
      </c>
    </row>
    <row r="25" spans="1:3" x14ac:dyDescent="0.35">
      <c r="A25" s="2">
        <v>1</v>
      </c>
      <c r="B25" s="2" t="s">
        <v>132</v>
      </c>
      <c r="C25" s="2" t="s">
        <v>164</v>
      </c>
    </row>
    <row r="26" spans="1:3" x14ac:dyDescent="0.35">
      <c r="A26" s="2">
        <v>1</v>
      </c>
      <c r="B26" s="2" t="s">
        <v>132</v>
      </c>
      <c r="C26" s="2" t="s">
        <v>165</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C13"/>
  <sheetViews>
    <sheetView workbookViewId="0">
      <selection activeCell="B8" sqref="B8"/>
    </sheetView>
  </sheetViews>
  <sheetFormatPr defaultRowHeight="14.5" x14ac:dyDescent="0.35"/>
  <cols>
    <col min="1" max="1" width="21.7265625" bestFit="1" customWidth="1"/>
    <col min="2" max="2" width="8.54296875" bestFit="1" customWidth="1"/>
    <col min="3" max="3" width="14.81640625" bestFit="1" customWidth="1"/>
  </cols>
  <sheetData>
    <row r="1" spans="1:3" x14ac:dyDescent="0.35">
      <c r="A1" t="s">
        <v>109</v>
      </c>
      <c r="B1" t="s">
        <v>100</v>
      </c>
      <c r="C1" t="s">
        <v>110</v>
      </c>
    </row>
    <row r="2" spans="1:3" x14ac:dyDescent="0.35">
      <c r="A2" t="s">
        <v>111</v>
      </c>
      <c r="B2">
        <v>2169</v>
      </c>
      <c r="C2" t="s">
        <v>34</v>
      </c>
    </row>
    <row r="3" spans="1:3" x14ac:dyDescent="0.35">
      <c r="A3" t="s">
        <v>112</v>
      </c>
      <c r="B3">
        <v>20869</v>
      </c>
      <c r="C3" t="s">
        <v>34</v>
      </c>
    </row>
    <row r="4" spans="1:3" x14ac:dyDescent="0.35">
      <c r="A4" t="s">
        <v>113</v>
      </c>
      <c r="B4">
        <v>1685</v>
      </c>
      <c r="C4" t="s">
        <v>34</v>
      </c>
    </row>
    <row r="5" spans="1:3" x14ac:dyDescent="0.35">
      <c r="A5" t="s">
        <v>30</v>
      </c>
      <c r="B5">
        <v>36212</v>
      </c>
      <c r="C5" t="s">
        <v>34</v>
      </c>
    </row>
    <row r="6" spans="1:3" x14ac:dyDescent="0.35">
      <c r="A6" t="s">
        <v>111</v>
      </c>
      <c r="B6">
        <v>228</v>
      </c>
      <c r="C6" t="s">
        <v>24</v>
      </c>
    </row>
    <row r="7" spans="1:3" x14ac:dyDescent="0.35">
      <c r="A7" t="s">
        <v>112</v>
      </c>
      <c r="B7">
        <v>1883</v>
      </c>
      <c r="C7" t="s">
        <v>24</v>
      </c>
    </row>
    <row r="8" spans="1:3" x14ac:dyDescent="0.35">
      <c r="A8" t="s">
        <v>113</v>
      </c>
      <c r="B8">
        <v>181</v>
      </c>
      <c r="C8" t="s">
        <v>24</v>
      </c>
    </row>
    <row r="9" spans="1:3" x14ac:dyDescent="0.35">
      <c r="A9" t="s">
        <v>30</v>
      </c>
      <c r="B9">
        <v>4365</v>
      </c>
      <c r="C9" t="s">
        <v>24</v>
      </c>
    </row>
    <row r="10" spans="1:3" x14ac:dyDescent="0.35">
      <c r="A10" t="s">
        <v>111</v>
      </c>
      <c r="B10">
        <v>256</v>
      </c>
      <c r="C10" t="s">
        <v>35</v>
      </c>
    </row>
    <row r="11" spans="1:3" x14ac:dyDescent="0.35">
      <c r="A11" t="s">
        <v>112</v>
      </c>
      <c r="B11">
        <v>1205</v>
      </c>
      <c r="C11" t="s">
        <v>35</v>
      </c>
    </row>
    <row r="12" spans="1:3" x14ac:dyDescent="0.35">
      <c r="A12" t="s">
        <v>113</v>
      </c>
      <c r="B12">
        <v>123</v>
      </c>
      <c r="C12" t="s">
        <v>35</v>
      </c>
    </row>
    <row r="13" spans="1:3" x14ac:dyDescent="0.35">
      <c r="A13" t="s">
        <v>30</v>
      </c>
      <c r="B13">
        <v>1481</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3"/>
  <dimension ref="A1:D9"/>
  <sheetViews>
    <sheetView workbookViewId="0">
      <selection activeCell="A8" sqref="A8"/>
    </sheetView>
  </sheetViews>
  <sheetFormatPr defaultRowHeight="14.5" x14ac:dyDescent="0.35"/>
  <cols>
    <col min="1" max="1" width="8.54296875" bestFit="1" customWidth="1"/>
    <col min="2" max="2" width="76.54296875" bestFit="1" customWidth="1"/>
    <col min="3" max="3" width="18.81640625" bestFit="1" customWidth="1"/>
    <col min="4" max="4" width="5.26953125" bestFit="1" customWidth="1"/>
  </cols>
  <sheetData>
    <row r="1" spans="1:4" x14ac:dyDescent="0.35">
      <c r="A1" t="s">
        <v>100</v>
      </c>
      <c r="B1" t="s">
        <v>110</v>
      </c>
      <c r="C1" t="s">
        <v>98</v>
      </c>
      <c r="D1" t="s">
        <v>95</v>
      </c>
    </row>
    <row r="2" spans="1:4" x14ac:dyDescent="0.35">
      <c r="A2">
        <v>503</v>
      </c>
      <c r="B2" t="s">
        <v>133</v>
      </c>
      <c r="C2" t="s">
        <v>3</v>
      </c>
      <c r="D2">
        <v>1</v>
      </c>
    </row>
    <row r="3" spans="1:4" x14ac:dyDescent="0.35">
      <c r="A3">
        <v>416</v>
      </c>
      <c r="B3" t="s">
        <v>133</v>
      </c>
      <c r="C3" t="s">
        <v>77</v>
      </c>
      <c r="D3">
        <v>1</v>
      </c>
    </row>
    <row r="4" spans="1:4" x14ac:dyDescent="0.35">
      <c r="A4">
        <v>92</v>
      </c>
      <c r="B4" t="s">
        <v>166</v>
      </c>
      <c r="C4" t="s">
        <v>3</v>
      </c>
      <c r="D4">
        <v>2</v>
      </c>
    </row>
    <row r="5" spans="1:4" x14ac:dyDescent="0.35">
      <c r="A5">
        <v>60</v>
      </c>
      <c r="B5" t="s">
        <v>166</v>
      </c>
      <c r="C5" t="s">
        <v>77</v>
      </c>
      <c r="D5">
        <v>2</v>
      </c>
    </row>
    <row r="6" spans="1:4" x14ac:dyDescent="0.35">
      <c r="A6">
        <v>0</v>
      </c>
      <c r="B6" t="s">
        <v>167</v>
      </c>
      <c r="C6" t="s">
        <v>3</v>
      </c>
      <c r="D6">
        <v>3</v>
      </c>
    </row>
    <row r="7" spans="1:4" x14ac:dyDescent="0.35">
      <c r="A7">
        <v>0</v>
      </c>
      <c r="B7" t="s">
        <v>167</v>
      </c>
      <c r="C7" t="s">
        <v>77</v>
      </c>
      <c r="D7">
        <v>3</v>
      </c>
    </row>
    <row r="8" spans="1:4" x14ac:dyDescent="0.35">
      <c r="A8">
        <v>8</v>
      </c>
      <c r="B8" t="s">
        <v>168</v>
      </c>
      <c r="C8" t="s">
        <v>3</v>
      </c>
      <c r="D8">
        <v>4</v>
      </c>
    </row>
    <row r="9" spans="1:4" x14ac:dyDescent="0.35">
      <c r="A9">
        <v>9</v>
      </c>
      <c r="B9" t="s">
        <v>168</v>
      </c>
      <c r="C9" t="s">
        <v>77</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4"/>
  <dimension ref="A1:C13"/>
  <sheetViews>
    <sheetView workbookViewId="0"/>
  </sheetViews>
  <sheetFormatPr defaultRowHeight="14.5" x14ac:dyDescent="0.35"/>
  <cols>
    <col min="1" max="1" width="21.7265625" bestFit="1" customWidth="1"/>
    <col min="2" max="2" width="8.54296875" bestFit="1" customWidth="1"/>
    <col min="3" max="3" width="14.81640625" bestFit="1" customWidth="1"/>
  </cols>
  <sheetData>
    <row r="1" spans="1:3" x14ac:dyDescent="0.35">
      <c r="A1" t="s">
        <v>109</v>
      </c>
      <c r="B1" t="s">
        <v>100</v>
      </c>
      <c r="C1" t="s">
        <v>110</v>
      </c>
    </row>
    <row r="2" spans="1:3" x14ac:dyDescent="0.35">
      <c r="A2" t="s">
        <v>111</v>
      </c>
      <c r="B2">
        <v>14606</v>
      </c>
      <c r="C2" t="s">
        <v>34</v>
      </c>
    </row>
    <row r="3" spans="1:3" x14ac:dyDescent="0.35">
      <c r="A3" t="s">
        <v>112</v>
      </c>
      <c r="B3">
        <v>154780</v>
      </c>
      <c r="C3" t="s">
        <v>34</v>
      </c>
    </row>
    <row r="4" spans="1:3" x14ac:dyDescent="0.35">
      <c r="A4" t="s">
        <v>113</v>
      </c>
      <c r="B4">
        <v>10054</v>
      </c>
      <c r="C4" t="s">
        <v>34</v>
      </c>
    </row>
    <row r="5" spans="1:3" x14ac:dyDescent="0.35">
      <c r="A5" t="s">
        <v>30</v>
      </c>
      <c r="B5">
        <v>453860</v>
      </c>
      <c r="C5" t="s">
        <v>34</v>
      </c>
    </row>
    <row r="6" spans="1:3" x14ac:dyDescent="0.35">
      <c r="A6" t="s">
        <v>111</v>
      </c>
      <c r="B6">
        <v>1641</v>
      </c>
      <c r="C6" t="s">
        <v>24</v>
      </c>
    </row>
    <row r="7" spans="1:3" x14ac:dyDescent="0.35">
      <c r="A7" t="s">
        <v>112</v>
      </c>
      <c r="B7">
        <v>11822</v>
      </c>
      <c r="C7" t="s">
        <v>24</v>
      </c>
    </row>
    <row r="8" spans="1:3" x14ac:dyDescent="0.35">
      <c r="A8" t="s">
        <v>113</v>
      </c>
      <c r="B8">
        <v>1227</v>
      </c>
      <c r="C8" t="s">
        <v>24</v>
      </c>
    </row>
    <row r="9" spans="1:3" x14ac:dyDescent="0.35">
      <c r="A9" t="s">
        <v>30</v>
      </c>
      <c r="B9">
        <v>24048</v>
      </c>
      <c r="C9" t="s">
        <v>24</v>
      </c>
    </row>
    <row r="10" spans="1:3" x14ac:dyDescent="0.35">
      <c r="A10" t="s">
        <v>111</v>
      </c>
      <c r="B10">
        <v>1528</v>
      </c>
      <c r="C10" t="s">
        <v>35</v>
      </c>
    </row>
    <row r="11" spans="1:3" x14ac:dyDescent="0.35">
      <c r="A11" t="s">
        <v>112</v>
      </c>
      <c r="B11">
        <v>8580</v>
      </c>
      <c r="C11" t="s">
        <v>35</v>
      </c>
    </row>
    <row r="12" spans="1:3" x14ac:dyDescent="0.35">
      <c r="A12" t="s">
        <v>113</v>
      </c>
      <c r="B12">
        <v>915</v>
      </c>
      <c r="C12" t="s">
        <v>35</v>
      </c>
    </row>
    <row r="13" spans="1:3" x14ac:dyDescent="0.35">
      <c r="A13" t="s">
        <v>30</v>
      </c>
      <c r="B13">
        <v>15369</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5"/>
  <dimension ref="A1:D9"/>
  <sheetViews>
    <sheetView workbookViewId="0"/>
  </sheetViews>
  <sheetFormatPr defaultRowHeight="14.5" x14ac:dyDescent="0.35"/>
  <cols>
    <col min="1" max="1" width="8.54296875" bestFit="1" customWidth="1"/>
    <col min="2" max="2" width="76.54296875" bestFit="1" customWidth="1"/>
    <col min="3" max="3" width="18.81640625" bestFit="1" customWidth="1"/>
    <col min="4" max="4" width="5.26953125" bestFit="1" customWidth="1"/>
  </cols>
  <sheetData>
    <row r="1" spans="1:4" x14ac:dyDescent="0.35">
      <c r="A1" t="s">
        <v>100</v>
      </c>
      <c r="B1" t="s">
        <v>110</v>
      </c>
      <c r="C1" t="s">
        <v>98</v>
      </c>
      <c r="D1" t="s">
        <v>95</v>
      </c>
    </row>
    <row r="2" spans="1:4" x14ac:dyDescent="0.35">
      <c r="A2">
        <v>3201</v>
      </c>
      <c r="B2" t="s">
        <v>133</v>
      </c>
      <c r="C2" t="s">
        <v>3</v>
      </c>
      <c r="D2">
        <v>1</v>
      </c>
    </row>
    <row r="3" spans="1:4" x14ac:dyDescent="0.35">
      <c r="A3">
        <v>2688</v>
      </c>
      <c r="B3" t="s">
        <v>133</v>
      </c>
      <c r="C3" t="s">
        <v>77</v>
      </c>
      <c r="D3">
        <v>1</v>
      </c>
    </row>
    <row r="4" spans="1:4" x14ac:dyDescent="0.35">
      <c r="A4">
        <v>452</v>
      </c>
      <c r="B4" t="s">
        <v>166</v>
      </c>
      <c r="C4" t="s">
        <v>3</v>
      </c>
      <c r="D4">
        <v>2</v>
      </c>
    </row>
    <row r="5" spans="1:4" x14ac:dyDescent="0.35">
      <c r="A5">
        <v>359</v>
      </c>
      <c r="B5" t="s">
        <v>166</v>
      </c>
      <c r="C5" t="s">
        <v>77</v>
      </c>
      <c r="D5">
        <v>2</v>
      </c>
    </row>
    <row r="6" spans="1:4" x14ac:dyDescent="0.35">
      <c r="A6">
        <v>0</v>
      </c>
      <c r="B6" t="s">
        <v>167</v>
      </c>
      <c r="C6" t="s">
        <v>3</v>
      </c>
      <c r="D6">
        <v>3</v>
      </c>
    </row>
    <row r="7" spans="1:4" x14ac:dyDescent="0.35">
      <c r="A7">
        <v>3</v>
      </c>
      <c r="B7" t="s">
        <v>167</v>
      </c>
      <c r="C7" t="s">
        <v>77</v>
      </c>
      <c r="D7">
        <v>3</v>
      </c>
    </row>
    <row r="8" spans="1:4" x14ac:dyDescent="0.35">
      <c r="A8">
        <v>50</v>
      </c>
      <c r="B8" t="s">
        <v>168</v>
      </c>
      <c r="C8" t="s">
        <v>3</v>
      </c>
      <c r="D8">
        <v>4</v>
      </c>
    </row>
    <row r="9" spans="1:4" x14ac:dyDescent="0.35">
      <c r="A9">
        <v>34</v>
      </c>
      <c r="B9" t="s">
        <v>168</v>
      </c>
      <c r="C9" t="s">
        <v>77</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6"/>
  <dimension ref="A1:E145"/>
  <sheetViews>
    <sheetView topLeftCell="A105" workbookViewId="0">
      <selection activeCell="C124" sqref="C124"/>
    </sheetView>
  </sheetViews>
  <sheetFormatPr defaultRowHeight="14.5" x14ac:dyDescent="0.35"/>
  <cols>
    <col min="1" max="1" width="5.26953125" bestFit="1" customWidth="1"/>
    <col min="2" max="2" width="41.1796875" bestFit="1" customWidth="1"/>
    <col min="3" max="3" width="8.54296875" bestFit="1" customWidth="1"/>
    <col min="4" max="4" width="41.26953125" bestFit="1" customWidth="1"/>
    <col min="5" max="5" width="10" bestFit="1" customWidth="1"/>
  </cols>
  <sheetData>
    <row r="1" spans="1:5" x14ac:dyDescent="0.35">
      <c r="A1" t="s">
        <v>95</v>
      </c>
      <c r="B1" t="s">
        <v>2</v>
      </c>
      <c r="C1" t="s">
        <v>100</v>
      </c>
      <c r="D1" t="s">
        <v>110</v>
      </c>
      <c r="E1" t="s">
        <v>114</v>
      </c>
    </row>
    <row r="2" spans="1:5" x14ac:dyDescent="0.35">
      <c r="A2">
        <v>1</v>
      </c>
      <c r="B2" t="s">
        <v>34</v>
      </c>
      <c r="C2">
        <v>10181</v>
      </c>
      <c r="D2" t="s">
        <v>115</v>
      </c>
      <c r="E2">
        <v>1</v>
      </c>
    </row>
    <row r="3" spans="1:5" x14ac:dyDescent="0.35">
      <c r="A3">
        <v>2</v>
      </c>
      <c r="B3" t="s">
        <v>35</v>
      </c>
      <c r="C3">
        <v>800</v>
      </c>
      <c r="D3" t="s">
        <v>115</v>
      </c>
      <c r="E3">
        <v>1</v>
      </c>
    </row>
    <row r="4" spans="1:5" x14ac:dyDescent="0.35">
      <c r="A4">
        <v>3</v>
      </c>
      <c r="B4" t="s">
        <v>36</v>
      </c>
      <c r="C4">
        <v>961</v>
      </c>
      <c r="D4" t="s">
        <v>115</v>
      </c>
      <c r="E4">
        <v>1</v>
      </c>
    </row>
    <row r="5" spans="1:5" x14ac:dyDescent="0.35">
      <c r="A5">
        <v>4</v>
      </c>
      <c r="B5" t="s">
        <v>37</v>
      </c>
      <c r="C5">
        <v>21</v>
      </c>
      <c r="D5" t="s">
        <v>115</v>
      </c>
      <c r="E5">
        <v>1</v>
      </c>
    </row>
    <row r="6" spans="1:5" x14ac:dyDescent="0.35">
      <c r="A6">
        <v>5</v>
      </c>
      <c r="B6" t="s">
        <v>38</v>
      </c>
      <c r="C6">
        <v>4</v>
      </c>
      <c r="D6" t="s">
        <v>115</v>
      </c>
      <c r="E6">
        <v>1</v>
      </c>
    </row>
    <row r="7" spans="1:5" x14ac:dyDescent="0.35">
      <c r="A7">
        <v>6</v>
      </c>
      <c r="B7" t="s">
        <v>46</v>
      </c>
      <c r="C7">
        <v>7</v>
      </c>
      <c r="D7" t="s">
        <v>115</v>
      </c>
      <c r="E7">
        <v>1</v>
      </c>
    </row>
    <row r="8" spans="1:5" x14ac:dyDescent="0.35">
      <c r="A8">
        <v>7</v>
      </c>
      <c r="B8" t="s">
        <v>116</v>
      </c>
      <c r="C8">
        <v>3</v>
      </c>
      <c r="D8" t="s">
        <v>115</v>
      </c>
      <c r="E8">
        <v>1</v>
      </c>
    </row>
    <row r="9" spans="1:5" x14ac:dyDescent="0.35">
      <c r="A9">
        <v>8</v>
      </c>
      <c r="B9" t="s">
        <v>4</v>
      </c>
      <c r="C9">
        <v>1</v>
      </c>
      <c r="D9" t="s">
        <v>115</v>
      </c>
      <c r="E9">
        <v>1</v>
      </c>
    </row>
    <row r="10" spans="1:5" x14ac:dyDescent="0.35">
      <c r="A10">
        <v>9</v>
      </c>
      <c r="B10" t="s">
        <v>39</v>
      </c>
      <c r="C10">
        <v>12</v>
      </c>
      <c r="D10" t="s">
        <v>115</v>
      </c>
      <c r="E10">
        <v>1</v>
      </c>
    </row>
    <row r="11" spans="1:5" x14ac:dyDescent="0.35">
      <c r="A11">
        <v>10</v>
      </c>
      <c r="B11" t="s">
        <v>40</v>
      </c>
      <c r="C11">
        <v>5</v>
      </c>
      <c r="D11" t="s">
        <v>115</v>
      </c>
      <c r="E11">
        <v>1</v>
      </c>
    </row>
    <row r="12" spans="1:5" x14ac:dyDescent="0.35">
      <c r="A12">
        <v>11</v>
      </c>
      <c r="B12" t="s">
        <v>41</v>
      </c>
      <c r="C12">
        <v>2583</v>
      </c>
      <c r="D12" t="s">
        <v>115</v>
      </c>
      <c r="E12">
        <v>1</v>
      </c>
    </row>
    <row r="13" spans="1:5" x14ac:dyDescent="0.35">
      <c r="A13">
        <v>12</v>
      </c>
      <c r="B13" t="s">
        <v>42</v>
      </c>
      <c r="C13">
        <v>0</v>
      </c>
      <c r="D13" t="s">
        <v>115</v>
      </c>
      <c r="E13">
        <v>1</v>
      </c>
    </row>
    <row r="14" spans="1:5" x14ac:dyDescent="0.35">
      <c r="A14">
        <v>13</v>
      </c>
      <c r="B14" t="s">
        <v>11</v>
      </c>
      <c r="C14">
        <v>25</v>
      </c>
      <c r="D14" t="s">
        <v>115</v>
      </c>
      <c r="E14">
        <v>1</v>
      </c>
    </row>
    <row r="15" spans="1:5" x14ac:dyDescent="0.35">
      <c r="A15">
        <v>14</v>
      </c>
      <c r="B15" t="s">
        <v>43</v>
      </c>
      <c r="C15">
        <v>91</v>
      </c>
      <c r="D15" t="s">
        <v>115</v>
      </c>
      <c r="E15">
        <v>1</v>
      </c>
    </row>
    <row r="16" spans="1:5" x14ac:dyDescent="0.35">
      <c r="A16">
        <v>15</v>
      </c>
      <c r="B16" t="s">
        <v>44</v>
      </c>
      <c r="C16">
        <v>3</v>
      </c>
      <c r="D16" t="s">
        <v>115</v>
      </c>
      <c r="E16">
        <v>1</v>
      </c>
    </row>
    <row r="17" spans="1:5" x14ac:dyDescent="0.35">
      <c r="A17">
        <v>16</v>
      </c>
      <c r="B17" t="s">
        <v>45</v>
      </c>
      <c r="C17">
        <v>7</v>
      </c>
      <c r="D17" t="s">
        <v>115</v>
      </c>
      <c r="E17">
        <v>1</v>
      </c>
    </row>
    <row r="18" spans="1:5" x14ac:dyDescent="0.35">
      <c r="A18">
        <v>1</v>
      </c>
      <c r="B18" t="s">
        <v>34</v>
      </c>
      <c r="C18">
        <v>2478</v>
      </c>
      <c r="D18" t="s">
        <v>12</v>
      </c>
      <c r="E18">
        <v>2</v>
      </c>
    </row>
    <row r="19" spans="1:5" x14ac:dyDescent="0.35">
      <c r="A19">
        <v>2</v>
      </c>
      <c r="B19" t="s">
        <v>35</v>
      </c>
      <c r="C19">
        <v>429</v>
      </c>
      <c r="D19" t="s">
        <v>12</v>
      </c>
      <c r="E19">
        <v>2</v>
      </c>
    </row>
    <row r="20" spans="1:5" x14ac:dyDescent="0.35">
      <c r="A20">
        <v>3</v>
      </c>
      <c r="B20" t="s">
        <v>36</v>
      </c>
      <c r="C20">
        <v>486</v>
      </c>
      <c r="D20" t="s">
        <v>12</v>
      </c>
      <c r="E20">
        <v>2</v>
      </c>
    </row>
    <row r="21" spans="1:5" x14ac:dyDescent="0.35">
      <c r="A21">
        <v>4</v>
      </c>
      <c r="B21" t="s">
        <v>37</v>
      </c>
      <c r="C21">
        <v>13</v>
      </c>
      <c r="D21" t="s">
        <v>12</v>
      </c>
      <c r="E21">
        <v>2</v>
      </c>
    </row>
    <row r="22" spans="1:5" x14ac:dyDescent="0.35">
      <c r="A22">
        <v>5</v>
      </c>
      <c r="B22" t="s">
        <v>38</v>
      </c>
      <c r="C22">
        <v>2</v>
      </c>
      <c r="D22" t="s">
        <v>12</v>
      </c>
      <c r="E22">
        <v>2</v>
      </c>
    </row>
    <row r="23" spans="1:5" x14ac:dyDescent="0.35">
      <c r="A23">
        <v>6</v>
      </c>
      <c r="B23" t="s">
        <v>46</v>
      </c>
      <c r="C23">
        <v>3</v>
      </c>
      <c r="D23" t="s">
        <v>12</v>
      </c>
      <c r="E23">
        <v>2</v>
      </c>
    </row>
    <row r="24" spans="1:5" x14ac:dyDescent="0.35">
      <c r="A24">
        <v>7</v>
      </c>
      <c r="B24" t="s">
        <v>116</v>
      </c>
      <c r="C24">
        <v>0</v>
      </c>
      <c r="D24" t="s">
        <v>12</v>
      </c>
      <c r="E24">
        <v>2</v>
      </c>
    </row>
    <row r="25" spans="1:5" x14ac:dyDescent="0.35">
      <c r="A25">
        <v>8</v>
      </c>
      <c r="B25" t="s">
        <v>4</v>
      </c>
      <c r="C25">
        <v>0</v>
      </c>
      <c r="D25" t="s">
        <v>12</v>
      </c>
      <c r="E25">
        <v>2</v>
      </c>
    </row>
    <row r="26" spans="1:5" x14ac:dyDescent="0.35">
      <c r="A26">
        <v>9</v>
      </c>
      <c r="B26" t="s">
        <v>39</v>
      </c>
      <c r="C26">
        <v>0</v>
      </c>
      <c r="D26" t="s">
        <v>12</v>
      </c>
      <c r="E26">
        <v>2</v>
      </c>
    </row>
    <row r="27" spans="1:5" x14ac:dyDescent="0.35">
      <c r="A27">
        <v>10</v>
      </c>
      <c r="B27" t="s">
        <v>40</v>
      </c>
      <c r="C27">
        <v>0</v>
      </c>
      <c r="D27" t="s">
        <v>12</v>
      </c>
      <c r="E27">
        <v>2</v>
      </c>
    </row>
    <row r="28" spans="1:5" x14ac:dyDescent="0.35">
      <c r="A28">
        <v>11</v>
      </c>
      <c r="B28" t="s">
        <v>41</v>
      </c>
      <c r="C28">
        <v>4</v>
      </c>
      <c r="D28" t="s">
        <v>12</v>
      </c>
      <c r="E28">
        <v>2</v>
      </c>
    </row>
    <row r="29" spans="1:5" x14ac:dyDescent="0.35">
      <c r="A29">
        <v>12</v>
      </c>
      <c r="B29" t="s">
        <v>42</v>
      </c>
      <c r="C29">
        <v>0</v>
      </c>
      <c r="D29" t="s">
        <v>12</v>
      </c>
      <c r="E29">
        <v>2</v>
      </c>
    </row>
    <row r="30" spans="1:5" x14ac:dyDescent="0.35">
      <c r="A30">
        <v>13</v>
      </c>
      <c r="B30" t="s">
        <v>11</v>
      </c>
      <c r="C30">
        <v>8</v>
      </c>
      <c r="D30" t="s">
        <v>12</v>
      </c>
      <c r="E30">
        <v>2</v>
      </c>
    </row>
    <row r="31" spans="1:5" x14ac:dyDescent="0.35">
      <c r="A31">
        <v>14</v>
      </c>
      <c r="B31" t="s">
        <v>43</v>
      </c>
      <c r="C31">
        <v>71</v>
      </c>
      <c r="D31" t="s">
        <v>12</v>
      </c>
      <c r="E31">
        <v>2</v>
      </c>
    </row>
    <row r="32" spans="1:5" x14ac:dyDescent="0.35">
      <c r="A32">
        <v>15</v>
      </c>
      <c r="B32" t="s">
        <v>44</v>
      </c>
      <c r="C32">
        <v>1</v>
      </c>
      <c r="D32" t="s">
        <v>12</v>
      </c>
      <c r="E32">
        <v>2</v>
      </c>
    </row>
    <row r="33" spans="1:5" x14ac:dyDescent="0.35">
      <c r="A33">
        <v>16</v>
      </c>
      <c r="B33" t="s">
        <v>45</v>
      </c>
      <c r="C33">
        <v>3</v>
      </c>
      <c r="D33" t="s">
        <v>12</v>
      </c>
      <c r="E33">
        <v>2</v>
      </c>
    </row>
    <row r="34" spans="1:5" x14ac:dyDescent="0.35">
      <c r="A34">
        <v>1</v>
      </c>
      <c r="B34" t="s">
        <v>34</v>
      </c>
      <c r="C34">
        <v>4357</v>
      </c>
      <c r="D34" t="s">
        <v>94</v>
      </c>
      <c r="E34">
        <v>3</v>
      </c>
    </row>
    <row r="35" spans="1:5" x14ac:dyDescent="0.35">
      <c r="A35">
        <v>2</v>
      </c>
      <c r="B35" t="s">
        <v>35</v>
      </c>
      <c r="C35">
        <v>126</v>
      </c>
      <c r="D35" t="s">
        <v>94</v>
      </c>
      <c r="E35">
        <v>3</v>
      </c>
    </row>
    <row r="36" spans="1:5" x14ac:dyDescent="0.35">
      <c r="A36">
        <v>3</v>
      </c>
      <c r="B36" t="s">
        <v>36</v>
      </c>
      <c r="C36">
        <v>138</v>
      </c>
      <c r="D36" t="s">
        <v>94</v>
      </c>
      <c r="E36">
        <v>3</v>
      </c>
    </row>
    <row r="37" spans="1:5" x14ac:dyDescent="0.35">
      <c r="A37">
        <v>4</v>
      </c>
      <c r="B37" t="s">
        <v>37</v>
      </c>
      <c r="C37">
        <v>0</v>
      </c>
      <c r="D37" t="s">
        <v>94</v>
      </c>
      <c r="E37">
        <v>3</v>
      </c>
    </row>
    <row r="38" spans="1:5" x14ac:dyDescent="0.35">
      <c r="A38">
        <v>5</v>
      </c>
      <c r="B38" t="s">
        <v>38</v>
      </c>
      <c r="C38">
        <v>1</v>
      </c>
      <c r="D38" t="s">
        <v>94</v>
      </c>
      <c r="E38">
        <v>3</v>
      </c>
    </row>
    <row r="39" spans="1:5" x14ac:dyDescent="0.35">
      <c r="A39">
        <v>6</v>
      </c>
      <c r="B39" t="s">
        <v>46</v>
      </c>
      <c r="C39">
        <v>2</v>
      </c>
      <c r="D39" t="s">
        <v>94</v>
      </c>
      <c r="E39">
        <v>3</v>
      </c>
    </row>
    <row r="40" spans="1:5" x14ac:dyDescent="0.35">
      <c r="A40">
        <v>7</v>
      </c>
      <c r="B40" t="s">
        <v>116</v>
      </c>
      <c r="C40">
        <v>0</v>
      </c>
      <c r="D40" t="s">
        <v>94</v>
      </c>
      <c r="E40">
        <v>3</v>
      </c>
    </row>
    <row r="41" spans="1:5" x14ac:dyDescent="0.35">
      <c r="A41">
        <v>8</v>
      </c>
      <c r="B41" t="s">
        <v>4</v>
      </c>
      <c r="C41">
        <v>0</v>
      </c>
      <c r="D41" t="s">
        <v>94</v>
      </c>
      <c r="E41">
        <v>3</v>
      </c>
    </row>
    <row r="42" spans="1:5" x14ac:dyDescent="0.35">
      <c r="A42">
        <v>9</v>
      </c>
      <c r="B42" t="s">
        <v>39</v>
      </c>
      <c r="C42">
        <v>0</v>
      </c>
      <c r="D42" t="s">
        <v>94</v>
      </c>
      <c r="E42">
        <v>3</v>
      </c>
    </row>
    <row r="43" spans="1:5" x14ac:dyDescent="0.35">
      <c r="A43">
        <v>10</v>
      </c>
      <c r="B43" t="s">
        <v>40</v>
      </c>
      <c r="C43">
        <v>0</v>
      </c>
      <c r="D43" t="s">
        <v>94</v>
      </c>
      <c r="E43">
        <v>3</v>
      </c>
    </row>
    <row r="44" spans="1:5" x14ac:dyDescent="0.35">
      <c r="A44">
        <v>11</v>
      </c>
      <c r="B44" t="s">
        <v>41</v>
      </c>
      <c r="C44">
        <v>0</v>
      </c>
      <c r="D44" t="s">
        <v>94</v>
      </c>
      <c r="E44">
        <v>3</v>
      </c>
    </row>
    <row r="45" spans="1:5" x14ac:dyDescent="0.35">
      <c r="A45">
        <v>12</v>
      </c>
      <c r="B45" t="s">
        <v>42</v>
      </c>
      <c r="C45">
        <v>0</v>
      </c>
      <c r="D45" t="s">
        <v>94</v>
      </c>
      <c r="E45">
        <v>3</v>
      </c>
    </row>
    <row r="46" spans="1:5" x14ac:dyDescent="0.35">
      <c r="A46">
        <v>13</v>
      </c>
      <c r="B46" t="s">
        <v>11</v>
      </c>
      <c r="C46">
        <v>0</v>
      </c>
      <c r="D46" t="s">
        <v>94</v>
      </c>
      <c r="E46">
        <v>3</v>
      </c>
    </row>
    <row r="47" spans="1:5" x14ac:dyDescent="0.35">
      <c r="A47">
        <v>14</v>
      </c>
      <c r="B47" t="s">
        <v>43</v>
      </c>
      <c r="C47">
        <v>7</v>
      </c>
      <c r="D47" t="s">
        <v>94</v>
      </c>
      <c r="E47">
        <v>3</v>
      </c>
    </row>
    <row r="48" spans="1:5" x14ac:dyDescent="0.35">
      <c r="A48">
        <v>15</v>
      </c>
      <c r="B48" t="s">
        <v>44</v>
      </c>
      <c r="C48">
        <v>1</v>
      </c>
      <c r="D48" t="s">
        <v>94</v>
      </c>
      <c r="E48">
        <v>3</v>
      </c>
    </row>
    <row r="49" spans="1:5" x14ac:dyDescent="0.35">
      <c r="A49">
        <v>16</v>
      </c>
      <c r="B49" t="s">
        <v>45</v>
      </c>
      <c r="C49">
        <v>0</v>
      </c>
      <c r="D49" t="s">
        <v>94</v>
      </c>
      <c r="E49">
        <v>3</v>
      </c>
    </row>
    <row r="50" spans="1:5" x14ac:dyDescent="0.35">
      <c r="A50">
        <v>1</v>
      </c>
      <c r="B50" t="s">
        <v>34</v>
      </c>
      <c r="C50">
        <v>3176</v>
      </c>
      <c r="D50" t="s">
        <v>84</v>
      </c>
      <c r="E50">
        <v>4</v>
      </c>
    </row>
    <row r="51" spans="1:5" x14ac:dyDescent="0.35">
      <c r="A51">
        <v>2</v>
      </c>
      <c r="B51" t="s">
        <v>35</v>
      </c>
      <c r="C51">
        <v>96</v>
      </c>
      <c r="D51" t="s">
        <v>84</v>
      </c>
      <c r="E51">
        <v>4</v>
      </c>
    </row>
    <row r="52" spans="1:5" x14ac:dyDescent="0.35">
      <c r="A52">
        <v>3</v>
      </c>
      <c r="B52" t="s">
        <v>36</v>
      </c>
      <c r="C52">
        <v>153</v>
      </c>
      <c r="D52" t="s">
        <v>84</v>
      </c>
      <c r="E52">
        <v>4</v>
      </c>
    </row>
    <row r="53" spans="1:5" x14ac:dyDescent="0.35">
      <c r="A53">
        <v>4</v>
      </c>
      <c r="B53" t="s">
        <v>37</v>
      </c>
      <c r="C53">
        <v>0</v>
      </c>
      <c r="D53" t="s">
        <v>84</v>
      </c>
      <c r="E53">
        <v>4</v>
      </c>
    </row>
    <row r="54" spans="1:5" x14ac:dyDescent="0.35">
      <c r="A54">
        <v>5</v>
      </c>
      <c r="B54" t="s">
        <v>38</v>
      </c>
      <c r="C54">
        <v>3</v>
      </c>
      <c r="D54" t="s">
        <v>84</v>
      </c>
      <c r="E54">
        <v>4</v>
      </c>
    </row>
    <row r="55" spans="1:5" x14ac:dyDescent="0.35">
      <c r="A55">
        <v>6</v>
      </c>
      <c r="B55" t="s">
        <v>46</v>
      </c>
      <c r="C55">
        <v>2</v>
      </c>
      <c r="D55" t="s">
        <v>84</v>
      </c>
      <c r="E55">
        <v>4</v>
      </c>
    </row>
    <row r="56" spans="1:5" x14ac:dyDescent="0.35">
      <c r="A56">
        <v>7</v>
      </c>
      <c r="B56" t="s">
        <v>116</v>
      </c>
      <c r="C56">
        <v>2</v>
      </c>
      <c r="D56" t="s">
        <v>84</v>
      </c>
      <c r="E56">
        <v>4</v>
      </c>
    </row>
    <row r="57" spans="1:5" x14ac:dyDescent="0.35">
      <c r="A57">
        <v>8</v>
      </c>
      <c r="B57" t="s">
        <v>4</v>
      </c>
      <c r="C57">
        <v>0</v>
      </c>
      <c r="D57" t="s">
        <v>84</v>
      </c>
      <c r="E57">
        <v>4</v>
      </c>
    </row>
    <row r="58" spans="1:5" x14ac:dyDescent="0.35">
      <c r="A58">
        <v>9</v>
      </c>
      <c r="B58" t="s">
        <v>39</v>
      </c>
      <c r="C58">
        <v>0</v>
      </c>
      <c r="D58" t="s">
        <v>84</v>
      </c>
      <c r="E58">
        <v>4</v>
      </c>
    </row>
    <row r="59" spans="1:5" x14ac:dyDescent="0.35">
      <c r="A59">
        <v>10</v>
      </c>
      <c r="B59" t="s">
        <v>40</v>
      </c>
      <c r="C59">
        <v>0</v>
      </c>
      <c r="D59" t="s">
        <v>84</v>
      </c>
      <c r="E59">
        <v>4</v>
      </c>
    </row>
    <row r="60" spans="1:5" x14ac:dyDescent="0.35">
      <c r="A60">
        <v>11</v>
      </c>
      <c r="B60" t="s">
        <v>41</v>
      </c>
      <c r="C60">
        <v>0</v>
      </c>
      <c r="D60" t="s">
        <v>84</v>
      </c>
      <c r="E60">
        <v>4</v>
      </c>
    </row>
    <row r="61" spans="1:5" x14ac:dyDescent="0.35">
      <c r="A61">
        <v>12</v>
      </c>
      <c r="B61" t="s">
        <v>42</v>
      </c>
      <c r="C61">
        <v>0</v>
      </c>
      <c r="D61" t="s">
        <v>84</v>
      </c>
      <c r="E61">
        <v>4</v>
      </c>
    </row>
    <row r="62" spans="1:5" x14ac:dyDescent="0.35">
      <c r="A62">
        <v>13</v>
      </c>
      <c r="B62" t="s">
        <v>11</v>
      </c>
      <c r="C62">
        <v>0</v>
      </c>
      <c r="D62" t="s">
        <v>84</v>
      </c>
      <c r="E62">
        <v>4</v>
      </c>
    </row>
    <row r="63" spans="1:5" x14ac:dyDescent="0.35">
      <c r="A63">
        <v>14</v>
      </c>
      <c r="B63" t="s">
        <v>43</v>
      </c>
      <c r="C63">
        <v>9</v>
      </c>
      <c r="D63" t="s">
        <v>84</v>
      </c>
      <c r="E63">
        <v>4</v>
      </c>
    </row>
    <row r="64" spans="1:5" x14ac:dyDescent="0.35">
      <c r="A64">
        <v>15</v>
      </c>
      <c r="B64" t="s">
        <v>44</v>
      </c>
      <c r="C64">
        <v>0</v>
      </c>
      <c r="D64" t="s">
        <v>84</v>
      </c>
      <c r="E64">
        <v>4</v>
      </c>
    </row>
    <row r="65" spans="1:5" x14ac:dyDescent="0.35">
      <c r="A65">
        <v>16</v>
      </c>
      <c r="B65" t="s">
        <v>45</v>
      </c>
      <c r="C65">
        <v>0</v>
      </c>
      <c r="D65" t="s">
        <v>84</v>
      </c>
      <c r="E65">
        <v>4</v>
      </c>
    </row>
    <row r="66" spans="1:5" x14ac:dyDescent="0.35">
      <c r="A66">
        <v>1</v>
      </c>
      <c r="B66" t="s">
        <v>34</v>
      </c>
      <c r="C66">
        <v>184</v>
      </c>
      <c r="D66" t="s">
        <v>117</v>
      </c>
      <c r="E66">
        <v>5</v>
      </c>
    </row>
    <row r="67" spans="1:5" x14ac:dyDescent="0.35">
      <c r="A67">
        <v>2</v>
      </c>
      <c r="B67" t="s">
        <v>35</v>
      </c>
      <c r="C67">
        <v>8</v>
      </c>
      <c r="D67" t="s">
        <v>117</v>
      </c>
      <c r="E67">
        <v>5</v>
      </c>
    </row>
    <row r="68" spans="1:5" x14ac:dyDescent="0.35">
      <c r="A68">
        <v>3</v>
      </c>
      <c r="B68" t="s">
        <v>36</v>
      </c>
      <c r="C68">
        <v>26</v>
      </c>
      <c r="D68" t="s">
        <v>117</v>
      </c>
      <c r="E68">
        <v>5</v>
      </c>
    </row>
    <row r="69" spans="1:5" x14ac:dyDescent="0.35">
      <c r="A69">
        <v>4</v>
      </c>
      <c r="B69" t="s">
        <v>37</v>
      </c>
      <c r="C69">
        <v>0</v>
      </c>
      <c r="D69" t="s">
        <v>117</v>
      </c>
      <c r="E69">
        <v>5</v>
      </c>
    </row>
    <row r="70" spans="1:5" x14ac:dyDescent="0.35">
      <c r="A70">
        <v>5</v>
      </c>
      <c r="B70" t="s">
        <v>38</v>
      </c>
      <c r="C70">
        <v>0</v>
      </c>
      <c r="D70" t="s">
        <v>117</v>
      </c>
      <c r="E70">
        <v>5</v>
      </c>
    </row>
    <row r="71" spans="1:5" x14ac:dyDescent="0.35">
      <c r="A71">
        <v>6</v>
      </c>
      <c r="B71" t="s">
        <v>46</v>
      </c>
      <c r="C71">
        <v>1</v>
      </c>
      <c r="D71" t="s">
        <v>117</v>
      </c>
      <c r="E71">
        <v>5</v>
      </c>
    </row>
    <row r="72" spans="1:5" x14ac:dyDescent="0.35">
      <c r="A72">
        <v>7</v>
      </c>
      <c r="B72" t="s">
        <v>116</v>
      </c>
      <c r="C72">
        <v>0</v>
      </c>
      <c r="D72" t="s">
        <v>117</v>
      </c>
      <c r="E72">
        <v>5</v>
      </c>
    </row>
    <row r="73" spans="1:5" x14ac:dyDescent="0.35">
      <c r="A73">
        <v>8</v>
      </c>
      <c r="B73" t="s">
        <v>4</v>
      </c>
      <c r="C73">
        <v>0</v>
      </c>
      <c r="D73" t="s">
        <v>117</v>
      </c>
      <c r="E73">
        <v>5</v>
      </c>
    </row>
    <row r="74" spans="1:5" x14ac:dyDescent="0.35">
      <c r="A74">
        <v>9</v>
      </c>
      <c r="B74" t="s">
        <v>39</v>
      </c>
      <c r="C74">
        <v>0</v>
      </c>
      <c r="D74" t="s">
        <v>117</v>
      </c>
      <c r="E74">
        <v>5</v>
      </c>
    </row>
    <row r="75" spans="1:5" x14ac:dyDescent="0.35">
      <c r="A75">
        <v>10</v>
      </c>
      <c r="B75" t="s">
        <v>40</v>
      </c>
      <c r="C75">
        <v>0</v>
      </c>
      <c r="D75" t="s">
        <v>117</v>
      </c>
      <c r="E75">
        <v>5</v>
      </c>
    </row>
    <row r="76" spans="1:5" x14ac:dyDescent="0.35">
      <c r="A76">
        <v>11</v>
      </c>
      <c r="B76" t="s">
        <v>41</v>
      </c>
      <c r="C76">
        <v>5</v>
      </c>
      <c r="D76" t="s">
        <v>117</v>
      </c>
      <c r="E76">
        <v>5</v>
      </c>
    </row>
    <row r="77" spans="1:5" x14ac:dyDescent="0.35">
      <c r="A77">
        <v>12</v>
      </c>
      <c r="B77" t="s">
        <v>42</v>
      </c>
      <c r="C77">
        <v>0</v>
      </c>
      <c r="D77" t="s">
        <v>117</v>
      </c>
      <c r="E77">
        <v>5</v>
      </c>
    </row>
    <row r="78" spans="1:5" x14ac:dyDescent="0.35">
      <c r="A78">
        <v>13</v>
      </c>
      <c r="B78" t="s">
        <v>11</v>
      </c>
      <c r="C78">
        <v>18</v>
      </c>
      <c r="D78" t="s">
        <v>117</v>
      </c>
      <c r="E78">
        <v>5</v>
      </c>
    </row>
    <row r="79" spans="1:5" x14ac:dyDescent="0.35">
      <c r="A79">
        <v>14</v>
      </c>
      <c r="B79" t="s">
        <v>43</v>
      </c>
      <c r="C79">
        <v>4</v>
      </c>
      <c r="D79" t="s">
        <v>117</v>
      </c>
      <c r="E79">
        <v>5</v>
      </c>
    </row>
    <row r="80" spans="1:5" x14ac:dyDescent="0.35">
      <c r="A80">
        <v>15</v>
      </c>
      <c r="B80" t="s">
        <v>44</v>
      </c>
      <c r="C80">
        <v>0</v>
      </c>
      <c r="D80" t="s">
        <v>117</v>
      </c>
      <c r="E80">
        <v>5</v>
      </c>
    </row>
    <row r="81" spans="1:5" x14ac:dyDescent="0.35">
      <c r="A81">
        <v>16</v>
      </c>
      <c r="B81" t="s">
        <v>45</v>
      </c>
      <c r="C81">
        <v>3</v>
      </c>
      <c r="D81" t="s">
        <v>117</v>
      </c>
      <c r="E81">
        <v>5</v>
      </c>
    </row>
    <row r="82" spans="1:5" x14ac:dyDescent="0.35">
      <c r="A82">
        <v>1</v>
      </c>
      <c r="B82" t="s">
        <v>34</v>
      </c>
      <c r="C82">
        <v>0</v>
      </c>
      <c r="D82" t="s">
        <v>39</v>
      </c>
      <c r="E82">
        <v>6</v>
      </c>
    </row>
    <row r="83" spans="1:5" x14ac:dyDescent="0.35">
      <c r="A83">
        <v>2</v>
      </c>
      <c r="B83" t="s">
        <v>35</v>
      </c>
      <c r="C83">
        <v>0</v>
      </c>
      <c r="D83" t="s">
        <v>39</v>
      </c>
      <c r="E83">
        <v>6</v>
      </c>
    </row>
    <row r="84" spans="1:5" x14ac:dyDescent="0.35">
      <c r="A84">
        <v>3</v>
      </c>
      <c r="B84" t="s">
        <v>36</v>
      </c>
      <c r="C84">
        <v>0</v>
      </c>
      <c r="D84" t="s">
        <v>39</v>
      </c>
      <c r="E84">
        <v>6</v>
      </c>
    </row>
    <row r="85" spans="1:5" x14ac:dyDescent="0.35">
      <c r="A85">
        <v>4</v>
      </c>
      <c r="B85" t="s">
        <v>37</v>
      </c>
      <c r="C85">
        <v>0</v>
      </c>
      <c r="D85" t="s">
        <v>39</v>
      </c>
      <c r="E85">
        <v>6</v>
      </c>
    </row>
    <row r="86" spans="1:5" x14ac:dyDescent="0.35">
      <c r="A86">
        <v>5</v>
      </c>
      <c r="B86" t="s">
        <v>38</v>
      </c>
      <c r="C86">
        <v>0</v>
      </c>
      <c r="D86" t="s">
        <v>39</v>
      </c>
      <c r="E86">
        <v>6</v>
      </c>
    </row>
    <row r="87" spans="1:5" x14ac:dyDescent="0.35">
      <c r="A87">
        <v>6</v>
      </c>
      <c r="B87" t="s">
        <v>46</v>
      </c>
      <c r="C87">
        <v>0</v>
      </c>
      <c r="D87" t="s">
        <v>39</v>
      </c>
      <c r="E87">
        <v>6</v>
      </c>
    </row>
    <row r="88" spans="1:5" x14ac:dyDescent="0.35">
      <c r="A88">
        <v>7</v>
      </c>
      <c r="B88" t="s">
        <v>116</v>
      </c>
      <c r="C88">
        <v>0</v>
      </c>
      <c r="D88" t="s">
        <v>39</v>
      </c>
      <c r="E88">
        <v>6</v>
      </c>
    </row>
    <row r="89" spans="1:5" x14ac:dyDescent="0.35">
      <c r="A89">
        <v>8</v>
      </c>
      <c r="B89" t="s">
        <v>4</v>
      </c>
      <c r="C89">
        <v>0</v>
      </c>
      <c r="D89" t="s">
        <v>39</v>
      </c>
      <c r="E89">
        <v>6</v>
      </c>
    </row>
    <row r="90" spans="1:5" x14ac:dyDescent="0.35">
      <c r="A90">
        <v>9</v>
      </c>
      <c r="B90" t="s">
        <v>39</v>
      </c>
      <c r="C90">
        <v>0</v>
      </c>
      <c r="D90" t="s">
        <v>39</v>
      </c>
      <c r="E90">
        <v>6</v>
      </c>
    </row>
    <row r="91" spans="1:5" x14ac:dyDescent="0.35">
      <c r="A91">
        <v>10</v>
      </c>
      <c r="B91" t="s">
        <v>40</v>
      </c>
      <c r="C91">
        <v>0</v>
      </c>
      <c r="D91" t="s">
        <v>39</v>
      </c>
      <c r="E91">
        <v>6</v>
      </c>
    </row>
    <row r="92" spans="1:5" x14ac:dyDescent="0.35">
      <c r="A92">
        <v>11</v>
      </c>
      <c r="B92" t="s">
        <v>41</v>
      </c>
      <c r="C92">
        <v>2</v>
      </c>
      <c r="D92" t="s">
        <v>39</v>
      </c>
      <c r="E92">
        <v>6</v>
      </c>
    </row>
    <row r="93" spans="1:5" x14ac:dyDescent="0.35">
      <c r="A93">
        <v>12</v>
      </c>
      <c r="B93" t="s">
        <v>42</v>
      </c>
      <c r="C93">
        <v>0</v>
      </c>
      <c r="D93" t="s">
        <v>39</v>
      </c>
      <c r="E93">
        <v>6</v>
      </c>
    </row>
    <row r="94" spans="1:5" x14ac:dyDescent="0.35">
      <c r="A94">
        <v>13</v>
      </c>
      <c r="B94" t="s">
        <v>11</v>
      </c>
      <c r="C94">
        <v>0</v>
      </c>
      <c r="D94" t="s">
        <v>39</v>
      </c>
      <c r="E94">
        <v>6</v>
      </c>
    </row>
    <row r="95" spans="1:5" x14ac:dyDescent="0.35">
      <c r="A95">
        <v>14</v>
      </c>
      <c r="B95" t="s">
        <v>43</v>
      </c>
      <c r="C95">
        <v>0</v>
      </c>
      <c r="D95" t="s">
        <v>39</v>
      </c>
      <c r="E95">
        <v>6</v>
      </c>
    </row>
    <row r="96" spans="1:5" x14ac:dyDescent="0.35">
      <c r="A96">
        <v>15</v>
      </c>
      <c r="B96" t="s">
        <v>44</v>
      </c>
      <c r="C96">
        <v>0</v>
      </c>
      <c r="D96" t="s">
        <v>39</v>
      </c>
      <c r="E96">
        <v>6</v>
      </c>
    </row>
    <row r="97" spans="1:5" x14ac:dyDescent="0.35">
      <c r="A97">
        <v>16</v>
      </c>
      <c r="B97" t="s">
        <v>45</v>
      </c>
      <c r="C97">
        <v>0</v>
      </c>
      <c r="D97" t="s">
        <v>39</v>
      </c>
      <c r="E97">
        <v>6</v>
      </c>
    </row>
    <row r="98" spans="1:5" x14ac:dyDescent="0.35">
      <c r="A98">
        <v>1</v>
      </c>
      <c r="B98" t="s">
        <v>34</v>
      </c>
      <c r="C98">
        <v>0</v>
      </c>
      <c r="D98" t="s">
        <v>4</v>
      </c>
      <c r="E98">
        <v>7</v>
      </c>
    </row>
    <row r="99" spans="1:5" x14ac:dyDescent="0.35">
      <c r="A99">
        <v>2</v>
      </c>
      <c r="B99" t="s">
        <v>35</v>
      </c>
      <c r="C99">
        <v>0</v>
      </c>
      <c r="D99" t="s">
        <v>4</v>
      </c>
      <c r="E99">
        <v>7</v>
      </c>
    </row>
    <row r="100" spans="1:5" x14ac:dyDescent="0.35">
      <c r="A100">
        <v>3</v>
      </c>
      <c r="B100" t="s">
        <v>36</v>
      </c>
      <c r="C100">
        <v>0</v>
      </c>
      <c r="D100" t="s">
        <v>4</v>
      </c>
      <c r="E100">
        <v>7</v>
      </c>
    </row>
    <row r="101" spans="1:5" x14ac:dyDescent="0.35">
      <c r="A101">
        <v>4</v>
      </c>
      <c r="B101" t="s">
        <v>37</v>
      </c>
      <c r="C101">
        <v>0</v>
      </c>
      <c r="D101" t="s">
        <v>4</v>
      </c>
      <c r="E101">
        <v>7</v>
      </c>
    </row>
    <row r="102" spans="1:5" x14ac:dyDescent="0.35">
      <c r="A102">
        <v>5</v>
      </c>
      <c r="B102" t="s">
        <v>38</v>
      </c>
      <c r="C102">
        <v>0</v>
      </c>
      <c r="D102" t="s">
        <v>4</v>
      </c>
      <c r="E102">
        <v>7</v>
      </c>
    </row>
    <row r="103" spans="1:5" x14ac:dyDescent="0.35">
      <c r="A103">
        <v>6</v>
      </c>
      <c r="B103" t="s">
        <v>46</v>
      </c>
      <c r="C103">
        <v>0</v>
      </c>
      <c r="D103" t="s">
        <v>4</v>
      </c>
      <c r="E103">
        <v>7</v>
      </c>
    </row>
    <row r="104" spans="1:5" x14ac:dyDescent="0.35">
      <c r="A104">
        <v>7</v>
      </c>
      <c r="B104" t="s">
        <v>116</v>
      </c>
      <c r="C104">
        <v>0</v>
      </c>
      <c r="D104" t="s">
        <v>4</v>
      </c>
      <c r="E104">
        <v>7</v>
      </c>
    </row>
    <row r="105" spans="1:5" x14ac:dyDescent="0.35">
      <c r="A105">
        <v>8</v>
      </c>
      <c r="B105" t="s">
        <v>4</v>
      </c>
      <c r="C105">
        <v>0</v>
      </c>
      <c r="D105" t="s">
        <v>4</v>
      </c>
      <c r="E105">
        <v>7</v>
      </c>
    </row>
    <row r="106" spans="1:5" x14ac:dyDescent="0.35">
      <c r="A106">
        <v>9</v>
      </c>
      <c r="B106" t="s">
        <v>39</v>
      </c>
      <c r="C106">
        <v>0</v>
      </c>
      <c r="D106" t="s">
        <v>4</v>
      </c>
      <c r="E106">
        <v>7</v>
      </c>
    </row>
    <row r="107" spans="1:5" x14ac:dyDescent="0.35">
      <c r="A107">
        <v>10</v>
      </c>
      <c r="B107" t="s">
        <v>40</v>
      </c>
      <c r="C107">
        <v>0</v>
      </c>
      <c r="D107" t="s">
        <v>4</v>
      </c>
      <c r="E107">
        <v>7</v>
      </c>
    </row>
    <row r="108" spans="1:5" x14ac:dyDescent="0.35">
      <c r="A108">
        <v>11</v>
      </c>
      <c r="B108" t="s">
        <v>41</v>
      </c>
      <c r="C108">
        <v>0</v>
      </c>
      <c r="D108" t="s">
        <v>4</v>
      </c>
      <c r="E108">
        <v>7</v>
      </c>
    </row>
    <row r="109" spans="1:5" x14ac:dyDescent="0.35">
      <c r="A109">
        <v>12</v>
      </c>
      <c r="B109" t="s">
        <v>42</v>
      </c>
      <c r="C109">
        <v>0</v>
      </c>
      <c r="D109" t="s">
        <v>4</v>
      </c>
      <c r="E109">
        <v>7</v>
      </c>
    </row>
    <row r="110" spans="1:5" x14ac:dyDescent="0.35">
      <c r="A110">
        <v>13</v>
      </c>
      <c r="B110" t="s">
        <v>11</v>
      </c>
      <c r="C110">
        <v>0</v>
      </c>
      <c r="D110" t="s">
        <v>4</v>
      </c>
      <c r="E110">
        <v>7</v>
      </c>
    </row>
    <row r="111" spans="1:5" x14ac:dyDescent="0.35">
      <c r="A111">
        <v>14</v>
      </c>
      <c r="B111" t="s">
        <v>43</v>
      </c>
      <c r="C111">
        <v>0</v>
      </c>
      <c r="D111" t="s">
        <v>4</v>
      </c>
      <c r="E111">
        <v>7</v>
      </c>
    </row>
    <row r="112" spans="1:5" x14ac:dyDescent="0.35">
      <c r="A112">
        <v>15</v>
      </c>
      <c r="B112" t="s">
        <v>44</v>
      </c>
      <c r="C112">
        <v>0</v>
      </c>
      <c r="D112" t="s">
        <v>4</v>
      </c>
      <c r="E112">
        <v>7</v>
      </c>
    </row>
    <row r="113" spans="1:5" x14ac:dyDescent="0.35">
      <c r="A113">
        <v>16</v>
      </c>
      <c r="B113" t="s">
        <v>45</v>
      </c>
      <c r="C113">
        <v>0</v>
      </c>
      <c r="D113" t="s">
        <v>4</v>
      </c>
      <c r="E113">
        <v>7</v>
      </c>
    </row>
    <row r="114" spans="1:5" x14ac:dyDescent="0.35">
      <c r="A114">
        <v>1</v>
      </c>
      <c r="B114" t="s">
        <v>34</v>
      </c>
      <c r="C114" s="2">
        <v>0</v>
      </c>
      <c r="D114" t="s">
        <v>42</v>
      </c>
      <c r="E114">
        <v>8</v>
      </c>
    </row>
    <row r="115" spans="1:5" x14ac:dyDescent="0.35">
      <c r="A115">
        <v>2</v>
      </c>
      <c r="B115" t="s">
        <v>35</v>
      </c>
      <c r="C115" s="2">
        <v>0</v>
      </c>
      <c r="D115" s="2" t="s">
        <v>42</v>
      </c>
      <c r="E115">
        <v>8</v>
      </c>
    </row>
    <row r="116" spans="1:5" x14ac:dyDescent="0.35">
      <c r="A116">
        <v>3</v>
      </c>
      <c r="B116" t="s">
        <v>36</v>
      </c>
      <c r="C116" s="2">
        <v>0</v>
      </c>
      <c r="D116" s="2" t="s">
        <v>42</v>
      </c>
      <c r="E116">
        <v>8</v>
      </c>
    </row>
    <row r="117" spans="1:5" x14ac:dyDescent="0.35">
      <c r="A117">
        <v>4</v>
      </c>
      <c r="B117" t="s">
        <v>37</v>
      </c>
      <c r="C117" s="2">
        <v>0</v>
      </c>
      <c r="D117" s="2" t="s">
        <v>42</v>
      </c>
      <c r="E117">
        <v>8</v>
      </c>
    </row>
    <row r="118" spans="1:5" x14ac:dyDescent="0.35">
      <c r="A118">
        <v>5</v>
      </c>
      <c r="B118" t="s">
        <v>38</v>
      </c>
      <c r="C118" s="2">
        <v>0</v>
      </c>
      <c r="D118" s="2" t="s">
        <v>42</v>
      </c>
      <c r="E118">
        <v>8</v>
      </c>
    </row>
    <row r="119" spans="1:5" x14ac:dyDescent="0.35">
      <c r="A119">
        <v>6</v>
      </c>
      <c r="B119" t="s">
        <v>46</v>
      </c>
      <c r="C119" s="2">
        <v>0</v>
      </c>
      <c r="D119" s="2" t="s">
        <v>42</v>
      </c>
      <c r="E119">
        <v>8</v>
      </c>
    </row>
    <row r="120" spans="1:5" x14ac:dyDescent="0.35">
      <c r="A120">
        <v>7</v>
      </c>
      <c r="B120" t="s">
        <v>116</v>
      </c>
      <c r="C120" s="2">
        <v>0</v>
      </c>
      <c r="D120" s="2" t="s">
        <v>42</v>
      </c>
      <c r="E120">
        <v>8</v>
      </c>
    </row>
    <row r="121" spans="1:5" x14ac:dyDescent="0.35">
      <c r="A121" s="2">
        <v>8</v>
      </c>
      <c r="B121" s="2" t="s">
        <v>4</v>
      </c>
      <c r="C121" s="2">
        <v>0</v>
      </c>
      <c r="D121" s="2" t="s">
        <v>42</v>
      </c>
      <c r="E121" s="2">
        <v>8</v>
      </c>
    </row>
    <row r="122" spans="1:5" x14ac:dyDescent="0.35">
      <c r="A122" s="2">
        <v>9</v>
      </c>
      <c r="B122" s="2" t="s">
        <v>39</v>
      </c>
      <c r="C122" s="2">
        <v>0</v>
      </c>
      <c r="D122" s="2" t="s">
        <v>42</v>
      </c>
      <c r="E122" s="2">
        <v>8</v>
      </c>
    </row>
    <row r="123" spans="1:5" x14ac:dyDescent="0.35">
      <c r="A123" s="2">
        <v>10</v>
      </c>
      <c r="B123" s="2" t="s">
        <v>40</v>
      </c>
      <c r="C123" s="2">
        <v>0</v>
      </c>
      <c r="D123" s="2" t="s">
        <v>42</v>
      </c>
      <c r="E123" s="2">
        <v>8</v>
      </c>
    </row>
    <row r="124" spans="1:5" x14ac:dyDescent="0.35">
      <c r="A124" s="2">
        <v>11</v>
      </c>
      <c r="B124" s="2" t="s">
        <v>41</v>
      </c>
      <c r="C124" s="2">
        <v>2</v>
      </c>
      <c r="D124" s="2" t="s">
        <v>42</v>
      </c>
      <c r="E124" s="2">
        <v>8</v>
      </c>
    </row>
    <row r="125" spans="1:5" x14ac:dyDescent="0.35">
      <c r="A125" s="2">
        <v>12</v>
      </c>
      <c r="B125" s="2" t="s">
        <v>42</v>
      </c>
      <c r="C125" s="2">
        <v>0</v>
      </c>
      <c r="D125" s="2" t="s">
        <v>42</v>
      </c>
      <c r="E125" s="2">
        <v>8</v>
      </c>
    </row>
    <row r="126" spans="1:5" x14ac:dyDescent="0.35">
      <c r="A126" s="2">
        <v>13</v>
      </c>
      <c r="B126" s="2" t="s">
        <v>11</v>
      </c>
      <c r="C126" s="2">
        <v>0</v>
      </c>
      <c r="D126" s="2" t="s">
        <v>42</v>
      </c>
      <c r="E126" s="2">
        <v>8</v>
      </c>
    </row>
    <row r="127" spans="1:5" x14ac:dyDescent="0.35">
      <c r="A127" s="2">
        <v>14</v>
      </c>
      <c r="B127" s="2" t="s">
        <v>43</v>
      </c>
      <c r="C127" s="2">
        <v>0</v>
      </c>
      <c r="D127" s="2" t="s">
        <v>42</v>
      </c>
      <c r="E127" s="2">
        <v>8</v>
      </c>
    </row>
    <row r="128" spans="1:5" x14ac:dyDescent="0.35">
      <c r="A128" s="2">
        <v>15</v>
      </c>
      <c r="B128" s="2" t="s">
        <v>44</v>
      </c>
      <c r="C128" s="2">
        <v>0</v>
      </c>
      <c r="D128" s="2" t="s">
        <v>42</v>
      </c>
      <c r="E128" s="2">
        <v>8</v>
      </c>
    </row>
    <row r="129" spans="1:5" x14ac:dyDescent="0.35">
      <c r="A129" s="2">
        <v>16</v>
      </c>
      <c r="B129" s="2" t="s">
        <v>45</v>
      </c>
      <c r="C129" s="2">
        <v>0</v>
      </c>
      <c r="D129" s="2" t="s">
        <v>42</v>
      </c>
      <c r="E129" s="2">
        <v>8</v>
      </c>
    </row>
    <row r="130" spans="1:5" x14ac:dyDescent="0.35">
      <c r="A130" s="2">
        <v>1</v>
      </c>
      <c r="B130" s="2" t="s">
        <v>34</v>
      </c>
      <c r="C130" s="2">
        <v>11482</v>
      </c>
      <c r="D130" s="2" t="s">
        <v>83</v>
      </c>
      <c r="E130" s="2">
        <v>9</v>
      </c>
    </row>
    <row r="131" spans="1:5" x14ac:dyDescent="0.35">
      <c r="A131" s="2">
        <v>2</v>
      </c>
      <c r="B131" s="2" t="s">
        <v>35</v>
      </c>
      <c r="C131" s="2">
        <v>754</v>
      </c>
      <c r="D131" s="2" t="s">
        <v>83</v>
      </c>
      <c r="E131" s="2">
        <v>9</v>
      </c>
    </row>
    <row r="132" spans="1:5" x14ac:dyDescent="0.35">
      <c r="A132" s="2">
        <v>3</v>
      </c>
      <c r="B132" s="2" t="s">
        <v>36</v>
      </c>
      <c r="C132" s="2">
        <v>926</v>
      </c>
      <c r="D132" s="2" t="s">
        <v>83</v>
      </c>
      <c r="E132" s="2">
        <v>9</v>
      </c>
    </row>
    <row r="133" spans="1:5" x14ac:dyDescent="0.35">
      <c r="A133" s="2">
        <v>4</v>
      </c>
      <c r="B133" s="2" t="s">
        <v>37</v>
      </c>
      <c r="C133" s="2">
        <v>19</v>
      </c>
      <c r="D133" s="2" t="s">
        <v>83</v>
      </c>
      <c r="E133" s="2">
        <v>9</v>
      </c>
    </row>
    <row r="134" spans="1:5" x14ac:dyDescent="0.35">
      <c r="A134" s="2">
        <v>5</v>
      </c>
      <c r="B134" s="2" t="s">
        <v>38</v>
      </c>
      <c r="C134" s="2">
        <v>8</v>
      </c>
      <c r="D134" s="2" t="s">
        <v>83</v>
      </c>
      <c r="E134" s="2">
        <v>9</v>
      </c>
    </row>
    <row r="135" spans="1:5" x14ac:dyDescent="0.35">
      <c r="A135" s="2">
        <v>6</v>
      </c>
      <c r="B135" s="2" t="s">
        <v>46</v>
      </c>
      <c r="C135" s="2">
        <v>10</v>
      </c>
      <c r="D135" s="2" t="s">
        <v>83</v>
      </c>
      <c r="E135" s="2">
        <v>9</v>
      </c>
    </row>
    <row r="136" spans="1:5" x14ac:dyDescent="0.35">
      <c r="A136" s="2">
        <v>7</v>
      </c>
      <c r="B136" s="2" t="s">
        <v>116</v>
      </c>
      <c r="C136" s="2">
        <v>3</v>
      </c>
      <c r="D136" s="2" t="s">
        <v>83</v>
      </c>
      <c r="E136" s="2">
        <v>9</v>
      </c>
    </row>
    <row r="137" spans="1:5" x14ac:dyDescent="0.35">
      <c r="A137" s="2">
        <v>8</v>
      </c>
      <c r="B137" s="2" t="s">
        <v>4</v>
      </c>
      <c r="C137" s="2">
        <v>0</v>
      </c>
      <c r="D137" s="2" t="s">
        <v>83</v>
      </c>
      <c r="E137" s="2">
        <v>9</v>
      </c>
    </row>
    <row r="138" spans="1:5" x14ac:dyDescent="0.35">
      <c r="A138" s="2">
        <v>9</v>
      </c>
      <c r="B138" s="2" t="s">
        <v>39</v>
      </c>
      <c r="C138" s="2">
        <v>1</v>
      </c>
      <c r="D138" s="2" t="s">
        <v>83</v>
      </c>
      <c r="E138" s="2">
        <v>9</v>
      </c>
    </row>
    <row r="139" spans="1:5" x14ac:dyDescent="0.35">
      <c r="A139" s="2">
        <v>10</v>
      </c>
      <c r="B139" s="2" t="s">
        <v>40</v>
      </c>
      <c r="C139" s="2">
        <v>0</v>
      </c>
      <c r="D139" s="2" t="s">
        <v>83</v>
      </c>
      <c r="E139" s="2">
        <v>9</v>
      </c>
    </row>
    <row r="140" spans="1:5" x14ac:dyDescent="0.35">
      <c r="A140" s="2">
        <v>11</v>
      </c>
      <c r="B140" s="2" t="s">
        <v>41</v>
      </c>
      <c r="C140" s="2">
        <v>19</v>
      </c>
      <c r="D140" s="2" t="s">
        <v>83</v>
      </c>
      <c r="E140" s="2">
        <v>9</v>
      </c>
    </row>
    <row r="141" spans="1:5" x14ac:dyDescent="0.35">
      <c r="A141" s="2">
        <v>12</v>
      </c>
      <c r="B141" s="2" t="s">
        <v>42</v>
      </c>
      <c r="C141" s="2">
        <v>0</v>
      </c>
      <c r="D141" s="2" t="s">
        <v>83</v>
      </c>
      <c r="E141" s="2">
        <v>9</v>
      </c>
    </row>
    <row r="142" spans="1:5" x14ac:dyDescent="0.35">
      <c r="A142" s="2">
        <v>13</v>
      </c>
      <c r="B142" s="2" t="s">
        <v>11</v>
      </c>
      <c r="C142" s="2">
        <v>46</v>
      </c>
      <c r="D142" s="2" t="s">
        <v>83</v>
      </c>
      <c r="E142" s="2">
        <v>9</v>
      </c>
    </row>
    <row r="143" spans="1:5" x14ac:dyDescent="0.35">
      <c r="A143" s="2">
        <v>14</v>
      </c>
      <c r="B143" s="2" t="s">
        <v>43</v>
      </c>
      <c r="C143" s="2">
        <v>120</v>
      </c>
      <c r="D143" s="2" t="s">
        <v>83</v>
      </c>
      <c r="E143" s="2">
        <v>9</v>
      </c>
    </row>
    <row r="144" spans="1:5" x14ac:dyDescent="0.35">
      <c r="A144" s="2">
        <v>15</v>
      </c>
      <c r="B144" s="2" t="s">
        <v>44</v>
      </c>
      <c r="C144" s="2">
        <v>3</v>
      </c>
      <c r="D144" s="2" t="s">
        <v>83</v>
      </c>
      <c r="E144" s="2">
        <v>9</v>
      </c>
    </row>
    <row r="145" spans="1:5" x14ac:dyDescent="0.35">
      <c r="A145" s="2">
        <v>16</v>
      </c>
      <c r="B145" s="2" t="s">
        <v>45</v>
      </c>
      <c r="C145" s="2">
        <v>8</v>
      </c>
      <c r="D145" s="2" t="s">
        <v>83</v>
      </c>
      <c r="E145" s="2">
        <v>9</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7"/>
  <dimension ref="A1:D4"/>
  <sheetViews>
    <sheetView workbookViewId="0"/>
  </sheetViews>
  <sheetFormatPr defaultRowHeight="14.5" x14ac:dyDescent="0.35"/>
  <cols>
    <col min="1" max="1" width="5.26953125" bestFit="1" customWidth="1"/>
    <col min="2" max="2" width="8.54296875" bestFit="1" customWidth="1"/>
    <col min="3" max="3" width="38.7265625" bestFit="1" customWidth="1"/>
    <col min="4" max="4" width="18.7265625" bestFit="1" customWidth="1"/>
  </cols>
  <sheetData>
    <row r="1" spans="1:4" x14ac:dyDescent="0.35">
      <c r="A1" t="s">
        <v>95</v>
      </c>
      <c r="B1" t="s">
        <v>100</v>
      </c>
      <c r="C1" t="s">
        <v>2</v>
      </c>
      <c r="D1" t="s">
        <v>110</v>
      </c>
    </row>
    <row r="2" spans="1:4" x14ac:dyDescent="0.35">
      <c r="A2">
        <v>1</v>
      </c>
      <c r="B2">
        <v>11</v>
      </c>
      <c r="C2" t="s">
        <v>85</v>
      </c>
      <c r="D2" t="s">
        <v>3</v>
      </c>
    </row>
    <row r="3" spans="1:4" x14ac:dyDescent="0.35">
      <c r="A3">
        <v>2</v>
      </c>
      <c r="B3">
        <v>8</v>
      </c>
      <c r="C3" t="s">
        <v>85</v>
      </c>
      <c r="D3" t="s">
        <v>86</v>
      </c>
    </row>
    <row r="4" spans="1:4" x14ac:dyDescent="0.35">
      <c r="A4">
        <v>3</v>
      </c>
      <c r="B4">
        <v>1</v>
      </c>
      <c r="C4" t="s">
        <v>85</v>
      </c>
      <c r="D4" t="s">
        <v>87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D5FCF27-C05A-47F7-AB6B-3FBE333CBFD7}">
  <ds:schemaRefs>
    <ds:schemaRef ds:uri="http://schemas.microsoft.com/office/2006/documentManagement/types"/>
    <ds:schemaRef ds:uri="http://schemas.microsoft.com/office/2006/metadata/properties"/>
    <ds:schemaRef ds:uri="http://purl.org/dc/terms/"/>
    <ds:schemaRef ds:uri="http://purl.org/dc/dcmitype/"/>
    <ds:schemaRef ds:uri="http://www.w3.org/XML/1998/namespace"/>
    <ds:schemaRef ds:uri="http://schemas.openxmlformats.org/package/2006/metadata/core-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7D053771-9B70-4F39-9638-641F51FA38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miesięczny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Meldunek tygodniowy</dc:title>
  <dc:creator>Sebastian</dc:creator>
  <cp:lastModifiedBy>Maria Kozłowska</cp:lastModifiedBy>
  <cp:lastPrinted>2015-01-07T11:10:02Z</cp:lastPrinted>
  <dcterms:created xsi:type="dcterms:W3CDTF">2014-07-29T18:33:30Z</dcterms:created>
  <dcterms:modified xsi:type="dcterms:W3CDTF">2026-08-30T21:09:50Z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