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defaultThemeVersion="166925"/>
  <mc:AlternateContent xmlns:mc="http://schemas.openxmlformats.org/markup-compatibility/2006">
    <mc:Choice Requires="x15">
      <x15ac:absPath xmlns:x15ac="http://schemas.microsoft.com/office/spreadsheetml/2010/11/ac" url="C:\Users\Pracownik\Desktop\"/>
    </mc:Choice>
  </mc:AlternateContent>
  <xr:revisionPtr revIDLastSave="0" documentId="13_ncr:1_{535FB498-D556-4F83-BC8E-1F3C335C88D8}" xr6:coauthVersionLast="36" xr6:coauthVersionMax="36" xr10:uidLastSave="{00000000-0000-0000-0000-000000000000}"/>
  <bookViews>
    <workbookView xWindow="0" yWindow="0" windowWidth="28800" windowHeight="9825" xr2:uid="{A2A46FD1-CA3F-47EA-9808-386CAEAFA6C2}"/>
  </bookViews>
  <sheets>
    <sheet name="Arkusz1" sheetId="1" r:id="rId1"/>
    <sheet name="Arkusz2" sheetId="2"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8" i="2" l="1"/>
  <c r="D8" i="2"/>
  <c r="E89" i="1" s="1"/>
  <c r="E8" i="2"/>
  <c r="F82" i="1" s="1"/>
  <c r="F8" i="2"/>
  <c r="G89" i="1" s="1"/>
  <c r="G8" i="2"/>
  <c r="H8" i="2"/>
  <c r="I89" i="1" s="1"/>
  <c r="I8" i="2"/>
  <c r="J84" i="1" s="1"/>
  <c r="J8" i="2"/>
  <c r="K84" i="1" s="1"/>
  <c r="K8" i="2"/>
  <c r="L8" i="2"/>
  <c r="E86" i="1" s="1"/>
  <c r="M8" i="2"/>
  <c r="F91" i="1" s="1"/>
  <c r="N8" i="2"/>
  <c r="G91" i="1" s="1"/>
  <c r="O8" i="2"/>
  <c r="P8" i="2"/>
  <c r="I91" i="1" s="1"/>
  <c r="Q8" i="2"/>
  <c r="J91" i="1" s="1"/>
  <c r="R8" i="2"/>
  <c r="K91" i="1" s="1"/>
  <c r="S8" i="2"/>
  <c r="C9" i="2"/>
  <c r="D39" i="1" s="1"/>
  <c r="D9" i="2"/>
  <c r="E9" i="2"/>
  <c r="F9" i="2"/>
  <c r="G40" i="1" s="1"/>
  <c r="G9" i="2"/>
  <c r="H9" i="2"/>
  <c r="I9" i="2"/>
  <c r="J9" i="2"/>
  <c r="K9" i="2"/>
  <c r="D92" i="1" s="1"/>
  <c r="L9" i="2"/>
  <c r="E92" i="1" s="1"/>
  <c r="M9" i="2"/>
  <c r="F92" i="1" s="1"/>
  <c r="N9" i="2"/>
  <c r="O9" i="2"/>
  <c r="H92" i="1" s="1"/>
  <c r="P9" i="2"/>
  <c r="I92" i="1" s="1"/>
  <c r="Q9" i="2"/>
  <c r="J92" i="1" s="1"/>
  <c r="R9" i="2"/>
  <c r="S9" i="2"/>
  <c r="J88" i="1" s="1"/>
  <c r="K92" i="1"/>
  <c r="G92" i="1"/>
  <c r="H91" i="1"/>
  <c r="D91" i="1"/>
  <c r="K90" i="1"/>
  <c r="G90" i="1"/>
  <c r="J89" i="1"/>
  <c r="H89" i="1"/>
  <c r="D89" i="1"/>
  <c r="K87" i="1"/>
  <c r="G87" i="1"/>
  <c r="J86" i="1"/>
  <c r="H86" i="1"/>
  <c r="D86" i="1"/>
  <c r="K85" i="1"/>
  <c r="G85" i="1"/>
  <c r="H84" i="1"/>
  <c r="E82" i="1"/>
  <c r="D82" i="1"/>
  <c r="K64" i="1"/>
  <c r="G64" i="1"/>
  <c r="B74" i="2"/>
  <c r="D5" i="2"/>
  <c r="E5" i="2"/>
  <c r="F5" i="2"/>
  <c r="G5" i="2"/>
  <c r="H5" i="2"/>
  <c r="I5" i="2"/>
  <c r="J5" i="2"/>
  <c r="K5" i="2"/>
  <c r="L5" i="2"/>
  <c r="M5" i="2"/>
  <c r="N5" i="2"/>
  <c r="O5" i="2"/>
  <c r="G112" i="2" s="1"/>
  <c r="P5" i="2"/>
  <c r="Q5" i="2"/>
  <c r="I112" i="2" s="1"/>
  <c r="R5" i="2"/>
  <c r="S5" i="2"/>
  <c r="C5" i="2"/>
  <c r="D4" i="2"/>
  <c r="E4" i="2"/>
  <c r="F4" i="2"/>
  <c r="G4" i="2"/>
  <c r="H4" i="2"/>
  <c r="I4" i="2"/>
  <c r="J4" i="2"/>
  <c r="K4" i="2"/>
  <c r="L4" i="2"/>
  <c r="M4" i="2"/>
  <c r="N4" i="2"/>
  <c r="O4" i="2"/>
  <c r="P4" i="2"/>
  <c r="Q4" i="2"/>
  <c r="R4" i="2"/>
  <c r="S4" i="2"/>
  <c r="C4" i="2"/>
  <c r="F116" i="2" l="1"/>
  <c r="F111" i="2"/>
  <c r="F109" i="2"/>
  <c r="F114" i="2"/>
  <c r="C117" i="2"/>
  <c r="C112" i="2"/>
  <c r="I46" i="1"/>
  <c r="I47" i="1"/>
  <c r="I44" i="1"/>
  <c r="I42" i="1"/>
  <c r="E43" i="1"/>
  <c r="E41" i="1"/>
  <c r="E45" i="1"/>
  <c r="E47" i="1"/>
  <c r="I116" i="2"/>
  <c r="I111" i="2"/>
  <c r="E116" i="2"/>
  <c r="E111" i="2"/>
  <c r="I114" i="2"/>
  <c r="I109" i="2"/>
  <c r="E114" i="2"/>
  <c r="E107" i="2"/>
  <c r="J117" i="2"/>
  <c r="J112" i="2"/>
  <c r="F117" i="2"/>
  <c r="F112" i="2"/>
  <c r="J92" i="2"/>
  <c r="J110" i="2"/>
  <c r="J115" i="2"/>
  <c r="F86" i="2"/>
  <c r="F115" i="2"/>
  <c r="F110" i="2"/>
  <c r="E64" i="1"/>
  <c r="E87" i="1"/>
  <c r="E90" i="1"/>
  <c r="H85" i="1"/>
  <c r="H47" i="1"/>
  <c r="H46" i="1"/>
  <c r="H42" i="1"/>
  <c r="H44" i="1"/>
  <c r="D90" i="1"/>
  <c r="J116" i="2"/>
  <c r="J111" i="2"/>
  <c r="J109" i="2"/>
  <c r="J114" i="2"/>
  <c r="F113" i="2"/>
  <c r="I113" i="2"/>
  <c r="G113" i="2"/>
  <c r="J113" i="2"/>
  <c r="G88" i="2"/>
  <c r="G115" i="2"/>
  <c r="G110" i="2"/>
  <c r="C114" i="2"/>
  <c r="C107" i="2"/>
  <c r="H116" i="2"/>
  <c r="H111" i="2"/>
  <c r="D116" i="2"/>
  <c r="D111" i="2"/>
  <c r="H114" i="2"/>
  <c r="H109" i="2"/>
  <c r="D114" i="2"/>
  <c r="D107" i="2"/>
  <c r="E117" i="2"/>
  <c r="E112" i="2"/>
  <c r="I110" i="2"/>
  <c r="I115" i="2"/>
  <c r="E89" i="2"/>
  <c r="E108" i="2"/>
  <c r="E115" i="2"/>
  <c r="F86" i="1"/>
  <c r="F89" i="1"/>
  <c r="K44" i="1"/>
  <c r="K46" i="1"/>
  <c r="K47" i="1"/>
  <c r="K42" i="1"/>
  <c r="G116" i="2"/>
  <c r="G111" i="2"/>
  <c r="C116" i="2"/>
  <c r="C111" i="2"/>
  <c r="G109" i="2"/>
  <c r="G114" i="2"/>
  <c r="C85" i="2"/>
  <c r="C108" i="2"/>
  <c r="C115" i="2"/>
  <c r="H117" i="2"/>
  <c r="H112" i="2"/>
  <c r="D117" i="2"/>
  <c r="D112" i="2"/>
  <c r="H93" i="2"/>
  <c r="H115" i="2"/>
  <c r="H110" i="2"/>
  <c r="D91" i="2"/>
  <c r="D108" i="2"/>
  <c r="D115" i="2"/>
  <c r="I64" i="1"/>
  <c r="E83" i="1"/>
  <c r="I85" i="1"/>
  <c r="I87" i="1"/>
  <c r="I90" i="1"/>
  <c r="J90" i="1"/>
  <c r="J40" i="1"/>
  <c r="F83" i="1"/>
  <c r="F41" i="1"/>
  <c r="F43" i="1"/>
  <c r="F45" i="1"/>
  <c r="F47" i="1"/>
  <c r="I84" i="1"/>
  <c r="H88" i="1"/>
  <c r="D83" i="1"/>
  <c r="H87" i="1"/>
  <c r="K88" i="1"/>
  <c r="H90" i="1"/>
  <c r="E91" i="1"/>
  <c r="H64" i="1"/>
  <c r="I86" i="1"/>
  <c r="G88" i="1"/>
  <c r="K89" i="1"/>
  <c r="D64" i="1"/>
  <c r="D87" i="1"/>
  <c r="F64" i="1"/>
  <c r="J64" i="1"/>
  <c r="G84" i="1"/>
  <c r="J85" i="1"/>
  <c r="F90" i="1"/>
  <c r="G96" i="2"/>
  <c r="F87" i="1"/>
  <c r="J87" i="1"/>
  <c r="G117" i="2"/>
  <c r="I86" i="2"/>
  <c r="E91" i="2"/>
  <c r="I96" i="2"/>
  <c r="I117" i="2"/>
  <c r="G86" i="1"/>
  <c r="K86" i="1"/>
  <c r="C96" i="2"/>
  <c r="E96" i="2"/>
  <c r="G90" i="2"/>
  <c r="D96" i="2"/>
  <c r="H96" i="2"/>
  <c r="J93" i="2"/>
  <c r="F96" i="2"/>
  <c r="J96" i="2"/>
  <c r="H88" i="2"/>
  <c r="D87" i="2"/>
  <c r="J88" i="2"/>
  <c r="H90" i="2"/>
  <c r="G92" i="2"/>
  <c r="E93" i="2"/>
  <c r="D93" i="2"/>
  <c r="E87" i="2"/>
  <c r="D89" i="2"/>
  <c r="J90" i="2"/>
  <c r="H92" i="2"/>
  <c r="G93" i="2"/>
  <c r="C58" i="2" l="1"/>
  <c r="D58" i="2"/>
  <c r="E58" i="2"/>
  <c r="F58" i="2"/>
  <c r="G58" i="2"/>
  <c r="H58" i="2"/>
  <c r="I58" i="2"/>
  <c r="J58" i="2"/>
  <c r="C59" i="2"/>
  <c r="D59" i="2"/>
  <c r="E59" i="2"/>
  <c r="F59" i="2"/>
  <c r="G59" i="2"/>
  <c r="H59" i="2"/>
  <c r="I59" i="2"/>
  <c r="J59" i="2"/>
  <c r="C60" i="2"/>
  <c r="D60" i="2"/>
  <c r="E60" i="2"/>
  <c r="F60" i="2"/>
  <c r="G60" i="2"/>
  <c r="H60" i="2"/>
  <c r="I60" i="2"/>
  <c r="J60" i="2"/>
  <c r="C61" i="2"/>
  <c r="D61" i="2"/>
  <c r="E61" i="2"/>
  <c r="F61" i="2"/>
  <c r="G61" i="2"/>
  <c r="H61" i="2"/>
  <c r="I61" i="2"/>
  <c r="J61" i="2"/>
  <c r="F62" i="2"/>
  <c r="G62" i="2"/>
  <c r="I62" i="2"/>
  <c r="J62" i="2"/>
  <c r="C63" i="2"/>
  <c r="D63" i="2"/>
  <c r="E63" i="2"/>
  <c r="F63" i="2"/>
  <c r="F74" i="2" s="1"/>
  <c r="G63" i="2"/>
  <c r="H63" i="2"/>
  <c r="I63" i="2"/>
  <c r="J63" i="2"/>
  <c r="J74" i="2" s="1"/>
  <c r="C64" i="2"/>
  <c r="D64" i="2"/>
  <c r="E64" i="2"/>
  <c r="F64" i="2"/>
  <c r="G64" i="2"/>
  <c r="H64" i="2"/>
  <c r="I64" i="2"/>
  <c r="J64" i="2"/>
  <c r="C65" i="2"/>
  <c r="D65" i="2"/>
  <c r="E65" i="2"/>
  <c r="F65" i="2"/>
  <c r="F76" i="2" s="1"/>
  <c r="G65" i="2"/>
  <c r="H65" i="2"/>
  <c r="I65" i="2"/>
  <c r="J65" i="2"/>
  <c r="J76" i="2" s="1"/>
  <c r="C66" i="2"/>
  <c r="C77" i="2" s="1"/>
  <c r="D66" i="2"/>
  <c r="E66" i="2"/>
  <c r="F66" i="2"/>
  <c r="G66" i="2"/>
  <c r="G77" i="2" s="1"/>
  <c r="H66" i="2"/>
  <c r="I66" i="2"/>
  <c r="J66" i="2"/>
  <c r="G70" i="2"/>
  <c r="F73" i="2"/>
  <c r="C68" i="2"/>
  <c r="D74" i="2"/>
  <c r="E74" i="2"/>
  <c r="G69" i="2"/>
  <c r="H74" i="2"/>
  <c r="I74" i="2"/>
  <c r="C76" i="2"/>
  <c r="D76" i="2"/>
  <c r="E76" i="2"/>
  <c r="G76" i="2"/>
  <c r="H76" i="2"/>
  <c r="I76" i="2"/>
  <c r="C74" i="2"/>
  <c r="C40" i="2"/>
  <c r="F40" i="2"/>
  <c r="I40" i="2"/>
  <c r="D41" i="2"/>
  <c r="E41" i="2"/>
  <c r="G41" i="2"/>
  <c r="H41" i="2"/>
  <c r="J41" i="2"/>
  <c r="D42" i="2"/>
  <c r="E42" i="2"/>
  <c r="E49" i="2" s="1"/>
  <c r="G42" i="2"/>
  <c r="H42" i="2"/>
  <c r="J42" i="2"/>
  <c r="D43" i="2"/>
  <c r="E43" i="2"/>
  <c r="G43" i="2"/>
  <c r="H43" i="2"/>
  <c r="J43" i="2"/>
  <c r="D44" i="2"/>
  <c r="E44" i="2"/>
  <c r="G44" i="2"/>
  <c r="H44" i="2"/>
  <c r="J44" i="2"/>
  <c r="D55" i="2"/>
  <c r="E55" i="2"/>
  <c r="F55" i="2"/>
  <c r="G55" i="2"/>
  <c r="H55" i="2"/>
  <c r="I55" i="2"/>
  <c r="J55" i="2"/>
  <c r="C55" i="2"/>
  <c r="L47" i="1"/>
  <c r="L46" i="1"/>
  <c r="L45" i="1"/>
  <c r="L44" i="1"/>
  <c r="L43" i="1"/>
  <c r="L42" i="1"/>
  <c r="L41" i="1"/>
  <c r="L40" i="1"/>
  <c r="L39" i="1"/>
  <c r="S38" i="2"/>
  <c r="R38" i="2"/>
  <c r="Q38" i="2"/>
  <c r="P38" i="2"/>
  <c r="O38" i="2"/>
  <c r="N38" i="2"/>
  <c r="M38" i="2"/>
  <c r="L38" i="2"/>
  <c r="K38" i="2"/>
  <c r="J38" i="2"/>
  <c r="I38" i="2"/>
  <c r="H38" i="2"/>
  <c r="G38" i="2"/>
  <c r="F38" i="2"/>
  <c r="E38" i="2"/>
  <c r="D38" i="2"/>
  <c r="C38" i="2"/>
  <c r="S37" i="2"/>
  <c r="R37" i="2"/>
  <c r="Q37" i="2"/>
  <c r="P37" i="2"/>
  <c r="O37" i="2"/>
  <c r="N37" i="2"/>
  <c r="M37" i="2"/>
  <c r="L37" i="2"/>
  <c r="K37" i="2"/>
  <c r="J37" i="2"/>
  <c r="I37" i="2"/>
  <c r="H37" i="2"/>
  <c r="G37" i="2"/>
  <c r="F37" i="2"/>
  <c r="E37" i="2"/>
  <c r="D37" i="2"/>
  <c r="C37" i="2"/>
  <c r="S36" i="2"/>
  <c r="R36" i="2"/>
  <c r="Q36" i="2"/>
  <c r="P36" i="2"/>
  <c r="O36" i="2"/>
  <c r="N36" i="2"/>
  <c r="M36" i="2"/>
  <c r="L36" i="2"/>
  <c r="K36" i="2"/>
  <c r="J36" i="2"/>
  <c r="I36" i="2"/>
  <c r="H36" i="2"/>
  <c r="G36" i="2"/>
  <c r="F36" i="2"/>
  <c r="E36" i="2"/>
  <c r="D36" i="2"/>
  <c r="C36" i="2"/>
  <c r="S35" i="2"/>
  <c r="R35" i="2"/>
  <c r="Q35" i="2"/>
  <c r="P35" i="2"/>
  <c r="O35" i="2"/>
  <c r="N35" i="2"/>
  <c r="M35" i="2"/>
  <c r="L35" i="2"/>
  <c r="K35" i="2"/>
  <c r="J35" i="2"/>
  <c r="I35" i="2"/>
  <c r="H35" i="2"/>
  <c r="G35" i="2"/>
  <c r="F35" i="2"/>
  <c r="E35" i="2"/>
  <c r="D35" i="2"/>
  <c r="C35" i="2"/>
  <c r="S34" i="2"/>
  <c r="R34" i="2"/>
  <c r="Q34" i="2"/>
  <c r="P34" i="2"/>
  <c r="O34" i="2"/>
  <c r="N34" i="2"/>
  <c r="M34" i="2"/>
  <c r="L34" i="2"/>
  <c r="K34" i="2"/>
  <c r="J34" i="2"/>
  <c r="I34" i="2"/>
  <c r="H34" i="2"/>
  <c r="G34" i="2"/>
  <c r="F34" i="2"/>
  <c r="E34" i="2"/>
  <c r="D34" i="2"/>
  <c r="C34" i="2"/>
  <c r="S33" i="2"/>
  <c r="R33" i="2"/>
  <c r="Q33" i="2"/>
  <c r="P33" i="2"/>
  <c r="O33" i="2"/>
  <c r="N33" i="2"/>
  <c r="M33" i="2"/>
  <c r="L33" i="2"/>
  <c r="K33" i="2"/>
  <c r="J33" i="2"/>
  <c r="I33" i="2"/>
  <c r="H33" i="2"/>
  <c r="G33" i="2"/>
  <c r="F33" i="2"/>
  <c r="E33" i="2"/>
  <c r="D33" i="2"/>
  <c r="C33" i="2"/>
  <c r="S32" i="2"/>
  <c r="R32" i="2"/>
  <c r="Q32" i="2"/>
  <c r="P32" i="2"/>
  <c r="O32" i="2"/>
  <c r="N32" i="2"/>
  <c r="M32" i="2"/>
  <c r="L32" i="2"/>
  <c r="K32" i="2"/>
  <c r="J32" i="2"/>
  <c r="I32" i="2"/>
  <c r="H32" i="2"/>
  <c r="G32" i="2"/>
  <c r="F32" i="2"/>
  <c r="E32" i="2"/>
  <c r="D32" i="2"/>
  <c r="C32" i="2"/>
  <c r="S31" i="2"/>
  <c r="R31" i="2"/>
  <c r="Q31" i="2"/>
  <c r="P31" i="2"/>
  <c r="O31" i="2"/>
  <c r="N31" i="2"/>
  <c r="M31" i="2"/>
  <c r="L31" i="2"/>
  <c r="K31" i="2"/>
  <c r="J31" i="2"/>
  <c r="I31" i="2"/>
  <c r="H31" i="2"/>
  <c r="G31" i="2"/>
  <c r="F31" i="2"/>
  <c r="E31" i="2"/>
  <c r="D31" i="2"/>
  <c r="C31" i="2"/>
  <c r="S30" i="2"/>
  <c r="R30" i="2"/>
  <c r="Q30" i="2"/>
  <c r="P30" i="2"/>
  <c r="O30" i="2"/>
  <c r="N30" i="2"/>
  <c r="M30" i="2"/>
  <c r="L30" i="2"/>
  <c r="K30" i="2"/>
  <c r="J30" i="2"/>
  <c r="I30" i="2"/>
  <c r="H30" i="2"/>
  <c r="G30" i="2"/>
  <c r="F30" i="2"/>
  <c r="E30" i="2"/>
  <c r="D30" i="2"/>
  <c r="C30" i="2"/>
  <c r="S29" i="2"/>
  <c r="R29" i="2"/>
  <c r="Q29" i="2"/>
  <c r="P29" i="2"/>
  <c r="O29" i="2"/>
  <c r="N29" i="2"/>
  <c r="M29" i="2"/>
  <c r="L29" i="2"/>
  <c r="K29" i="2"/>
  <c r="J29" i="2"/>
  <c r="I29" i="2"/>
  <c r="H29" i="2"/>
  <c r="G29" i="2"/>
  <c r="F29" i="2"/>
  <c r="E29" i="2"/>
  <c r="D29" i="2"/>
  <c r="C29" i="2"/>
  <c r="S28" i="2"/>
  <c r="R28" i="2"/>
  <c r="Q28" i="2"/>
  <c r="P28" i="2"/>
  <c r="O28" i="2"/>
  <c r="N28" i="2"/>
  <c r="M28" i="2"/>
  <c r="L28" i="2"/>
  <c r="K28" i="2"/>
  <c r="J28" i="2"/>
  <c r="I28" i="2"/>
  <c r="H28" i="2"/>
  <c r="G28" i="2"/>
  <c r="F28" i="2"/>
  <c r="E28" i="2"/>
  <c r="D28" i="2"/>
  <c r="C28" i="2"/>
  <c r="S27" i="2"/>
  <c r="R27" i="2"/>
  <c r="Q27" i="2"/>
  <c r="P27" i="2"/>
  <c r="O27" i="2"/>
  <c r="N27" i="2"/>
  <c r="M27" i="2"/>
  <c r="L27" i="2"/>
  <c r="K27" i="2"/>
  <c r="J27" i="2"/>
  <c r="I27" i="2"/>
  <c r="H27" i="2"/>
  <c r="G27" i="2"/>
  <c r="F27" i="2"/>
  <c r="E27" i="2"/>
  <c r="D27" i="2"/>
  <c r="C27" i="2"/>
  <c r="S26" i="2"/>
  <c r="R26" i="2"/>
  <c r="Q26" i="2"/>
  <c r="P26" i="2"/>
  <c r="O26" i="2"/>
  <c r="N26" i="2"/>
  <c r="M26" i="2"/>
  <c r="L26" i="2"/>
  <c r="K26" i="2"/>
  <c r="J26" i="2"/>
  <c r="I26" i="2"/>
  <c r="H26" i="2"/>
  <c r="G26" i="2"/>
  <c r="F26" i="2"/>
  <c r="E26" i="2"/>
  <c r="D26" i="2"/>
  <c r="C26" i="2"/>
  <c r="S25" i="2"/>
  <c r="R25" i="2"/>
  <c r="Q25" i="2"/>
  <c r="P25" i="2"/>
  <c r="O25" i="2"/>
  <c r="N25" i="2"/>
  <c r="M25" i="2"/>
  <c r="L25" i="2"/>
  <c r="K25" i="2"/>
  <c r="J25" i="2"/>
  <c r="I25" i="2"/>
  <c r="H25" i="2"/>
  <c r="G25" i="2"/>
  <c r="F25" i="2"/>
  <c r="E25" i="2"/>
  <c r="D25" i="2"/>
  <c r="C25" i="2"/>
  <c r="S24" i="2"/>
  <c r="R24" i="2"/>
  <c r="Q24" i="2"/>
  <c r="P24" i="2"/>
  <c r="O24" i="2"/>
  <c r="N24" i="2"/>
  <c r="M24" i="2"/>
  <c r="L24" i="2"/>
  <c r="K24" i="2"/>
  <c r="J24" i="2"/>
  <c r="I24" i="2"/>
  <c r="H24" i="2"/>
  <c r="G24" i="2"/>
  <c r="F24" i="2"/>
  <c r="E24" i="2"/>
  <c r="D24" i="2"/>
  <c r="C24" i="2"/>
  <c r="S23" i="2"/>
  <c r="R23" i="2"/>
  <c r="Q23" i="2"/>
  <c r="P23" i="2"/>
  <c r="O23" i="2"/>
  <c r="N23" i="2"/>
  <c r="M23" i="2"/>
  <c r="L23" i="2"/>
  <c r="K23" i="2"/>
  <c r="J23" i="2"/>
  <c r="I23" i="2"/>
  <c r="H23" i="2"/>
  <c r="G23" i="2"/>
  <c r="F23" i="2"/>
  <c r="E23" i="2"/>
  <c r="D23" i="2"/>
  <c r="C23" i="2"/>
  <c r="S22" i="2"/>
  <c r="R22" i="2"/>
  <c r="Q22" i="2"/>
  <c r="P22" i="2"/>
  <c r="O22" i="2"/>
  <c r="N22" i="2"/>
  <c r="M22" i="2"/>
  <c r="L22" i="2"/>
  <c r="K22" i="2"/>
  <c r="J22" i="2"/>
  <c r="I22" i="2"/>
  <c r="H22" i="2"/>
  <c r="G22" i="2"/>
  <c r="F22" i="2"/>
  <c r="E22" i="2"/>
  <c r="D22" i="2"/>
  <c r="C22" i="2"/>
  <c r="S21" i="2"/>
  <c r="R21" i="2"/>
  <c r="Q21" i="2"/>
  <c r="P21" i="2"/>
  <c r="O21" i="2"/>
  <c r="N21" i="2"/>
  <c r="M21" i="2"/>
  <c r="L21" i="2"/>
  <c r="K21" i="2"/>
  <c r="J21" i="2"/>
  <c r="I21" i="2"/>
  <c r="H21" i="2"/>
  <c r="G21" i="2"/>
  <c r="F21" i="2"/>
  <c r="E21" i="2"/>
  <c r="D21" i="2"/>
  <c r="C21" i="2"/>
  <c r="H75" i="2" l="1"/>
  <c r="D56" i="2"/>
  <c r="I77" i="2"/>
  <c r="E77" i="2"/>
  <c r="I75" i="2"/>
  <c r="H56" i="2"/>
  <c r="E47" i="2"/>
  <c r="D51" i="2"/>
  <c r="D47" i="2"/>
  <c r="H50" i="2"/>
  <c r="C75" i="2"/>
  <c r="E51" i="2"/>
  <c r="E53" i="2"/>
  <c r="D68" i="2"/>
  <c r="J77" i="2"/>
  <c r="F75" i="2"/>
  <c r="F77" i="2"/>
  <c r="J75" i="2"/>
  <c r="C72" i="2"/>
  <c r="G52" i="2"/>
  <c r="C56" i="2"/>
  <c r="G75" i="2"/>
  <c r="J73" i="2"/>
  <c r="G56" i="2"/>
  <c r="G72" i="2"/>
  <c r="G53" i="2"/>
  <c r="G74" i="2"/>
  <c r="G71" i="2"/>
  <c r="C71" i="2"/>
  <c r="C67" i="2"/>
  <c r="J53" i="2"/>
  <c r="H69" i="2"/>
  <c r="D49" i="2"/>
  <c r="F46" i="2"/>
  <c r="H52" i="2"/>
  <c r="D53" i="2"/>
  <c r="H48" i="2"/>
  <c r="I46" i="2"/>
  <c r="J56" i="2"/>
  <c r="F56" i="2"/>
  <c r="D67" i="2"/>
  <c r="E68" i="2"/>
  <c r="I69" i="2"/>
  <c r="H70" i="2"/>
  <c r="D71" i="2"/>
  <c r="H71" i="2"/>
  <c r="D72" i="2"/>
  <c r="H72" i="2"/>
  <c r="G73" i="2"/>
  <c r="D75" i="2"/>
  <c r="D77" i="2"/>
  <c r="H77" i="2"/>
  <c r="J50" i="2"/>
  <c r="G48" i="2"/>
  <c r="J52" i="2"/>
  <c r="H53" i="2"/>
  <c r="I56" i="2"/>
  <c r="E56" i="2"/>
  <c r="E67" i="2"/>
  <c r="F69" i="2"/>
  <c r="J69" i="2"/>
  <c r="I70" i="2"/>
  <c r="E71" i="2"/>
  <c r="I71" i="2"/>
  <c r="E72" i="2"/>
  <c r="I72" i="2"/>
  <c r="I73" i="2"/>
  <c r="E75" i="2"/>
  <c r="J48" i="2"/>
  <c r="C45" i="2"/>
  <c r="G50" i="2"/>
  <c r="F70" i="2"/>
  <c r="J70" i="2"/>
  <c r="F71" i="2"/>
  <c r="J71" i="2"/>
  <c r="F72" i="2"/>
  <c r="J72" i="2"/>
  <c r="K93" i="1" l="1"/>
  <c r="J93" i="1"/>
  <c r="I93" i="1"/>
  <c r="H93" i="1"/>
  <c r="G93" i="1"/>
  <c r="F93" i="1"/>
  <c r="E93" i="1"/>
  <c r="D93" i="1"/>
  <c r="L92" i="1"/>
  <c r="L91" i="1"/>
  <c r="L90" i="1"/>
  <c r="L89" i="1"/>
  <c r="L88" i="1"/>
  <c r="L87" i="1"/>
  <c r="L86" i="1"/>
  <c r="L85" i="1"/>
  <c r="L84" i="1"/>
  <c r="L83" i="1"/>
  <c r="L82" i="1"/>
  <c r="L64" i="1"/>
  <c r="I66" i="1" s="1"/>
  <c r="L48" i="1"/>
  <c r="K48" i="1"/>
  <c r="J48" i="1"/>
  <c r="I48" i="1"/>
  <c r="H48" i="1"/>
  <c r="G48" i="1"/>
  <c r="F48" i="1"/>
  <c r="E48" i="1"/>
  <c r="D48" i="1"/>
  <c r="L93" i="1" l="1"/>
  <c r="G108" i="1" s="1"/>
  <c r="I50" i="1"/>
</calcChain>
</file>

<file path=xl/sharedStrings.xml><?xml version="1.0" encoding="utf-8"?>
<sst xmlns="http://schemas.openxmlformats.org/spreadsheetml/2006/main" count="310" uniqueCount="237">
  <si>
    <t>Załącznik nr 2</t>
  </si>
  <si>
    <t>Nazwa szkoły składającej (zespołu szkół składającego) informację</t>
  </si>
  <si>
    <t>Nazwa jednostki samorządu terytorialnego</t>
  </si>
  <si>
    <t>Adres</t>
  </si>
  <si>
    <t>Kod TERYT</t>
  </si>
  <si>
    <t>REGON</t>
  </si>
  <si>
    <t>Informacje niezbędne dla ustalenia wysokości dotacji celowej na wyposażenie szkoły w podręczniki, materiały edukacyjne lub materiały ćwiczeniowe, dostosowane do potrzeb edukacyjnych i możliwości psychofizycznych uczniów niepełnosprawnych posiadających orzeczenie o potrzebie kształcenia specjalnego w 2023 r.*</t>
  </si>
  <si>
    <t>informacja składana po raz pierwszy</t>
  </si>
  <si>
    <t>(należy wybrać właściwy wiersz z listy rozwijanej)</t>
  </si>
  <si>
    <t>*</t>
  </si>
  <si>
    <t>Dla każdego rodzaju niepełnosprawności należy wypełnić osobny formularz.</t>
  </si>
  <si>
    <t>**</t>
  </si>
  <si>
    <t>Informacja składana zgodnie z art. 12 ustawy z dnia 9 marca 2023 r. o utworzeniu Akademii Piotrkowskiej (Dz. U. poz. 709).</t>
  </si>
  <si>
    <t>I. Dotacja celowa na wyposażenie szkoły w podręczniki lub materiały edukacyjne, dostosowane do potrzeb edukacyjnych i możliwości psychofizycznych uczniów niepełnosprawnych posiadających orzeczenie o potrzebie kształcenia specjalnego</t>
  </si>
  <si>
    <t>Poz.</t>
  </si>
  <si>
    <t>Wyszczególnienie[1])</t>
  </si>
  <si>
    <t>Szkoła podstawowa</t>
  </si>
  <si>
    <t>Razem</t>
  </si>
  <si>
    <t>klasa I</t>
  </si>
  <si>
    <t>klasa II</t>
  </si>
  <si>
    <t>klasa III</t>
  </si>
  <si>
    <t>klasa IV</t>
  </si>
  <si>
    <t>klasa V</t>
  </si>
  <si>
    <t>klasa VI</t>
  </si>
  <si>
    <t>klasa VII</t>
  </si>
  <si>
    <t>klasa VIII</t>
  </si>
  <si>
    <t>Liczba uczniów klas II, III, V, VI i VIII szkoły podstawowej, dla których istnieje konieczność zapewnienia podręczników lub materiałów edukacyjnych, dostosowanych do potrzeb edukacyjnych i możliwości psychofizycznych uczniów niepełnosprawnych w związku z przekazaniem takich podręczników lub materiałów edukacyjnych wcześniej innej szkole</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</si>
  <si>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1 (kwota nie może być wyższa od iloczynu liczby uczniów wskazanej w poz. 1, kol. 3 oraz kwoty 98,01 zł na ucznia
i wskaźnika)</t>
  </si>
  <si>
    <t>7</t>
  </si>
  <si>
    <t>Środki niezbędne na wyposażenie szkoły podstawowej w podręczniki lub materiały edukacyjne dla liczby uczniów wskazanej w poz. 1 (kwota nie może być wyższa od iloczynu liczby uczniów wskazanej odpowiednio w:
– poz. 1, kol. 6 oraz kwoty 183,15 zł na ucznia i wskaźnika,
– poz. 1, kol. 9 oraz kwoty 326,70 zł na ucznia i wskaźnika)</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</si>
  <si>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2 (kwota nie może być wyższa od iloczynu liczby uczniów wskazanej odpowiednio w poz. 2, kol. 4 i 5 oraz kwoty 98,01 zł na ucznia i wskaźnika)</t>
  </si>
  <si>
    <t>9</t>
  </si>
  <si>
    <t>Środki niezbędne na wyposażenie szkoły podstawowej w podręczniki lub materiały edukacyjne dla liczby uczniów wskazanej w poz. 2 (kwota nie może być wyższa od iloczynu liczby uczniów wskazanej odpowiednio w:
– poz. 2, kol. 7 i 8 oraz kwoty 235,62 zł na ucznia i wskaźnika,
– poz. 2, kol. 10 oraz kwoty 326,70 zł na ucznia i wskaźnika)</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</si>
  <si>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3 (kwota nie może być wyższa od iloczynu liczby uczniów wskazanej odpowiednio w poz. 3, kol. 4 i 5 oraz kwoty 98,01 zł na ucznia i wskaźnika)</t>
  </si>
  <si>
    <t>11</t>
  </si>
  <si>
    <t>Środki niezbędne na wyposażenie szkoły podstawowej w podręczniki lub materiały edukacyjne dla liczby uczniów wskazanej w poz. 3 (kwota nie może być wyższa od iloczynu liczby uczniów wskazanej odpowiednio w:
– poz. 3, kol. 7 i 8 oraz kwoty 235,62 zł na ucznia i wskaźnika,
– poz. 3, kol. 10 oraz kwoty 326,70 zł na ucznia i wskaźnika)</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</si>
  <si>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4 (kwota nie może być wyższa od iloczynu liczby uczniów wskazanej odpowiednio w poz. 4, kol. 4 i 5 oraz kwoty 98,01 zł na ucznia i wskaźnika)</t>
  </si>
  <si>
    <t>Środki niezbędne na wyposażenie szkoły podstawowej w podręczniki lub materiały edukacyjne dla liczby uczniów wskazanej w poz. 4 (kwota nie może być wyższa od iloczynu liczby uczniów wskazanej odpowiednio w: 
– poz. 4, kol. 7 i 8 oraz kwoty 235,62 zł na ucznia i wskaźnika,
– poz. 4, kol. 10 oraz kwoty 326,70 zł na ucznia i wskaźnika)</t>
  </si>
  <si>
    <t>Środki niezbędne na wyposażenie szkoły podstawowej w podręczniki lub materiały edukacyjne, dostosowane do potrzeb edukacyjnych i możliwości psychofizycznych uczniów niepełnosprawnych dla liczby uczniów wskazanej w poz. 5 (kwota nie może być wyższa od iloczynu liczby uczniów wskazanej odpowiednio w:
-  poz. 5, kol. 4 i 5 oraz kwoty 98,01 zł na ucznia i wskaźnika,
– poz. 5, kol. 7 i 8 oraz kwoty 235,62 zł na ucznia i wskaźnika,
– poz. 5, kol. 10 oraz kwoty 326,70 zł na ucznia i wskaźnika)</t>
  </si>
  <si>
    <t>Środki niezbędne na wyposażenie szkoły podstawowej w podręczniki lub materiały edukacyjne (suma kwot wskazanych w poz. 6-14)</t>
  </si>
  <si>
    <t xml:space="preserve">Łączna kwota dotacji celowej na wyposażenie szkoły w podręczniki lub materiały edukacyjne, dostosowane do potrzeb edukacyjnych i możliwości 
psychofizycznych uczniów niepełnosprawnych posiadających orzeczenie o potrzebie kształcenia specjalnego (poz. 15, kol. 11) wynosi </t>
  </si>
  <si>
    <t>II. Dotacja celowa na wyposażenie szkoły w materiały ćwiczeniowe dostosowane do potrzeb edukacyjnych i możliwości psychofizycznych uczniów niepełnosprawnych posiadających orzeczenie o potrzebie kształcenia specjalnego</t>
  </si>
  <si>
    <t>Prognozowana liczba uczniów danych klas w roku szkolnym 2023/2024</t>
  </si>
  <si>
    <t>Środki niezbędne na wyposażenie szkoły podstawowej w materiały ćwiczeniowe dla liczby uczniów wskazanej w poz. 1 (kwota nie może być wyższa od iloczynu liczby uczniów wskazanej odpowiednio w:
- poz. 1, kol. 3-5 oraz kwoty 54,45 zł na ucznia,
- poz. 1, kol. 6–10 oraz kwoty 27,23 zł na ucznia)</t>
  </si>
  <si>
    <t xml:space="preserve">Łączna kwota dotacji celowej na wyposażenie szkoły w materiały ćwiczeniowe dostosowane do potrzeb edukacyjnych i możliwości 
psychofizycznych uczniów niepełnosprawnych posiadających orzeczenie o potrzebie kształcenia specjalnego (poz. 2, kol. 11) wynosi </t>
  </si>
  <si>
    <t>III. Dotacja celowa na refundację kosztów poniesionych w roku szkolnym 2022/2023 na zapewnienie podręczników, materiałów edukacyjnych lub materiałów ćwiczeniowych, dostosowanych do potrzeb edukacyjnych 
i możliwości psychofizycznych uczniów niepełnosprawnych posiadających orzeczenie o potrzebie kształcenia specjalnego</t>
  </si>
  <si>
    <t>2</t>
  </si>
  <si>
    <t>3</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</si>
  <si>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1 (kwota nie może być wyższa od iloczynu liczby uczniów wskazanej odpowiednio w poz. 1, kol. 3–5 oraz kwoty 89,10 zł na ucznia i wskaźnika)</t>
  </si>
  <si>
    <t xml:space="preserve">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2 (kwota nie może być wyższa od iloczynu liczby uczniów wskazanej odpowiednio w poz. 2, kol. 3–5 oraz kwoty 98,01 zł na ucznia i wskaźnika) </t>
  </si>
  <si>
    <t>Środki niezbędne na wyposażenie szkoły podstawowej w podręczniki lub materiały edukacyjne dla liczby uczniów wskazanej w poz. 1 (kwota nie może być wyższa od iloczynu liczby uczniów wskazanej odpowiednio w:
– poz. 1, kol. 6 oraz kwoty 166,32 zł na ucznia i wskaźnika,
– poz. 1, kol. 7 i 8 oraz kwoty 213,84 zł na ucznia i wskaźnika,
– poz. 1, kol. 9 i 10 oraz kwoty 297,00 zł na ucznia i wskaźnika)</t>
  </si>
  <si>
    <t>Środki niezbędne na wyposażenie szkoły podstawowej w podręczniki lub materiały edukacyjne dla liczby uczniów wskazanej w poz. 2 (kwota nie może być wyższa od iloczynu liczby uczniów wskazanej odpowiednio w:
– poz. 2, kol. 6 oraz kwoty 183,15 zł na ucznia i wskaźnika,
– poz. 2, kol. 7 i 8 oraz kwoty 235,62 zł na ucznia i wskaźnika,
– poz. 2, kol. 9 i 10 oraz kwoty 326,70 zł na ucznia i wskaźnika)</t>
  </si>
  <si>
    <t>Środki niezbędne na wyposażenie szkoły podstawowej w materiały ćwiczeniowe dla liczby uczniów wskazanej w poz. 3 (kwota nie może być wyższa od iloczynu liczby uczniów wskazanej odpowiednio w:
– poz. 3, kol. 3–5 oraz kwoty 49,50 zł na ucznia i wskaźnika,
– poz. 3, kol. 6–10 oraz kwoty 24,75 zł na ucznia i wskaźnika)</t>
  </si>
  <si>
    <t>Środki niezbędne na wyposażenie szkoły podstawowej w materiały ćwiczeniowe dla liczby uczniów wskazanej w poz. 4 (kwota nie może być wyższa od iloczynu liczby uczniów wskazanej odpowiednio w:
– poz. 4, kol. 3–5 oraz kwoty 54,45 zł na ucznia i wskaźnika,
– poz. 4, kol. 6–10 oraz kwoty 27,23 zł na ucznia i wskaźnika)</t>
  </si>
  <si>
    <t>Środki niezbędne na wyposażenie szkoły podstawowej w podręczniki do danego języka obcego nowożytnego lub materiały edukacyjne do danego języka obcego nowożytnego ze względu na zdiagnozowany stopień zaawansowania znajomości danego języka obcego nowożytnego dla liczby uczniów wskazanej w poz. 5 (kwota nie może być wyższa od iloczynu liczby uczniów wskazanej odpowiednio w poz. 5, kol. 6, 7, 9 i 10 oraz kwoty 24,75 zł na ucznia i wskaźnika)</t>
  </si>
  <si>
    <t>Środki niezbędne na wyposażenie szkoły podstawowej w podręczniki lub materiały edukacyjne, dostosowane do potrzeb edukacyjnych i możliwości psychofizycznych uczniów niepełnosprawnych dla liczby uczniów wskazanej w poz. 6 (kwota nie może być wyższa od iloczynu liczby uczniów wskazanej odpowiednio w:
– poz. 6, kol. 3–5 oraz kwoty 89,10 zł na ucznia i wskaźnika,
– poz. 6, kol. 6 oraz kwoty 166,32 zł na ucznia i wskaźnika,
– poz. 6, kol. 7 i 8 oraz kwoty 213,84 zł na ucznia i wskaźnika,
– poz. 6, kol. 9 i 10 oraz kwoty 297,00 zł na ucznia i wskaźnika)</t>
  </si>
  <si>
    <t>Środki niezbędne na wyposażenie szkoły podstawowej w podręczniki lub materiały edukacyjne, dostosowane do potrzeb edukacyjnych i możliwości psychofizycznych uczniów niepełnosprawnych dla liczby uczniów wskazanej w poz. 7 (kwota nie może być wyższa od iloczynu liczby uczniów wskazanej odpowiednio w:
– poz. 7, kol. 3–5 oraz kwoty 98,01 zł na ucznia i wskaźnika;
– poz. 7, kol. 6 oraz kwoty 183,15 zł na ucznia i wskaźnika,
– poz. 7, kol. 7 i 8 oraz kwoty 235,62 zł na ucznia i wskaźnika,
– poz. 7, kol. 9 i 10 oraz kwoty 326,70 zł na ucznia i wskaźnika)</t>
  </si>
  <si>
    <t>Środki niezbędne na wyposażenie szkoły podstawowej w materiały ćwiczeniowe dostosowane do potrzeb edukacyjnych i możliwości psychofizycznych uczniów niepełnosprawnych dla liczby uczniów wskazanej w poz. 8 (kwota nie może być wyższa od iloczynu liczby uczniów wskazanej odpowiednio w:
– poz. 8, kol. 3–5 oraz kwoty 49,50 zł na ucznia i wskaźnika,
– poz. 8, kol. 6–10 oraz kwoty 24,75 zł na ucznia i wskaźnika)</t>
  </si>
  <si>
    <t>Środki niezbędne na wyposażenie szkoły podstawowej w materiały ćwiczeniowe dostosowane do potrzeb edukacyjnych i możliwości psychofizycznych uczniów niepełnosprawnych dla liczby uczniów wskazanej w poz. 9 (kwota nie może być wyższa od iloczynu liczby uczniów wskazanej odpowiednio w:
– poz. 9, kol. 3–5 oraz kwoty 54,45 zł na ucznia i wskaźnika,
– poz. 9, kol. 6–10 oraz kwoty 27,23 zł na ucznia i wskaźnika)</t>
  </si>
  <si>
    <t>Środki podlegające refundacji (suma kwot wskazanych w poz. 10-20)</t>
  </si>
  <si>
    <t xml:space="preserve">IV. Kwota dotacji celowej na wyposażenie szkoły (zespołu szkół) w podręczniki, materiały edukacyjne lub materiały ćwiczeniowe, dostosowane do potrzeb edukacyjnych i możliwości psychofizycznych uczniów niepełnosprawnych posiadających orzeczenie o potrzebie kształcenia specjalnego uwzględniająca kwoty refundacji </t>
  </si>
  <si>
    <t xml:space="preserve">Suma kwot wskazanych w pkt I (poz. 15, kol. 11), pkt II (poz. 2, kol. 11) i pkt III (poz. 21, kol. 11) wynosi </t>
  </si>
  <si>
    <t>, z tego:</t>
  </si>
  <si>
    <t>- wydatki bieżące</t>
  </si>
  <si>
    <t>- wydatki majątkowe</t>
  </si>
  <si>
    <t>data sporządzenia</t>
  </si>
  <si>
    <t>….......................................................................</t>
  </si>
  <si>
    <t>pieczęć i podpis dyrektora szkoły**</t>
  </si>
  <si>
    <t>**W przypadku informacji przekazywanej w postaci:
1)	elektronicznej opatrzonej kwalifikowanym podpisem elektronicznym, podpisem osobistym lub podpisem zaufanym umieszcza się ten podpis;
2)	papierowej i elektronicznej w:
a)	informacji w postaci papierowej umieszcza się pieczęć i podpis dyrektora szkoły,
b)	informacji w postaci elektronicznej nie umieszcza się pieczęci i podpisu dyrektora szkoły.</t>
  </si>
  <si>
    <t>ponowne złożenie informacji*</t>
  </si>
  <si>
    <t>Szkoła artystyczna realizująca kształcenie ogólne w zakresie szkoły podstawowej</t>
  </si>
  <si>
    <t>aktualizacja informacji</t>
  </si>
  <si>
    <t>Kwota bazowa do 14 maja</t>
  </si>
  <si>
    <t>Kwota bazowa od 15 maja</t>
  </si>
  <si>
    <t>klasa  VIII</t>
  </si>
  <si>
    <t>j. obcy zaawansowany</t>
  </si>
  <si>
    <t>podr</t>
  </si>
  <si>
    <t>ćw</t>
  </si>
  <si>
    <t>ref</t>
  </si>
  <si>
    <t>WSKAŹNIKI</t>
  </si>
  <si>
    <t>lekki</t>
  </si>
  <si>
    <t>umiarkowany</t>
  </si>
  <si>
    <t>niesłyszący</t>
  </si>
  <si>
    <t>słabosłyszący</t>
  </si>
  <si>
    <t>autyzm</t>
  </si>
  <si>
    <t>słabowidzący 1</t>
  </si>
  <si>
    <t>słabowidzący 2</t>
  </si>
  <si>
    <t>niewidomi 1</t>
  </si>
  <si>
    <t>niewidomi 2</t>
  </si>
  <si>
    <t>KWOTY</t>
  </si>
  <si>
    <t>Kwoty * wskaźnik do 14 maja</t>
  </si>
  <si>
    <t>Kwoty * wskaźnik od 15 maja</t>
  </si>
  <si>
    <t>Prognozowana liczba uczniów danych klas w roku szkolnym 2023/2024[3])</t>
  </si>
  <si>
    <t>Prognozowany wzrost liczby uczniów klas II, III, V, VI i VIII w roku szkolnym 2023/2024 w stosunku do odpowiednio:
– liczby uczniów klasy II szkoły podstawowej, którym w roku szkolnym 2021/2022
i 2022/2023 szkoła ta zapewniła podręczniki do zajęć z zakresu edukacji: polonistycznej, matematycznej, przyrodniczej i społecznej, podręczniki do zajęć
z zakresu danego języka obcego nowożytnego lub materiały edukacyjne,
– liczby uczniów klasy III szkoły podstawowej, którym w roku szkolnym 2022/2023 szkoła ta zapewniła podręczniki do zajęć z zakresu edukacji: polonistycznej, matematycznej, przyrodniczej i społecznej, podręczniki do zajęć z zakresu danego języka obcego nowożytnego lub materiały edukacyjne,
– liczby uczniów klas V i VIII szkoły podstawowej, którym w roku szkolnym 2021/2022 i 2022/2023 szkoła ta zapewniła podręczniki lub materiały edukacyjne,
– liczby uczniów klasy VI szkoły podstawowej, którym w roku szkolnym 2022/2023 szkoła ta zapewniła podręczniki lub materiały edukacyjne[4])</t>
  </si>
  <si>
    <t>Prognozowana liczba uczniów danych klas w roku szkolnym 2023/2024[3],[5])</t>
  </si>
  <si>
    <t>Liczba uczniów danych klas w roku szkolnym 2023/2024, dla których istnieje konieczność zapewnienia przez szkołę podstawową:
- podręczników do zajęć z zakresu edukacji: polonistycznej, matematycznej, przyrodniczej i społecznej, podręczników do zajęć z zakresu danego języka obcego nowożytnego lub materiałów edukacyjnych, w przypadku uczniów klas II i III,
- podręczników lub materiałów edukacyjnych, w przypadku uczniów klas V, VI
i VIII[6])</t>
  </si>
  <si>
    <t>Wzrost liczby uczniów danych klas w ciągu roku szkolnego 2022/2023 w stosunku do liczby uczniów tych klas, którym w 2022 r. szkoła podstawowa ze środków dotacji celowej zapewniła:
- podręczniki do zajęć z zakresu edukacji: polonistycznej, matematycznej, przyrodniczej i społecznej, podręczniki do zajęć z zakresu danego języka obcego nowożytnego lub materiały edukacyjne, w przypadku uczniów klas I–III,
- podręczniki lub materiały edukacyjne, w przypadku uczniów klas IV–VIII[7])</t>
  </si>
  <si>
    <t>Wzrost liczby uczniów danych klas w ciągu roku szkolnego 2022/2023 w stosunku do liczby uczniów tych klas, którym w 2022 r. szkoła podstawowa ze środków dotacji celowej zapewniła:
- podręczniki do zajęć z zakresu edukacji: polonistycznej, matematycznej, przyrodniczej i społecznej, podręczniki do zajęć z zakresu danego języka obcego nowożytnego lub materiały edukacyjne, w przypadku uczniów klas I–III,
- podręczniki lub materiały edukacyjne, w przypadku uczniów klas IV–VIII[8])</t>
  </si>
  <si>
    <t>Wzrost liczby uczniów danych klas w ciągu roku szkolnego 2022/2023 w stosunku do liczby uczniów tych klas, którym w 2022 r. szkoła podstawowa ze środków dotacji celowej zapewniła materiały ćwiczeniowe[9])</t>
  </si>
  <si>
    <t>Wzrost liczby uczniów danych klas w ciągu roku szkolnego 2022/2023 w stosunku do liczby uczniów tych klas, którym w 2022 r. szkoła podstawowa ze środków dotacji celowej zapewniła materiały ćwiczeniowe[10])</t>
  </si>
  <si>
    <t>Liczba uczniów danych klas w roku szkolnym 2022/2023, którym szkoła podstawowa ze środków dotacji celowej zapewniła podręczniki do danego języka obcego nowożytnego lub materiały edukacyjne do danego języka obcego nowożytnego ze względu na zdiagnozowany stopień zaawansowania znajomości danego języka obcego nowożytnego[11])</t>
  </si>
  <si>
    <t>Liczba uczniów danych klas, którym szkoła podstawowa w roku szkolnym 2022/2023 ze środków dotacji celowej zapewniła podręczniki lub materiały edukacyjne, dostosowane do potrzeb edukacyjnych i możliwości psychofizycznych uczniów niepełnosprawnych[12])</t>
  </si>
  <si>
    <t>Liczba uczniów danych klas, którym szkoła podstawowa w roku szkolnym 2022/2023 ze środków dotacji celowej zapewniła podręczniki lub materiały edukacyjne, dostosowane do potrzeb edukacyjnych i możliwości psychofizycznych uczniów niepełnosprawnych[13])</t>
  </si>
  <si>
    <t>Liczba uczniów danych klas, którym szkoła podstawowa w roku szkolnym 2022/2023 ze środków dotacji celowej zapewniła materiały ćwiczeniowe dostosowane do potrzeb edukacyjnych i możliwości psychofizycznych uczniów niepełnosprawnych[14])</t>
  </si>
  <si>
    <t>Liczba uczniów danych klas, którym szkoła podstawowa w roku szkolnym 2022/2023 ze środków dotacji celowej zapewniła materiały ćwiczeniowe dostosowane do potrzeb edukacyjnych i możliwości psychofizycznych uczniów niepełnosprawnych[15])</t>
  </si>
  <si>
    <t>[1])</t>
  </si>
  <si>
    <t>[3])</t>
  </si>
  <si>
    <t>[4])</t>
  </si>
  <si>
    <t>[5])</t>
  </si>
  <si>
    <t>[6])</t>
  </si>
  <si>
    <t>Ilekroć w wyszczególnieniu jest mowa o:
1) szkole podstawowej – należy przez to rozumieć także szkołę artystyczną realizującą kształcenie ogólne w zakresie szkoły podstawowej prowadzoną przez jednostkę samorządu terytorialnego;
2) wskaźniku – należy przez to rozumieć wskaźniki określone w przepisach wydanych na podstawie art. 61 ustawy.</t>
  </si>
  <si>
    <t>W przypadku gdy dla uczniów z danym rodzajem niepełnosprawności szkoła podstawowa lub szkoła artystyczna realizująca kształcenie ogólne w zakresie szkoły podstawowej planują zakupić dodatkowe podręczniki lub materiały edukacyjne ze środków dotacji celowej na oddział danej klasy, należy w poz. 1 i 3 prognozowaną liczbę uczniów zwiększyć o liczbę uczniów równą liczbie tych oddziałów, zgodnie z art. 56 ust. 2 ustawy, z tym że w przypadku oddziału obejmującego uczniów pełnosprawnych lub uczniów z różnymi rodzajami niepełnosprawności przyjmuje się, że dodatkowe podręczniki lub materiały edukacyjne na dany oddział są przeznaczone dla jednego ucznia pełnosprawnego albo jednego ucznia z danym rodzajem niepełnosprawności.</t>
  </si>
  <si>
    <t>Należy wypełnić poz. 2 w przypadku, gdy w roku szkolnym 2023/2024 liczba uczniów:
1) klas II, V i VIII ulegnie zwiększeniu w stosunku do liczby uczniów tych klas w roku szkolnym 2021/2022 i 2022/2023 lub
2) klas III i VI ulegnie zwiększeniu w stosunku do liczby uczniów tych klas w roku szkolnym 2022/2023.</t>
  </si>
  <si>
    <t>Należy wypełnić poz. 3 w przypadku, gdy w roku szkolnym:
1) 2021/2022 nie funkcjonowały klasy II, V i VIII szkoły podstawowej oraz klasy szkoły artystycznej realizującej kształcenie ogólne w zakresie klas II, V i VIII szkoły podstawowej lub nie uczęszczali do tych klas uczniowie lub
2) 2022/2023 nie funkcjonowały klasy II, III, V, VI i VIII szkoły podstawowej oraz klasy szkoły artystycznej realizującej kształcenie ogólne w zakresie klas II, III, V, VI i VIII szkoły podstawowej lub nie uczęszczali do tych klas uczniowie.</t>
  </si>
  <si>
    <t>Należy wypełnić poz. 4 w przypadku, gdy liczba uczniów danych klas w roku szkolnym 2023/2024 nie ulegnie zwiększeniu w stosunku do liczby uczniów danych klas w roku szkolnym 2021/2022 lub 2022/2023, a istnieje konieczność zakupu podręczników lub materiałów edukacyjnych z powodu niedokonania takiego zakupu ze środków ostatniej dotacji celowej na wszystkich uczniów tej klasy udzielonej odpowiednio w 2021 r. lub 2022 r.</t>
  </si>
  <si>
    <t>[7])</t>
  </si>
  <si>
    <t>[8])</t>
  </si>
  <si>
    <t>[9])</t>
  </si>
  <si>
    <t>[10])</t>
  </si>
  <si>
    <t>[11])</t>
  </si>
  <si>
    <t>[12])</t>
  </si>
  <si>
    <t>[13])</t>
  </si>
  <si>
    <t>[14])</t>
  </si>
  <si>
    <t>[15])</t>
  </si>
  <si>
    <t>Należy wypełnić poz. 1 w przypadku, gdy w roku szkolnym 2022/2023 szkoła podstawowa oraz szkoła artystyczna realizująca kształcenie ogólne w zakresie szkoły podstawowej zapewniły uczniom podręczniki lub materiały edukacyjne na rok szkolny 2022/2023, które zostały zakupione w 2022 r. oraz od dnia 1 stycznia 2023 r. do dnia 14 maja 2023 r. zgodnie z art. 57 ust. 5 ustawy, podlegające refundacji z dotacji celowej w 2023 r. w kwotach obowiązujących do dnia 14 maja 2023 r.</t>
  </si>
  <si>
    <t>Należy wypełnić poz. 2 w przypadku, gdy w roku szkolnym 2022/2023 szkoła podstawowa oraz szkoła artystyczna realizująca kształcenie ogólne w zakresie szkoły podstawowej zapewniły uczniom podręczniki lub materiały edukacyjne na rok szkolny 2022/2023, które zostały zakupione od dnia 15 maja 2023 r. zgodnie z art. 57 ust. 5 ustawy, podlegające refundacji z dotacji celowej w 2023 r. w kwotach obowiązujących od dnia 15 maja 2023 r.</t>
  </si>
  <si>
    <t>Należy wypełnić poz. 3 w przypadku, gdy w roku szkolnym 2022/2023 szkoła podstawowa oraz szkoła artystyczna realizująca kształcenie ogólne w zakresie szkoły podstawowej zapewniły uczniom materiały ćwiczeniowe na rok szkolny 2022/2023, które zostały zakupione w 2022 r. oraz od dnia 1 stycznia 2023 r. do dnia 14 maja 2023 r. zgodnie z art. 57 ust. 5 ustawy, podlegające refundacji z dotacji celowej w 2023 r. w kwotach obowiązujących do dnia 14 maja 2023 r.</t>
  </si>
  <si>
    <t>Należy wypełnić poz. 4 w przypadku, gdy w roku szkolnym 2022/2023 szkoła podstawowa oraz szkoła artystyczna realizująca kształcenie ogólne w zakresie szkoły podstawowej zapewniły uczniom materiały ćwiczeniowe na rok szkolny 2022/2023, które zostały zakupione od dnia 15 maja 2023 r. zgodnie z art. 57 ust. 5 ustawy, podlegające refundacji z dotacji celowej w 2023 r. w kwotach obowiązujących od dnia 15 maja 2023 r.</t>
  </si>
  <si>
    <t>W poz. 5, kol. 9 i 10 należy podać liczbę uczniów równą liczbie podręczników do danego języka obcego nowożytnego lub materiałów edukacyjnych do danego języka obcego nowożytnego zakupionych ze względu na zdiagnozowany stopień zaawansowania znajomości danego języka obcego nowożytnego, z tym że jeżeli dla danego ucznia zakupiono podręczniki lub materiały edukacyjne do dwóch języków obcych nowożytnych – należy podać podwójną liczbę tych uczniów.</t>
  </si>
  <si>
    <t xml:space="preserve">Należy podać liczbę uczniów, którym szkoła podstawowa oraz szkoła artystyczna realizująca kształcenie ogólne w zakresie szkoły podstawowej zapewniły podręczniki lub materiały edukacyjne, dostosowane do potrzeb edukacyjnych i możliwości psychofizycznych uczniów niepełnosprawnych w wyniku dostarczenia do szkoły w ciągu roku szkolnego orzeczenia o potrzebie kształcenia specjalnego, a środki z przekazanej dotacji celowej nie pokryły kosztu zakupu tych podręczników lub materiałów edukacyjnych, lub w wyniku braku możliwości uzyskania tych podręczników lub materiałów edukacyjnych z innej szkoły w drodze przekazania zgodnie z art. 57 ust. 6 ustawy – które zostały zakupione na rok szkolny 2022/2023 w 2022 r. oraz od dnia 1 stycznia 2023 r. do dnia 14 maja 2023 r. i podlegają refundacji z dotacji celowej w 2023 r. w kwotach obowiązujących do dnia 14 maja 2023 r. </t>
  </si>
  <si>
    <t>Należy podać liczbę uczniów, którym szkoła podstawowa oraz szkoła artystyczna realizująca kształcenie ogólne w zakresie szkoły podstawowej zapewniły podręczniki lub materiały edukacyjne, dostosowane do potrzeb edukacyjnych i możliwości psychofizycznych uczniów niepełnosprawnych w wyniku dostarczenia do szkoły w ciągu roku szkolnego orzeczenia o potrzebie kształcenia specjalnego, a środki z przekazanej dotacji celowej nie pokryły kosztu zakupu tych podręczników lub materiałów edukacyjnych, lub w wyniku braku możliwości uzyskania tych podręczników lub materiałów edukacyjnych z innej szkoły w drodze przekazania zgodnie z art. 57 ust. 6 ustawy – które zostały zakupione na rok szkolny 2022/2023 od dnia 15 maja 2023 r. i podlegają refundacji z dotacji celowej w 2023 r. w kwotach obowiązujących od dnia 15 maja 2023 r.</t>
  </si>
  <si>
    <t>Należy podać liczbę uczniów, którym szkoła podstawowa oraz szkoła artystyczna realizująca kształcenie ogólne w zakresie szkoły podstawowej zapewniły materiały ćwiczeniowe dostosowane do potrzeb edukacyjnych i możliwości psychofizycznych uczniów niepełnosprawnych w wyniku dostarczenia do szkoły w ciągu roku szkolnego orzeczenia o potrzebie kształcenia specjalnego, a środki z przekazanej dotacji celowej nie pokryły kosztu zakupu tych materiałów ćwiczeniowych, lub w wyniku braku możliwości uzyskania tych materiałów ćwiczeniowych z innej szkoły w drodze przekazania zgodnie z art. 57 ust. 6 ustawy – które zostały zakupione na rok szkolny 2022/2023 w 2022 r. oraz od dnia 1 stycznia 2023 r. do dnia 14 maja 2023 r. i podlegają refundacji z dotacji celowej w 2023 r. w kwotach obowiązujących do dnia 14 maja 2023 r.</t>
  </si>
  <si>
    <t>Należy podać liczbę uczniów, którym szkoła podstawowa oraz szkoła artystyczna realizująca kształcenie ogólne w zakresie szkoły podstawowej zapewniły materiały ćwiczeniowe dostosowane do potrzeb edukacyjnych i możliwości psychofizycznych uczniów niepełnosprawnych w wyniku dostarczenia do szkoły w ciągu roku szkolnego orzeczenia o potrzebie kształcenia specjalnego, a środki z przekazanej dotacji celowej nie pokryły kosztu zakupu tych materiałów ćwiczeniowych, lub w wyniku braku możliwości uzyskania tych materiałów ćwiczeniowych z innej szkoły w drodze przekazania zgodnie z art. 57 ust. 6 ustawy – które zostały zakupione na rok szkolny 2022/2023 od dnia 15 maja 2023 r. i podlegają refundacji z dotacji celowej w 2023 r. w kwotach obowiązujących od dnia 15 maja 2023 r.</t>
  </si>
  <si>
    <t>$D$34</t>
  </si>
  <si>
    <t>$G$34</t>
  </si>
  <si>
    <t>$J$34</t>
  </si>
  <si>
    <t>$E$35</t>
  </si>
  <si>
    <t>$F$35</t>
  </si>
  <si>
    <t>$H$35</t>
  </si>
  <si>
    <t>$I$35</t>
  </si>
  <si>
    <t>$K$35</t>
  </si>
  <si>
    <t>$E$36</t>
  </si>
  <si>
    <t>$F$36</t>
  </si>
  <si>
    <t>$H$36</t>
  </si>
  <si>
    <t>$I$36</t>
  </si>
  <si>
    <t>$K$36</t>
  </si>
  <si>
    <t>$E$37</t>
  </si>
  <si>
    <t>$F$37</t>
  </si>
  <si>
    <t>$H$37</t>
  </si>
  <si>
    <t>$I$37</t>
  </si>
  <si>
    <t>$K$37</t>
  </si>
  <si>
    <t>$E$38</t>
  </si>
  <si>
    <t>$F$38</t>
  </si>
  <si>
    <t>$H$38</t>
  </si>
  <si>
    <t>$I$38</t>
  </si>
  <si>
    <t>$K$38</t>
  </si>
  <si>
    <t>$G$77</t>
  </si>
  <si>
    <t>$H$77</t>
  </si>
  <si>
    <t>$J$77</t>
  </si>
  <si>
    <t>$K$77</t>
  </si>
  <si>
    <t>$D$78</t>
  </si>
  <si>
    <t>$E$78</t>
  </si>
  <si>
    <t>$F$78</t>
  </si>
  <si>
    <t>$G$78</t>
  </si>
  <si>
    <t>$H$78</t>
  </si>
  <si>
    <t>$I$78</t>
  </si>
  <si>
    <t>$J$78</t>
  </si>
  <si>
    <t>$K$78</t>
  </si>
  <si>
    <t>$D$79</t>
  </si>
  <si>
    <t>$E$79</t>
  </si>
  <si>
    <t>$F$79</t>
  </si>
  <si>
    <t>$G$79</t>
  </si>
  <si>
    <t>$H$79</t>
  </si>
  <si>
    <t>$I$79</t>
  </si>
  <si>
    <t>$J$79</t>
  </si>
  <si>
    <t>$K$79</t>
  </si>
  <si>
    <t>$D$80</t>
  </si>
  <si>
    <t>$E$80</t>
  </si>
  <si>
    <t>$F$80</t>
  </si>
  <si>
    <t>$G$80</t>
  </si>
  <si>
    <t>$H$80</t>
  </si>
  <si>
    <t>$I$80</t>
  </si>
  <si>
    <t>$J$80</t>
  </si>
  <si>
    <t>$K$80</t>
  </si>
  <si>
    <t>$D$81</t>
  </si>
  <si>
    <t>$E$81</t>
  </si>
  <si>
    <t>$F$81</t>
  </si>
  <si>
    <t>$G$81</t>
  </si>
  <si>
    <t>$H$81</t>
  </si>
  <si>
    <t>$I$81</t>
  </si>
  <si>
    <t>$J$81</t>
  </si>
  <si>
    <t>$K$81</t>
  </si>
  <si>
    <t>$K$34</t>
  </si>
  <si>
    <t>$D$65</t>
  </si>
  <si>
    <t>$E$65</t>
  </si>
  <si>
    <t>$F$65</t>
  </si>
  <si>
    <t>$G$65</t>
  </si>
  <si>
    <t>$H$65</t>
  </si>
  <si>
    <t>$I$65</t>
  </si>
  <si>
    <t>$J$65</t>
  </si>
  <si>
    <t>$K$65</t>
  </si>
  <si>
    <t>$D$77</t>
  </si>
  <si>
    <t>$E$77</t>
  </si>
  <si>
    <t>$F$77</t>
  </si>
  <si>
    <t>$I$77</t>
  </si>
  <si>
    <t>$D$82</t>
  </si>
  <si>
    <t>$E$82</t>
  </si>
  <si>
    <t>$F$82</t>
  </si>
  <si>
    <t>$G$82</t>
  </si>
  <si>
    <t>$H$82</t>
  </si>
  <si>
    <t>$I$82</t>
  </si>
  <si>
    <t>$J$82</t>
  </si>
  <si>
    <t>$K$82</t>
  </si>
  <si>
    <t>$D$83</t>
  </si>
  <si>
    <t>$E$83</t>
  </si>
  <si>
    <t>$F$83</t>
  </si>
  <si>
    <t>$G$83</t>
  </si>
  <si>
    <t>$H$83</t>
  </si>
  <si>
    <t>$I$83</t>
  </si>
  <si>
    <t>$J$83</t>
  </si>
  <si>
    <t>$K$83</t>
  </si>
  <si>
    <t>$D$84</t>
  </si>
  <si>
    <t>$E$84</t>
  </si>
  <si>
    <t>$F$84</t>
  </si>
  <si>
    <t>$G$84</t>
  </si>
  <si>
    <t>$H$84</t>
  </si>
  <si>
    <t>$I$84</t>
  </si>
  <si>
    <t>$J$84</t>
  </si>
  <si>
    <t>$K$84</t>
  </si>
  <si>
    <t>$D$85</t>
  </si>
  <si>
    <t>$E$85</t>
  </si>
  <si>
    <t>$F$85</t>
  </si>
  <si>
    <t>$G$85</t>
  </si>
  <si>
    <t>$H$85</t>
  </si>
  <si>
    <t>$I$85</t>
  </si>
  <si>
    <t>$J$85</t>
  </si>
  <si>
    <t>$K$85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</si>
</sst>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zł&quot;_-;\-* #,##0.00\ &quot;zł&quot;_-;_-* &quot;-&quot;??\ &quot;zł&quot;_-;_-@_-"/>
  </numFmts>
  <fonts count="18" x14ac:knownFonts="1">
    <font>
      <sz val="11"/>
      <color theme="1"/>
      <name val="Times New Roman"/>
      <family val="2"/>
      <charset val="238"/>
    </font>
    <font>
      <b/>
      <sz val="11"/>
      <color theme="1"/>
      <name val="Calibri"/>
      <family val="2"/>
      <charset val="238"/>
      <scheme val="minor"/>
    </font>
    <font>
      <b/>
      <sz val="14"/>
      <color theme="1"/>
      <name val="Calibri"/>
      <family val="2"/>
      <charset val="238"/>
      <scheme val="minor"/>
    </font>
    <font>
      <sz val="8"/>
      <color theme="1"/>
      <name val="Calibri"/>
      <family val="2"/>
      <charset val="238"/>
      <scheme val="minor"/>
    </font>
    <font>
      <sz val="10"/>
      <color rgb="FF000000"/>
      <name val="Times New Roman"/>
      <family val="1"/>
      <charset val="238"/>
    </font>
    <font>
      <sz val="8"/>
      <color rgb="FF000000"/>
      <name val="Times New Roman"/>
      <family val="1"/>
      <charset val="238"/>
    </font>
    <font>
      <b/>
      <sz val="12"/>
      <color theme="1"/>
      <name val="Calibri"/>
      <family val="2"/>
      <charset val="238"/>
      <scheme val="minor"/>
    </font>
    <font>
      <sz val="9"/>
      <color rgb="FF000000"/>
      <name val="Times New Roman"/>
      <family val="1"/>
      <charset val="238"/>
    </font>
    <font>
      <b/>
      <sz val="9"/>
      <color rgb="FF000000"/>
      <name val="Times New Roman"/>
      <family val="1"/>
      <charset val="238"/>
    </font>
    <font>
      <vertAlign val="superscript"/>
      <sz val="8"/>
      <color rgb="FF000000"/>
      <name val="Times New Roman"/>
      <family val="1"/>
      <charset val="238"/>
    </font>
    <font>
      <sz val="9"/>
      <color theme="1"/>
      <name val="Calibri"/>
      <family val="2"/>
      <charset val="238"/>
      <scheme val="minor"/>
    </font>
    <font>
      <sz val="8"/>
      <color theme="1"/>
      <name val="Times New Roman"/>
      <family val="1"/>
      <charset val="238"/>
    </font>
    <font>
      <sz val="11"/>
      <color theme="1"/>
      <name val="Calibri"/>
      <family val="2"/>
      <charset val="238"/>
      <scheme val="minor"/>
    </font>
    <font>
      <sz val="9"/>
      <color theme="1"/>
      <name val="Bahnschrift Light"/>
      <family val="2"/>
      <charset val="238"/>
    </font>
    <font>
      <sz val="9"/>
      <color theme="1"/>
      <name val="Times New Roman"/>
      <family val="1"/>
      <charset val="238"/>
    </font>
    <font>
      <b/>
      <sz val="9"/>
      <color theme="1"/>
      <name val="Times New Roman"/>
      <family val="1"/>
      <charset val="238"/>
    </font>
    <font>
      <b/>
      <sz val="11"/>
      <color theme="1"/>
      <name val="Times New Roman"/>
      <family val="1"/>
      <charset val="238"/>
    </font>
    <font>
      <sz val="8"/>
      <color rgb="FF000000"/>
      <name val="Segoe UI"/>
      <family val="2"/>
      <charset val="238"/>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A6A6A6"/>
        <bgColor indexed="64"/>
      </patternFill>
    </fill>
    <fill>
      <patternFill patternType="solid">
        <fgColor rgb="FFFFFFFF"/>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7" tint="0.79998168889431442"/>
        <bgColor indexed="64"/>
      </patternFill>
    </fill>
  </fills>
  <borders count="27">
    <border>
      <left/>
      <right/>
      <top/>
      <bottom/>
      <diagonal/>
    </border>
    <border>
      <left/>
      <right style="medium">
        <color indexed="64"/>
      </right>
      <top style="medium">
        <color indexed="64"/>
      </top>
      <bottom style="medium">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diagonalUp="1" diagonalDown="1">
      <left/>
      <right style="medium">
        <color indexed="64"/>
      </right>
      <top/>
      <bottom style="medium">
        <color indexed="64"/>
      </bottom>
      <diagonal style="thin">
        <color indexed="64"/>
      </diagonal>
    </border>
    <border>
      <left/>
      <right style="medium">
        <color indexed="64"/>
      </right>
      <top/>
      <bottom/>
      <diagonal/>
    </border>
    <border diagonalUp="1" diagonalDown="1">
      <left style="medium">
        <color indexed="64"/>
      </left>
      <right style="medium">
        <color indexed="64"/>
      </right>
      <top style="medium">
        <color indexed="64"/>
      </top>
      <bottom/>
      <diagonal style="thin">
        <color indexed="64"/>
      </diagonal>
    </border>
    <border diagonalUp="1" diagonalDown="1">
      <left/>
      <right style="medium">
        <color indexed="64"/>
      </right>
      <top style="medium">
        <color indexed="64"/>
      </top>
      <bottom style="medium">
        <color indexed="64"/>
      </bottom>
      <diagonal style="thin">
        <color indexed="64"/>
      </diagonal>
    </border>
    <border>
      <left style="medium">
        <color indexed="64"/>
      </left>
      <right style="medium">
        <color indexed="64"/>
      </right>
      <top/>
      <bottom/>
      <diagonal/>
    </border>
    <border diagonalUp="1" diagonalDown="1">
      <left style="medium">
        <color indexed="64"/>
      </left>
      <right style="medium">
        <color indexed="64"/>
      </right>
      <top/>
      <bottom/>
      <diagonal style="thin">
        <color indexed="64"/>
      </diagonal>
    </border>
    <border diagonalUp="1" diagonalDown="1">
      <left style="medium">
        <color indexed="64"/>
      </left>
      <right style="medium">
        <color indexed="64"/>
      </right>
      <top style="medium">
        <color indexed="64"/>
      </top>
      <bottom style="medium">
        <color indexed="64"/>
      </bottom>
      <diagonal style="thin">
        <color indexed="64"/>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s>
  <cellStyleXfs count="1">
    <xf numFmtId="0" fontId="0" fillId="0" borderId="0"/>
  </cellStyleXfs>
  <cellXfs count="126">
    <xf numFmtId="0" fontId="0" fillId="0" borderId="0" xfId="0"/>
    <xf numFmtId="0" fontId="0" fillId="2" borderId="0" xfId="0" applyFill="1"/>
    <xf numFmtId="0" fontId="1" fillId="2" borderId="0" xfId="0" applyFont="1" applyFill="1"/>
    <xf numFmtId="0" fontId="0" fillId="2" borderId="0" xfId="0" applyFill="1" applyAlignment="1">
      <alignment wrapText="1"/>
    </xf>
    <xf numFmtId="0" fontId="1" fillId="0" borderId="0" xfId="0" applyFont="1"/>
    <xf numFmtId="0" fontId="1" fillId="2" borderId="0" xfId="0" applyFont="1" applyFill="1" applyAlignment="1">
      <alignment wrapText="1"/>
    </xf>
    <xf numFmtId="0" fontId="2" fillId="2" borderId="0" xfId="0" applyFont="1" applyFill="1"/>
    <xf numFmtId="0" fontId="3" fillId="2" borderId="0" xfId="0" applyFont="1" applyFill="1"/>
    <xf numFmtId="0" fontId="4" fillId="2" borderId="0" xfId="0" applyFont="1" applyFill="1" applyAlignment="1">
      <alignment vertical="center" wrapText="1"/>
    </xf>
    <xf numFmtId="0" fontId="1" fillId="2" borderId="0" xfId="0" applyFont="1" applyFill="1" applyAlignment="1">
      <alignment horizontal="center"/>
    </xf>
    <xf numFmtId="0" fontId="0" fillId="2" borderId="0" xfId="0" applyFill="1" applyAlignment="1">
      <alignment horizontal="right" vertical="top"/>
    </xf>
    <xf numFmtId="0" fontId="5" fillId="2" borderId="0" xfId="0" applyFont="1" applyFill="1" applyAlignment="1">
      <alignment horizontal="justify" vertical="center"/>
    </xf>
    <xf numFmtId="1" fontId="8" fillId="3" borderId="7" xfId="0" applyNumberFormat="1"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4" borderId="10" xfId="0" applyFont="1" applyFill="1" applyBorder="1" applyAlignment="1">
      <alignment horizontal="center" vertical="center" wrapText="1"/>
    </xf>
    <xf numFmtId="1" fontId="8" fillId="3" borderId="6" xfId="0" applyNumberFormat="1" applyFont="1" applyFill="1" applyBorder="1" applyAlignment="1">
      <alignment horizontal="center" vertical="center" wrapText="1"/>
    </xf>
    <xf numFmtId="0" fontId="8" fillId="4" borderId="11" xfId="0" applyFont="1" applyFill="1" applyBorder="1" applyAlignment="1">
      <alignment horizontal="center" vertical="center" wrapText="1"/>
    </xf>
    <xf numFmtId="1" fontId="8" fillId="3" borderId="1" xfId="0" applyNumberFormat="1" applyFont="1" applyFill="1" applyBorder="1" applyAlignment="1">
      <alignment horizontal="center" vertical="center" wrapText="1"/>
    </xf>
    <xf numFmtId="0" fontId="7" fillId="4" borderId="13" xfId="0" applyFont="1" applyFill="1" applyBorder="1" applyAlignment="1">
      <alignment horizontal="center" vertical="center" wrapText="1"/>
    </xf>
    <xf numFmtId="1" fontId="8" fillId="3" borderId="12" xfId="0" applyNumberFormat="1" applyFont="1" applyFill="1" applyBorder="1" applyAlignment="1">
      <alignment horizontal="center" vertical="center" wrapText="1"/>
    </xf>
    <xf numFmtId="0" fontId="8" fillId="4" borderId="13" xfId="0" applyFont="1" applyFill="1" applyBorder="1" applyAlignment="1">
      <alignment horizontal="center" vertical="center" wrapText="1"/>
    </xf>
    <xf numFmtId="0" fontId="7" fillId="4" borderId="14" xfId="0"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0" fontId="8" fillId="4" borderId="14" xfId="0" applyFont="1" applyFill="1" applyBorder="1" applyAlignment="1">
      <alignment horizontal="center" vertical="center" wrapText="1"/>
    </xf>
    <xf numFmtId="44" fontId="8" fillId="3" borderId="6" xfId="0" applyNumberFormat="1" applyFont="1" applyFill="1" applyBorder="1" applyAlignment="1">
      <alignment horizontal="center" vertical="center" wrapText="1"/>
    </xf>
    <xf numFmtId="44" fontId="8" fillId="3" borderId="5" xfId="0" applyNumberFormat="1" applyFont="1" applyFill="1" applyBorder="1" applyAlignment="1">
      <alignment horizontal="center" vertical="center" wrapText="1"/>
    </xf>
    <xf numFmtId="0" fontId="9" fillId="2" borderId="0" xfId="0" applyFont="1" applyFill="1" applyAlignment="1">
      <alignment horizontal="justify" vertical="center"/>
    </xf>
    <xf numFmtId="0" fontId="10" fillId="2" borderId="0" xfId="0" applyFont="1" applyFill="1"/>
    <xf numFmtId="0" fontId="6" fillId="0" borderId="0" xfId="0" applyFont="1"/>
    <xf numFmtId="0" fontId="10" fillId="0" borderId="0" xfId="0" applyFont="1"/>
    <xf numFmtId="0" fontId="11" fillId="2" borderId="0" xfId="0" applyFont="1" applyFill="1" applyAlignment="1">
      <alignment horizontal="right" vertical="top"/>
    </xf>
    <xf numFmtId="0" fontId="0" fillId="2" borderId="0" xfId="0" applyFill="1" applyAlignment="1">
      <alignment horizontal="right"/>
    </xf>
    <xf numFmtId="49" fontId="0" fillId="2" borderId="0" xfId="0" applyNumberFormat="1" applyFill="1"/>
    <xf numFmtId="14" fontId="0" fillId="3" borderId="0" xfId="0" applyNumberFormat="1" applyFill="1" applyAlignment="1">
      <alignment horizontal="center"/>
    </xf>
    <xf numFmtId="0" fontId="0" fillId="2" borderId="0" xfId="0" applyFill="1" applyAlignment="1">
      <alignment horizontal="center"/>
    </xf>
    <xf numFmtId="0" fontId="0" fillId="2" borderId="0" xfId="0" applyFill="1" applyAlignment="1">
      <alignment horizontal="center" vertical="center"/>
    </xf>
    <xf numFmtId="0" fontId="12" fillId="0" borderId="0" xfId="0" applyFont="1"/>
    <xf numFmtId="0" fontId="10" fillId="0" borderId="0" xfId="0" applyFont="1" applyFill="1" applyBorder="1" applyAlignment="1">
      <alignment horizontal="center" vertical="center"/>
    </xf>
    <xf numFmtId="4" fontId="10" fillId="7" borderId="15" xfId="0" applyNumberFormat="1" applyFont="1" applyFill="1" applyBorder="1" applyAlignment="1">
      <alignment horizontal="center" vertical="center"/>
    </xf>
    <xf numFmtId="4" fontId="10" fillId="8" borderId="15" xfId="0" applyNumberFormat="1" applyFont="1" applyFill="1" applyBorder="1" applyAlignment="1">
      <alignment horizontal="center" vertical="center"/>
    </xf>
    <xf numFmtId="0" fontId="10" fillId="2" borderId="15" xfId="0" applyFont="1" applyFill="1" applyBorder="1" applyAlignment="1">
      <alignment horizontal="center" vertical="center"/>
    </xf>
    <xf numFmtId="0" fontId="12" fillId="0" borderId="0" xfId="0" applyFont="1" applyFill="1"/>
    <xf numFmtId="0" fontId="10" fillId="7" borderId="15" xfId="0" applyFont="1" applyFill="1" applyBorder="1" applyAlignment="1">
      <alignment horizontal="center" vertical="center"/>
    </xf>
    <xf numFmtId="0" fontId="10" fillId="7" borderId="16" xfId="0" applyFont="1" applyFill="1" applyBorder="1" applyAlignment="1">
      <alignment horizontal="center" vertical="center"/>
    </xf>
    <xf numFmtId="0" fontId="10" fillId="8" borderId="15" xfId="0" applyFont="1" applyFill="1" applyBorder="1" applyAlignment="1">
      <alignment horizontal="center" vertical="center"/>
    </xf>
    <xf numFmtId="0" fontId="10" fillId="8" borderId="16" xfId="0" applyFont="1" applyFill="1" applyBorder="1" applyAlignment="1">
      <alignment horizontal="center" vertical="center"/>
    </xf>
    <xf numFmtId="0" fontId="10" fillId="2" borderId="15" xfId="0" applyFont="1" applyFill="1" applyBorder="1" applyAlignment="1">
      <alignment horizontal="center" vertical="center" wrapText="1"/>
    </xf>
    <xf numFmtId="0" fontId="10" fillId="7" borderId="17" xfId="0" applyFont="1" applyFill="1" applyBorder="1" applyAlignment="1">
      <alignment horizontal="center" vertical="center"/>
    </xf>
    <xf numFmtId="0" fontId="10" fillId="8" borderId="17" xfId="0" applyFont="1" applyFill="1" applyBorder="1" applyAlignment="1">
      <alignment horizontal="center" vertical="center"/>
    </xf>
    <xf numFmtId="0" fontId="10" fillId="2" borderId="17" xfId="0" applyFont="1" applyFill="1" applyBorder="1" applyAlignment="1">
      <alignment horizontal="center" vertical="center" wrapText="1"/>
    </xf>
    <xf numFmtId="0" fontId="13" fillId="2" borderId="18" xfId="0" applyFont="1" applyFill="1" applyBorder="1" applyAlignment="1">
      <alignment horizontal="center" vertical="center"/>
    </xf>
    <xf numFmtId="0" fontId="13" fillId="7" borderId="19" xfId="0" applyFont="1" applyFill="1" applyBorder="1" applyAlignment="1">
      <alignment horizontal="center" vertical="center"/>
    </xf>
    <xf numFmtId="0" fontId="13" fillId="8" borderId="19" xfId="0" applyFont="1" applyFill="1" applyBorder="1" applyAlignment="1">
      <alignment horizontal="center" vertical="center"/>
    </xf>
    <xf numFmtId="0" fontId="13" fillId="2" borderId="20" xfId="0" applyFont="1" applyFill="1" applyBorder="1" applyAlignment="1">
      <alignment horizontal="center" vertical="center"/>
    </xf>
    <xf numFmtId="0" fontId="13" fillId="2" borderId="21" xfId="0" applyFont="1" applyFill="1" applyBorder="1" applyAlignment="1">
      <alignment horizontal="center" vertical="center"/>
    </xf>
    <xf numFmtId="0" fontId="13" fillId="7" borderId="15" xfId="0" applyFont="1" applyFill="1" applyBorder="1" applyAlignment="1">
      <alignment horizontal="center" vertical="center"/>
    </xf>
    <xf numFmtId="0" fontId="13" fillId="8" borderId="15" xfId="0" applyFont="1" applyFill="1" applyBorder="1" applyAlignment="1">
      <alignment horizontal="center" vertical="center"/>
    </xf>
    <xf numFmtId="0" fontId="13" fillId="2" borderId="22" xfId="0" applyFont="1" applyFill="1" applyBorder="1" applyAlignment="1">
      <alignment horizontal="center" vertical="center"/>
    </xf>
    <xf numFmtId="0" fontId="13" fillId="2" borderId="23" xfId="0" applyFont="1" applyFill="1" applyBorder="1" applyAlignment="1">
      <alignment horizontal="center" vertical="center"/>
    </xf>
    <xf numFmtId="0" fontId="13" fillId="7" borderId="24" xfId="0" applyFont="1" applyFill="1" applyBorder="1" applyAlignment="1">
      <alignment horizontal="center" vertical="center"/>
    </xf>
    <xf numFmtId="0" fontId="13" fillId="8" borderId="24" xfId="0" applyFont="1" applyFill="1" applyBorder="1" applyAlignment="1">
      <alignment horizontal="center" vertical="center"/>
    </xf>
    <xf numFmtId="0" fontId="13" fillId="2" borderId="25" xfId="0" applyFont="1" applyFill="1" applyBorder="1" applyAlignment="1">
      <alignment horizontal="center" vertical="center"/>
    </xf>
    <xf numFmtId="0" fontId="10" fillId="2" borderId="18" xfId="0" applyFont="1" applyFill="1" applyBorder="1" applyAlignment="1">
      <alignment horizontal="center" vertical="center"/>
    </xf>
    <xf numFmtId="4" fontId="10" fillId="7" borderId="19" xfId="0" applyNumberFormat="1" applyFont="1" applyFill="1" applyBorder="1" applyAlignment="1">
      <alignment horizontal="center" vertical="center"/>
    </xf>
    <xf numFmtId="4" fontId="10" fillId="8" borderId="19" xfId="0" applyNumberFormat="1" applyFont="1" applyFill="1" applyBorder="1" applyAlignment="1">
      <alignment horizontal="center" vertical="center"/>
    </xf>
    <xf numFmtId="4" fontId="10" fillId="0" borderId="20" xfId="0" applyNumberFormat="1" applyFont="1" applyBorder="1" applyAlignment="1">
      <alignment horizontal="center" vertical="center"/>
    </xf>
    <xf numFmtId="0" fontId="10" fillId="2" borderId="21" xfId="0" applyFont="1" applyFill="1" applyBorder="1" applyAlignment="1">
      <alignment horizontal="center" vertical="center"/>
    </xf>
    <xf numFmtId="4" fontId="10" fillId="0" borderId="22" xfId="0" applyNumberFormat="1" applyFont="1" applyBorder="1" applyAlignment="1">
      <alignment horizontal="center" vertical="center"/>
    </xf>
    <xf numFmtId="0" fontId="10" fillId="2" borderId="23" xfId="0" applyFont="1" applyFill="1" applyBorder="1" applyAlignment="1">
      <alignment horizontal="center" vertical="center"/>
    </xf>
    <xf numFmtId="4" fontId="10" fillId="7" borderId="24" xfId="0" applyNumberFormat="1" applyFont="1" applyFill="1" applyBorder="1" applyAlignment="1">
      <alignment horizontal="center" vertical="center"/>
    </xf>
    <xf numFmtId="4" fontId="10" fillId="8" borderId="24" xfId="0" applyNumberFormat="1" applyFont="1" applyFill="1" applyBorder="1" applyAlignment="1">
      <alignment horizontal="center" vertical="center"/>
    </xf>
    <xf numFmtId="4" fontId="10" fillId="0" borderId="25" xfId="0" applyNumberFormat="1" applyFont="1" applyBorder="1" applyAlignment="1">
      <alignment horizontal="center" vertical="center"/>
    </xf>
    <xf numFmtId="4" fontId="10" fillId="7" borderId="16" xfId="0" applyNumberFormat="1" applyFont="1" applyFill="1" applyBorder="1" applyAlignment="1">
      <alignment horizontal="center" vertical="center"/>
    </xf>
    <xf numFmtId="4" fontId="10" fillId="8" borderId="16" xfId="0" applyNumberFormat="1" applyFont="1" applyFill="1" applyBorder="1" applyAlignment="1">
      <alignment horizontal="center" vertical="center"/>
    </xf>
    <xf numFmtId="0" fontId="7" fillId="0" borderId="15" xfId="0" applyFont="1" applyBorder="1" applyAlignment="1">
      <alignment horizontal="center" vertical="center" wrapText="1"/>
    </xf>
    <xf numFmtId="0" fontId="7" fillId="0" borderId="15" xfId="0" applyFont="1" applyBorder="1" applyAlignment="1">
      <alignment horizontal="justify" vertical="center"/>
    </xf>
    <xf numFmtId="0" fontId="8" fillId="4" borderId="26" xfId="0" applyFont="1" applyFill="1" applyBorder="1" applyAlignment="1">
      <alignment horizontal="center" vertical="center" wrapText="1"/>
    </xf>
    <xf numFmtId="0" fontId="7" fillId="0" borderId="15" xfId="0" applyFont="1" applyBorder="1" applyAlignment="1">
      <alignment horizontal="justify" vertical="center" wrapText="1"/>
    </xf>
    <xf numFmtId="44" fontId="8" fillId="0" borderId="15" xfId="0" applyNumberFormat="1" applyFont="1" applyBorder="1" applyAlignment="1">
      <alignment horizontal="center" vertical="center" wrapText="1"/>
    </xf>
    <xf numFmtId="44" fontId="8" fillId="5" borderId="15" xfId="0" applyNumberFormat="1" applyFont="1" applyFill="1" applyBorder="1" applyAlignment="1">
      <alignment horizontal="center" vertical="center" wrapText="1"/>
    </xf>
    <xf numFmtId="44" fontId="0" fillId="2" borderId="15" xfId="0" applyNumberFormat="1" applyFill="1" applyBorder="1"/>
    <xf numFmtId="0" fontId="0" fillId="0" borderId="0" xfId="0" applyFill="1"/>
    <xf numFmtId="0" fontId="2" fillId="0" borderId="0" xfId="0" applyFont="1" applyFill="1"/>
    <xf numFmtId="3" fontId="8" fillId="4" borderId="26" xfId="0" applyNumberFormat="1" applyFont="1" applyFill="1" applyBorder="1" applyAlignment="1">
      <alignment horizontal="center" vertical="center" wrapText="1"/>
    </xf>
    <xf numFmtId="3" fontId="7" fillId="4" borderId="26" xfId="0" applyNumberFormat="1" applyFont="1" applyFill="1" applyBorder="1" applyAlignment="1">
      <alignment horizontal="center" vertical="center" wrapText="1"/>
    </xf>
    <xf numFmtId="0" fontId="7" fillId="0" borderId="15" xfId="0" applyFont="1" applyBorder="1" applyAlignment="1">
      <alignment horizontal="center" vertical="center" wrapText="1"/>
    </xf>
    <xf numFmtId="3" fontId="8" fillId="2" borderId="15" xfId="0" applyNumberFormat="1" applyFont="1" applyFill="1" applyBorder="1" applyAlignment="1">
      <alignment horizontal="center" vertical="center" wrapText="1"/>
    </xf>
    <xf numFmtId="44" fontId="8" fillId="2" borderId="15" xfId="0" applyNumberFormat="1" applyFont="1" applyFill="1" applyBorder="1" applyAlignment="1">
      <alignment horizontal="center" vertical="center" wrapText="1"/>
    </xf>
    <xf numFmtId="44" fontId="8" fillId="2" borderId="15" xfId="0" applyNumberFormat="1" applyFont="1" applyFill="1" applyBorder="1" applyAlignment="1" applyProtection="1">
      <alignment horizontal="center" vertical="center" wrapText="1"/>
    </xf>
    <xf numFmtId="0" fontId="14" fillId="2" borderId="0" xfId="0" applyFont="1" applyFill="1" applyAlignment="1">
      <alignment horizontal="right" vertical="top"/>
    </xf>
    <xf numFmtId="44" fontId="16" fillId="0" borderId="15" xfId="0" applyNumberFormat="1" applyFont="1" applyBorder="1"/>
    <xf numFmtId="44" fontId="16" fillId="3" borderId="15" xfId="0" applyNumberFormat="1" applyFont="1" applyFill="1" applyBorder="1"/>
    <xf numFmtId="1" fontId="8" fillId="2" borderId="7" xfId="0" applyNumberFormat="1" applyFont="1" applyFill="1" applyBorder="1" applyAlignment="1">
      <alignment horizontal="center" vertical="center" wrapText="1"/>
    </xf>
    <xf numFmtId="0" fontId="8" fillId="2" borderId="8" xfId="0" applyFont="1" applyFill="1" applyBorder="1" applyAlignment="1">
      <alignment horizontal="center" vertical="center" wrapText="1"/>
    </xf>
    <xf numFmtId="1" fontId="8" fillId="2" borderId="6" xfId="0" applyNumberFormat="1" applyFont="1" applyFill="1" applyBorder="1" applyAlignment="1">
      <alignment horizontal="center" vertical="center" wrapText="1"/>
    </xf>
    <xf numFmtId="1" fontId="8" fillId="2" borderId="5" xfId="0" applyNumberFormat="1" applyFont="1" applyFill="1" applyBorder="1" applyAlignment="1">
      <alignment horizontal="center" vertical="center" wrapText="1"/>
    </xf>
    <xf numFmtId="44" fontId="8" fillId="2" borderId="6" xfId="0" applyNumberFormat="1" applyFont="1" applyFill="1" applyBorder="1" applyAlignment="1">
      <alignment horizontal="center" vertical="center" wrapText="1"/>
    </xf>
    <xf numFmtId="0" fontId="12" fillId="2" borderId="0" xfId="0" applyFont="1" applyFill="1"/>
    <xf numFmtId="0" fontId="0" fillId="2" borderId="0" xfId="0" applyFill="1" applyAlignment="1">
      <alignment horizontal="center"/>
    </xf>
    <xf numFmtId="49" fontId="0" fillId="3" borderId="15" xfId="0" applyNumberFormat="1" applyFill="1" applyBorder="1" applyAlignment="1">
      <alignment horizontal="left" wrapText="1"/>
    </xf>
    <xf numFmtId="49" fontId="0" fillId="3" borderId="15" xfId="0" applyNumberFormat="1" applyFill="1" applyBorder="1" applyAlignment="1">
      <alignment horizontal="left"/>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0" fillId="3" borderId="15" xfId="0" applyFill="1" applyBorder="1" applyAlignment="1">
      <alignment horizontal="center"/>
    </xf>
    <xf numFmtId="0" fontId="8" fillId="6" borderId="0" xfId="0" applyFont="1" applyFill="1" applyAlignment="1">
      <alignment horizontal="right" wrapText="1"/>
    </xf>
    <xf numFmtId="0" fontId="8" fillId="6" borderId="0" xfId="0" applyFont="1" applyFill="1" applyBorder="1" applyAlignment="1">
      <alignment horizontal="right" wrapText="1"/>
    </xf>
    <xf numFmtId="0" fontId="1" fillId="2" borderId="0" xfId="0" applyFont="1" applyFill="1" applyBorder="1" applyAlignment="1">
      <alignment horizontal="center"/>
    </xf>
    <xf numFmtId="0" fontId="1" fillId="2" borderId="0" xfId="0" applyFont="1" applyFill="1" applyAlignment="1">
      <alignment horizontal="center"/>
    </xf>
    <xf numFmtId="0" fontId="6" fillId="0" borderId="0" xfId="0" applyFont="1" applyAlignment="1">
      <alignment horizontal="left" wrapText="1"/>
    </xf>
    <xf numFmtId="0" fontId="7" fillId="0" borderId="15" xfId="0" applyFont="1" applyBorder="1" applyAlignment="1">
      <alignment horizontal="center" vertical="center" wrapText="1"/>
    </xf>
    <xf numFmtId="0" fontId="0" fillId="0" borderId="15" xfId="0" applyBorder="1" applyAlignment="1">
      <alignment horizontal="center" vertical="center"/>
    </xf>
    <xf numFmtId="0" fontId="0" fillId="3" borderId="15" xfId="0" applyFill="1" applyBorder="1" applyAlignment="1">
      <alignment horizontal="center" vertical="center" wrapText="1"/>
    </xf>
    <xf numFmtId="0" fontId="0" fillId="2" borderId="15" xfId="0" applyFill="1" applyBorder="1" applyAlignment="1">
      <alignment horizontal="left" vertical="center" wrapText="1"/>
    </xf>
    <xf numFmtId="0" fontId="10" fillId="2" borderId="2" xfId="0" applyFont="1" applyFill="1" applyBorder="1" applyAlignment="1">
      <alignment horizontal="left" vertical="top" wrapText="1"/>
    </xf>
    <xf numFmtId="0" fontId="10" fillId="2" borderId="3" xfId="0" applyFont="1" applyFill="1" applyBorder="1" applyAlignment="1">
      <alignment horizontal="left" vertical="top" wrapText="1"/>
    </xf>
    <xf numFmtId="0" fontId="10" fillId="2" borderId="4" xfId="0" applyFont="1" applyFill="1" applyBorder="1" applyAlignment="1">
      <alignment horizontal="left" vertical="top" wrapText="1"/>
    </xf>
    <xf numFmtId="0" fontId="15" fillId="6" borderId="0" xfId="0" applyFont="1" applyFill="1" applyAlignment="1">
      <alignment horizontal="right" wrapText="1"/>
    </xf>
    <xf numFmtId="0" fontId="15" fillId="6" borderId="0" xfId="0" applyFont="1" applyFill="1" applyBorder="1" applyAlignment="1">
      <alignment horizontal="right" wrapText="1"/>
    </xf>
    <xf numFmtId="0" fontId="0" fillId="2" borderId="0" xfId="0" applyFill="1" applyAlignment="1">
      <alignment horizontal="left" wrapText="1"/>
    </xf>
    <xf numFmtId="0" fontId="6" fillId="2" borderId="0" xfId="0" applyFont="1" applyFill="1" applyAlignment="1">
      <alignment horizontal="left"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1" fillId="0" borderId="9" xfId="0" applyFont="1" applyBorder="1" applyAlignment="1">
      <alignment horizontal="right" vertical="center" textRotation="255"/>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checked="Checked" firstButton="1" fmlaLink="Arkusz2!$I$2"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42334</xdr:colOff>
          <xdr:row>14</xdr:row>
          <xdr:rowOff>277283</xdr:rowOff>
        </xdr:from>
        <xdr:to>
          <xdr:col>4</xdr:col>
          <xdr:colOff>21166</xdr:colOff>
          <xdr:row>24</xdr:row>
          <xdr:rowOff>65617</xdr:rowOff>
        </xdr:to>
        <xdr:grpSp>
          <xdr:nvGrpSpPr>
            <xdr:cNvPr id="2" name="Grupa 1">
              <a:extLst>
                <a:ext uri="{FF2B5EF4-FFF2-40B4-BE49-F238E27FC236}">
                  <a16:creationId xmlns:a16="http://schemas.microsoft.com/office/drawing/2014/main" id="{00000000-0008-0000-0000-000002000000}"/>
                </a:ext>
              </a:extLst>
            </xdr:cNvPr>
            <xdr:cNvGrpSpPr/>
          </xdr:nvGrpSpPr>
          <xdr:grpSpPr>
            <a:xfrm>
              <a:off x="656167" y="3080808"/>
              <a:ext cx="5905499" cy="2710392"/>
              <a:chOff x="7588250" y="2965448"/>
              <a:chExt cx="5905499" cy="2741085"/>
            </a:xfrm>
          </xdr:grpSpPr>
          <xdr:sp macro="" textlink="">
            <xdr:nvSpPr>
              <xdr:cNvPr id="1025" name="Option 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7603066" y="2965448"/>
                <a:ext cx="4269316" cy="2688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z niepełnosprawnością intelektualną w stopniu lekkim</a:t>
                </a:r>
              </a:p>
            </xdr:txBody>
          </xdr:sp>
          <xdr:sp macro="" textlink="">
            <xdr:nvSpPr>
              <xdr:cNvPr id="1026" name="Option 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7603067" y="3306234"/>
                <a:ext cx="4269316" cy="2688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z niepełnosprawnością intelektualną w stopniu umiarkowanym lub znacznym</a:t>
                </a:r>
              </a:p>
            </xdr:txBody>
          </xdr:sp>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7598833" y="3587751"/>
                <a:ext cx="4269316"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niesłyszących</a:t>
                </a:r>
              </a:p>
            </xdr:txBody>
          </xdr:sp>
          <xdr:sp macro="" textlink="">
            <xdr:nvSpPr>
              <xdr:cNvPr id="1028" name="Option Button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7598834" y="3926417"/>
                <a:ext cx="4269316"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słabosłyszących</a:t>
                </a:r>
              </a:p>
            </xdr:txBody>
          </xdr:sp>
          <xdr:sp macro="" textlink="">
            <xdr:nvSpPr>
              <xdr:cNvPr id="1029" name="Option Button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7598833" y="4222750"/>
                <a:ext cx="4269316"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z autyzmem, w tym z zespołem Aspergera</a:t>
                </a:r>
              </a:p>
            </xdr:txBody>
          </xdr:sp>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7598832" y="4529667"/>
                <a:ext cx="5894917" cy="33866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słabowidzących, o których mowa w art. 55 ust. 6 pkt 1 ustawy z dnia 27 października 2017 r. o finansowaniu zadań oświatowych (Dz. U. z 2022 r. poz. 2082, 2089 i 2666 oraz z 2023 r. poz. 709 i 825), zwanej dalej „ustawą”</a:t>
                </a:r>
              </a:p>
            </xdr:txBody>
          </xdr:sp>
          <xdr:sp macro="" textlink="">
            <xdr:nvSpPr>
              <xdr:cNvPr id="1031" name="Option Button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7588250" y="4847167"/>
                <a:ext cx="4269316"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słabowidzących, o których mowa w art. 55 ust. 6 pkt 2 ustawy</a:t>
                </a:r>
              </a:p>
            </xdr:txBody>
          </xdr:sp>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7588250" y="5154084"/>
                <a:ext cx="4269316"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niewidomych, o których mowa w art. 55 ust. 6 pkt 1 ustawy</a:t>
                </a:r>
              </a:p>
            </xdr:txBody>
          </xdr:sp>
          <xdr:sp macro="" textlink="">
            <xdr:nvSpPr>
              <xdr:cNvPr id="1033" name="Option Butto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7588251" y="5439833"/>
                <a:ext cx="4269316"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niewidomych, o których mowa w art. 55 ust. 6 pkt 3 ustawy</a:t>
                </a:r>
              </a:p>
            </xdr:txBody>
          </xdr:sp>
        </xdr:grpSp>
        <xdr:clientData/>
      </xdr:twoCellAnchor>
    </mc:Choice>
    <mc:Fallback/>
  </mc:AlternateContent>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03F05-1365-46DE-B057-87E21E943E67}">
  <sheetPr>
    <pageSetUpPr fitToPage="1"/>
  </sheetPr>
  <dimension ref="A1:Z175"/>
  <sheetViews>
    <sheetView tabSelected="1" zoomScale="90" zoomScaleNormal="90" workbookViewId="0">
      <selection activeCell="B2" sqref="B2:D2"/>
    </sheetView>
  </sheetViews>
  <sheetFormatPr defaultRowHeight="15" x14ac:dyDescent="0.25"/>
  <cols>
    <col min="1" max="1" width="9.140625" style="1"/>
    <col min="2" max="2" width="7" customWidth="1"/>
    <col min="3" max="3" width="62.7109375" customWidth="1"/>
    <col min="4" max="4" width="19.140625" customWidth="1"/>
    <col min="5" max="12" width="16.42578125" customWidth="1"/>
    <col min="13" max="13" width="9.140625" style="1"/>
    <col min="14" max="26" width="9.140625" style="82"/>
  </cols>
  <sheetData>
    <row r="1" spans="1:21" x14ac:dyDescent="0.25">
      <c r="B1" s="1"/>
      <c r="C1" s="1"/>
      <c r="D1" s="1"/>
      <c r="E1" s="1"/>
      <c r="F1" s="1"/>
      <c r="G1" s="1"/>
      <c r="H1" s="1"/>
      <c r="I1" s="1"/>
      <c r="J1" s="1"/>
      <c r="K1" s="1"/>
      <c r="L1" s="2" t="s">
        <v>0</v>
      </c>
    </row>
    <row r="2" spans="1:21" x14ac:dyDescent="0.25">
      <c r="B2" s="100"/>
      <c r="C2" s="100"/>
      <c r="D2" s="100"/>
      <c r="E2" s="3"/>
      <c r="F2" s="101"/>
      <c r="G2" s="101"/>
      <c r="H2" s="101"/>
      <c r="I2" s="101"/>
      <c r="J2" s="101"/>
      <c r="K2" s="101"/>
      <c r="L2" s="101"/>
    </row>
    <row r="3" spans="1:21" x14ac:dyDescent="0.25">
      <c r="B3" s="2" t="s">
        <v>1</v>
      </c>
      <c r="C3" s="1"/>
      <c r="D3" s="1"/>
      <c r="E3" s="1"/>
      <c r="F3" s="2" t="s">
        <v>2</v>
      </c>
      <c r="G3" s="1"/>
      <c r="H3" s="1"/>
      <c r="I3" s="1"/>
      <c r="J3" s="1"/>
      <c r="K3" s="1"/>
      <c r="L3" s="1"/>
    </row>
    <row r="4" spans="1:21" x14ac:dyDescent="0.25">
      <c r="B4" s="100"/>
      <c r="C4" s="100"/>
      <c r="D4" s="100"/>
      <c r="E4" s="3"/>
      <c r="F4" s="101"/>
      <c r="G4" s="101"/>
      <c r="H4" s="101"/>
      <c r="I4" s="101"/>
      <c r="J4" s="101"/>
      <c r="K4" s="1"/>
      <c r="L4" s="1"/>
    </row>
    <row r="5" spans="1:21" x14ac:dyDescent="0.25">
      <c r="B5" s="5" t="s">
        <v>3</v>
      </c>
      <c r="C5" s="1"/>
      <c r="D5" s="1"/>
      <c r="E5" s="1"/>
      <c r="F5" s="2" t="s">
        <v>4</v>
      </c>
      <c r="G5" s="1"/>
      <c r="H5" s="1"/>
      <c r="I5" s="1"/>
      <c r="J5" s="1"/>
      <c r="K5" s="1"/>
      <c r="L5" s="1"/>
    </row>
    <row r="6" spans="1:21" x14ac:dyDescent="0.25">
      <c r="B6" s="100"/>
      <c r="C6" s="100"/>
      <c r="D6" s="100"/>
      <c r="E6" s="1"/>
      <c r="F6" s="1"/>
      <c r="G6" s="1"/>
      <c r="H6" s="1"/>
      <c r="I6" s="1"/>
      <c r="J6" s="1"/>
      <c r="K6" s="1"/>
      <c r="L6" s="1"/>
    </row>
    <row r="7" spans="1:21" x14ac:dyDescent="0.25">
      <c r="B7" s="4" t="s">
        <v>5</v>
      </c>
      <c r="C7" s="1"/>
      <c r="D7" s="1"/>
      <c r="E7" s="1"/>
      <c r="F7" s="1"/>
      <c r="G7" s="1"/>
      <c r="H7" s="1"/>
      <c r="I7" s="1"/>
      <c r="J7" s="1"/>
      <c r="K7" s="1"/>
      <c r="L7" s="1"/>
    </row>
    <row r="8" spans="1:21" x14ac:dyDescent="0.25">
      <c r="B8" s="1"/>
      <c r="C8" s="1"/>
      <c r="D8" s="1"/>
      <c r="E8" s="1"/>
      <c r="F8" s="1"/>
      <c r="G8" s="1"/>
      <c r="H8" s="1"/>
      <c r="I8" s="1"/>
      <c r="J8" s="1"/>
      <c r="K8" s="1"/>
      <c r="L8" s="1"/>
    </row>
    <row r="9" spans="1:21" ht="39" customHeight="1" x14ac:dyDescent="0.3">
      <c r="B9" s="102" t="s">
        <v>6</v>
      </c>
      <c r="C9" s="103"/>
      <c r="D9" s="103"/>
      <c r="E9" s="103"/>
      <c r="F9" s="103"/>
      <c r="G9" s="103"/>
      <c r="H9" s="103"/>
      <c r="I9" s="103"/>
      <c r="J9" s="103"/>
      <c r="K9" s="103"/>
      <c r="L9" s="104"/>
      <c r="M9" s="6"/>
      <c r="N9" s="83"/>
      <c r="O9" s="83"/>
      <c r="P9" s="83"/>
      <c r="Q9" s="83"/>
      <c r="R9" s="83"/>
      <c r="S9" s="83"/>
      <c r="T9" s="83"/>
      <c r="U9" s="83"/>
    </row>
    <row r="10" spans="1:21" x14ac:dyDescent="0.25">
      <c r="B10" s="1"/>
      <c r="C10" s="1"/>
      <c r="D10" s="1"/>
      <c r="E10" s="1"/>
      <c r="F10" s="1"/>
      <c r="G10" s="1"/>
      <c r="H10" s="1"/>
      <c r="I10" s="1"/>
      <c r="J10" s="1"/>
      <c r="K10" s="1"/>
      <c r="L10" s="1"/>
    </row>
    <row r="11" spans="1:21" x14ac:dyDescent="0.25">
      <c r="B11" s="1"/>
      <c r="C11" s="1"/>
      <c r="D11" s="1"/>
      <c r="E11" s="1"/>
      <c r="F11" s="1"/>
      <c r="G11" s="1"/>
      <c r="H11" s="1"/>
      <c r="I11" s="1"/>
      <c r="J11" s="1"/>
      <c r="K11" s="1"/>
      <c r="L11" s="1"/>
    </row>
    <row r="12" spans="1:21" x14ac:dyDescent="0.25">
      <c r="B12" s="105"/>
      <c r="C12" s="105"/>
      <c r="D12" s="105"/>
      <c r="E12" s="105"/>
      <c r="F12" s="105"/>
      <c r="G12" s="4" t="s">
        <v>8</v>
      </c>
      <c r="J12" s="1"/>
      <c r="K12" s="1"/>
    </row>
    <row r="13" spans="1:21" x14ac:dyDescent="0.25">
      <c r="B13" s="1"/>
      <c r="C13" s="7"/>
      <c r="E13" s="1"/>
      <c r="F13" s="1"/>
      <c r="G13" s="1"/>
      <c r="H13" s="1"/>
      <c r="I13" s="1"/>
      <c r="J13" s="1"/>
      <c r="K13" s="1"/>
      <c r="L13" s="1"/>
    </row>
    <row r="14" spans="1:21" ht="8.25" customHeight="1" x14ac:dyDescent="0.25">
      <c r="B14" s="1"/>
      <c r="C14" s="7"/>
      <c r="D14" s="1"/>
      <c r="E14" s="1"/>
      <c r="F14" s="1"/>
      <c r="G14" s="1"/>
      <c r="H14" s="1"/>
      <c r="I14" s="1"/>
      <c r="J14" s="1"/>
      <c r="K14" s="1"/>
      <c r="L14" s="1"/>
    </row>
    <row r="15" spans="1:21" ht="15" customHeight="1" x14ac:dyDescent="0.25">
      <c r="A15" s="99"/>
      <c r="B15" s="99"/>
      <c r="C15" s="99"/>
      <c r="D15" s="99"/>
      <c r="E15" s="99"/>
      <c r="F15" s="99"/>
      <c r="G15" s="99"/>
      <c r="H15" s="1"/>
      <c r="I15" s="1"/>
      <c r="J15" s="1"/>
      <c r="K15" s="1"/>
      <c r="L15" s="1"/>
    </row>
    <row r="16" spans="1:21" ht="24" customHeight="1" x14ac:dyDescent="0.25">
      <c r="A16" s="99"/>
      <c r="B16" s="99"/>
      <c r="C16" s="99"/>
      <c r="D16" s="99"/>
      <c r="E16" s="99"/>
      <c r="F16" s="99"/>
      <c r="G16" s="99"/>
      <c r="H16" s="1"/>
      <c r="I16" s="1"/>
      <c r="J16" s="1"/>
      <c r="K16" s="1"/>
      <c r="L16" s="1"/>
    </row>
    <row r="17" spans="1:12" ht="24" customHeight="1" x14ac:dyDescent="0.25">
      <c r="A17" s="99"/>
      <c r="B17" s="99"/>
      <c r="C17" s="99"/>
      <c r="D17" s="99"/>
      <c r="E17" s="99"/>
      <c r="F17" s="99"/>
      <c r="G17" s="99"/>
      <c r="H17" s="1"/>
      <c r="I17" s="1"/>
      <c r="J17" s="1"/>
      <c r="K17" s="1"/>
      <c r="L17" s="1"/>
    </row>
    <row r="18" spans="1:12" ht="24" customHeight="1" x14ac:dyDescent="0.25">
      <c r="A18" s="99"/>
      <c r="B18" s="99"/>
      <c r="C18" s="99"/>
      <c r="D18" s="99"/>
      <c r="E18" s="99"/>
      <c r="F18" s="99"/>
      <c r="G18" s="99"/>
      <c r="H18" s="1"/>
      <c r="I18" s="1"/>
      <c r="J18" s="1"/>
      <c r="K18" s="1"/>
      <c r="L18" s="1"/>
    </row>
    <row r="19" spans="1:12" ht="24" customHeight="1" x14ac:dyDescent="0.25">
      <c r="A19" s="99"/>
      <c r="B19" s="99"/>
      <c r="C19" s="99"/>
      <c r="D19" s="99"/>
      <c r="E19" s="99"/>
      <c r="F19" s="99"/>
      <c r="G19" s="99"/>
      <c r="H19" s="1"/>
      <c r="I19" s="1"/>
      <c r="J19" s="1"/>
      <c r="K19" s="1"/>
      <c r="L19" s="1"/>
    </row>
    <row r="20" spans="1:12" ht="24" customHeight="1" x14ac:dyDescent="0.25">
      <c r="A20" s="99"/>
      <c r="B20" s="99"/>
      <c r="C20" s="99"/>
      <c r="D20" s="99"/>
      <c r="E20" s="99"/>
      <c r="F20" s="99"/>
      <c r="G20" s="99"/>
      <c r="H20" s="8"/>
      <c r="I20" s="1"/>
      <c r="J20" s="1"/>
      <c r="K20" s="1"/>
      <c r="L20" s="1"/>
    </row>
    <row r="21" spans="1:12" ht="24" customHeight="1" x14ac:dyDescent="0.25">
      <c r="A21" s="99"/>
      <c r="B21" s="99"/>
      <c r="C21" s="99"/>
      <c r="D21" s="99"/>
      <c r="E21" s="99"/>
      <c r="F21" s="99"/>
      <c r="G21" s="99"/>
      <c r="H21" s="1"/>
      <c r="I21" s="1"/>
      <c r="J21" s="1"/>
      <c r="K21" s="1"/>
      <c r="L21" s="1"/>
    </row>
    <row r="22" spans="1:12" ht="24" customHeight="1" x14ac:dyDescent="0.25">
      <c r="A22" s="99"/>
      <c r="B22" s="99"/>
      <c r="C22" s="99"/>
      <c r="D22" s="99"/>
      <c r="E22" s="99"/>
      <c r="F22" s="99"/>
      <c r="G22" s="99"/>
      <c r="H22" s="1"/>
      <c r="I22" s="1"/>
      <c r="J22" s="1"/>
      <c r="K22" s="1"/>
      <c r="L22" s="1"/>
    </row>
    <row r="23" spans="1:12" ht="24" customHeight="1" x14ac:dyDescent="0.25">
      <c r="A23" s="99"/>
      <c r="B23" s="99"/>
      <c r="C23" s="99"/>
      <c r="D23" s="99"/>
      <c r="E23" s="99"/>
      <c r="F23" s="99"/>
      <c r="G23" s="99"/>
      <c r="H23" s="1"/>
      <c r="I23" s="1"/>
      <c r="J23" s="1"/>
      <c r="K23" s="1"/>
      <c r="L23" s="1"/>
    </row>
    <row r="24" spans="1:12" x14ac:dyDescent="0.25">
      <c r="B24" s="108"/>
      <c r="C24" s="109"/>
      <c r="D24" s="1"/>
      <c r="E24" s="1"/>
      <c r="F24" s="1"/>
      <c r="G24" s="1"/>
      <c r="H24" s="1"/>
      <c r="I24" s="1"/>
      <c r="J24" s="1"/>
      <c r="K24" s="1"/>
      <c r="L24" s="1"/>
    </row>
    <row r="25" spans="1:12" x14ac:dyDescent="0.25">
      <c r="B25" s="9"/>
      <c r="C25" s="9"/>
      <c r="D25" s="1"/>
      <c r="E25" s="1"/>
      <c r="F25" s="1"/>
      <c r="G25" s="1"/>
      <c r="H25" s="1"/>
      <c r="I25" s="1"/>
      <c r="J25" s="1"/>
      <c r="K25" s="1"/>
      <c r="L25" s="1"/>
    </row>
    <row r="26" spans="1:12" x14ac:dyDescent="0.25">
      <c r="B26" s="10" t="s">
        <v>9</v>
      </c>
      <c r="C26" s="11" t="s">
        <v>10</v>
      </c>
      <c r="D26" s="1"/>
      <c r="E26" s="1"/>
      <c r="F26" s="1"/>
      <c r="G26" s="1"/>
      <c r="H26" s="1"/>
      <c r="I26" s="1"/>
      <c r="J26" s="1"/>
      <c r="K26" s="1"/>
      <c r="L26" s="1"/>
    </row>
    <row r="27" spans="1:12" ht="22.5" x14ac:dyDescent="0.25">
      <c r="B27" s="10" t="s">
        <v>11</v>
      </c>
      <c r="C27" s="11" t="s">
        <v>12</v>
      </c>
      <c r="D27" s="1"/>
      <c r="E27" s="1"/>
      <c r="F27" s="1"/>
      <c r="G27" s="1"/>
      <c r="H27" s="1"/>
      <c r="I27" s="1"/>
      <c r="J27" s="1"/>
      <c r="K27" s="1"/>
      <c r="L27" s="1"/>
    </row>
    <row r="28" spans="1:12" x14ac:dyDescent="0.25">
      <c r="B28" s="10"/>
      <c r="C28" s="11"/>
      <c r="D28" s="1"/>
      <c r="E28" s="1"/>
      <c r="F28" s="1"/>
      <c r="G28" s="1"/>
      <c r="H28" s="1"/>
      <c r="I28" s="1"/>
      <c r="J28" s="1"/>
      <c r="K28" s="1"/>
      <c r="L28" s="1"/>
    </row>
    <row r="29" spans="1:12" ht="32.25" customHeight="1" x14ac:dyDescent="0.25">
      <c r="B29" s="110" t="s">
        <v>13</v>
      </c>
      <c r="C29" s="110"/>
      <c r="D29" s="110"/>
      <c r="E29" s="110"/>
      <c r="F29" s="110"/>
      <c r="G29" s="110"/>
      <c r="H29" s="110"/>
      <c r="I29" s="110"/>
      <c r="J29" s="110"/>
      <c r="K29" s="110"/>
      <c r="L29" s="110"/>
    </row>
    <row r="30" spans="1:12" x14ac:dyDescent="0.25">
      <c r="B30" s="1"/>
      <c r="C30" s="1"/>
      <c r="D30" s="1"/>
      <c r="E30" s="1"/>
      <c r="F30" s="1"/>
      <c r="G30" s="1"/>
      <c r="H30" s="1"/>
      <c r="I30" s="1"/>
      <c r="J30" s="1"/>
      <c r="K30" s="1"/>
      <c r="L30" s="1"/>
    </row>
    <row r="31" spans="1:12" ht="30" customHeight="1" x14ac:dyDescent="0.25">
      <c r="B31" s="111" t="s">
        <v>14</v>
      </c>
      <c r="C31" s="112" t="s">
        <v>15</v>
      </c>
      <c r="D31" s="113"/>
      <c r="E31" s="113"/>
      <c r="F31" s="113"/>
      <c r="G31" s="113"/>
      <c r="H31" s="114" t="s">
        <v>8</v>
      </c>
      <c r="I31" s="114"/>
      <c r="J31" s="114"/>
      <c r="K31" s="114"/>
      <c r="L31" s="111" t="s">
        <v>17</v>
      </c>
    </row>
    <row r="32" spans="1:12" ht="15.75" customHeight="1" x14ac:dyDescent="0.25">
      <c r="B32" s="111"/>
      <c r="C32" s="112"/>
      <c r="D32" s="86" t="s">
        <v>18</v>
      </c>
      <c r="E32" s="86" t="s">
        <v>19</v>
      </c>
      <c r="F32" s="86" t="s">
        <v>20</v>
      </c>
      <c r="G32" s="86" t="s">
        <v>21</v>
      </c>
      <c r="H32" s="86" t="s">
        <v>22</v>
      </c>
      <c r="I32" s="86" t="s">
        <v>23</v>
      </c>
      <c r="J32" s="86" t="s">
        <v>24</v>
      </c>
      <c r="K32" s="86" t="s">
        <v>25</v>
      </c>
      <c r="L32" s="111"/>
    </row>
    <row r="33" spans="2:12" x14ac:dyDescent="0.25">
      <c r="B33" s="75">
        <v>1</v>
      </c>
      <c r="C33" s="75">
        <v>2</v>
      </c>
      <c r="D33" s="75">
        <v>3</v>
      </c>
      <c r="E33" s="75">
        <v>4</v>
      </c>
      <c r="F33" s="75">
        <v>5</v>
      </c>
      <c r="G33" s="75">
        <v>6</v>
      </c>
      <c r="H33" s="75">
        <v>7</v>
      </c>
      <c r="I33" s="75">
        <v>8</v>
      </c>
      <c r="J33" s="75">
        <v>9</v>
      </c>
      <c r="K33" s="75">
        <v>10</v>
      </c>
      <c r="L33" s="75">
        <v>11</v>
      </c>
    </row>
    <row r="34" spans="2:12" x14ac:dyDescent="0.25">
      <c r="B34" s="75">
        <v>1</v>
      </c>
      <c r="C34" s="76" t="s">
        <v>92</v>
      </c>
      <c r="D34" s="87"/>
      <c r="E34" s="84"/>
      <c r="F34" s="84"/>
      <c r="G34" s="87"/>
      <c r="H34" s="84"/>
      <c r="I34" s="84"/>
      <c r="J34" s="87"/>
      <c r="K34" s="84"/>
      <c r="L34" s="77"/>
    </row>
    <row r="35" spans="2:12" ht="168" x14ac:dyDescent="0.25">
      <c r="B35" s="75">
        <v>2</v>
      </c>
      <c r="C35" s="78" t="s">
        <v>93</v>
      </c>
      <c r="D35" s="84"/>
      <c r="E35" s="87"/>
      <c r="F35" s="87"/>
      <c r="G35" s="84"/>
      <c r="H35" s="87"/>
      <c r="I35" s="87"/>
      <c r="J35" s="84"/>
      <c r="K35" s="87"/>
      <c r="L35" s="77"/>
    </row>
    <row r="36" spans="2:12" x14ac:dyDescent="0.25">
      <c r="B36" s="75">
        <v>3</v>
      </c>
      <c r="C36" s="76" t="s">
        <v>94</v>
      </c>
      <c r="D36" s="84"/>
      <c r="E36" s="87"/>
      <c r="F36" s="87"/>
      <c r="G36" s="84"/>
      <c r="H36" s="87"/>
      <c r="I36" s="87"/>
      <c r="J36" s="84"/>
      <c r="K36" s="87"/>
      <c r="L36" s="77"/>
    </row>
    <row r="37" spans="2:12" ht="84" x14ac:dyDescent="0.25">
      <c r="B37" s="75">
        <v>4</v>
      </c>
      <c r="C37" s="78" t="s">
        <v>95</v>
      </c>
      <c r="D37" s="85"/>
      <c r="E37" s="87"/>
      <c r="F37" s="87"/>
      <c r="G37" s="84"/>
      <c r="H37" s="87"/>
      <c r="I37" s="87"/>
      <c r="J37" s="84"/>
      <c r="K37" s="87"/>
      <c r="L37" s="77"/>
    </row>
    <row r="38" spans="2:12" ht="60" x14ac:dyDescent="0.25">
      <c r="B38" s="75">
        <v>5</v>
      </c>
      <c r="C38" s="78" t="s">
        <v>26</v>
      </c>
      <c r="D38" s="85"/>
      <c r="E38" s="87"/>
      <c r="F38" s="87"/>
      <c r="G38" s="84"/>
      <c r="H38" s="87"/>
      <c r="I38" s="87"/>
      <c r="J38" s="84"/>
      <c r="K38" s="87"/>
      <c r="L38" s="77"/>
    </row>
    <row r="39" spans="2:12" ht="72" x14ac:dyDescent="0.25">
      <c r="B39" s="75">
        <v>6</v>
      </c>
      <c r="C39" s="78" t="s">
        <v>27</v>
      </c>
      <c r="D39" s="88">
        <f>D34*Arkusz2!C9</f>
        <v>0</v>
      </c>
      <c r="E39" s="77"/>
      <c r="F39" s="77"/>
      <c r="G39" s="77"/>
      <c r="H39" s="77"/>
      <c r="I39" s="77"/>
      <c r="J39" s="77"/>
      <c r="K39" s="77"/>
      <c r="L39" s="79">
        <f>D39</f>
        <v>0</v>
      </c>
    </row>
    <row r="40" spans="2:12" ht="60" x14ac:dyDescent="0.25">
      <c r="B40" s="75" t="s">
        <v>28</v>
      </c>
      <c r="C40" s="78" t="s">
        <v>29</v>
      </c>
      <c r="D40" s="77"/>
      <c r="E40" s="77"/>
      <c r="F40" s="77"/>
      <c r="G40" s="88">
        <f>G34*Arkusz2!F9</f>
        <v>0</v>
      </c>
      <c r="H40" s="77"/>
      <c r="I40" s="77"/>
      <c r="J40" s="88">
        <f>J34*Arkusz2!I9</f>
        <v>0</v>
      </c>
      <c r="K40" s="77"/>
      <c r="L40" s="79">
        <f>SUM(G40,J40)</f>
        <v>0</v>
      </c>
    </row>
    <row r="41" spans="2:12" ht="72" x14ac:dyDescent="0.25">
      <c r="B41" s="75">
        <v>8</v>
      </c>
      <c r="C41" s="78" t="s">
        <v>30</v>
      </c>
      <c r="D41" s="77"/>
      <c r="E41" s="88">
        <f>E35*Arkusz2!D9</f>
        <v>0</v>
      </c>
      <c r="F41" s="88">
        <f>F35*Arkusz2!E9</f>
        <v>0</v>
      </c>
      <c r="G41" s="77"/>
      <c r="H41" s="77"/>
      <c r="I41" s="77"/>
      <c r="J41" s="77"/>
      <c r="K41" s="77"/>
      <c r="L41" s="79">
        <f>SUM(E41,F41)</f>
        <v>0</v>
      </c>
    </row>
    <row r="42" spans="2:12" ht="60" x14ac:dyDescent="0.25">
      <c r="B42" s="75" t="s">
        <v>31</v>
      </c>
      <c r="C42" s="78" t="s">
        <v>32</v>
      </c>
      <c r="D42" s="77"/>
      <c r="E42" s="77"/>
      <c r="F42" s="77"/>
      <c r="G42" s="77"/>
      <c r="H42" s="88">
        <f>H35*Arkusz2!G9</f>
        <v>0</v>
      </c>
      <c r="I42" s="89">
        <f>I35*Arkusz2!H9</f>
        <v>0</v>
      </c>
      <c r="J42" s="77"/>
      <c r="K42" s="89">
        <f>K35*Arkusz2!J9</f>
        <v>0</v>
      </c>
      <c r="L42" s="79">
        <f>SUM(H42,I42,K42)</f>
        <v>0</v>
      </c>
    </row>
    <row r="43" spans="2:12" ht="72" x14ac:dyDescent="0.25">
      <c r="B43" s="75">
        <v>10</v>
      </c>
      <c r="C43" s="78" t="s">
        <v>33</v>
      </c>
      <c r="D43" s="77"/>
      <c r="E43" s="88">
        <f>E36*Arkusz2!D9</f>
        <v>0</v>
      </c>
      <c r="F43" s="88">
        <f>F36*Arkusz2!E9</f>
        <v>0</v>
      </c>
      <c r="G43" s="77"/>
      <c r="H43" s="77"/>
      <c r="I43" s="77"/>
      <c r="J43" s="77"/>
      <c r="K43" s="77"/>
      <c r="L43" s="79">
        <f>SUM(E43,F43)</f>
        <v>0</v>
      </c>
    </row>
    <row r="44" spans="2:12" ht="60" x14ac:dyDescent="0.25">
      <c r="B44" s="75" t="s">
        <v>34</v>
      </c>
      <c r="C44" s="78" t="s">
        <v>35</v>
      </c>
      <c r="D44" s="77"/>
      <c r="E44" s="77"/>
      <c r="F44" s="77"/>
      <c r="G44" s="77"/>
      <c r="H44" s="89">
        <f>H36*Arkusz2!G9</f>
        <v>0</v>
      </c>
      <c r="I44" s="89">
        <f>I36*Arkusz2!H9</f>
        <v>0</v>
      </c>
      <c r="J44" s="77"/>
      <c r="K44" s="89">
        <f>K36*Arkusz2!J9</f>
        <v>0</v>
      </c>
      <c r="L44" s="79">
        <f>SUM(H44,I44,K44)</f>
        <v>0</v>
      </c>
    </row>
    <row r="45" spans="2:12" ht="72" x14ac:dyDescent="0.25">
      <c r="B45" s="75">
        <v>12</v>
      </c>
      <c r="C45" s="78" t="s">
        <v>36</v>
      </c>
      <c r="D45" s="77"/>
      <c r="E45" s="88">
        <f>E37*Arkusz2!D9</f>
        <v>0</v>
      </c>
      <c r="F45" s="88">
        <f>F37*Arkusz2!E9</f>
        <v>0</v>
      </c>
      <c r="G45" s="77"/>
      <c r="H45" s="77"/>
      <c r="I45" s="77"/>
      <c r="J45" s="77"/>
      <c r="K45" s="77"/>
      <c r="L45" s="79">
        <f>SUM(E45,F45)</f>
        <v>0</v>
      </c>
    </row>
    <row r="46" spans="2:12" ht="60" x14ac:dyDescent="0.25">
      <c r="B46" s="75">
        <v>13</v>
      </c>
      <c r="C46" s="78" t="s">
        <v>37</v>
      </c>
      <c r="D46" s="77"/>
      <c r="E46" s="77"/>
      <c r="F46" s="77"/>
      <c r="G46" s="77"/>
      <c r="H46" s="89">
        <f>H37*Arkusz2!G9</f>
        <v>0</v>
      </c>
      <c r="I46" s="89">
        <f>I37*Arkusz2!H9</f>
        <v>0</v>
      </c>
      <c r="J46" s="77"/>
      <c r="K46" s="89">
        <f>K37*Arkusz2!J9</f>
        <v>0</v>
      </c>
      <c r="L46" s="79">
        <f>SUM(H46,I46,K46)</f>
        <v>0</v>
      </c>
    </row>
    <row r="47" spans="2:12" ht="84" x14ac:dyDescent="0.25">
      <c r="B47" s="75">
        <v>14</v>
      </c>
      <c r="C47" s="78" t="s">
        <v>38</v>
      </c>
      <c r="D47" s="77"/>
      <c r="E47" s="88">
        <f>E38*Arkusz2!D9</f>
        <v>0</v>
      </c>
      <c r="F47" s="88">
        <f>F38*Arkusz2!E9</f>
        <v>0</v>
      </c>
      <c r="G47" s="77"/>
      <c r="H47" s="89">
        <f>H38*Arkusz2!G9</f>
        <v>0</v>
      </c>
      <c r="I47" s="89">
        <f>I38*Arkusz2!H9</f>
        <v>0</v>
      </c>
      <c r="J47" s="77"/>
      <c r="K47" s="88">
        <f>K38*Arkusz2!J9</f>
        <v>0</v>
      </c>
      <c r="L47" s="79">
        <f>SUM(E47,F47,H47,I47,K47)</f>
        <v>0</v>
      </c>
    </row>
    <row r="48" spans="2:12" ht="24" x14ac:dyDescent="0.25">
      <c r="B48" s="75">
        <v>15</v>
      </c>
      <c r="C48" s="78" t="s">
        <v>39</v>
      </c>
      <c r="D48" s="80">
        <f>SUM(D39)</f>
        <v>0</v>
      </c>
      <c r="E48" s="80">
        <f>SUM(E41,E43,E45,E47)</f>
        <v>0</v>
      </c>
      <c r="F48" s="80">
        <f>SUM(F41,F43,F45,F47)</f>
        <v>0</v>
      </c>
      <c r="G48" s="80">
        <f>SUM(G40)</f>
        <v>0</v>
      </c>
      <c r="H48" s="80">
        <f>SUM(H42,H44,H46,H47)</f>
        <v>0</v>
      </c>
      <c r="I48" s="80">
        <f>SUM(I42,I44,I46,I47)</f>
        <v>0</v>
      </c>
      <c r="J48" s="79">
        <f>SUM(J40)</f>
        <v>0</v>
      </c>
      <c r="K48" s="79">
        <f>SUM(K42,K44,K46,K47)</f>
        <v>0</v>
      </c>
      <c r="L48" s="80">
        <f>SUM(L39:L47)</f>
        <v>0</v>
      </c>
    </row>
    <row r="49" spans="1:12" x14ac:dyDescent="0.25">
      <c r="B49" s="1"/>
      <c r="C49" s="1"/>
      <c r="D49" s="1"/>
      <c r="E49" s="1"/>
      <c r="F49" s="1"/>
      <c r="G49" s="1"/>
      <c r="H49" s="1"/>
      <c r="I49" s="1"/>
      <c r="J49" s="1"/>
      <c r="K49" s="1"/>
      <c r="L49" s="1"/>
    </row>
    <row r="50" spans="1:12" ht="26.25" customHeight="1" x14ac:dyDescent="0.25">
      <c r="B50" s="27"/>
      <c r="C50" s="106" t="s">
        <v>40</v>
      </c>
      <c r="D50" s="106"/>
      <c r="E50" s="106"/>
      <c r="F50" s="106"/>
      <c r="G50" s="106"/>
      <c r="H50" s="107"/>
      <c r="I50" s="91">
        <f>L48</f>
        <v>0</v>
      </c>
      <c r="J50" s="1"/>
      <c r="K50" s="1"/>
      <c r="L50" s="1"/>
    </row>
    <row r="51" spans="1:12" ht="15" customHeight="1" x14ac:dyDescent="0.25">
      <c r="B51" s="27"/>
      <c r="C51" s="1"/>
      <c r="D51" s="1"/>
      <c r="E51" s="1"/>
      <c r="F51" s="1"/>
      <c r="G51" s="1"/>
      <c r="H51" s="1"/>
      <c r="I51" s="1"/>
      <c r="J51" s="1"/>
      <c r="K51" s="1"/>
      <c r="L51" s="1"/>
    </row>
    <row r="52" spans="1:12" ht="38.25" customHeight="1" x14ac:dyDescent="0.25">
      <c r="A52" s="90" t="s">
        <v>105</v>
      </c>
      <c r="B52" s="115" t="s">
        <v>110</v>
      </c>
      <c r="C52" s="116"/>
      <c r="D52" s="116"/>
      <c r="E52" s="116"/>
      <c r="F52" s="116"/>
      <c r="G52" s="116"/>
      <c r="H52" s="116"/>
      <c r="I52" s="116"/>
      <c r="J52" s="116"/>
      <c r="K52" s="116"/>
      <c r="L52" s="117"/>
    </row>
    <row r="53" spans="1:12" ht="40.5" customHeight="1" x14ac:dyDescent="0.25">
      <c r="A53" s="90" t="s">
        <v>106</v>
      </c>
      <c r="B53" s="115" t="s">
        <v>111</v>
      </c>
      <c r="C53" s="116"/>
      <c r="D53" s="116"/>
      <c r="E53" s="116"/>
      <c r="F53" s="116"/>
      <c r="G53" s="116"/>
      <c r="H53" s="116"/>
      <c r="I53" s="116"/>
      <c r="J53" s="116"/>
      <c r="K53" s="116"/>
      <c r="L53" s="117"/>
    </row>
    <row r="54" spans="1:12" ht="39.75" customHeight="1" x14ac:dyDescent="0.25">
      <c r="A54" s="90" t="s">
        <v>107</v>
      </c>
      <c r="B54" s="115" t="s">
        <v>112</v>
      </c>
      <c r="C54" s="116"/>
      <c r="D54" s="116"/>
      <c r="E54" s="116"/>
      <c r="F54" s="116"/>
      <c r="G54" s="116"/>
      <c r="H54" s="116"/>
      <c r="I54" s="116"/>
      <c r="J54" s="116"/>
      <c r="K54" s="116"/>
      <c r="L54" s="117"/>
    </row>
    <row r="55" spans="1:12" ht="39" customHeight="1" x14ac:dyDescent="0.25">
      <c r="A55" s="90" t="s">
        <v>108</v>
      </c>
      <c r="B55" s="115" t="s">
        <v>113</v>
      </c>
      <c r="C55" s="116"/>
      <c r="D55" s="116"/>
      <c r="E55" s="116"/>
      <c r="F55" s="116"/>
      <c r="G55" s="116"/>
      <c r="H55" s="116"/>
      <c r="I55" s="116"/>
      <c r="J55" s="116"/>
      <c r="K55" s="116"/>
      <c r="L55" s="117"/>
    </row>
    <row r="56" spans="1:12" ht="25.5" customHeight="1" x14ac:dyDescent="0.25">
      <c r="A56" s="90" t="s">
        <v>109</v>
      </c>
      <c r="B56" s="115" t="s">
        <v>114</v>
      </c>
      <c r="C56" s="116"/>
      <c r="D56" s="116"/>
      <c r="E56" s="116"/>
      <c r="F56" s="116"/>
      <c r="G56" s="116"/>
      <c r="H56" s="116"/>
      <c r="I56" s="116"/>
      <c r="J56" s="116"/>
      <c r="K56" s="116"/>
      <c r="L56" s="117"/>
    </row>
    <row r="57" spans="1:12" x14ac:dyDescent="0.25">
      <c r="B57" s="1"/>
      <c r="C57" s="28"/>
      <c r="D57" s="28"/>
      <c r="E57" s="1"/>
      <c r="F57" s="1"/>
      <c r="G57" s="1"/>
      <c r="H57" s="1"/>
      <c r="I57" s="1"/>
      <c r="J57" s="1"/>
      <c r="K57" s="1"/>
      <c r="L57" s="1"/>
    </row>
    <row r="58" spans="1:12" ht="15.75" x14ac:dyDescent="0.25">
      <c r="B58" s="29" t="s">
        <v>41</v>
      </c>
      <c r="C58" s="30"/>
      <c r="D58" s="28"/>
      <c r="E58" s="1"/>
      <c r="F58" s="1"/>
      <c r="G58" s="1"/>
      <c r="H58" s="1"/>
      <c r="I58" s="1"/>
      <c r="J58" s="1"/>
      <c r="K58" s="1"/>
      <c r="L58" s="1"/>
    </row>
    <row r="59" spans="1:12" x14ac:dyDescent="0.25">
      <c r="B59" s="30"/>
      <c r="C59" s="28"/>
      <c r="D59" s="28"/>
      <c r="E59" s="1"/>
      <c r="F59" s="1"/>
      <c r="G59" s="1"/>
      <c r="H59" s="1"/>
      <c r="I59" s="1"/>
      <c r="J59" s="1"/>
      <c r="K59" s="1"/>
      <c r="L59" s="1"/>
    </row>
    <row r="60" spans="1:12" ht="24" customHeight="1" x14ac:dyDescent="0.25">
      <c r="B60" s="111" t="s">
        <v>14</v>
      </c>
      <c r="C60" s="112" t="s">
        <v>15</v>
      </c>
      <c r="D60" s="113"/>
      <c r="E60" s="113"/>
      <c r="F60" s="113"/>
      <c r="G60" s="113"/>
      <c r="H60" s="114" t="s">
        <v>8</v>
      </c>
      <c r="I60" s="114"/>
      <c r="J60" s="114"/>
      <c r="K60" s="114"/>
      <c r="L60" s="111" t="s">
        <v>17</v>
      </c>
    </row>
    <row r="61" spans="1:12" ht="14.25" customHeight="1" x14ac:dyDescent="0.25">
      <c r="B61" s="111"/>
      <c r="C61" s="112"/>
      <c r="D61" s="86" t="s">
        <v>18</v>
      </c>
      <c r="E61" s="86" t="s">
        <v>19</v>
      </c>
      <c r="F61" s="86" t="s">
        <v>20</v>
      </c>
      <c r="G61" s="86" t="s">
        <v>21</v>
      </c>
      <c r="H61" s="86" t="s">
        <v>22</v>
      </c>
      <c r="I61" s="86" t="s">
        <v>23</v>
      </c>
      <c r="J61" s="86" t="s">
        <v>24</v>
      </c>
      <c r="K61" s="86" t="s">
        <v>25</v>
      </c>
      <c r="L61" s="111"/>
    </row>
    <row r="62" spans="1:12" x14ac:dyDescent="0.25">
      <c r="B62" s="75">
        <v>1</v>
      </c>
      <c r="C62" s="75">
        <v>2</v>
      </c>
      <c r="D62" s="75">
        <v>3</v>
      </c>
      <c r="E62" s="75">
        <v>4</v>
      </c>
      <c r="F62" s="75">
        <v>5</v>
      </c>
      <c r="G62" s="75">
        <v>6</v>
      </c>
      <c r="H62" s="75">
        <v>7</v>
      </c>
      <c r="I62" s="75">
        <v>8</v>
      </c>
      <c r="J62" s="75">
        <v>9</v>
      </c>
      <c r="K62" s="75">
        <v>10</v>
      </c>
      <c r="L62" s="75">
        <v>11</v>
      </c>
    </row>
    <row r="63" spans="1:12" x14ac:dyDescent="0.25">
      <c r="B63" s="75">
        <v>1</v>
      </c>
      <c r="C63" s="78" t="s">
        <v>42</v>
      </c>
      <c r="D63" s="87"/>
      <c r="E63" s="87"/>
      <c r="F63" s="87"/>
      <c r="G63" s="87"/>
      <c r="H63" s="87"/>
      <c r="I63" s="87"/>
      <c r="J63" s="87"/>
      <c r="K63" s="87"/>
      <c r="L63" s="77"/>
    </row>
    <row r="64" spans="1:12" ht="60" x14ac:dyDescent="0.25">
      <c r="B64" s="75">
        <v>2</v>
      </c>
      <c r="C64" s="78" t="s">
        <v>43</v>
      </c>
      <c r="D64" s="88">
        <f>D63*Arkusz2!K9</f>
        <v>0</v>
      </c>
      <c r="E64" s="89">
        <f>E63*Arkusz2!L9</f>
        <v>0</v>
      </c>
      <c r="F64" s="89">
        <f>F63*Arkusz2!M9</f>
        <v>0</v>
      </c>
      <c r="G64" s="88">
        <f>G63*Arkusz2!N9</f>
        <v>0</v>
      </c>
      <c r="H64" s="89">
        <f>H63*Arkusz2!O9</f>
        <v>0</v>
      </c>
      <c r="I64" s="89">
        <f>I63*Arkusz2!P9</f>
        <v>0</v>
      </c>
      <c r="J64" s="89">
        <f>J63*Arkusz2!Q9</f>
        <v>0</v>
      </c>
      <c r="K64" s="89">
        <f>K63*Arkusz2!R9</f>
        <v>0</v>
      </c>
      <c r="L64" s="79">
        <f>SUM(D64:K64)</f>
        <v>0</v>
      </c>
    </row>
    <row r="65" spans="2:12" x14ac:dyDescent="0.25">
      <c r="B65" s="1"/>
      <c r="C65" s="1"/>
      <c r="D65" s="1"/>
      <c r="E65" s="1"/>
      <c r="F65" s="1"/>
      <c r="G65" s="1"/>
      <c r="H65" s="1"/>
      <c r="J65" s="1"/>
      <c r="K65" s="1"/>
      <c r="L65" s="1"/>
    </row>
    <row r="66" spans="2:12" ht="25.5" customHeight="1" x14ac:dyDescent="0.25">
      <c r="B66" s="1"/>
      <c r="C66" s="118" t="s">
        <v>44</v>
      </c>
      <c r="D66" s="118"/>
      <c r="E66" s="118"/>
      <c r="F66" s="118"/>
      <c r="G66" s="118"/>
      <c r="H66" s="119"/>
      <c r="I66" s="91">
        <f>L64</f>
        <v>0</v>
      </c>
      <c r="J66" s="1"/>
      <c r="K66" s="1"/>
      <c r="L66" s="1"/>
    </row>
    <row r="67" spans="2:12" x14ac:dyDescent="0.25">
      <c r="B67" s="1"/>
      <c r="C67" s="1"/>
      <c r="D67" s="1"/>
      <c r="E67" s="1"/>
      <c r="F67" s="1"/>
      <c r="G67" s="1"/>
      <c r="H67" s="1"/>
      <c r="I67" s="1"/>
      <c r="J67" s="1"/>
      <c r="K67" s="1"/>
      <c r="L67" s="1"/>
    </row>
    <row r="68" spans="2:12" ht="38.25" customHeight="1" x14ac:dyDescent="0.25">
      <c r="B68" s="110" t="s">
        <v>45</v>
      </c>
      <c r="C68" s="110"/>
      <c r="D68" s="110"/>
      <c r="E68" s="110"/>
      <c r="F68" s="110"/>
      <c r="G68" s="110"/>
      <c r="H68" s="110"/>
      <c r="I68" s="110"/>
      <c r="J68" s="110"/>
      <c r="K68" s="110"/>
      <c r="L68" s="110"/>
    </row>
    <row r="69" spans="2:12" x14ac:dyDescent="0.25">
      <c r="B69" s="1"/>
      <c r="C69" s="1"/>
      <c r="D69" s="1"/>
      <c r="E69" s="1"/>
      <c r="F69" s="1"/>
      <c r="G69" s="1"/>
      <c r="H69" s="1"/>
      <c r="I69" s="1"/>
      <c r="J69" s="1"/>
      <c r="K69" s="1"/>
      <c r="L69" s="1"/>
    </row>
    <row r="70" spans="2:12" ht="15.75" customHeight="1" x14ac:dyDescent="0.25">
      <c r="B70" s="111" t="s">
        <v>14</v>
      </c>
      <c r="C70" s="112" t="s">
        <v>15</v>
      </c>
      <c r="D70" s="113"/>
      <c r="E70" s="113"/>
      <c r="F70" s="113"/>
      <c r="G70" s="113"/>
      <c r="H70" s="114" t="s">
        <v>8</v>
      </c>
      <c r="I70" s="114"/>
      <c r="J70" s="114"/>
      <c r="K70" s="114"/>
      <c r="L70" s="111" t="s">
        <v>17</v>
      </c>
    </row>
    <row r="71" spans="2:12" ht="15.75" customHeight="1" x14ac:dyDescent="0.25">
      <c r="B71" s="111"/>
      <c r="C71" s="112"/>
      <c r="D71" s="86" t="s">
        <v>18</v>
      </c>
      <c r="E71" s="86" t="s">
        <v>19</v>
      </c>
      <c r="F71" s="86" t="s">
        <v>20</v>
      </c>
      <c r="G71" s="86" t="s">
        <v>21</v>
      </c>
      <c r="H71" s="86" t="s">
        <v>22</v>
      </c>
      <c r="I71" s="86" t="s">
        <v>23</v>
      </c>
      <c r="J71" s="86" t="s">
        <v>24</v>
      </c>
      <c r="K71" s="86" t="s">
        <v>25</v>
      </c>
      <c r="L71" s="111"/>
    </row>
    <row r="72" spans="2:12" ht="18.75" customHeight="1" x14ac:dyDescent="0.25">
      <c r="B72" s="75">
        <v>1</v>
      </c>
      <c r="C72" s="75">
        <v>2</v>
      </c>
      <c r="D72" s="75">
        <v>3</v>
      </c>
      <c r="E72" s="75">
        <v>4</v>
      </c>
      <c r="F72" s="75">
        <v>5</v>
      </c>
      <c r="G72" s="75">
        <v>6</v>
      </c>
      <c r="H72" s="75">
        <v>7</v>
      </c>
      <c r="I72" s="75">
        <v>8</v>
      </c>
      <c r="J72" s="75">
        <v>9</v>
      </c>
      <c r="K72" s="75">
        <v>10</v>
      </c>
      <c r="L72" s="75">
        <v>11</v>
      </c>
    </row>
    <row r="73" spans="2:12" ht="84" x14ac:dyDescent="0.25">
      <c r="B73" s="75">
        <v>1</v>
      </c>
      <c r="C73" s="78" t="s">
        <v>96</v>
      </c>
      <c r="D73" s="87"/>
      <c r="E73" s="87"/>
      <c r="F73" s="87"/>
      <c r="G73" s="87"/>
      <c r="H73" s="87"/>
      <c r="I73" s="87"/>
      <c r="J73" s="87"/>
      <c r="K73" s="87"/>
      <c r="L73" s="77"/>
    </row>
    <row r="74" spans="2:12" ht="84" x14ac:dyDescent="0.25">
      <c r="B74" s="75" t="s">
        <v>46</v>
      </c>
      <c r="C74" s="78" t="s">
        <v>97</v>
      </c>
      <c r="D74" s="87"/>
      <c r="E74" s="87"/>
      <c r="F74" s="87"/>
      <c r="G74" s="87"/>
      <c r="H74" s="87"/>
      <c r="I74" s="87"/>
      <c r="J74" s="87"/>
      <c r="K74" s="87"/>
      <c r="L74" s="77"/>
    </row>
    <row r="75" spans="2:12" ht="36" x14ac:dyDescent="0.25">
      <c r="B75" s="75" t="s">
        <v>47</v>
      </c>
      <c r="C75" s="78" t="s">
        <v>98</v>
      </c>
      <c r="D75" s="87"/>
      <c r="E75" s="87"/>
      <c r="F75" s="87"/>
      <c r="G75" s="87"/>
      <c r="H75" s="87"/>
      <c r="I75" s="87"/>
      <c r="J75" s="87"/>
      <c r="K75" s="87"/>
      <c r="L75" s="77"/>
    </row>
    <row r="76" spans="2:12" ht="36" x14ac:dyDescent="0.25">
      <c r="B76" s="75">
        <v>4</v>
      </c>
      <c r="C76" s="78" t="s">
        <v>99</v>
      </c>
      <c r="D76" s="87"/>
      <c r="E76" s="87"/>
      <c r="F76" s="87"/>
      <c r="G76" s="87"/>
      <c r="H76" s="87"/>
      <c r="I76" s="87"/>
      <c r="J76" s="87"/>
      <c r="K76" s="87"/>
      <c r="L76" s="77"/>
    </row>
    <row r="77" spans="2:12" ht="60" x14ac:dyDescent="0.25">
      <c r="B77" s="75">
        <v>5</v>
      </c>
      <c r="C77" s="78" t="s">
        <v>100</v>
      </c>
      <c r="D77" s="84"/>
      <c r="E77" s="84"/>
      <c r="F77" s="84"/>
      <c r="G77" s="87"/>
      <c r="H77" s="87"/>
      <c r="I77" s="84"/>
      <c r="J77" s="87"/>
      <c r="K77" s="87"/>
      <c r="L77" s="77"/>
    </row>
    <row r="78" spans="2:12" ht="48" x14ac:dyDescent="0.25">
      <c r="B78" s="75">
        <v>6</v>
      </c>
      <c r="C78" s="78" t="s">
        <v>101</v>
      </c>
      <c r="D78" s="87"/>
      <c r="E78" s="87"/>
      <c r="F78" s="87"/>
      <c r="G78" s="87"/>
      <c r="H78" s="87"/>
      <c r="I78" s="87"/>
      <c r="J78" s="87"/>
      <c r="K78" s="87"/>
      <c r="L78" s="77"/>
    </row>
    <row r="79" spans="2:12" ht="48" x14ac:dyDescent="0.25">
      <c r="B79" s="75">
        <v>7</v>
      </c>
      <c r="C79" s="78" t="s">
        <v>102</v>
      </c>
      <c r="D79" s="87"/>
      <c r="E79" s="87"/>
      <c r="F79" s="87"/>
      <c r="G79" s="87"/>
      <c r="H79" s="87"/>
      <c r="I79" s="87"/>
      <c r="J79" s="87"/>
      <c r="K79" s="87"/>
      <c r="L79" s="77"/>
    </row>
    <row r="80" spans="2:12" ht="55.5" customHeight="1" x14ac:dyDescent="0.25">
      <c r="B80" s="75">
        <v>8</v>
      </c>
      <c r="C80" s="78" t="s">
        <v>103</v>
      </c>
      <c r="D80" s="87"/>
      <c r="E80" s="87"/>
      <c r="F80" s="87"/>
      <c r="G80" s="87"/>
      <c r="H80" s="87"/>
      <c r="I80" s="87"/>
      <c r="J80" s="87"/>
      <c r="K80" s="87"/>
      <c r="L80" s="77"/>
    </row>
    <row r="81" spans="2:12" ht="52.5" customHeight="1" x14ac:dyDescent="0.25">
      <c r="B81" s="75">
        <v>9</v>
      </c>
      <c r="C81" s="78" t="s">
        <v>104</v>
      </c>
      <c r="D81" s="87"/>
      <c r="E81" s="87"/>
      <c r="F81" s="87"/>
      <c r="G81" s="87"/>
      <c r="H81" s="87"/>
      <c r="I81" s="87"/>
      <c r="J81" s="87"/>
      <c r="K81" s="87"/>
      <c r="L81" s="77"/>
    </row>
    <row r="82" spans="2:12" ht="72" x14ac:dyDescent="0.25">
      <c r="B82" s="75">
        <v>10</v>
      </c>
      <c r="C82" s="78" t="s">
        <v>48</v>
      </c>
      <c r="D82" s="88">
        <f>D73*Arkusz2!C8</f>
        <v>0</v>
      </c>
      <c r="E82" s="89">
        <f>E73*Arkusz2!D8</f>
        <v>0</v>
      </c>
      <c r="F82" s="89">
        <f>F73*Arkusz2!E8</f>
        <v>0</v>
      </c>
      <c r="G82" s="77"/>
      <c r="H82" s="77"/>
      <c r="I82" s="77"/>
      <c r="J82" s="77"/>
      <c r="K82" s="77"/>
      <c r="L82" s="79">
        <f>SUM(D82:F82)</f>
        <v>0</v>
      </c>
    </row>
    <row r="83" spans="2:12" ht="72" x14ac:dyDescent="0.25">
      <c r="B83" s="75">
        <v>11</v>
      </c>
      <c r="C83" s="78" t="s">
        <v>49</v>
      </c>
      <c r="D83" s="88">
        <f>D74*Arkusz2!C9</f>
        <v>0</v>
      </c>
      <c r="E83" s="89">
        <f>E74*Arkusz2!D9</f>
        <v>0</v>
      </c>
      <c r="F83" s="89">
        <f>F74*Arkusz2!E9</f>
        <v>0</v>
      </c>
      <c r="G83" s="77"/>
      <c r="H83" s="77"/>
      <c r="I83" s="77"/>
      <c r="J83" s="77"/>
      <c r="K83" s="77"/>
      <c r="L83" s="79">
        <f>SUM(D83:F83)</f>
        <v>0</v>
      </c>
    </row>
    <row r="84" spans="2:12" ht="72" x14ac:dyDescent="0.25">
      <c r="B84" s="75">
        <v>12</v>
      </c>
      <c r="C84" s="78" t="s">
        <v>50</v>
      </c>
      <c r="D84" s="77"/>
      <c r="E84" s="77"/>
      <c r="F84" s="77"/>
      <c r="G84" s="88">
        <f>G73*Arkusz2!F8</f>
        <v>0</v>
      </c>
      <c r="H84" s="88">
        <f>H73*Arkusz2!G8</f>
        <v>0</v>
      </c>
      <c r="I84" s="89">
        <f>I73*Arkusz2!H8</f>
        <v>0</v>
      </c>
      <c r="J84" s="88">
        <f>J73*Arkusz2!I8</f>
        <v>0</v>
      </c>
      <c r="K84" s="88">
        <f>K73*Arkusz2!J8</f>
        <v>0</v>
      </c>
      <c r="L84" s="79">
        <f>SUM(G84:K84)</f>
        <v>0</v>
      </c>
    </row>
    <row r="85" spans="2:12" ht="72" x14ac:dyDescent="0.25">
      <c r="B85" s="75">
        <v>13</v>
      </c>
      <c r="C85" s="78" t="s">
        <v>51</v>
      </c>
      <c r="D85" s="77"/>
      <c r="E85" s="77"/>
      <c r="F85" s="77"/>
      <c r="G85" s="88">
        <f>G74*Arkusz2!F9</f>
        <v>0</v>
      </c>
      <c r="H85" s="88">
        <f>H74*Arkusz2!G9</f>
        <v>0</v>
      </c>
      <c r="I85" s="88">
        <f>I74*Arkusz2!H9</f>
        <v>0</v>
      </c>
      <c r="J85" s="88">
        <f>J74*Arkusz2!I9</f>
        <v>0</v>
      </c>
      <c r="K85" s="89">
        <f>K74*Arkusz2!J9</f>
        <v>0</v>
      </c>
      <c r="L85" s="79">
        <f>SUM(G85:K85)</f>
        <v>0</v>
      </c>
    </row>
    <row r="86" spans="2:12" ht="60" x14ac:dyDescent="0.25">
      <c r="B86" s="75">
        <v>14</v>
      </c>
      <c r="C86" s="78" t="s">
        <v>52</v>
      </c>
      <c r="D86" s="88">
        <f>D75*Arkusz2!K8</f>
        <v>0</v>
      </c>
      <c r="E86" s="89">
        <f>E75*Arkusz2!L8</f>
        <v>0</v>
      </c>
      <c r="F86" s="89">
        <f>F75*Arkusz2!M8</f>
        <v>0</v>
      </c>
      <c r="G86" s="88">
        <f>G75*Arkusz2!N8</f>
        <v>0</v>
      </c>
      <c r="H86" s="89">
        <f>H75*Arkusz2!O8</f>
        <v>0</v>
      </c>
      <c r="I86" s="89">
        <f>I75*Arkusz2!P8</f>
        <v>0</v>
      </c>
      <c r="J86" s="89">
        <f>J75*Arkusz2!Q8</f>
        <v>0</v>
      </c>
      <c r="K86" s="89">
        <f>K75*Arkusz2!R8</f>
        <v>0</v>
      </c>
      <c r="L86" s="79">
        <f>SUM(D86:K86)</f>
        <v>0</v>
      </c>
    </row>
    <row r="87" spans="2:12" ht="60" x14ac:dyDescent="0.25">
      <c r="B87" s="75">
        <v>15</v>
      </c>
      <c r="C87" s="78" t="s">
        <v>53</v>
      </c>
      <c r="D87" s="88">
        <f>D76*Arkusz2!K9</f>
        <v>0</v>
      </c>
      <c r="E87" s="89">
        <f>E76*Arkusz2!L9</f>
        <v>0</v>
      </c>
      <c r="F87" s="89">
        <f>F76*Arkusz2!M9</f>
        <v>0</v>
      </c>
      <c r="G87" s="88">
        <f>G76*Arkusz2!N9</f>
        <v>0</v>
      </c>
      <c r="H87" s="89">
        <f>H76*Arkusz2!O9</f>
        <v>0</v>
      </c>
      <c r="I87" s="89">
        <f>I76*Arkusz2!P9</f>
        <v>0</v>
      </c>
      <c r="J87" s="89">
        <f>J76*Arkusz2!Q9</f>
        <v>0</v>
      </c>
      <c r="K87" s="89">
        <f>K76*Arkusz2!R9</f>
        <v>0</v>
      </c>
      <c r="L87" s="79">
        <f>SUM(D87:K87)</f>
        <v>0</v>
      </c>
    </row>
    <row r="88" spans="2:12" ht="72" x14ac:dyDescent="0.25">
      <c r="B88" s="75">
        <v>16</v>
      </c>
      <c r="C88" s="78" t="s">
        <v>54</v>
      </c>
      <c r="D88" s="77"/>
      <c r="E88" s="77"/>
      <c r="F88" s="77"/>
      <c r="G88" s="88">
        <f>G77*Arkusz2!S9</f>
        <v>0</v>
      </c>
      <c r="H88" s="89">
        <f>H77*Arkusz2!S9</f>
        <v>0</v>
      </c>
      <c r="I88" s="77"/>
      <c r="J88" s="89">
        <f>J77*Arkusz2!S9</f>
        <v>0</v>
      </c>
      <c r="K88" s="89">
        <f>K77*Arkusz2!S9</f>
        <v>0</v>
      </c>
      <c r="L88" s="79">
        <f>SUM(G88,H88,J88,K88)</f>
        <v>0</v>
      </c>
    </row>
    <row r="89" spans="2:12" ht="96" x14ac:dyDescent="0.25">
      <c r="B89" s="75">
        <v>17</v>
      </c>
      <c r="C89" s="78" t="s">
        <v>55</v>
      </c>
      <c r="D89" s="88">
        <f>D78*Arkusz2!C8</f>
        <v>0</v>
      </c>
      <c r="E89" s="88">
        <f>E78*Arkusz2!D8</f>
        <v>0</v>
      </c>
      <c r="F89" s="88">
        <f>F78*Arkusz2!E8</f>
        <v>0</v>
      </c>
      <c r="G89" s="88">
        <f>G78*Arkusz2!F8</f>
        <v>0</v>
      </c>
      <c r="H89" s="88">
        <f>H78*Arkusz2!G8</f>
        <v>0</v>
      </c>
      <c r="I89" s="88">
        <f>I78*Arkusz2!H8</f>
        <v>0</v>
      </c>
      <c r="J89" s="88">
        <f>J78*Arkusz2!I8</f>
        <v>0</v>
      </c>
      <c r="K89" s="88">
        <f>K78*Arkusz2!J8</f>
        <v>0</v>
      </c>
      <c r="L89" s="79">
        <f>SUM(D89:K89)</f>
        <v>0</v>
      </c>
    </row>
    <row r="90" spans="2:12" ht="96" x14ac:dyDescent="0.25">
      <c r="B90" s="75">
        <v>18</v>
      </c>
      <c r="C90" s="78" t="s">
        <v>56</v>
      </c>
      <c r="D90" s="88">
        <f>D79*Arkusz2!C9</f>
        <v>0</v>
      </c>
      <c r="E90" s="89">
        <f>E79*Arkusz2!D9</f>
        <v>0</v>
      </c>
      <c r="F90" s="89">
        <f>F79*Arkusz2!E9</f>
        <v>0</v>
      </c>
      <c r="G90" s="88">
        <f>G79*Arkusz2!F9</f>
        <v>0</v>
      </c>
      <c r="H90" s="88">
        <f>H79*Arkusz2!G9</f>
        <v>0</v>
      </c>
      <c r="I90" s="88">
        <f>I79*Arkusz2!H9</f>
        <v>0</v>
      </c>
      <c r="J90" s="88">
        <f>J79*Arkusz2!I9</f>
        <v>0</v>
      </c>
      <c r="K90" s="89">
        <f>K79*Arkusz2!J9</f>
        <v>0</v>
      </c>
      <c r="L90" s="79">
        <f t="shared" ref="L90:L92" si="0">SUM(D90:K90)</f>
        <v>0</v>
      </c>
    </row>
    <row r="91" spans="2:12" ht="72" x14ac:dyDescent="0.25">
      <c r="B91" s="75">
        <v>19</v>
      </c>
      <c r="C91" s="78" t="s">
        <v>57</v>
      </c>
      <c r="D91" s="88">
        <f>D80*Arkusz2!K8</f>
        <v>0</v>
      </c>
      <c r="E91" s="89">
        <f>E80*Arkusz2!L8</f>
        <v>0</v>
      </c>
      <c r="F91" s="89">
        <f>F80*Arkusz2!M8</f>
        <v>0</v>
      </c>
      <c r="G91" s="88">
        <f>G80*Arkusz2!N8</f>
        <v>0</v>
      </c>
      <c r="H91" s="89">
        <f>H80*Arkusz2!O8</f>
        <v>0</v>
      </c>
      <c r="I91" s="89">
        <f>I80*Arkusz2!P8</f>
        <v>0</v>
      </c>
      <c r="J91" s="89">
        <f>J80*Arkusz2!Q8</f>
        <v>0</v>
      </c>
      <c r="K91" s="89">
        <f>K80*Arkusz2!R8</f>
        <v>0</v>
      </c>
      <c r="L91" s="79">
        <f t="shared" si="0"/>
        <v>0</v>
      </c>
    </row>
    <row r="92" spans="2:12" ht="72" x14ac:dyDescent="0.25">
      <c r="B92" s="75">
        <v>20</v>
      </c>
      <c r="C92" s="78" t="s">
        <v>58</v>
      </c>
      <c r="D92" s="88">
        <f>D81*Arkusz2!K9</f>
        <v>0</v>
      </c>
      <c r="E92" s="89">
        <f>E81*Arkusz2!L9</f>
        <v>0</v>
      </c>
      <c r="F92" s="89">
        <f>F81*Arkusz2!M9</f>
        <v>0</v>
      </c>
      <c r="G92" s="88">
        <f>G81*Arkusz2!N9</f>
        <v>0</v>
      </c>
      <c r="H92" s="89">
        <f>H81*Arkusz2!O9</f>
        <v>0</v>
      </c>
      <c r="I92" s="89">
        <f>I81*Arkusz2!P9</f>
        <v>0</v>
      </c>
      <c r="J92" s="89">
        <f>J81*Arkusz2!Q9</f>
        <v>0</v>
      </c>
      <c r="K92" s="89">
        <f>K81*Arkusz2!R9</f>
        <v>0</v>
      </c>
      <c r="L92" s="79">
        <f t="shared" si="0"/>
        <v>0</v>
      </c>
    </row>
    <row r="93" spans="2:12" x14ac:dyDescent="0.25">
      <c r="B93" s="75">
        <v>21</v>
      </c>
      <c r="C93" s="78" t="s">
        <v>59</v>
      </c>
      <c r="D93" s="79">
        <f>SUM(D82,D83,D86,D87,D89,D90,D91,D92)</f>
        <v>0</v>
      </c>
      <c r="E93" s="79">
        <f t="shared" ref="E93:F93" si="1">SUM(E82,E83,E86,E87,E89,E90,E91,E92)</f>
        <v>0</v>
      </c>
      <c r="F93" s="79">
        <f t="shared" si="1"/>
        <v>0</v>
      </c>
      <c r="G93" s="79">
        <f>SUM(G84:G92)</f>
        <v>0</v>
      </c>
      <c r="H93" s="79">
        <f>SUM(H84:H92)</f>
        <v>0</v>
      </c>
      <c r="I93" s="79">
        <f>SUM(I84,I85,I86,I87,I89,I90,I91,I92)</f>
        <v>0</v>
      </c>
      <c r="J93" s="79">
        <f>SUM(J84:J92)</f>
        <v>0</v>
      </c>
      <c r="K93" s="79">
        <f>SUM(K84:K92)</f>
        <v>0</v>
      </c>
      <c r="L93" s="79">
        <f>SUM(L82:L92)</f>
        <v>0</v>
      </c>
    </row>
    <row r="94" spans="2:12" x14ac:dyDescent="0.25">
      <c r="B94" s="27"/>
      <c r="C94" s="1"/>
      <c r="D94" s="1"/>
      <c r="E94" s="1"/>
      <c r="F94" s="1"/>
      <c r="G94" s="1"/>
      <c r="H94" s="1"/>
      <c r="I94" s="1"/>
      <c r="J94" s="1"/>
      <c r="K94" s="1"/>
      <c r="L94" s="1"/>
    </row>
    <row r="95" spans="2:12" ht="28.5" customHeight="1" x14ac:dyDescent="0.25">
      <c r="B95" s="31" t="s">
        <v>115</v>
      </c>
      <c r="C95" s="122" t="s">
        <v>124</v>
      </c>
      <c r="D95" s="123"/>
      <c r="E95" s="123"/>
      <c r="F95" s="123"/>
      <c r="G95" s="123"/>
      <c r="H95" s="123"/>
      <c r="I95" s="123"/>
      <c r="J95" s="123"/>
      <c r="K95" s="123"/>
      <c r="L95" s="124"/>
    </row>
    <row r="96" spans="2:12" ht="27.75" customHeight="1" x14ac:dyDescent="0.25">
      <c r="B96" s="31" t="s">
        <v>116</v>
      </c>
      <c r="C96" s="122" t="s">
        <v>125</v>
      </c>
      <c r="D96" s="123"/>
      <c r="E96" s="123"/>
      <c r="F96" s="123"/>
      <c r="G96" s="123"/>
      <c r="H96" s="123"/>
      <c r="I96" s="123"/>
      <c r="J96" s="123"/>
      <c r="K96" s="123"/>
      <c r="L96" s="124"/>
    </row>
    <row r="97" spans="2:12" ht="27.75" customHeight="1" x14ac:dyDescent="0.25">
      <c r="B97" s="31" t="s">
        <v>117</v>
      </c>
      <c r="C97" s="122" t="s">
        <v>126</v>
      </c>
      <c r="D97" s="123"/>
      <c r="E97" s="123"/>
      <c r="F97" s="123"/>
      <c r="G97" s="123"/>
      <c r="H97" s="123"/>
      <c r="I97" s="123"/>
      <c r="J97" s="123"/>
      <c r="K97" s="123"/>
      <c r="L97" s="124"/>
    </row>
    <row r="98" spans="2:12" ht="26.25" customHeight="1" x14ac:dyDescent="0.25">
      <c r="B98" s="31" t="s">
        <v>118</v>
      </c>
      <c r="C98" s="122" t="s">
        <v>127</v>
      </c>
      <c r="D98" s="123"/>
      <c r="E98" s="123"/>
      <c r="F98" s="123"/>
      <c r="G98" s="123"/>
      <c r="H98" s="123"/>
      <c r="I98" s="123"/>
      <c r="J98" s="123"/>
      <c r="K98" s="123"/>
      <c r="L98" s="124"/>
    </row>
    <row r="99" spans="2:12" ht="30" customHeight="1" x14ac:dyDescent="0.25">
      <c r="B99" s="31" t="s">
        <v>119</v>
      </c>
      <c r="C99" s="122" t="s">
        <v>128</v>
      </c>
      <c r="D99" s="123"/>
      <c r="E99" s="123"/>
      <c r="F99" s="123"/>
      <c r="G99" s="123"/>
      <c r="H99" s="123"/>
      <c r="I99" s="123"/>
      <c r="J99" s="123"/>
      <c r="K99" s="123"/>
      <c r="L99" s="124"/>
    </row>
    <row r="100" spans="2:12" ht="48.75" customHeight="1" x14ac:dyDescent="0.25">
      <c r="B100" s="31" t="s">
        <v>120</v>
      </c>
      <c r="C100" s="122" t="s">
        <v>129</v>
      </c>
      <c r="D100" s="123"/>
      <c r="E100" s="123"/>
      <c r="F100" s="123"/>
      <c r="G100" s="123"/>
      <c r="H100" s="123"/>
      <c r="I100" s="123"/>
      <c r="J100" s="123"/>
      <c r="K100" s="123"/>
      <c r="L100" s="124"/>
    </row>
    <row r="101" spans="2:12" ht="52.5" customHeight="1" x14ac:dyDescent="0.25">
      <c r="B101" s="31" t="s">
        <v>121</v>
      </c>
      <c r="C101" s="122" t="s">
        <v>130</v>
      </c>
      <c r="D101" s="123"/>
      <c r="E101" s="123"/>
      <c r="F101" s="123"/>
      <c r="G101" s="123"/>
      <c r="H101" s="123"/>
      <c r="I101" s="123"/>
      <c r="J101" s="123"/>
      <c r="K101" s="123"/>
      <c r="L101" s="124"/>
    </row>
    <row r="102" spans="2:12" ht="45.75" customHeight="1" x14ac:dyDescent="0.25">
      <c r="B102" s="31" t="s">
        <v>122</v>
      </c>
      <c r="C102" s="122" t="s">
        <v>131</v>
      </c>
      <c r="D102" s="123"/>
      <c r="E102" s="123"/>
      <c r="F102" s="123"/>
      <c r="G102" s="123"/>
      <c r="H102" s="123"/>
      <c r="I102" s="123"/>
      <c r="J102" s="123"/>
      <c r="K102" s="123"/>
      <c r="L102" s="124"/>
    </row>
    <row r="103" spans="2:12" ht="45.75" customHeight="1" x14ac:dyDescent="0.25">
      <c r="B103" s="31" t="s">
        <v>123</v>
      </c>
      <c r="C103" s="122" t="s">
        <v>132</v>
      </c>
      <c r="D103" s="123"/>
      <c r="E103" s="123"/>
      <c r="F103" s="123"/>
      <c r="G103" s="123"/>
      <c r="H103" s="123"/>
      <c r="I103" s="123"/>
      <c r="J103" s="123"/>
      <c r="K103" s="123"/>
      <c r="L103" s="124"/>
    </row>
    <row r="104" spans="2:12" x14ac:dyDescent="0.25">
      <c r="B104" s="31"/>
      <c r="C104" s="11"/>
      <c r="D104" s="1"/>
      <c r="E104" s="1"/>
      <c r="F104" s="1"/>
      <c r="G104" s="1"/>
      <c r="H104" s="1"/>
      <c r="I104" s="1"/>
      <c r="J104" s="1"/>
      <c r="K104" s="1"/>
      <c r="L104" s="1"/>
    </row>
    <row r="105" spans="2:12" x14ac:dyDescent="0.25">
      <c r="B105" s="1"/>
      <c r="C105" s="1"/>
      <c r="D105" s="1"/>
      <c r="E105" s="1"/>
      <c r="F105" s="1"/>
      <c r="G105" s="1"/>
      <c r="H105" s="1"/>
      <c r="I105" s="1"/>
      <c r="J105" s="1"/>
      <c r="K105" s="1"/>
      <c r="L105" s="1"/>
    </row>
    <row r="106" spans="2:12" ht="33.75" customHeight="1" x14ac:dyDescent="0.25">
      <c r="B106" s="121" t="s">
        <v>60</v>
      </c>
      <c r="C106" s="121"/>
      <c r="D106" s="121"/>
      <c r="E106" s="121"/>
      <c r="F106" s="121"/>
      <c r="G106" s="121"/>
      <c r="H106" s="121"/>
      <c r="I106" s="121"/>
      <c r="J106" s="121"/>
      <c r="K106" s="121"/>
      <c r="L106" s="1"/>
    </row>
    <row r="107" spans="2:12" x14ac:dyDescent="0.25">
      <c r="B107" s="1"/>
      <c r="C107" s="1"/>
      <c r="D107" s="1"/>
      <c r="E107" s="1"/>
      <c r="F107" s="1"/>
      <c r="G107" s="1"/>
      <c r="H107" s="1"/>
      <c r="I107" s="1"/>
      <c r="J107" s="1"/>
      <c r="K107" s="1"/>
      <c r="L107" s="1"/>
    </row>
    <row r="108" spans="2:12" x14ac:dyDescent="0.25">
      <c r="B108" s="1"/>
      <c r="C108" s="1"/>
      <c r="D108" s="1"/>
      <c r="E108" s="1"/>
      <c r="F108" s="32" t="s">
        <v>61</v>
      </c>
      <c r="G108" s="81">
        <f>SUM(L48,L64,L93)</f>
        <v>0</v>
      </c>
      <c r="H108" s="1" t="s">
        <v>62</v>
      </c>
      <c r="I108" s="1"/>
      <c r="J108" s="1"/>
      <c r="K108" s="1"/>
      <c r="L108" s="1"/>
    </row>
    <row r="109" spans="2:12" x14ac:dyDescent="0.25">
      <c r="B109" s="1"/>
      <c r="C109" s="1"/>
      <c r="D109" s="1"/>
      <c r="E109" s="1"/>
      <c r="F109" s="1"/>
      <c r="G109" s="1"/>
      <c r="H109" s="1"/>
      <c r="I109" s="1"/>
      <c r="J109" s="1"/>
      <c r="K109" s="1"/>
      <c r="L109" s="1"/>
    </row>
    <row r="110" spans="2:12" x14ac:dyDescent="0.25">
      <c r="B110" s="1"/>
      <c r="C110" s="33" t="s">
        <v>63</v>
      </c>
      <c r="D110" s="92"/>
      <c r="E110" s="1"/>
      <c r="F110" s="1"/>
      <c r="G110" s="1"/>
      <c r="H110" s="1"/>
      <c r="I110" s="1"/>
      <c r="J110" s="1"/>
      <c r="K110" s="1"/>
      <c r="L110" s="1"/>
    </row>
    <row r="111" spans="2:12" x14ac:dyDescent="0.25">
      <c r="B111" s="1"/>
      <c r="C111" s="33" t="s">
        <v>64</v>
      </c>
      <c r="D111" s="92"/>
      <c r="E111" s="1"/>
      <c r="F111" s="1"/>
      <c r="G111" s="1"/>
      <c r="H111" s="1"/>
      <c r="I111" s="1"/>
      <c r="J111" s="1"/>
      <c r="K111" s="1"/>
      <c r="L111" s="1"/>
    </row>
    <row r="112" spans="2:12" x14ac:dyDescent="0.25">
      <c r="B112" s="1"/>
      <c r="C112" s="1"/>
      <c r="D112" s="1"/>
      <c r="E112" s="1"/>
      <c r="F112" s="1"/>
      <c r="G112" s="1"/>
      <c r="H112" s="1"/>
      <c r="I112" s="1"/>
      <c r="J112" s="1"/>
      <c r="K112" s="1"/>
      <c r="L112" s="1"/>
    </row>
    <row r="113" spans="2:12" x14ac:dyDescent="0.25">
      <c r="B113" s="1"/>
      <c r="C113" s="1"/>
      <c r="D113" s="1"/>
      <c r="E113" s="1"/>
      <c r="F113" s="1"/>
      <c r="G113" s="1"/>
      <c r="H113" s="1"/>
      <c r="I113" s="1"/>
      <c r="J113" s="1"/>
      <c r="K113" s="1"/>
      <c r="L113" s="1"/>
    </row>
    <row r="114" spans="2:12" x14ac:dyDescent="0.25">
      <c r="B114" s="1"/>
      <c r="C114" s="1"/>
      <c r="D114" s="1"/>
      <c r="E114" s="1"/>
      <c r="F114" s="1"/>
      <c r="G114" s="1"/>
      <c r="H114" s="1"/>
      <c r="I114" s="1"/>
      <c r="J114" s="1"/>
      <c r="K114" s="1"/>
      <c r="L114" s="1"/>
    </row>
    <row r="115" spans="2:12" x14ac:dyDescent="0.25">
      <c r="B115" s="1"/>
      <c r="C115" s="1"/>
      <c r="D115" s="1"/>
      <c r="E115" s="1"/>
      <c r="F115" s="1"/>
      <c r="G115" s="1"/>
      <c r="H115" s="1"/>
      <c r="I115" s="1"/>
      <c r="J115" s="1"/>
      <c r="K115" s="1"/>
      <c r="L115" s="1"/>
    </row>
    <row r="116" spans="2:12" x14ac:dyDescent="0.25">
      <c r="B116" s="1"/>
      <c r="C116" s="34"/>
      <c r="D116" s="1"/>
      <c r="E116" s="1"/>
      <c r="F116" s="1"/>
      <c r="G116" s="1"/>
      <c r="H116" s="1"/>
      <c r="I116" s="1"/>
      <c r="J116" s="1"/>
      <c r="K116" s="1"/>
      <c r="L116" s="1"/>
    </row>
    <row r="117" spans="2:12" x14ac:dyDescent="0.25">
      <c r="B117" s="1"/>
      <c r="C117" s="35" t="s">
        <v>65</v>
      </c>
      <c r="D117" s="1"/>
      <c r="E117" s="1"/>
      <c r="F117" s="1"/>
      <c r="G117" s="1"/>
      <c r="H117" s="1"/>
      <c r="I117" s="1"/>
      <c r="J117" s="1"/>
      <c r="K117" s="1"/>
      <c r="L117" s="1"/>
    </row>
    <row r="118" spans="2:12" x14ac:dyDescent="0.25">
      <c r="B118" s="1"/>
      <c r="C118" s="1"/>
      <c r="D118" s="1"/>
      <c r="E118" s="99" t="s">
        <v>66</v>
      </c>
      <c r="F118" s="99"/>
      <c r="G118" s="99"/>
      <c r="H118" s="1"/>
      <c r="I118" s="1"/>
      <c r="J118" s="1"/>
      <c r="K118" s="1"/>
      <c r="L118" s="1"/>
    </row>
    <row r="119" spans="2:12" x14ac:dyDescent="0.25">
      <c r="B119" s="1"/>
      <c r="C119" s="1"/>
      <c r="D119" s="1"/>
      <c r="E119" s="1"/>
      <c r="F119" s="36" t="s">
        <v>67</v>
      </c>
      <c r="G119" s="1"/>
      <c r="H119" s="1"/>
      <c r="I119" s="1"/>
      <c r="J119" s="1"/>
      <c r="K119" s="1"/>
      <c r="L119" s="1"/>
    </row>
    <row r="120" spans="2:12" x14ac:dyDescent="0.25">
      <c r="B120" s="1"/>
      <c r="C120" s="1"/>
      <c r="D120" s="1"/>
      <c r="E120" s="1"/>
      <c r="F120" s="1"/>
      <c r="G120" s="1"/>
      <c r="H120" s="1"/>
      <c r="I120" s="1"/>
      <c r="J120" s="1"/>
      <c r="K120" s="1"/>
      <c r="L120" s="1"/>
    </row>
    <row r="121" spans="2:12" x14ac:dyDescent="0.25">
      <c r="B121" s="1"/>
      <c r="C121" s="1"/>
      <c r="D121" s="1"/>
      <c r="E121" s="1"/>
      <c r="F121" s="1"/>
      <c r="G121" s="1"/>
      <c r="H121" s="1"/>
      <c r="I121" s="1"/>
      <c r="J121" s="1"/>
      <c r="K121" s="1"/>
      <c r="L121" s="1"/>
    </row>
    <row r="122" spans="2:12" x14ac:dyDescent="0.25">
      <c r="B122" s="1"/>
      <c r="C122" s="1"/>
      <c r="D122" s="1"/>
      <c r="E122" s="1"/>
      <c r="F122" s="1"/>
      <c r="G122" s="1"/>
      <c r="H122" s="1"/>
      <c r="I122" s="1"/>
      <c r="J122" s="1"/>
      <c r="K122" s="1"/>
      <c r="L122" s="1"/>
    </row>
    <row r="123" spans="2:12" x14ac:dyDescent="0.25">
      <c r="B123" s="1"/>
      <c r="C123" s="1"/>
      <c r="D123" s="1"/>
      <c r="E123" s="1"/>
      <c r="F123" s="1"/>
      <c r="G123" s="1"/>
      <c r="H123" s="1"/>
      <c r="I123" s="1"/>
      <c r="J123" s="1"/>
      <c r="K123" s="1"/>
      <c r="L123" s="1"/>
    </row>
    <row r="124" spans="2:12" ht="93" customHeight="1" x14ac:dyDescent="0.25">
      <c r="B124" s="1"/>
      <c r="C124" s="120" t="s">
        <v>68</v>
      </c>
      <c r="D124" s="120"/>
      <c r="E124" s="1"/>
      <c r="F124" s="1"/>
      <c r="G124" s="1"/>
      <c r="H124" s="1"/>
      <c r="I124" s="1"/>
      <c r="J124" s="1"/>
      <c r="K124" s="1"/>
      <c r="L124" s="1"/>
    </row>
    <row r="125" spans="2:12" x14ac:dyDescent="0.25">
      <c r="B125" s="1"/>
      <c r="C125" s="1"/>
      <c r="D125" s="1"/>
      <c r="E125" s="1"/>
      <c r="F125" s="1"/>
      <c r="G125" s="1"/>
      <c r="H125" s="1"/>
      <c r="I125" s="1"/>
      <c r="J125" s="1"/>
      <c r="K125" s="1"/>
      <c r="L125" s="1"/>
    </row>
    <row r="126" spans="2:12" x14ac:dyDescent="0.25">
      <c r="B126" s="1"/>
      <c r="C126" s="82"/>
      <c r="D126" s="82"/>
      <c r="E126" s="82"/>
      <c r="F126" s="82"/>
      <c r="G126" s="82"/>
      <c r="H126" s="82"/>
      <c r="I126" s="82"/>
      <c r="J126" s="82"/>
      <c r="K126" s="82"/>
      <c r="L126" s="82"/>
    </row>
    <row r="127" spans="2:12" x14ac:dyDescent="0.25">
      <c r="B127" s="1"/>
      <c r="C127" s="82"/>
      <c r="D127" s="82"/>
      <c r="E127" s="82"/>
      <c r="F127" s="82"/>
      <c r="G127" s="82"/>
      <c r="H127" s="82"/>
      <c r="I127" s="82"/>
      <c r="J127" s="82"/>
      <c r="K127" s="82"/>
      <c r="L127" s="82"/>
    </row>
    <row r="128" spans="2:12" x14ac:dyDescent="0.25">
      <c r="B128" s="1"/>
      <c r="C128" s="82"/>
      <c r="D128" s="82"/>
      <c r="E128" s="82"/>
      <c r="F128" s="82"/>
      <c r="G128" s="82"/>
      <c r="H128" s="82"/>
      <c r="I128" s="82"/>
      <c r="J128" s="82"/>
      <c r="K128" s="82"/>
      <c r="L128" s="82"/>
    </row>
    <row r="129" spans="2:12" x14ac:dyDescent="0.25">
      <c r="B129" s="1"/>
      <c r="C129" s="82"/>
      <c r="D129" s="82"/>
      <c r="E129" s="82"/>
      <c r="F129" s="82"/>
      <c r="G129" s="82"/>
      <c r="H129" s="82"/>
      <c r="I129" s="82"/>
      <c r="J129" s="82"/>
      <c r="K129" s="82"/>
      <c r="L129" s="82"/>
    </row>
    <row r="130" spans="2:12" x14ac:dyDescent="0.25">
      <c r="B130" s="1"/>
      <c r="C130" s="82"/>
      <c r="D130" s="82"/>
      <c r="E130" s="82"/>
      <c r="F130" s="82"/>
      <c r="G130" s="82"/>
      <c r="H130" s="82"/>
      <c r="I130" s="82"/>
      <c r="J130" s="82"/>
      <c r="K130" s="82"/>
      <c r="L130" s="82"/>
    </row>
    <row r="131" spans="2:12" x14ac:dyDescent="0.25">
      <c r="B131" s="1"/>
      <c r="C131" s="82"/>
      <c r="D131" s="82"/>
      <c r="E131" s="82"/>
      <c r="F131" s="82"/>
      <c r="G131" s="82"/>
      <c r="H131" s="82"/>
      <c r="I131" s="82"/>
      <c r="J131" s="82"/>
      <c r="K131" s="82"/>
      <c r="L131" s="82"/>
    </row>
    <row r="132" spans="2:12" x14ac:dyDescent="0.25">
      <c r="B132" s="1"/>
      <c r="C132" s="82"/>
      <c r="D132" s="82"/>
      <c r="E132" s="82"/>
      <c r="F132" s="82"/>
      <c r="G132" s="82"/>
      <c r="H132" s="82"/>
      <c r="I132" s="82"/>
      <c r="J132" s="82"/>
      <c r="K132" s="82"/>
      <c r="L132" s="82"/>
    </row>
    <row r="133" spans="2:12" x14ac:dyDescent="0.25">
      <c r="B133" s="1"/>
      <c r="C133" s="82"/>
      <c r="D133" s="82"/>
      <c r="E133" s="82"/>
      <c r="F133" s="82"/>
      <c r="G133" s="82"/>
      <c r="H133" s="82"/>
      <c r="I133" s="82"/>
      <c r="J133" s="82"/>
      <c r="K133" s="82"/>
      <c r="L133" s="82"/>
    </row>
    <row r="134" spans="2:12" x14ac:dyDescent="0.25">
      <c r="B134" s="1"/>
      <c r="C134" s="82"/>
      <c r="D134" s="82"/>
      <c r="E134" s="82"/>
      <c r="F134" s="82"/>
      <c r="G134" s="82"/>
      <c r="H134" s="82"/>
      <c r="I134" s="82"/>
      <c r="J134" s="82"/>
      <c r="K134" s="82"/>
      <c r="L134" s="82"/>
    </row>
    <row r="135" spans="2:12" x14ac:dyDescent="0.25">
      <c r="B135" s="1"/>
      <c r="C135" s="82"/>
      <c r="D135" s="82"/>
      <c r="E135" s="82"/>
      <c r="F135" s="82"/>
      <c r="G135" s="82"/>
      <c r="H135" s="82"/>
      <c r="I135" s="82"/>
      <c r="J135" s="82"/>
      <c r="K135" s="82"/>
      <c r="L135" s="82"/>
    </row>
    <row r="136" spans="2:12" x14ac:dyDescent="0.25">
      <c r="B136" s="1"/>
      <c r="C136" s="82"/>
      <c r="D136" s="82"/>
      <c r="E136" s="82"/>
      <c r="F136" s="82"/>
      <c r="G136" s="82"/>
      <c r="H136" s="82"/>
      <c r="I136" s="82"/>
      <c r="J136" s="82"/>
      <c r="K136" s="82"/>
      <c r="L136" s="82"/>
    </row>
    <row r="137" spans="2:12" x14ac:dyDescent="0.25">
      <c r="B137" s="1"/>
      <c r="C137" s="82"/>
      <c r="D137" s="82"/>
      <c r="E137" s="82"/>
      <c r="F137" s="82"/>
      <c r="G137" s="82"/>
      <c r="H137" s="82"/>
      <c r="I137" s="82"/>
      <c r="J137" s="82"/>
      <c r="K137" s="82"/>
      <c r="L137" s="82"/>
    </row>
    <row r="138" spans="2:12" x14ac:dyDescent="0.25">
      <c r="B138" s="1"/>
      <c r="C138" s="82"/>
      <c r="D138" s="82"/>
      <c r="E138" s="82"/>
      <c r="F138" s="82"/>
      <c r="G138" s="82"/>
      <c r="H138" s="82"/>
      <c r="I138" s="82"/>
      <c r="J138" s="82"/>
      <c r="K138" s="82"/>
      <c r="L138" s="82"/>
    </row>
    <row r="139" spans="2:12" x14ac:dyDescent="0.25">
      <c r="B139" s="1"/>
      <c r="C139" s="82"/>
      <c r="D139" s="82"/>
      <c r="E139" s="82"/>
      <c r="F139" s="82"/>
      <c r="G139" s="82"/>
      <c r="H139" s="82"/>
      <c r="I139" s="82"/>
      <c r="J139" s="82"/>
      <c r="K139" s="82"/>
      <c r="L139" s="82"/>
    </row>
    <row r="140" spans="2:12" x14ac:dyDescent="0.25">
      <c r="B140" s="1"/>
      <c r="C140" s="82"/>
      <c r="D140" s="82"/>
      <c r="E140" s="82"/>
      <c r="F140" s="82"/>
      <c r="G140" s="82"/>
      <c r="H140" s="82"/>
      <c r="I140" s="82"/>
      <c r="J140" s="82"/>
      <c r="K140" s="82"/>
      <c r="L140" s="82"/>
    </row>
    <row r="141" spans="2:12" x14ac:dyDescent="0.25">
      <c r="B141" s="1"/>
      <c r="C141" s="82"/>
      <c r="D141" s="82"/>
      <c r="E141" s="82"/>
      <c r="F141" s="82"/>
      <c r="G141" s="82"/>
      <c r="H141" s="82"/>
      <c r="I141" s="82"/>
      <c r="J141" s="82"/>
      <c r="K141" s="82"/>
      <c r="L141" s="82"/>
    </row>
    <row r="142" spans="2:12" x14ac:dyDescent="0.25">
      <c r="B142" s="1"/>
      <c r="C142" s="82"/>
      <c r="D142" s="82"/>
      <c r="E142" s="82"/>
      <c r="F142" s="82"/>
      <c r="G142" s="82"/>
      <c r="H142" s="82"/>
      <c r="I142" s="82"/>
      <c r="J142" s="82"/>
      <c r="K142" s="82"/>
      <c r="L142" s="82"/>
    </row>
    <row r="143" spans="2:12" x14ac:dyDescent="0.25">
      <c r="B143" s="1"/>
      <c r="C143" s="82"/>
      <c r="D143" s="82"/>
      <c r="E143" s="82"/>
      <c r="F143" s="82"/>
      <c r="G143" s="82"/>
      <c r="H143" s="82"/>
      <c r="I143" s="82"/>
      <c r="J143" s="82"/>
      <c r="K143" s="82"/>
      <c r="L143" s="82"/>
    </row>
    <row r="144" spans="2:12" x14ac:dyDescent="0.25">
      <c r="B144" s="1"/>
      <c r="C144" s="82"/>
      <c r="D144" s="82"/>
      <c r="E144" s="82"/>
      <c r="F144" s="82"/>
      <c r="G144" s="82"/>
      <c r="H144" s="82"/>
      <c r="I144" s="82"/>
      <c r="J144" s="82"/>
      <c r="K144" s="82"/>
      <c r="L144" s="82"/>
    </row>
    <row r="145" spans="2:12" x14ac:dyDescent="0.25">
      <c r="B145" s="1"/>
      <c r="C145" s="82"/>
      <c r="D145" s="82"/>
      <c r="E145" s="82"/>
      <c r="F145" s="82"/>
      <c r="G145" s="82"/>
      <c r="H145" s="82"/>
      <c r="I145" s="82"/>
      <c r="J145" s="82"/>
      <c r="K145" s="82"/>
      <c r="L145" s="82"/>
    </row>
    <row r="146" spans="2:12" x14ac:dyDescent="0.25">
      <c r="B146" s="1"/>
      <c r="C146" s="82"/>
      <c r="D146" s="82"/>
      <c r="E146" s="82"/>
      <c r="F146" s="82"/>
      <c r="G146" s="82"/>
      <c r="H146" s="82"/>
      <c r="I146" s="82"/>
      <c r="J146" s="82"/>
      <c r="K146" s="82"/>
      <c r="L146" s="82"/>
    </row>
    <row r="147" spans="2:12" x14ac:dyDescent="0.25">
      <c r="B147" s="1"/>
      <c r="C147" s="82"/>
      <c r="D147" s="82"/>
      <c r="E147" s="82"/>
      <c r="F147" s="82"/>
      <c r="G147" s="82"/>
      <c r="H147" s="82"/>
      <c r="I147" s="82"/>
      <c r="J147" s="82"/>
      <c r="K147" s="82"/>
      <c r="L147" s="82"/>
    </row>
    <row r="148" spans="2:12" x14ac:dyDescent="0.25">
      <c r="B148" s="1"/>
      <c r="C148" s="82"/>
      <c r="D148" s="82"/>
      <c r="E148" s="82"/>
      <c r="F148" s="82"/>
      <c r="G148" s="82"/>
      <c r="H148" s="82"/>
      <c r="I148" s="82"/>
      <c r="J148" s="82"/>
      <c r="K148" s="82"/>
      <c r="L148" s="82"/>
    </row>
    <row r="149" spans="2:12" x14ac:dyDescent="0.25">
      <c r="B149" s="1"/>
      <c r="C149" s="82"/>
      <c r="D149" s="82"/>
      <c r="E149" s="82"/>
      <c r="F149" s="82"/>
      <c r="G149" s="82"/>
      <c r="H149" s="82"/>
      <c r="I149" s="82"/>
      <c r="J149" s="82"/>
      <c r="K149" s="82"/>
      <c r="L149" s="82"/>
    </row>
    <row r="150" spans="2:12" x14ac:dyDescent="0.25">
      <c r="B150" s="1"/>
      <c r="C150" s="82"/>
      <c r="D150" s="82"/>
      <c r="E150" s="82"/>
      <c r="F150" s="82"/>
      <c r="G150" s="82"/>
      <c r="H150" s="82"/>
      <c r="I150" s="82"/>
      <c r="J150" s="82"/>
      <c r="K150" s="82"/>
      <c r="L150" s="82"/>
    </row>
    <row r="151" spans="2:12" x14ac:dyDescent="0.25">
      <c r="B151" s="1"/>
      <c r="C151" s="82"/>
      <c r="D151" s="82"/>
      <c r="E151" s="82"/>
      <c r="F151" s="82"/>
      <c r="G151" s="82"/>
      <c r="H151" s="82"/>
      <c r="I151" s="82"/>
      <c r="J151" s="82"/>
      <c r="K151" s="82"/>
      <c r="L151" s="82"/>
    </row>
    <row r="152" spans="2:12" x14ac:dyDescent="0.25">
      <c r="B152" s="1"/>
      <c r="C152" s="82"/>
      <c r="D152" s="82"/>
      <c r="E152" s="82"/>
      <c r="F152" s="82"/>
      <c r="G152" s="82"/>
      <c r="H152" s="82"/>
      <c r="I152" s="82"/>
      <c r="J152" s="82"/>
      <c r="K152" s="82"/>
      <c r="L152" s="82"/>
    </row>
    <row r="153" spans="2:12" x14ac:dyDescent="0.25">
      <c r="B153" s="1"/>
      <c r="C153" s="82"/>
      <c r="D153" s="82"/>
      <c r="E153" s="82"/>
      <c r="F153" s="82"/>
      <c r="G153" s="82"/>
      <c r="H153" s="82"/>
      <c r="I153" s="82"/>
      <c r="J153" s="82"/>
      <c r="K153" s="82"/>
      <c r="L153" s="82"/>
    </row>
    <row r="154" spans="2:12" x14ac:dyDescent="0.25">
      <c r="B154" s="1"/>
      <c r="C154" s="82"/>
      <c r="D154" s="82"/>
      <c r="E154" s="82"/>
      <c r="F154" s="82"/>
      <c r="G154" s="82"/>
      <c r="H154" s="82"/>
      <c r="I154" s="82"/>
      <c r="J154" s="82"/>
      <c r="K154" s="82"/>
      <c r="L154" s="82"/>
    </row>
    <row r="155" spans="2:12" x14ac:dyDescent="0.25">
      <c r="B155" s="1"/>
      <c r="C155" s="82"/>
      <c r="D155" s="82"/>
      <c r="E155" s="82"/>
      <c r="F155" s="82"/>
      <c r="G155" s="82"/>
      <c r="H155" s="82"/>
      <c r="I155" s="82"/>
      <c r="J155" s="82"/>
      <c r="K155" s="82"/>
      <c r="L155" s="82"/>
    </row>
    <row r="156" spans="2:12" x14ac:dyDescent="0.25">
      <c r="B156" s="1"/>
      <c r="C156" s="82"/>
      <c r="D156" s="82"/>
      <c r="E156" s="82"/>
      <c r="F156" s="82"/>
      <c r="G156" s="82"/>
      <c r="H156" s="82"/>
      <c r="I156" s="82"/>
      <c r="J156" s="82"/>
      <c r="K156" s="82"/>
      <c r="L156" s="82"/>
    </row>
    <row r="157" spans="2:12" x14ac:dyDescent="0.25">
      <c r="B157" s="1"/>
      <c r="C157" s="82"/>
      <c r="D157" s="82"/>
      <c r="E157" s="82"/>
      <c r="F157" s="82"/>
      <c r="G157" s="82"/>
      <c r="H157" s="82"/>
      <c r="I157" s="82"/>
      <c r="J157" s="82"/>
      <c r="K157" s="82"/>
      <c r="L157" s="82"/>
    </row>
    <row r="158" spans="2:12" x14ac:dyDescent="0.25">
      <c r="B158" s="1"/>
      <c r="C158" s="82"/>
      <c r="D158" s="82"/>
      <c r="E158" s="82"/>
      <c r="F158" s="82"/>
      <c r="G158" s="82"/>
      <c r="H158" s="82"/>
      <c r="I158" s="82"/>
      <c r="J158" s="82"/>
      <c r="K158" s="82"/>
      <c r="L158" s="82"/>
    </row>
    <row r="159" spans="2:12" x14ac:dyDescent="0.25">
      <c r="B159" s="1"/>
      <c r="C159" s="82"/>
      <c r="D159" s="82"/>
      <c r="E159" s="82"/>
      <c r="F159" s="82"/>
      <c r="G159" s="82"/>
      <c r="H159" s="82"/>
      <c r="I159" s="82"/>
      <c r="J159" s="82"/>
      <c r="K159" s="82"/>
      <c r="L159" s="82"/>
    </row>
    <row r="160" spans="2:12" x14ac:dyDescent="0.25">
      <c r="B160" s="1"/>
      <c r="C160" s="82"/>
      <c r="D160" s="82"/>
      <c r="E160" s="82"/>
      <c r="F160" s="82"/>
      <c r="G160" s="82"/>
      <c r="H160" s="82"/>
      <c r="I160" s="82"/>
      <c r="J160" s="82"/>
      <c r="K160" s="82"/>
      <c r="L160" s="82"/>
    </row>
    <row r="161" spans="2:12" x14ac:dyDescent="0.25">
      <c r="B161" s="1"/>
      <c r="C161" s="82"/>
      <c r="D161" s="82"/>
      <c r="E161" s="82"/>
      <c r="F161" s="82"/>
      <c r="G161" s="82"/>
      <c r="H161" s="82"/>
      <c r="I161" s="82"/>
      <c r="J161" s="82"/>
      <c r="K161" s="82"/>
      <c r="L161" s="82"/>
    </row>
    <row r="162" spans="2:12" x14ac:dyDescent="0.25">
      <c r="B162" s="1"/>
      <c r="C162" s="82"/>
      <c r="D162" s="82"/>
      <c r="E162" s="82"/>
      <c r="F162" s="82"/>
      <c r="G162" s="82"/>
      <c r="H162" s="82"/>
      <c r="I162" s="82"/>
      <c r="J162" s="82"/>
      <c r="K162" s="82"/>
      <c r="L162" s="82"/>
    </row>
    <row r="163" spans="2:12" x14ac:dyDescent="0.25">
      <c r="B163" s="1"/>
      <c r="C163" s="82"/>
      <c r="D163" s="82"/>
      <c r="E163" s="82"/>
      <c r="F163" s="82"/>
      <c r="G163" s="82"/>
      <c r="H163" s="82"/>
      <c r="I163" s="82"/>
      <c r="J163" s="82"/>
      <c r="K163" s="82"/>
      <c r="L163" s="82"/>
    </row>
    <row r="164" spans="2:12" x14ac:dyDescent="0.25">
      <c r="B164" s="1"/>
      <c r="C164" s="82"/>
      <c r="D164" s="82"/>
      <c r="E164" s="82"/>
      <c r="F164" s="82"/>
      <c r="G164" s="82"/>
      <c r="H164" s="82"/>
      <c r="I164" s="82"/>
      <c r="J164" s="82"/>
      <c r="K164" s="82"/>
      <c r="L164" s="82"/>
    </row>
    <row r="165" spans="2:12" x14ac:dyDescent="0.25">
      <c r="B165" s="1"/>
      <c r="C165" s="82"/>
      <c r="D165" s="82"/>
      <c r="E165" s="82"/>
      <c r="F165" s="82"/>
      <c r="G165" s="82"/>
      <c r="H165" s="82"/>
      <c r="I165" s="82"/>
      <c r="J165" s="82"/>
      <c r="K165" s="82"/>
      <c r="L165" s="82"/>
    </row>
    <row r="166" spans="2:12" x14ac:dyDescent="0.25">
      <c r="B166" s="1"/>
      <c r="C166" s="82"/>
      <c r="D166" s="82"/>
      <c r="E166" s="82"/>
      <c r="F166" s="82"/>
      <c r="G166" s="82"/>
      <c r="H166" s="82"/>
      <c r="I166" s="82"/>
      <c r="J166" s="82"/>
      <c r="K166" s="82"/>
      <c r="L166" s="82"/>
    </row>
    <row r="167" spans="2:12" x14ac:dyDescent="0.25">
      <c r="B167" s="1"/>
      <c r="C167" s="82"/>
      <c r="D167" s="82"/>
      <c r="E167" s="82"/>
      <c r="F167" s="82"/>
      <c r="G167" s="82"/>
      <c r="H167" s="82"/>
      <c r="I167" s="82"/>
      <c r="J167" s="82"/>
      <c r="K167" s="82"/>
      <c r="L167" s="82"/>
    </row>
    <row r="168" spans="2:12" x14ac:dyDescent="0.25">
      <c r="B168" s="1"/>
      <c r="C168" s="82"/>
      <c r="D168" s="82"/>
      <c r="E168" s="82"/>
      <c r="F168" s="82"/>
      <c r="G168" s="82"/>
      <c r="H168" s="82"/>
      <c r="I168" s="82"/>
      <c r="J168" s="82"/>
      <c r="K168" s="82"/>
      <c r="L168" s="82"/>
    </row>
    <row r="169" spans="2:12" x14ac:dyDescent="0.25">
      <c r="B169" s="1"/>
      <c r="C169" s="82"/>
      <c r="D169" s="82"/>
      <c r="E169" s="82"/>
      <c r="F169" s="82"/>
      <c r="G169" s="82"/>
      <c r="H169" s="82"/>
      <c r="I169" s="82"/>
      <c r="J169" s="82"/>
      <c r="K169" s="82"/>
      <c r="L169" s="82"/>
    </row>
    <row r="170" spans="2:12" x14ac:dyDescent="0.25">
      <c r="B170" s="1"/>
      <c r="C170" s="82"/>
      <c r="D170" s="82"/>
      <c r="E170" s="82"/>
      <c r="F170" s="82"/>
      <c r="G170" s="82"/>
      <c r="H170" s="82"/>
      <c r="I170" s="82"/>
      <c r="J170" s="82"/>
      <c r="K170" s="82"/>
      <c r="L170" s="82"/>
    </row>
    <row r="171" spans="2:12" x14ac:dyDescent="0.25">
      <c r="C171" s="82"/>
      <c r="D171" s="82"/>
      <c r="E171" s="82"/>
      <c r="F171" s="82"/>
      <c r="G171" s="82"/>
      <c r="H171" s="82"/>
      <c r="I171" s="82"/>
      <c r="J171" s="82"/>
      <c r="K171" s="82"/>
      <c r="L171" s="82"/>
    </row>
    <row r="172" spans="2:12" x14ac:dyDescent="0.25">
      <c r="C172" s="82"/>
      <c r="D172" s="82"/>
      <c r="E172" s="82"/>
      <c r="F172" s="82"/>
      <c r="G172" s="82"/>
      <c r="H172" s="82"/>
      <c r="I172" s="82"/>
      <c r="J172" s="82"/>
      <c r="K172" s="82"/>
      <c r="L172" s="82"/>
    </row>
    <row r="173" spans="2:12" x14ac:dyDescent="0.25">
      <c r="C173" s="82"/>
      <c r="D173" s="82"/>
      <c r="E173" s="82"/>
      <c r="F173" s="82"/>
      <c r="G173" s="82"/>
      <c r="H173" s="82"/>
      <c r="I173" s="82"/>
      <c r="J173" s="82"/>
      <c r="K173" s="82"/>
      <c r="L173" s="82"/>
    </row>
    <row r="174" spans="2:12" x14ac:dyDescent="0.25">
      <c r="C174" s="82"/>
      <c r="D174" s="82"/>
      <c r="E174" s="82"/>
      <c r="F174" s="82"/>
      <c r="G174" s="82"/>
      <c r="H174" s="82"/>
      <c r="I174" s="82"/>
      <c r="J174" s="82"/>
      <c r="K174" s="82"/>
      <c r="L174" s="82"/>
    </row>
    <row r="175" spans="2:12" x14ac:dyDescent="0.25">
      <c r="C175" s="82"/>
      <c r="D175" s="82"/>
      <c r="E175" s="82"/>
      <c r="F175" s="82"/>
      <c r="G175" s="82"/>
      <c r="H175" s="82"/>
      <c r="I175" s="82"/>
      <c r="J175" s="82"/>
      <c r="K175" s="82"/>
      <c r="L175" s="82"/>
    </row>
  </sheetData>
  <protectedRanges>
    <protectedRange sqref="J88:K88" name="Rozstęp41"/>
    <protectedRange sqref="D86:F87" name="Rozstęp39"/>
    <protectedRange sqref="D82:F83" name="Rozstęp37"/>
    <protectedRange sqref="D64:K64" name="Rozstęp31"/>
    <protectedRange sqref="K47" name="Rozstęp29"/>
    <protectedRange sqref="E47:F47" name="Rozstęp27"/>
    <protectedRange sqref="H46:I46" name="Rozstęp25"/>
    <protectedRange sqref="K44" name="Rozstęp23"/>
    <protectedRange sqref="E43:F43" name="Rozstęp21"/>
    <protectedRange sqref="H42:I42" name="Rozstęp19"/>
    <protectedRange sqref="J40" name="Rozstęp17"/>
    <protectedRange sqref="D39" name="Rozstęp15"/>
    <protectedRange sqref="D34:K38 D63:K63 D73:K81" name="Rozstęp9"/>
    <protectedRange sqref="B15:B23" name="Rozstęp7"/>
    <protectedRange sqref="F4:J4" name="Rozstęp5"/>
    <protectedRange sqref="B6:D6" name="Rozstęp3"/>
    <protectedRange sqref="B2:D2" name="Rozstęp1"/>
    <protectedRange sqref="B4:D4" name="Rozstęp2"/>
    <protectedRange sqref="F2:L2" name="Rozstęp4"/>
    <protectedRange sqref="B12:F12" name="Rozstęp6"/>
    <protectedRange sqref="D31:G31" name="Rozstęp8"/>
    <protectedRange sqref="G40" name="Rozstęp16"/>
    <protectedRange sqref="E41:F41" name="Rozstęp18"/>
    <protectedRange sqref="K42" name="Rozstęp20"/>
    <protectedRange sqref="H44:I44" name="Rozstęp22"/>
    <protectedRange sqref="E45:F45" name="Rozstęp24"/>
    <protectedRange sqref="K46" name="Rozstęp26"/>
    <protectedRange sqref="H47:I47" name="Rozstęp28"/>
    <protectedRange sqref="D60:G60" name="Rozstęp30"/>
    <protectedRange sqref="D70:G70" name="Rozstęp32"/>
    <protectedRange sqref="G84:K87" name="Rozstęp38"/>
    <protectedRange sqref="G88:H88" name="Rozstęp40"/>
    <protectedRange sqref="D89:K92" name="Rozstęp42"/>
    <protectedRange sqref="C116" name="Rozstęp44"/>
  </protectedRanges>
  <mergeCells count="45">
    <mergeCell ref="C124:D124"/>
    <mergeCell ref="B106:K106"/>
    <mergeCell ref="E118:G118"/>
    <mergeCell ref="C95:L95"/>
    <mergeCell ref="C96:L96"/>
    <mergeCell ref="C97:L97"/>
    <mergeCell ref="C103:L103"/>
    <mergeCell ref="C98:L98"/>
    <mergeCell ref="C99:L99"/>
    <mergeCell ref="C100:L100"/>
    <mergeCell ref="C101:L101"/>
    <mergeCell ref="C102:L102"/>
    <mergeCell ref="H60:K60"/>
    <mergeCell ref="L60:L61"/>
    <mergeCell ref="C66:H66"/>
    <mergeCell ref="B68:L68"/>
    <mergeCell ref="B70:B71"/>
    <mergeCell ref="C70:C71"/>
    <mergeCell ref="D70:G70"/>
    <mergeCell ref="H70:K70"/>
    <mergeCell ref="L70:L71"/>
    <mergeCell ref="B60:B61"/>
    <mergeCell ref="C60:C61"/>
    <mergeCell ref="D60:G60"/>
    <mergeCell ref="B52:L52"/>
    <mergeCell ref="B53:L53"/>
    <mergeCell ref="B54:L54"/>
    <mergeCell ref="B55:L55"/>
    <mergeCell ref="B56:L56"/>
    <mergeCell ref="C50:H50"/>
    <mergeCell ref="B24:C24"/>
    <mergeCell ref="B29:L29"/>
    <mergeCell ref="B31:B32"/>
    <mergeCell ref="C31:C32"/>
    <mergeCell ref="D31:G31"/>
    <mergeCell ref="H31:K31"/>
    <mergeCell ref="L31:L32"/>
    <mergeCell ref="A15:G23"/>
    <mergeCell ref="B2:D2"/>
    <mergeCell ref="F2:L2"/>
    <mergeCell ref="B4:D4"/>
    <mergeCell ref="F4:J4"/>
    <mergeCell ref="B6:D6"/>
    <mergeCell ref="B9:L9"/>
    <mergeCell ref="B12:F12"/>
  </mergeCells>
  <dataValidations count="1">
    <dataValidation type="date" operator="greaterThan" allowBlank="1" showInputMessage="1" showErrorMessage="1" sqref="C116" xr:uid="{EB31CC28-5158-46C0-AC06-5FAD43ED2990}">
      <formula1>44927</formula1>
    </dataValidation>
  </dataValidations>
  <pageMargins left="0.7" right="0.7" top="0.75" bottom="0.75" header="0.3" footer="0.3"/>
  <pageSetup paperSize="9" scale="56" fitToHeight="0"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defaultSize="0" autoFill="0" autoLine="0" autoPict="0">
                <anchor moveWithCells="1">
                  <from>
                    <xdr:col>1</xdr:col>
                    <xdr:colOff>57150</xdr:colOff>
                    <xdr:row>15</xdr:row>
                    <xdr:rowOff>0</xdr:rowOff>
                  </from>
                  <to>
                    <xdr:col>2</xdr:col>
                    <xdr:colOff>3857625</xdr:colOff>
                    <xdr:row>15</xdr:row>
                    <xdr:rowOff>266700</xdr:rowOff>
                  </to>
                </anchor>
              </controlPr>
            </control>
          </mc:Choice>
        </mc:AlternateContent>
        <mc:AlternateContent xmlns:mc="http://schemas.openxmlformats.org/markup-compatibility/2006">
          <mc:Choice Requires="x14">
            <control shapeId="1026" r:id="rId5" name="Option Button 2">
              <controlPr defaultSize="0" autoFill="0" autoLine="0" autoPict="0">
                <anchor moveWithCells="1">
                  <from>
                    <xdr:col>1</xdr:col>
                    <xdr:colOff>57150</xdr:colOff>
                    <xdr:row>16</xdr:row>
                    <xdr:rowOff>28575</xdr:rowOff>
                  </from>
                  <to>
                    <xdr:col>2</xdr:col>
                    <xdr:colOff>3857625</xdr:colOff>
                    <xdr:row>16</xdr:row>
                    <xdr:rowOff>295275</xdr:rowOff>
                  </to>
                </anchor>
              </controlPr>
            </control>
          </mc:Choice>
        </mc:AlternateContent>
        <mc:AlternateContent xmlns:mc="http://schemas.openxmlformats.org/markup-compatibility/2006">
          <mc:Choice Requires="x14">
            <control shapeId="1027" r:id="rId6" name="Option Button 3">
              <controlPr defaultSize="0" autoFill="0" autoLine="0" autoPict="0">
                <anchor moveWithCells="1">
                  <from>
                    <xdr:col>1</xdr:col>
                    <xdr:colOff>57150</xdr:colOff>
                    <xdr:row>17</xdr:row>
                    <xdr:rowOff>0</xdr:rowOff>
                  </from>
                  <to>
                    <xdr:col>2</xdr:col>
                    <xdr:colOff>3857625</xdr:colOff>
                    <xdr:row>17</xdr:row>
                    <xdr:rowOff>266700</xdr:rowOff>
                  </to>
                </anchor>
              </controlPr>
            </control>
          </mc:Choice>
        </mc:AlternateContent>
        <mc:AlternateContent xmlns:mc="http://schemas.openxmlformats.org/markup-compatibility/2006">
          <mc:Choice Requires="x14">
            <control shapeId="1028" r:id="rId7" name="Option Button 4">
              <controlPr defaultSize="0" autoFill="0" autoLine="0" autoPict="0">
                <anchor moveWithCells="1">
                  <from>
                    <xdr:col>1</xdr:col>
                    <xdr:colOff>57150</xdr:colOff>
                    <xdr:row>18</xdr:row>
                    <xdr:rowOff>28575</xdr:rowOff>
                  </from>
                  <to>
                    <xdr:col>2</xdr:col>
                    <xdr:colOff>3857625</xdr:colOff>
                    <xdr:row>18</xdr:row>
                    <xdr:rowOff>295275</xdr:rowOff>
                  </to>
                </anchor>
              </controlPr>
            </control>
          </mc:Choice>
        </mc:AlternateContent>
        <mc:AlternateContent xmlns:mc="http://schemas.openxmlformats.org/markup-compatibility/2006">
          <mc:Choice Requires="x14">
            <control shapeId="1029" r:id="rId8" name="Option Button 5">
              <controlPr defaultSize="0" autoFill="0" autoLine="0" autoPict="0">
                <anchor moveWithCells="1">
                  <from>
                    <xdr:col>1</xdr:col>
                    <xdr:colOff>57150</xdr:colOff>
                    <xdr:row>19</xdr:row>
                    <xdr:rowOff>19050</xdr:rowOff>
                  </from>
                  <to>
                    <xdr:col>2</xdr:col>
                    <xdr:colOff>3857625</xdr:colOff>
                    <xdr:row>19</xdr:row>
                    <xdr:rowOff>276225</xdr:rowOff>
                  </to>
                </anchor>
              </controlPr>
            </control>
          </mc:Choice>
        </mc:AlternateContent>
        <mc:AlternateContent xmlns:mc="http://schemas.openxmlformats.org/markup-compatibility/2006">
          <mc:Choice Requires="x14">
            <control shapeId="1030" r:id="rId9" name="Option Button 6">
              <controlPr defaultSize="0" autoFill="0" autoLine="0" autoPict="0">
                <anchor moveWithCells="1">
                  <from>
                    <xdr:col>1</xdr:col>
                    <xdr:colOff>57150</xdr:colOff>
                    <xdr:row>20</xdr:row>
                    <xdr:rowOff>9525</xdr:rowOff>
                  </from>
                  <to>
                    <xdr:col>4</xdr:col>
                    <xdr:colOff>19050</xdr:colOff>
                    <xdr:row>21</xdr:row>
                    <xdr:rowOff>38100</xdr:rowOff>
                  </to>
                </anchor>
              </controlPr>
            </control>
          </mc:Choice>
        </mc:AlternateContent>
        <mc:AlternateContent xmlns:mc="http://schemas.openxmlformats.org/markup-compatibility/2006">
          <mc:Choice Requires="x14">
            <control shapeId="1031" r:id="rId10" name="Option Button 7">
              <controlPr defaultSize="0" autoFill="0" autoLine="0" autoPict="0">
                <anchor moveWithCells="1">
                  <from>
                    <xdr:col>1</xdr:col>
                    <xdr:colOff>38100</xdr:colOff>
                    <xdr:row>21</xdr:row>
                    <xdr:rowOff>19050</xdr:rowOff>
                  </from>
                  <to>
                    <xdr:col>2</xdr:col>
                    <xdr:colOff>3848100</xdr:colOff>
                    <xdr:row>21</xdr:row>
                    <xdr:rowOff>285750</xdr:rowOff>
                  </to>
                </anchor>
              </controlPr>
            </control>
          </mc:Choice>
        </mc:AlternateContent>
        <mc:AlternateContent xmlns:mc="http://schemas.openxmlformats.org/markup-compatibility/2006">
          <mc:Choice Requires="x14">
            <control shapeId="1032" r:id="rId11" name="Option Button 8">
              <controlPr defaultSize="0" autoFill="0" autoLine="0" autoPict="0">
                <anchor moveWithCells="1">
                  <from>
                    <xdr:col>1</xdr:col>
                    <xdr:colOff>38100</xdr:colOff>
                    <xdr:row>22</xdr:row>
                    <xdr:rowOff>19050</xdr:rowOff>
                  </from>
                  <to>
                    <xdr:col>2</xdr:col>
                    <xdr:colOff>3848100</xdr:colOff>
                    <xdr:row>22</xdr:row>
                    <xdr:rowOff>276225</xdr:rowOff>
                  </to>
                </anchor>
              </controlPr>
            </control>
          </mc:Choice>
        </mc:AlternateContent>
        <mc:AlternateContent xmlns:mc="http://schemas.openxmlformats.org/markup-compatibility/2006">
          <mc:Choice Requires="x14">
            <control shapeId="1033" r:id="rId12" name="Option Button 9">
              <controlPr defaultSize="0" autoFill="0" autoLine="0" autoPict="0">
                <anchor moveWithCells="1">
                  <from>
                    <xdr:col>1</xdr:col>
                    <xdr:colOff>38100</xdr:colOff>
                    <xdr:row>22</xdr:row>
                    <xdr:rowOff>295275</xdr:rowOff>
                  </from>
                  <to>
                    <xdr:col>2</xdr:col>
                    <xdr:colOff>3848100</xdr:colOff>
                    <xdr:row>24</xdr:row>
                    <xdr:rowOff>66675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errorTitle="Uwaga" error="Wpisz właściwe lub wybierz z listy" promptTitle="Uwaga" prompt="Wybierz z listy rozwijanej" xr:uid="{6C0A7739-75CF-42A7-BE58-16FEE23D3EFF}">
          <x14:formula1>
            <xm:f>Arkusz2!$A$1:$A$3</xm:f>
          </x14:formula1>
          <xm:sqref>B12:F12</xm:sqref>
        </x14:dataValidation>
        <x14:dataValidation type="list" allowBlank="1" showInputMessage="1" showErrorMessage="1" errorTitle="Uwaga" error="Należy wybrać właściwy z listy rozwijanej" promptTitle="Uwaga" prompt="Należy wybrać właściwy wiersz z listy rozwijanej" xr:uid="{5305A458-285C-4FAE-A404-4AB9F64DD0B9}">
          <x14:formula1>
            <xm:f>Arkusz2!$B$1:$B$2</xm:f>
          </x14:formula1>
          <xm:sqref>D70:G70 D60:G60 D31:G31</xm:sqref>
        </x14:dataValidation>
        <x14:dataValidation type="custom" allowBlank="1" showInputMessage="1" showErrorMessage="1" error="Kwota nie może być wyższa od iloczynu liczby uczniów oraz kwoty na ucznia i wskaźnika" xr:uid="{02F24B7F-4355-4478-A252-3A42BA6D38B8}">
          <x14:formula1>
            <xm:f>D64&lt;=Arkusz2!C56</xm:f>
          </x14:formula1>
          <xm:sqref>D64:K64</xm:sqref>
        </x14:dataValidation>
        <x14:dataValidation type="custom" allowBlank="1" showInputMessage="1" showErrorMessage="1" error="Kwota nie może być wyższa od iloczynu liczby uczniów oraz kwoty na ucznia i wskaźnika" xr:uid="{43F4B2EB-F23E-4B18-B10F-64463C71BD96}">
          <x14:formula1>
            <xm:f>D82&lt;=Arkusz2!C67</xm:f>
          </x14:formula1>
          <xm:sqref>D82:K92</xm:sqref>
        </x14:dataValidation>
        <x14:dataValidation type="custom" allowBlank="1" showInputMessage="1" showErrorMessage="1" error="Kwota nie może być wyższa od iloczynu liczby uczniów oraz kwoty na ucznia i wskaźnika" xr:uid="{F36AED2B-21D2-4387-88FE-AD05D52DCC74}">
          <x14:formula1>
            <xm:f>D39&lt;=Arkusz2!C45</xm:f>
          </x14:formula1>
          <xm:sqref>D39:K47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5129A-9EF7-4F2C-BD2E-DCE853835AA4}">
  <dimension ref="A1:S117"/>
  <sheetViews>
    <sheetView workbookViewId="0">
      <selection activeCell="C5" sqref="C5"/>
    </sheetView>
  </sheetViews>
  <sheetFormatPr defaultRowHeight="15" x14ac:dyDescent="0.25"/>
  <cols>
    <col min="1" max="1" width="31.5703125" style="37" customWidth="1"/>
    <col min="2" max="2" width="35.42578125" style="37" customWidth="1"/>
    <col min="3" max="10" width="10" style="37" customWidth="1"/>
    <col min="11" max="16384" width="9.140625" style="37"/>
  </cols>
  <sheetData>
    <row r="1" spans="1:19" x14ac:dyDescent="0.25">
      <c r="A1" s="37" t="s">
        <v>7</v>
      </c>
      <c r="B1" s="37" t="s">
        <v>16</v>
      </c>
    </row>
    <row r="2" spans="1:19" x14ac:dyDescent="0.25">
      <c r="A2" s="37" t="s">
        <v>69</v>
      </c>
      <c r="B2" s="37" t="s">
        <v>70</v>
      </c>
      <c r="I2" s="37">
        <v>1</v>
      </c>
    </row>
    <row r="3" spans="1:19" x14ac:dyDescent="0.25">
      <c r="A3" s="37" t="s">
        <v>71</v>
      </c>
    </row>
    <row r="4" spans="1:19" x14ac:dyDescent="0.25">
      <c r="C4" s="37" t="str">
        <f>ADDRESS(ROW(C8),COLUMN(C8))</f>
        <v>$C$8</v>
      </c>
      <c r="D4" s="37" t="str">
        <f t="shared" ref="D4:S4" si="0">ADDRESS(ROW(D8),COLUMN(D8))</f>
        <v>$D$8</v>
      </c>
      <c r="E4" s="37" t="str">
        <f t="shared" si="0"/>
        <v>$E$8</v>
      </c>
      <c r="F4" s="37" t="str">
        <f t="shared" si="0"/>
        <v>$F$8</v>
      </c>
      <c r="G4" s="37" t="str">
        <f t="shared" si="0"/>
        <v>$G$8</v>
      </c>
      <c r="H4" s="37" t="str">
        <f t="shared" si="0"/>
        <v>$H$8</v>
      </c>
      <c r="I4" s="37" t="str">
        <f t="shared" si="0"/>
        <v>$I$8</v>
      </c>
      <c r="J4" s="37" t="str">
        <f t="shared" si="0"/>
        <v>$J$8</v>
      </c>
      <c r="K4" s="37" t="str">
        <f t="shared" si="0"/>
        <v>$K$8</v>
      </c>
      <c r="L4" s="37" t="str">
        <f t="shared" si="0"/>
        <v>$L$8</v>
      </c>
      <c r="M4" s="37" t="str">
        <f t="shared" si="0"/>
        <v>$M$8</v>
      </c>
      <c r="N4" s="37" t="str">
        <f t="shared" si="0"/>
        <v>$N$8</v>
      </c>
      <c r="O4" s="37" t="str">
        <f t="shared" si="0"/>
        <v>$O$8</v>
      </c>
      <c r="P4" s="37" t="str">
        <f t="shared" si="0"/>
        <v>$P$8</v>
      </c>
      <c r="Q4" s="37" t="str">
        <f t="shared" si="0"/>
        <v>$Q$8</v>
      </c>
      <c r="R4" s="37" t="str">
        <f t="shared" si="0"/>
        <v>$R$8</v>
      </c>
      <c r="S4" s="37" t="str">
        <f t="shared" si="0"/>
        <v>$S$8</v>
      </c>
    </row>
    <row r="5" spans="1:19" x14ac:dyDescent="0.25">
      <c r="C5" s="37" t="str">
        <f>ADDRESS(ROW(C9),COLUMN(C9))</f>
        <v>$C$9</v>
      </c>
      <c r="D5" s="37" t="str">
        <f t="shared" ref="D5:S5" si="1">ADDRESS(ROW(D9),COLUMN(D9))</f>
        <v>$D$9</v>
      </c>
      <c r="E5" s="37" t="str">
        <f t="shared" si="1"/>
        <v>$E$9</v>
      </c>
      <c r="F5" s="37" t="str">
        <f t="shared" si="1"/>
        <v>$F$9</v>
      </c>
      <c r="G5" s="37" t="str">
        <f t="shared" si="1"/>
        <v>$G$9</v>
      </c>
      <c r="H5" s="37" t="str">
        <f t="shared" si="1"/>
        <v>$H$9</v>
      </c>
      <c r="I5" s="37" t="str">
        <f t="shared" si="1"/>
        <v>$I$9</v>
      </c>
      <c r="J5" s="37" t="str">
        <f t="shared" si="1"/>
        <v>$J$9</v>
      </c>
      <c r="K5" s="37" t="str">
        <f t="shared" si="1"/>
        <v>$K$9</v>
      </c>
      <c r="L5" s="37" t="str">
        <f t="shared" si="1"/>
        <v>$L$9</v>
      </c>
      <c r="M5" s="37" t="str">
        <f t="shared" si="1"/>
        <v>$M$9</v>
      </c>
      <c r="N5" s="37" t="str">
        <f t="shared" si="1"/>
        <v>$N$9</v>
      </c>
      <c r="O5" s="37" t="str">
        <f t="shared" si="1"/>
        <v>$O$9</v>
      </c>
      <c r="P5" s="37" t="str">
        <f t="shared" si="1"/>
        <v>$P$9</v>
      </c>
      <c r="Q5" s="37" t="str">
        <f t="shared" si="1"/>
        <v>$Q$9</v>
      </c>
      <c r="R5" s="37" t="str">
        <f t="shared" si="1"/>
        <v>$R$9</v>
      </c>
      <c r="S5" s="37" t="str">
        <f t="shared" si="1"/>
        <v>$S$9</v>
      </c>
    </row>
    <row r="6" spans="1:19" x14ac:dyDescent="0.25">
      <c r="B6" s="38" t="s">
        <v>72</v>
      </c>
      <c r="C6" s="39">
        <v>89.1</v>
      </c>
      <c r="D6" s="39">
        <v>89.1</v>
      </c>
      <c r="E6" s="39">
        <v>89.1</v>
      </c>
      <c r="F6" s="39">
        <v>166.32</v>
      </c>
      <c r="G6" s="39">
        <v>213.84</v>
      </c>
      <c r="H6" s="39">
        <v>213.84</v>
      </c>
      <c r="I6" s="39">
        <v>297</v>
      </c>
      <c r="J6" s="39">
        <v>297</v>
      </c>
      <c r="K6" s="40">
        <v>49.5</v>
      </c>
      <c r="L6" s="40">
        <v>49.5</v>
      </c>
      <c r="M6" s="40">
        <v>49.5</v>
      </c>
      <c r="N6" s="40">
        <v>24.75</v>
      </c>
      <c r="O6" s="40">
        <v>24.75</v>
      </c>
      <c r="P6" s="40">
        <v>24.75</v>
      </c>
      <c r="Q6" s="40">
        <v>24.75</v>
      </c>
      <c r="R6" s="40">
        <v>24.75</v>
      </c>
      <c r="S6" s="41">
        <v>24.75</v>
      </c>
    </row>
    <row r="7" spans="1:19" x14ac:dyDescent="0.25">
      <c r="A7" s="42"/>
      <c r="B7" s="38" t="s">
        <v>73</v>
      </c>
      <c r="C7" s="39">
        <v>98.01</v>
      </c>
      <c r="D7" s="39">
        <v>98.01</v>
      </c>
      <c r="E7" s="39">
        <v>98.01</v>
      </c>
      <c r="F7" s="39">
        <v>183.15</v>
      </c>
      <c r="G7" s="39">
        <v>235.62</v>
      </c>
      <c r="H7" s="39">
        <v>235.62</v>
      </c>
      <c r="I7" s="39">
        <v>326.7</v>
      </c>
      <c r="J7" s="39">
        <v>326.7</v>
      </c>
      <c r="K7" s="40">
        <v>54.45</v>
      </c>
      <c r="L7" s="40">
        <v>54.45</v>
      </c>
      <c r="M7" s="40">
        <v>54.45</v>
      </c>
      <c r="N7" s="40">
        <v>27.23</v>
      </c>
      <c r="O7" s="40">
        <v>27.23</v>
      </c>
      <c r="P7" s="40">
        <v>27.23</v>
      </c>
      <c r="Q7" s="40">
        <v>27.23</v>
      </c>
      <c r="R7" s="40">
        <v>27.23</v>
      </c>
      <c r="S7" s="41">
        <v>24.75</v>
      </c>
    </row>
    <row r="8" spans="1:19" x14ac:dyDescent="0.25">
      <c r="A8" s="42"/>
      <c r="B8" s="38" t="s">
        <v>90</v>
      </c>
      <c r="C8" s="39">
        <f>_xlfn.IFNA(INDEX(C30:C38,$I$2),0)</f>
        <v>249.48</v>
      </c>
      <c r="D8" s="39">
        <f t="shared" ref="D8:S8" si="2">_xlfn.IFNA(INDEX(D30:D38,$I$2),0)</f>
        <v>249.48</v>
      </c>
      <c r="E8" s="39">
        <f t="shared" si="2"/>
        <v>249.48</v>
      </c>
      <c r="F8" s="39">
        <f t="shared" si="2"/>
        <v>349.27</v>
      </c>
      <c r="G8" s="39">
        <f t="shared" si="2"/>
        <v>449.06</v>
      </c>
      <c r="H8" s="39">
        <f t="shared" si="2"/>
        <v>449.06</v>
      </c>
      <c r="I8" s="39">
        <f t="shared" si="2"/>
        <v>623.70000000000005</v>
      </c>
      <c r="J8" s="39">
        <f t="shared" si="2"/>
        <v>623.70000000000005</v>
      </c>
      <c r="K8" s="40">
        <f t="shared" si="2"/>
        <v>123.75</v>
      </c>
      <c r="L8" s="74">
        <f t="shared" si="2"/>
        <v>123.75</v>
      </c>
      <c r="M8" s="74">
        <f t="shared" si="2"/>
        <v>123.75</v>
      </c>
      <c r="N8" s="74">
        <f t="shared" si="2"/>
        <v>61.88</v>
      </c>
      <c r="O8" s="74">
        <f t="shared" si="2"/>
        <v>61.88</v>
      </c>
      <c r="P8" s="74">
        <f t="shared" si="2"/>
        <v>61.88</v>
      </c>
      <c r="Q8" s="74">
        <f t="shared" si="2"/>
        <v>61.88</v>
      </c>
      <c r="R8" s="74">
        <f t="shared" si="2"/>
        <v>61.88</v>
      </c>
      <c r="S8" s="41">
        <f t="shared" si="2"/>
        <v>51.98</v>
      </c>
    </row>
    <row r="9" spans="1:19" x14ac:dyDescent="0.25">
      <c r="A9" s="42"/>
      <c r="B9" s="38" t="s">
        <v>91</v>
      </c>
      <c r="C9" s="39">
        <f>_xlfn.IFNA(INDEX(C21:C29,$I$2),0)</f>
        <v>274.43</v>
      </c>
      <c r="D9" s="73">
        <f t="shared" ref="D9:S9" si="3">_xlfn.IFNA(INDEX(D21:D29,$I$2),0)</f>
        <v>274.43</v>
      </c>
      <c r="E9" s="73">
        <f t="shared" si="3"/>
        <v>274.43</v>
      </c>
      <c r="F9" s="73">
        <f t="shared" si="3"/>
        <v>384.62</v>
      </c>
      <c r="G9" s="73">
        <f t="shared" si="3"/>
        <v>494.8</v>
      </c>
      <c r="H9" s="73">
        <f t="shared" si="3"/>
        <v>494.8</v>
      </c>
      <c r="I9" s="73">
        <f t="shared" si="3"/>
        <v>686.07</v>
      </c>
      <c r="J9" s="73">
        <f t="shared" si="3"/>
        <v>686.07</v>
      </c>
      <c r="K9" s="40">
        <f t="shared" si="3"/>
        <v>136.13</v>
      </c>
      <c r="L9" s="74">
        <f t="shared" si="3"/>
        <v>136.13</v>
      </c>
      <c r="M9" s="74">
        <f t="shared" si="3"/>
        <v>136.13</v>
      </c>
      <c r="N9" s="74">
        <f t="shared" si="3"/>
        <v>68.08</v>
      </c>
      <c r="O9" s="74">
        <f t="shared" si="3"/>
        <v>68.08</v>
      </c>
      <c r="P9" s="74">
        <f t="shared" si="3"/>
        <v>68.08</v>
      </c>
      <c r="Q9" s="74">
        <f t="shared" si="3"/>
        <v>68.08</v>
      </c>
      <c r="R9" s="74">
        <f t="shared" si="3"/>
        <v>68.08</v>
      </c>
      <c r="S9" s="41">
        <f t="shared" si="3"/>
        <v>51.98</v>
      </c>
    </row>
    <row r="10" spans="1:19" ht="36" x14ac:dyDescent="0.25">
      <c r="A10" s="42"/>
      <c r="B10" s="38"/>
      <c r="C10" s="43" t="s">
        <v>18</v>
      </c>
      <c r="D10" s="44" t="s">
        <v>19</v>
      </c>
      <c r="E10" s="44" t="s">
        <v>20</v>
      </c>
      <c r="F10" s="44" t="s">
        <v>21</v>
      </c>
      <c r="G10" s="44" t="s">
        <v>22</v>
      </c>
      <c r="H10" s="44" t="s">
        <v>23</v>
      </c>
      <c r="I10" s="44" t="s">
        <v>24</v>
      </c>
      <c r="J10" s="44" t="s">
        <v>74</v>
      </c>
      <c r="K10" s="45" t="s">
        <v>18</v>
      </c>
      <c r="L10" s="46" t="s">
        <v>19</v>
      </c>
      <c r="M10" s="46" t="s">
        <v>20</v>
      </c>
      <c r="N10" s="46" t="s">
        <v>21</v>
      </c>
      <c r="O10" s="46" t="s">
        <v>22</v>
      </c>
      <c r="P10" s="46" t="s">
        <v>23</v>
      </c>
      <c r="Q10" s="46" t="s">
        <v>24</v>
      </c>
      <c r="R10" s="46" t="s">
        <v>74</v>
      </c>
      <c r="S10" s="47" t="s">
        <v>75</v>
      </c>
    </row>
    <row r="11" spans="1:19" ht="15.75" thickBot="1" x14ac:dyDescent="0.3">
      <c r="A11" s="42"/>
      <c r="B11" s="38"/>
      <c r="C11" s="48" t="s">
        <v>76</v>
      </c>
      <c r="D11" s="48" t="s">
        <v>76</v>
      </c>
      <c r="E11" s="48" t="s">
        <v>76</v>
      </c>
      <c r="F11" s="48" t="s">
        <v>76</v>
      </c>
      <c r="G11" s="48" t="s">
        <v>76</v>
      </c>
      <c r="H11" s="48" t="s">
        <v>76</v>
      </c>
      <c r="I11" s="48" t="s">
        <v>76</v>
      </c>
      <c r="J11" s="48" t="s">
        <v>76</v>
      </c>
      <c r="K11" s="49" t="s">
        <v>77</v>
      </c>
      <c r="L11" s="49" t="s">
        <v>77</v>
      </c>
      <c r="M11" s="49" t="s">
        <v>77</v>
      </c>
      <c r="N11" s="49" t="s">
        <v>77</v>
      </c>
      <c r="O11" s="49" t="s">
        <v>77</v>
      </c>
      <c r="P11" s="49" t="s">
        <v>77</v>
      </c>
      <c r="Q11" s="49" t="s">
        <v>77</v>
      </c>
      <c r="R11" s="49" t="s">
        <v>77</v>
      </c>
      <c r="S11" s="50" t="s">
        <v>78</v>
      </c>
    </row>
    <row r="12" spans="1:19" x14ac:dyDescent="0.25">
      <c r="A12" s="125" t="s">
        <v>79</v>
      </c>
      <c r="B12" s="51" t="s">
        <v>80</v>
      </c>
      <c r="C12" s="52">
        <v>2.8</v>
      </c>
      <c r="D12" s="52">
        <v>2.8</v>
      </c>
      <c r="E12" s="52">
        <v>2.8</v>
      </c>
      <c r="F12" s="52">
        <v>2.1</v>
      </c>
      <c r="G12" s="52">
        <v>2.1</v>
      </c>
      <c r="H12" s="52">
        <v>2.1</v>
      </c>
      <c r="I12" s="52">
        <v>2.1</v>
      </c>
      <c r="J12" s="52">
        <v>2.1</v>
      </c>
      <c r="K12" s="53">
        <v>2.5</v>
      </c>
      <c r="L12" s="53">
        <v>2.5</v>
      </c>
      <c r="M12" s="53">
        <v>2.5</v>
      </c>
      <c r="N12" s="53">
        <v>2.5</v>
      </c>
      <c r="O12" s="53">
        <v>2.5</v>
      </c>
      <c r="P12" s="53">
        <v>2.5</v>
      </c>
      <c r="Q12" s="53">
        <v>2.5</v>
      </c>
      <c r="R12" s="53">
        <v>2.5</v>
      </c>
      <c r="S12" s="54">
        <v>2.1</v>
      </c>
    </row>
    <row r="13" spans="1:19" x14ac:dyDescent="0.25">
      <c r="A13" s="125"/>
      <c r="B13" s="55" t="s">
        <v>81</v>
      </c>
      <c r="C13" s="56">
        <v>2</v>
      </c>
      <c r="D13" s="56">
        <v>2</v>
      </c>
      <c r="E13" s="56">
        <v>2</v>
      </c>
      <c r="F13" s="56">
        <v>2</v>
      </c>
      <c r="G13" s="56">
        <v>2</v>
      </c>
      <c r="H13" s="56">
        <v>2</v>
      </c>
      <c r="I13" s="56">
        <v>2</v>
      </c>
      <c r="J13" s="56">
        <v>2</v>
      </c>
      <c r="K13" s="57">
        <v>2.8</v>
      </c>
      <c r="L13" s="57">
        <v>2.8</v>
      </c>
      <c r="M13" s="57">
        <v>2.8</v>
      </c>
      <c r="N13" s="57">
        <v>2.8</v>
      </c>
      <c r="O13" s="57">
        <v>2.8</v>
      </c>
      <c r="P13" s="57">
        <v>2.8</v>
      </c>
      <c r="Q13" s="57">
        <v>2.8</v>
      </c>
      <c r="R13" s="57">
        <v>2.8</v>
      </c>
      <c r="S13" s="58">
        <v>1</v>
      </c>
    </row>
    <row r="14" spans="1:19" x14ac:dyDescent="0.25">
      <c r="A14" s="125"/>
      <c r="B14" s="55" t="s">
        <v>82</v>
      </c>
      <c r="C14" s="56">
        <v>2.8</v>
      </c>
      <c r="D14" s="56">
        <v>2.8</v>
      </c>
      <c r="E14" s="56">
        <v>2.8</v>
      </c>
      <c r="F14" s="56">
        <v>2.1</v>
      </c>
      <c r="G14" s="56">
        <v>2.1</v>
      </c>
      <c r="H14" s="56">
        <v>2.1</v>
      </c>
      <c r="I14" s="56">
        <v>2.1</v>
      </c>
      <c r="J14" s="56">
        <v>2.1</v>
      </c>
      <c r="K14" s="57">
        <v>2.8</v>
      </c>
      <c r="L14" s="57">
        <v>2.8</v>
      </c>
      <c r="M14" s="57">
        <v>2.8</v>
      </c>
      <c r="N14" s="57">
        <v>2.8</v>
      </c>
      <c r="O14" s="57">
        <v>2.8</v>
      </c>
      <c r="P14" s="57">
        <v>2.8</v>
      </c>
      <c r="Q14" s="57">
        <v>2.8</v>
      </c>
      <c r="R14" s="57">
        <v>2.8</v>
      </c>
      <c r="S14" s="58">
        <v>2.1</v>
      </c>
    </row>
    <row r="15" spans="1:19" x14ac:dyDescent="0.25">
      <c r="A15" s="125"/>
      <c r="B15" s="55" t="s">
        <v>83</v>
      </c>
      <c r="C15" s="56">
        <v>2.8</v>
      </c>
      <c r="D15" s="56">
        <v>2.8</v>
      </c>
      <c r="E15" s="56">
        <v>2.8</v>
      </c>
      <c r="F15" s="56">
        <v>2.1</v>
      </c>
      <c r="G15" s="56">
        <v>2.1</v>
      </c>
      <c r="H15" s="56">
        <v>2.1</v>
      </c>
      <c r="I15" s="56">
        <v>2.1</v>
      </c>
      <c r="J15" s="56">
        <v>2.1</v>
      </c>
      <c r="K15" s="57">
        <v>2.5</v>
      </c>
      <c r="L15" s="57">
        <v>2.5</v>
      </c>
      <c r="M15" s="57">
        <v>2.5</v>
      </c>
      <c r="N15" s="57">
        <v>2.5</v>
      </c>
      <c r="O15" s="57">
        <v>2.5</v>
      </c>
      <c r="P15" s="57">
        <v>2.5</v>
      </c>
      <c r="Q15" s="57">
        <v>2.5</v>
      </c>
      <c r="R15" s="57">
        <v>2.5</v>
      </c>
      <c r="S15" s="58">
        <v>2.1</v>
      </c>
    </row>
    <row r="16" spans="1:19" x14ac:dyDescent="0.25">
      <c r="A16" s="125"/>
      <c r="B16" s="55" t="s">
        <v>84</v>
      </c>
      <c r="C16" s="56">
        <v>2.8</v>
      </c>
      <c r="D16" s="56">
        <v>2.8</v>
      </c>
      <c r="E16" s="56">
        <v>2.8</v>
      </c>
      <c r="F16" s="56">
        <v>2.1</v>
      </c>
      <c r="G16" s="56">
        <v>2.1</v>
      </c>
      <c r="H16" s="56">
        <v>2.1</v>
      </c>
      <c r="I16" s="56">
        <v>2.1</v>
      </c>
      <c r="J16" s="56">
        <v>2.1</v>
      </c>
      <c r="K16" s="57">
        <v>2.6</v>
      </c>
      <c r="L16" s="57">
        <v>2.6</v>
      </c>
      <c r="M16" s="57">
        <v>2.6</v>
      </c>
      <c r="N16" s="57">
        <v>2.6</v>
      </c>
      <c r="O16" s="57">
        <v>2.6</v>
      </c>
      <c r="P16" s="57">
        <v>2.6</v>
      </c>
      <c r="Q16" s="57">
        <v>2.6</v>
      </c>
      <c r="R16" s="57">
        <v>2.6</v>
      </c>
      <c r="S16" s="58">
        <v>2.1</v>
      </c>
    </row>
    <row r="17" spans="1:19" x14ac:dyDescent="0.25">
      <c r="A17" s="125"/>
      <c r="B17" s="55" t="s">
        <v>85</v>
      </c>
      <c r="C17" s="56">
        <v>2.1</v>
      </c>
      <c r="D17" s="56">
        <v>2.1</v>
      </c>
      <c r="E17" s="56">
        <v>2.1</v>
      </c>
      <c r="F17" s="56">
        <v>2.1</v>
      </c>
      <c r="G17" s="56">
        <v>2.1</v>
      </c>
      <c r="H17" s="56">
        <v>2.1</v>
      </c>
      <c r="I17" s="56">
        <v>2.1</v>
      </c>
      <c r="J17" s="56">
        <v>2.1</v>
      </c>
      <c r="K17" s="57">
        <v>2.5</v>
      </c>
      <c r="L17" s="57">
        <v>2.5</v>
      </c>
      <c r="M17" s="57">
        <v>2.5</v>
      </c>
      <c r="N17" s="57">
        <v>2.5</v>
      </c>
      <c r="O17" s="57">
        <v>2.5</v>
      </c>
      <c r="P17" s="57">
        <v>2.5</v>
      </c>
      <c r="Q17" s="57">
        <v>2.5</v>
      </c>
      <c r="R17" s="57">
        <v>2.5</v>
      </c>
      <c r="S17" s="58">
        <v>2.1</v>
      </c>
    </row>
    <row r="18" spans="1:19" x14ac:dyDescent="0.25">
      <c r="A18" s="125"/>
      <c r="B18" s="55" t="s">
        <v>86</v>
      </c>
      <c r="C18" s="56">
        <v>8</v>
      </c>
      <c r="D18" s="56">
        <v>8</v>
      </c>
      <c r="E18" s="56">
        <v>8</v>
      </c>
      <c r="F18" s="56">
        <v>8</v>
      </c>
      <c r="G18" s="56">
        <v>8</v>
      </c>
      <c r="H18" s="56">
        <v>8</v>
      </c>
      <c r="I18" s="56">
        <v>8</v>
      </c>
      <c r="J18" s="56">
        <v>8</v>
      </c>
      <c r="K18" s="57">
        <v>8</v>
      </c>
      <c r="L18" s="57">
        <v>8</v>
      </c>
      <c r="M18" s="57">
        <v>8</v>
      </c>
      <c r="N18" s="57">
        <v>8</v>
      </c>
      <c r="O18" s="57">
        <v>8</v>
      </c>
      <c r="P18" s="57">
        <v>8</v>
      </c>
      <c r="Q18" s="57">
        <v>8</v>
      </c>
      <c r="R18" s="57">
        <v>8</v>
      </c>
      <c r="S18" s="58">
        <v>8</v>
      </c>
    </row>
    <row r="19" spans="1:19" x14ac:dyDescent="0.25">
      <c r="A19" s="125"/>
      <c r="B19" s="55" t="s">
        <v>87</v>
      </c>
      <c r="C19" s="56">
        <v>2.6</v>
      </c>
      <c r="D19" s="56">
        <v>2.6</v>
      </c>
      <c r="E19" s="56">
        <v>2.6</v>
      </c>
      <c r="F19" s="56">
        <v>2.6</v>
      </c>
      <c r="G19" s="56">
        <v>2.6</v>
      </c>
      <c r="H19" s="56">
        <v>2.6</v>
      </c>
      <c r="I19" s="56">
        <v>2.6</v>
      </c>
      <c r="J19" s="56">
        <v>2.6</v>
      </c>
      <c r="K19" s="57">
        <v>2.8</v>
      </c>
      <c r="L19" s="57">
        <v>2.8</v>
      </c>
      <c r="M19" s="57">
        <v>2.8</v>
      </c>
      <c r="N19" s="57">
        <v>2.8</v>
      </c>
      <c r="O19" s="57">
        <v>2.8</v>
      </c>
      <c r="P19" s="57">
        <v>2.8</v>
      </c>
      <c r="Q19" s="57">
        <v>2.8</v>
      </c>
      <c r="R19" s="57">
        <v>2.8</v>
      </c>
      <c r="S19" s="58">
        <v>2.6</v>
      </c>
    </row>
    <row r="20" spans="1:19" ht="15.75" thickBot="1" x14ac:dyDescent="0.3">
      <c r="A20" s="125"/>
      <c r="B20" s="59" t="s">
        <v>88</v>
      </c>
      <c r="C20" s="60">
        <v>20</v>
      </c>
      <c r="D20" s="60">
        <v>20</v>
      </c>
      <c r="E20" s="60">
        <v>20</v>
      </c>
      <c r="F20" s="60">
        <v>20</v>
      </c>
      <c r="G20" s="60">
        <v>20</v>
      </c>
      <c r="H20" s="60">
        <v>20</v>
      </c>
      <c r="I20" s="60">
        <v>20</v>
      </c>
      <c r="J20" s="60">
        <v>20</v>
      </c>
      <c r="K20" s="61">
        <v>20</v>
      </c>
      <c r="L20" s="61">
        <v>20</v>
      </c>
      <c r="M20" s="61">
        <v>20</v>
      </c>
      <c r="N20" s="61">
        <v>20</v>
      </c>
      <c r="O20" s="61">
        <v>20</v>
      </c>
      <c r="P20" s="61">
        <v>20</v>
      </c>
      <c r="Q20" s="61">
        <v>20</v>
      </c>
      <c r="R20" s="61">
        <v>20</v>
      </c>
      <c r="S20" s="62">
        <v>20</v>
      </c>
    </row>
    <row r="21" spans="1:19" x14ac:dyDescent="0.25">
      <c r="A21" s="125" t="s">
        <v>89</v>
      </c>
      <c r="B21" s="63" t="s">
        <v>80</v>
      </c>
      <c r="C21" s="64">
        <f>ROUND(C$7*C12,2)</f>
        <v>274.43</v>
      </c>
      <c r="D21" s="64">
        <f t="shared" ref="D21:S29" si="4">ROUND(D$7*D12,2)</f>
        <v>274.43</v>
      </c>
      <c r="E21" s="64">
        <f t="shared" si="4"/>
        <v>274.43</v>
      </c>
      <c r="F21" s="64">
        <f t="shared" si="4"/>
        <v>384.62</v>
      </c>
      <c r="G21" s="64">
        <f t="shared" si="4"/>
        <v>494.8</v>
      </c>
      <c r="H21" s="64">
        <f t="shared" si="4"/>
        <v>494.8</v>
      </c>
      <c r="I21" s="64">
        <f t="shared" si="4"/>
        <v>686.07</v>
      </c>
      <c r="J21" s="64">
        <f t="shared" si="4"/>
        <v>686.07</v>
      </c>
      <c r="K21" s="65">
        <f t="shared" si="4"/>
        <v>136.13</v>
      </c>
      <c r="L21" s="65">
        <f t="shared" si="4"/>
        <v>136.13</v>
      </c>
      <c r="M21" s="65">
        <f t="shared" si="4"/>
        <v>136.13</v>
      </c>
      <c r="N21" s="65">
        <f t="shared" si="4"/>
        <v>68.08</v>
      </c>
      <c r="O21" s="65">
        <f t="shared" si="4"/>
        <v>68.08</v>
      </c>
      <c r="P21" s="65">
        <f t="shared" si="4"/>
        <v>68.08</v>
      </c>
      <c r="Q21" s="65">
        <f t="shared" si="4"/>
        <v>68.08</v>
      </c>
      <c r="R21" s="65">
        <f t="shared" si="4"/>
        <v>68.08</v>
      </c>
      <c r="S21" s="66">
        <f t="shared" si="4"/>
        <v>51.98</v>
      </c>
    </row>
    <row r="22" spans="1:19" x14ac:dyDescent="0.25">
      <c r="A22" s="125"/>
      <c r="B22" s="67" t="s">
        <v>81</v>
      </c>
      <c r="C22" s="39">
        <f t="shared" ref="C22:R29" si="5">ROUND(C$7*C13,2)</f>
        <v>196.02</v>
      </c>
      <c r="D22" s="39">
        <f t="shared" si="5"/>
        <v>196.02</v>
      </c>
      <c r="E22" s="39">
        <f t="shared" si="5"/>
        <v>196.02</v>
      </c>
      <c r="F22" s="39">
        <f t="shared" si="5"/>
        <v>366.3</v>
      </c>
      <c r="G22" s="39">
        <f t="shared" si="5"/>
        <v>471.24</v>
      </c>
      <c r="H22" s="39">
        <f t="shared" si="5"/>
        <v>471.24</v>
      </c>
      <c r="I22" s="39">
        <f t="shared" si="5"/>
        <v>653.4</v>
      </c>
      <c r="J22" s="39">
        <f t="shared" si="5"/>
        <v>653.4</v>
      </c>
      <c r="K22" s="40">
        <f t="shared" si="5"/>
        <v>152.46</v>
      </c>
      <c r="L22" s="40">
        <f t="shared" si="5"/>
        <v>152.46</v>
      </c>
      <c r="M22" s="40">
        <f t="shared" si="5"/>
        <v>152.46</v>
      </c>
      <c r="N22" s="40">
        <f t="shared" si="5"/>
        <v>76.239999999999995</v>
      </c>
      <c r="O22" s="40">
        <f t="shared" si="5"/>
        <v>76.239999999999995</v>
      </c>
      <c r="P22" s="40">
        <f t="shared" si="5"/>
        <v>76.239999999999995</v>
      </c>
      <c r="Q22" s="40">
        <f t="shared" si="5"/>
        <v>76.239999999999995</v>
      </c>
      <c r="R22" s="40">
        <f t="shared" si="5"/>
        <v>76.239999999999995</v>
      </c>
      <c r="S22" s="68">
        <f t="shared" si="4"/>
        <v>24.75</v>
      </c>
    </row>
    <row r="23" spans="1:19" x14ac:dyDescent="0.25">
      <c r="A23" s="125"/>
      <c r="B23" s="67" t="s">
        <v>82</v>
      </c>
      <c r="C23" s="39">
        <f t="shared" si="5"/>
        <v>274.43</v>
      </c>
      <c r="D23" s="39">
        <f t="shared" si="4"/>
        <v>274.43</v>
      </c>
      <c r="E23" s="39">
        <f t="shared" si="4"/>
        <v>274.43</v>
      </c>
      <c r="F23" s="39">
        <f t="shared" si="4"/>
        <v>384.62</v>
      </c>
      <c r="G23" s="39">
        <f t="shared" si="4"/>
        <v>494.8</v>
      </c>
      <c r="H23" s="39">
        <f t="shared" si="4"/>
        <v>494.8</v>
      </c>
      <c r="I23" s="39">
        <f t="shared" si="4"/>
        <v>686.07</v>
      </c>
      <c r="J23" s="39">
        <f t="shared" si="4"/>
        <v>686.07</v>
      </c>
      <c r="K23" s="40">
        <f t="shared" si="4"/>
        <v>152.46</v>
      </c>
      <c r="L23" s="40">
        <f t="shared" si="4"/>
        <v>152.46</v>
      </c>
      <c r="M23" s="40">
        <f t="shared" si="4"/>
        <v>152.46</v>
      </c>
      <c r="N23" s="40">
        <f t="shared" si="4"/>
        <v>76.239999999999995</v>
      </c>
      <c r="O23" s="40">
        <f t="shared" si="4"/>
        <v>76.239999999999995</v>
      </c>
      <c r="P23" s="40">
        <f t="shared" si="4"/>
        <v>76.239999999999995</v>
      </c>
      <c r="Q23" s="40">
        <f t="shared" si="4"/>
        <v>76.239999999999995</v>
      </c>
      <c r="R23" s="40">
        <f t="shared" si="4"/>
        <v>76.239999999999995</v>
      </c>
      <c r="S23" s="68">
        <f t="shared" si="4"/>
        <v>51.98</v>
      </c>
    </row>
    <row r="24" spans="1:19" x14ac:dyDescent="0.25">
      <c r="A24" s="125"/>
      <c r="B24" s="67" t="s">
        <v>83</v>
      </c>
      <c r="C24" s="39">
        <f t="shared" si="5"/>
        <v>274.43</v>
      </c>
      <c r="D24" s="39">
        <f t="shared" si="4"/>
        <v>274.43</v>
      </c>
      <c r="E24" s="39">
        <f t="shared" si="4"/>
        <v>274.43</v>
      </c>
      <c r="F24" s="39">
        <f t="shared" si="4"/>
        <v>384.62</v>
      </c>
      <c r="G24" s="39">
        <f t="shared" si="4"/>
        <v>494.8</v>
      </c>
      <c r="H24" s="39">
        <f t="shared" si="4"/>
        <v>494.8</v>
      </c>
      <c r="I24" s="39">
        <f t="shared" si="4"/>
        <v>686.07</v>
      </c>
      <c r="J24" s="39">
        <f t="shared" si="4"/>
        <v>686.07</v>
      </c>
      <c r="K24" s="40">
        <f t="shared" si="4"/>
        <v>136.13</v>
      </c>
      <c r="L24" s="40">
        <f t="shared" si="4"/>
        <v>136.13</v>
      </c>
      <c r="M24" s="40">
        <f t="shared" si="4"/>
        <v>136.13</v>
      </c>
      <c r="N24" s="40">
        <f t="shared" si="4"/>
        <v>68.08</v>
      </c>
      <c r="O24" s="40">
        <f t="shared" si="4"/>
        <v>68.08</v>
      </c>
      <c r="P24" s="40">
        <f t="shared" si="4"/>
        <v>68.08</v>
      </c>
      <c r="Q24" s="40">
        <f t="shared" si="4"/>
        <v>68.08</v>
      </c>
      <c r="R24" s="40">
        <f t="shared" si="4"/>
        <v>68.08</v>
      </c>
      <c r="S24" s="68">
        <f t="shared" si="4"/>
        <v>51.98</v>
      </c>
    </row>
    <row r="25" spans="1:19" x14ac:dyDescent="0.25">
      <c r="A25" s="125"/>
      <c r="B25" s="67" t="s">
        <v>84</v>
      </c>
      <c r="C25" s="39">
        <f t="shared" si="5"/>
        <v>274.43</v>
      </c>
      <c r="D25" s="39">
        <f t="shared" si="4"/>
        <v>274.43</v>
      </c>
      <c r="E25" s="39">
        <f t="shared" si="4"/>
        <v>274.43</v>
      </c>
      <c r="F25" s="39">
        <f t="shared" si="4"/>
        <v>384.62</v>
      </c>
      <c r="G25" s="39">
        <f t="shared" si="4"/>
        <v>494.8</v>
      </c>
      <c r="H25" s="39">
        <f t="shared" si="4"/>
        <v>494.8</v>
      </c>
      <c r="I25" s="39">
        <f t="shared" si="4"/>
        <v>686.07</v>
      </c>
      <c r="J25" s="39">
        <f t="shared" si="4"/>
        <v>686.07</v>
      </c>
      <c r="K25" s="40">
        <f t="shared" si="4"/>
        <v>141.57</v>
      </c>
      <c r="L25" s="40">
        <f t="shared" si="4"/>
        <v>141.57</v>
      </c>
      <c r="M25" s="40">
        <f t="shared" si="4"/>
        <v>141.57</v>
      </c>
      <c r="N25" s="40">
        <f t="shared" si="4"/>
        <v>70.8</v>
      </c>
      <c r="O25" s="40">
        <f t="shared" si="4"/>
        <v>70.8</v>
      </c>
      <c r="P25" s="40">
        <f t="shared" si="4"/>
        <v>70.8</v>
      </c>
      <c r="Q25" s="40">
        <f t="shared" si="4"/>
        <v>70.8</v>
      </c>
      <c r="R25" s="40">
        <f t="shared" si="4"/>
        <v>70.8</v>
      </c>
      <c r="S25" s="68">
        <f t="shared" si="4"/>
        <v>51.98</v>
      </c>
    </row>
    <row r="26" spans="1:19" x14ac:dyDescent="0.25">
      <c r="A26" s="125"/>
      <c r="B26" s="67" t="s">
        <v>85</v>
      </c>
      <c r="C26" s="39">
        <f t="shared" si="5"/>
        <v>205.82</v>
      </c>
      <c r="D26" s="39">
        <f t="shared" si="4"/>
        <v>205.82</v>
      </c>
      <c r="E26" s="39">
        <f t="shared" si="4"/>
        <v>205.82</v>
      </c>
      <c r="F26" s="39">
        <f t="shared" si="4"/>
        <v>384.62</v>
      </c>
      <c r="G26" s="39">
        <f t="shared" si="4"/>
        <v>494.8</v>
      </c>
      <c r="H26" s="39">
        <f t="shared" si="4"/>
        <v>494.8</v>
      </c>
      <c r="I26" s="39">
        <f t="shared" si="4"/>
        <v>686.07</v>
      </c>
      <c r="J26" s="39">
        <f t="shared" si="4"/>
        <v>686.07</v>
      </c>
      <c r="K26" s="40">
        <f t="shared" si="4"/>
        <v>136.13</v>
      </c>
      <c r="L26" s="40">
        <f t="shared" si="4"/>
        <v>136.13</v>
      </c>
      <c r="M26" s="40">
        <f t="shared" si="4"/>
        <v>136.13</v>
      </c>
      <c r="N26" s="40">
        <f t="shared" si="4"/>
        <v>68.08</v>
      </c>
      <c r="O26" s="40">
        <f t="shared" si="4"/>
        <v>68.08</v>
      </c>
      <c r="P26" s="40">
        <f t="shared" si="4"/>
        <v>68.08</v>
      </c>
      <c r="Q26" s="40">
        <f t="shared" si="4"/>
        <v>68.08</v>
      </c>
      <c r="R26" s="40">
        <f t="shared" si="4"/>
        <v>68.08</v>
      </c>
      <c r="S26" s="68">
        <f t="shared" si="4"/>
        <v>51.98</v>
      </c>
    </row>
    <row r="27" spans="1:19" x14ac:dyDescent="0.25">
      <c r="A27" s="125"/>
      <c r="B27" s="67" t="s">
        <v>86</v>
      </c>
      <c r="C27" s="39">
        <f t="shared" si="5"/>
        <v>784.08</v>
      </c>
      <c r="D27" s="39">
        <f t="shared" si="4"/>
        <v>784.08</v>
      </c>
      <c r="E27" s="39">
        <f t="shared" si="4"/>
        <v>784.08</v>
      </c>
      <c r="F27" s="39">
        <f t="shared" si="4"/>
        <v>1465.2</v>
      </c>
      <c r="G27" s="39">
        <f t="shared" si="4"/>
        <v>1884.96</v>
      </c>
      <c r="H27" s="39">
        <f t="shared" si="4"/>
        <v>1884.96</v>
      </c>
      <c r="I27" s="39">
        <f t="shared" si="4"/>
        <v>2613.6</v>
      </c>
      <c r="J27" s="39">
        <f t="shared" si="4"/>
        <v>2613.6</v>
      </c>
      <c r="K27" s="40">
        <f t="shared" si="4"/>
        <v>435.6</v>
      </c>
      <c r="L27" s="40">
        <f t="shared" si="4"/>
        <v>435.6</v>
      </c>
      <c r="M27" s="40">
        <f t="shared" si="4"/>
        <v>435.6</v>
      </c>
      <c r="N27" s="40">
        <f t="shared" si="4"/>
        <v>217.84</v>
      </c>
      <c r="O27" s="40">
        <f t="shared" si="4"/>
        <v>217.84</v>
      </c>
      <c r="P27" s="40">
        <f t="shared" si="4"/>
        <v>217.84</v>
      </c>
      <c r="Q27" s="40">
        <f t="shared" si="4"/>
        <v>217.84</v>
      </c>
      <c r="R27" s="40">
        <f t="shared" si="4"/>
        <v>217.84</v>
      </c>
      <c r="S27" s="68">
        <f t="shared" si="4"/>
        <v>198</v>
      </c>
    </row>
    <row r="28" spans="1:19" x14ac:dyDescent="0.25">
      <c r="A28" s="125"/>
      <c r="B28" s="67" t="s">
        <v>87</v>
      </c>
      <c r="C28" s="39">
        <f t="shared" si="5"/>
        <v>254.83</v>
      </c>
      <c r="D28" s="39">
        <f t="shared" si="4"/>
        <v>254.83</v>
      </c>
      <c r="E28" s="39">
        <f t="shared" si="4"/>
        <v>254.83</v>
      </c>
      <c r="F28" s="39">
        <f t="shared" si="4"/>
        <v>476.19</v>
      </c>
      <c r="G28" s="39">
        <f t="shared" si="4"/>
        <v>612.61</v>
      </c>
      <c r="H28" s="39">
        <f t="shared" si="4"/>
        <v>612.61</v>
      </c>
      <c r="I28" s="39">
        <f t="shared" si="4"/>
        <v>849.42</v>
      </c>
      <c r="J28" s="39">
        <f t="shared" si="4"/>
        <v>849.42</v>
      </c>
      <c r="K28" s="40">
        <f t="shared" si="4"/>
        <v>152.46</v>
      </c>
      <c r="L28" s="40">
        <f t="shared" si="4"/>
        <v>152.46</v>
      </c>
      <c r="M28" s="40">
        <f t="shared" si="4"/>
        <v>152.46</v>
      </c>
      <c r="N28" s="40">
        <f t="shared" si="4"/>
        <v>76.239999999999995</v>
      </c>
      <c r="O28" s="40">
        <f t="shared" si="4"/>
        <v>76.239999999999995</v>
      </c>
      <c r="P28" s="40">
        <f t="shared" si="4"/>
        <v>76.239999999999995</v>
      </c>
      <c r="Q28" s="40">
        <f t="shared" si="4"/>
        <v>76.239999999999995</v>
      </c>
      <c r="R28" s="40">
        <f t="shared" si="4"/>
        <v>76.239999999999995</v>
      </c>
      <c r="S28" s="68">
        <f t="shared" si="4"/>
        <v>64.349999999999994</v>
      </c>
    </row>
    <row r="29" spans="1:19" ht="15.75" thickBot="1" x14ac:dyDescent="0.3">
      <c r="A29" s="125"/>
      <c r="B29" s="69" t="s">
        <v>88</v>
      </c>
      <c r="C29" s="70">
        <f t="shared" si="5"/>
        <v>1960.2</v>
      </c>
      <c r="D29" s="70">
        <f t="shared" si="4"/>
        <v>1960.2</v>
      </c>
      <c r="E29" s="70">
        <f t="shared" si="4"/>
        <v>1960.2</v>
      </c>
      <c r="F29" s="70">
        <f t="shared" si="4"/>
        <v>3663</v>
      </c>
      <c r="G29" s="70">
        <f t="shared" si="4"/>
        <v>4712.3999999999996</v>
      </c>
      <c r="H29" s="70">
        <f t="shared" si="4"/>
        <v>4712.3999999999996</v>
      </c>
      <c r="I29" s="70">
        <f t="shared" si="4"/>
        <v>6534</v>
      </c>
      <c r="J29" s="70">
        <f t="shared" si="4"/>
        <v>6534</v>
      </c>
      <c r="K29" s="71">
        <f t="shared" si="4"/>
        <v>1089</v>
      </c>
      <c r="L29" s="71">
        <f t="shared" si="4"/>
        <v>1089</v>
      </c>
      <c r="M29" s="71">
        <f t="shared" si="4"/>
        <v>1089</v>
      </c>
      <c r="N29" s="71">
        <f t="shared" si="4"/>
        <v>544.6</v>
      </c>
      <c r="O29" s="71">
        <f t="shared" si="4"/>
        <v>544.6</v>
      </c>
      <c r="P29" s="71">
        <f t="shared" si="4"/>
        <v>544.6</v>
      </c>
      <c r="Q29" s="71">
        <f t="shared" si="4"/>
        <v>544.6</v>
      </c>
      <c r="R29" s="71">
        <f t="shared" si="4"/>
        <v>544.6</v>
      </c>
      <c r="S29" s="72">
        <f t="shared" si="4"/>
        <v>495</v>
      </c>
    </row>
    <row r="30" spans="1:19" x14ac:dyDescent="0.25">
      <c r="A30" s="125" t="s">
        <v>89</v>
      </c>
      <c r="B30" s="63" t="s">
        <v>80</v>
      </c>
      <c r="C30" s="64">
        <f>ROUND(C$6*C12,2)</f>
        <v>249.48</v>
      </c>
      <c r="D30" s="64">
        <f t="shared" ref="D30:S30" si="6">ROUND(D$6*D12,2)</f>
        <v>249.48</v>
      </c>
      <c r="E30" s="64">
        <f t="shared" si="6"/>
        <v>249.48</v>
      </c>
      <c r="F30" s="64">
        <f t="shared" si="6"/>
        <v>349.27</v>
      </c>
      <c r="G30" s="64">
        <f t="shared" si="6"/>
        <v>449.06</v>
      </c>
      <c r="H30" s="64">
        <f t="shared" si="6"/>
        <v>449.06</v>
      </c>
      <c r="I30" s="64">
        <f t="shared" si="6"/>
        <v>623.70000000000005</v>
      </c>
      <c r="J30" s="64">
        <f t="shared" si="6"/>
        <v>623.70000000000005</v>
      </c>
      <c r="K30" s="65">
        <f t="shared" si="6"/>
        <v>123.75</v>
      </c>
      <c r="L30" s="65">
        <f t="shared" si="6"/>
        <v>123.75</v>
      </c>
      <c r="M30" s="65">
        <f t="shared" si="6"/>
        <v>123.75</v>
      </c>
      <c r="N30" s="65">
        <f t="shared" si="6"/>
        <v>61.88</v>
      </c>
      <c r="O30" s="65">
        <f t="shared" si="6"/>
        <v>61.88</v>
      </c>
      <c r="P30" s="65">
        <f t="shared" si="6"/>
        <v>61.88</v>
      </c>
      <c r="Q30" s="65">
        <f t="shared" si="6"/>
        <v>61.88</v>
      </c>
      <c r="R30" s="65">
        <f t="shared" si="6"/>
        <v>61.88</v>
      </c>
      <c r="S30" s="66">
        <f t="shared" si="6"/>
        <v>51.98</v>
      </c>
    </row>
    <row r="31" spans="1:19" x14ac:dyDescent="0.25">
      <c r="A31" s="125"/>
      <c r="B31" s="67" t="s">
        <v>81</v>
      </c>
      <c r="C31" s="39">
        <f t="shared" ref="C31:S38" si="7">ROUND(C$6*C13,2)</f>
        <v>178.2</v>
      </c>
      <c r="D31" s="39">
        <f t="shared" si="7"/>
        <v>178.2</v>
      </c>
      <c r="E31" s="39">
        <f t="shared" si="7"/>
        <v>178.2</v>
      </c>
      <c r="F31" s="39">
        <f t="shared" si="7"/>
        <v>332.64</v>
      </c>
      <c r="G31" s="39">
        <f t="shared" si="7"/>
        <v>427.68</v>
      </c>
      <c r="H31" s="39">
        <f t="shared" si="7"/>
        <v>427.68</v>
      </c>
      <c r="I31" s="39">
        <f t="shared" si="7"/>
        <v>594</v>
      </c>
      <c r="J31" s="39">
        <f t="shared" si="7"/>
        <v>594</v>
      </c>
      <c r="K31" s="40">
        <f t="shared" si="7"/>
        <v>138.6</v>
      </c>
      <c r="L31" s="40">
        <f t="shared" si="7"/>
        <v>138.6</v>
      </c>
      <c r="M31" s="40">
        <f t="shared" si="7"/>
        <v>138.6</v>
      </c>
      <c r="N31" s="40">
        <f t="shared" si="7"/>
        <v>69.3</v>
      </c>
      <c r="O31" s="40">
        <f t="shared" si="7"/>
        <v>69.3</v>
      </c>
      <c r="P31" s="40">
        <f t="shared" si="7"/>
        <v>69.3</v>
      </c>
      <c r="Q31" s="40">
        <f t="shared" si="7"/>
        <v>69.3</v>
      </c>
      <c r="R31" s="40">
        <f t="shared" si="7"/>
        <v>69.3</v>
      </c>
      <c r="S31" s="68">
        <f t="shared" si="7"/>
        <v>24.75</v>
      </c>
    </row>
    <row r="32" spans="1:19" ht="15" customHeight="1" x14ac:dyDescent="0.25">
      <c r="A32" s="125"/>
      <c r="B32" s="67" t="s">
        <v>82</v>
      </c>
      <c r="C32" s="39">
        <f t="shared" si="7"/>
        <v>249.48</v>
      </c>
      <c r="D32" s="39">
        <f t="shared" si="7"/>
        <v>249.48</v>
      </c>
      <c r="E32" s="39">
        <f t="shared" si="7"/>
        <v>249.48</v>
      </c>
      <c r="F32" s="39">
        <f t="shared" si="7"/>
        <v>349.27</v>
      </c>
      <c r="G32" s="39">
        <f t="shared" si="7"/>
        <v>449.06</v>
      </c>
      <c r="H32" s="39">
        <f t="shared" si="7"/>
        <v>449.06</v>
      </c>
      <c r="I32" s="39">
        <f t="shared" si="7"/>
        <v>623.70000000000005</v>
      </c>
      <c r="J32" s="39">
        <f t="shared" si="7"/>
        <v>623.70000000000005</v>
      </c>
      <c r="K32" s="40">
        <f t="shared" si="7"/>
        <v>138.6</v>
      </c>
      <c r="L32" s="40">
        <f t="shared" si="7"/>
        <v>138.6</v>
      </c>
      <c r="M32" s="40">
        <f t="shared" si="7"/>
        <v>138.6</v>
      </c>
      <c r="N32" s="40">
        <f t="shared" si="7"/>
        <v>69.3</v>
      </c>
      <c r="O32" s="40">
        <f t="shared" si="7"/>
        <v>69.3</v>
      </c>
      <c r="P32" s="40">
        <f t="shared" si="7"/>
        <v>69.3</v>
      </c>
      <c r="Q32" s="40">
        <f t="shared" si="7"/>
        <v>69.3</v>
      </c>
      <c r="R32" s="40">
        <f t="shared" si="7"/>
        <v>69.3</v>
      </c>
      <c r="S32" s="68">
        <f t="shared" si="7"/>
        <v>51.98</v>
      </c>
    </row>
    <row r="33" spans="1:19" x14ac:dyDescent="0.25">
      <c r="A33" s="125"/>
      <c r="B33" s="67" t="s">
        <v>83</v>
      </c>
      <c r="C33" s="39">
        <f t="shared" si="7"/>
        <v>249.48</v>
      </c>
      <c r="D33" s="39">
        <f t="shared" si="7"/>
        <v>249.48</v>
      </c>
      <c r="E33" s="39">
        <f t="shared" si="7"/>
        <v>249.48</v>
      </c>
      <c r="F33" s="39">
        <f t="shared" si="7"/>
        <v>349.27</v>
      </c>
      <c r="G33" s="39">
        <f t="shared" si="7"/>
        <v>449.06</v>
      </c>
      <c r="H33" s="39">
        <f t="shared" si="7"/>
        <v>449.06</v>
      </c>
      <c r="I33" s="39">
        <f t="shared" si="7"/>
        <v>623.70000000000005</v>
      </c>
      <c r="J33" s="39">
        <f t="shared" si="7"/>
        <v>623.70000000000005</v>
      </c>
      <c r="K33" s="40">
        <f t="shared" si="7"/>
        <v>123.75</v>
      </c>
      <c r="L33" s="40">
        <f t="shared" si="7"/>
        <v>123.75</v>
      </c>
      <c r="M33" s="40">
        <f t="shared" si="7"/>
        <v>123.75</v>
      </c>
      <c r="N33" s="40">
        <f t="shared" si="7"/>
        <v>61.88</v>
      </c>
      <c r="O33" s="40">
        <f t="shared" si="7"/>
        <v>61.88</v>
      </c>
      <c r="P33" s="40">
        <f t="shared" si="7"/>
        <v>61.88</v>
      </c>
      <c r="Q33" s="40">
        <f t="shared" si="7"/>
        <v>61.88</v>
      </c>
      <c r="R33" s="40">
        <f t="shared" si="7"/>
        <v>61.88</v>
      </c>
      <c r="S33" s="68">
        <f t="shared" si="7"/>
        <v>51.98</v>
      </c>
    </row>
    <row r="34" spans="1:19" x14ac:dyDescent="0.25">
      <c r="A34" s="125"/>
      <c r="B34" s="67" t="s">
        <v>84</v>
      </c>
      <c r="C34" s="39">
        <f t="shared" si="7"/>
        <v>249.48</v>
      </c>
      <c r="D34" s="39">
        <f t="shared" si="7"/>
        <v>249.48</v>
      </c>
      <c r="E34" s="39">
        <f t="shared" si="7"/>
        <v>249.48</v>
      </c>
      <c r="F34" s="39">
        <f t="shared" si="7"/>
        <v>349.27</v>
      </c>
      <c r="G34" s="39">
        <f t="shared" si="7"/>
        <v>449.06</v>
      </c>
      <c r="H34" s="39">
        <f t="shared" si="7"/>
        <v>449.06</v>
      </c>
      <c r="I34" s="39">
        <f t="shared" si="7"/>
        <v>623.70000000000005</v>
      </c>
      <c r="J34" s="39">
        <f t="shared" si="7"/>
        <v>623.70000000000005</v>
      </c>
      <c r="K34" s="40">
        <f t="shared" si="7"/>
        <v>128.69999999999999</v>
      </c>
      <c r="L34" s="40">
        <f t="shared" si="7"/>
        <v>128.69999999999999</v>
      </c>
      <c r="M34" s="40">
        <f t="shared" si="7"/>
        <v>128.69999999999999</v>
      </c>
      <c r="N34" s="40">
        <f t="shared" si="7"/>
        <v>64.349999999999994</v>
      </c>
      <c r="O34" s="40">
        <f t="shared" si="7"/>
        <v>64.349999999999994</v>
      </c>
      <c r="P34" s="40">
        <f t="shared" si="7"/>
        <v>64.349999999999994</v>
      </c>
      <c r="Q34" s="40">
        <f t="shared" si="7"/>
        <v>64.349999999999994</v>
      </c>
      <c r="R34" s="40">
        <f t="shared" si="7"/>
        <v>64.349999999999994</v>
      </c>
      <c r="S34" s="68">
        <f t="shared" si="7"/>
        <v>51.98</v>
      </c>
    </row>
    <row r="35" spans="1:19" x14ac:dyDescent="0.25">
      <c r="A35" s="125"/>
      <c r="B35" s="67" t="s">
        <v>85</v>
      </c>
      <c r="C35" s="39">
        <f t="shared" si="7"/>
        <v>187.11</v>
      </c>
      <c r="D35" s="39">
        <f t="shared" si="7"/>
        <v>187.11</v>
      </c>
      <c r="E35" s="39">
        <f t="shared" si="7"/>
        <v>187.11</v>
      </c>
      <c r="F35" s="39">
        <f t="shared" si="7"/>
        <v>349.27</v>
      </c>
      <c r="G35" s="39">
        <f t="shared" si="7"/>
        <v>449.06</v>
      </c>
      <c r="H35" s="39">
        <f t="shared" si="7"/>
        <v>449.06</v>
      </c>
      <c r="I35" s="39">
        <f t="shared" si="7"/>
        <v>623.70000000000005</v>
      </c>
      <c r="J35" s="39">
        <f t="shared" si="7"/>
        <v>623.70000000000005</v>
      </c>
      <c r="K35" s="40">
        <f t="shared" si="7"/>
        <v>123.75</v>
      </c>
      <c r="L35" s="40">
        <f t="shared" si="7"/>
        <v>123.75</v>
      </c>
      <c r="M35" s="40">
        <f t="shared" si="7"/>
        <v>123.75</v>
      </c>
      <c r="N35" s="40">
        <f t="shared" si="7"/>
        <v>61.88</v>
      </c>
      <c r="O35" s="40">
        <f t="shared" si="7"/>
        <v>61.88</v>
      </c>
      <c r="P35" s="40">
        <f t="shared" si="7"/>
        <v>61.88</v>
      </c>
      <c r="Q35" s="40">
        <f t="shared" si="7"/>
        <v>61.88</v>
      </c>
      <c r="R35" s="40">
        <f t="shared" si="7"/>
        <v>61.88</v>
      </c>
      <c r="S35" s="68">
        <f t="shared" si="7"/>
        <v>51.98</v>
      </c>
    </row>
    <row r="36" spans="1:19" x14ac:dyDescent="0.25">
      <c r="A36" s="125"/>
      <c r="B36" s="67" t="s">
        <v>86</v>
      </c>
      <c r="C36" s="39">
        <f t="shared" si="7"/>
        <v>712.8</v>
      </c>
      <c r="D36" s="39">
        <f t="shared" si="7"/>
        <v>712.8</v>
      </c>
      <c r="E36" s="39">
        <f t="shared" si="7"/>
        <v>712.8</v>
      </c>
      <c r="F36" s="39">
        <f t="shared" si="7"/>
        <v>1330.56</v>
      </c>
      <c r="G36" s="39">
        <f t="shared" si="7"/>
        <v>1710.72</v>
      </c>
      <c r="H36" s="39">
        <f t="shared" si="7"/>
        <v>1710.72</v>
      </c>
      <c r="I36" s="39">
        <f t="shared" si="7"/>
        <v>2376</v>
      </c>
      <c r="J36" s="39">
        <f t="shared" si="7"/>
        <v>2376</v>
      </c>
      <c r="K36" s="40">
        <f t="shared" si="7"/>
        <v>396</v>
      </c>
      <c r="L36" s="40">
        <f t="shared" si="7"/>
        <v>396</v>
      </c>
      <c r="M36" s="40">
        <f t="shared" si="7"/>
        <v>396</v>
      </c>
      <c r="N36" s="40">
        <f t="shared" si="7"/>
        <v>198</v>
      </c>
      <c r="O36" s="40">
        <f t="shared" si="7"/>
        <v>198</v>
      </c>
      <c r="P36" s="40">
        <f t="shared" si="7"/>
        <v>198</v>
      </c>
      <c r="Q36" s="40">
        <f t="shared" si="7"/>
        <v>198</v>
      </c>
      <c r="R36" s="40">
        <f t="shared" si="7"/>
        <v>198</v>
      </c>
      <c r="S36" s="68">
        <f t="shared" si="7"/>
        <v>198</v>
      </c>
    </row>
    <row r="37" spans="1:19" x14ac:dyDescent="0.25">
      <c r="A37" s="125"/>
      <c r="B37" s="67" t="s">
        <v>87</v>
      </c>
      <c r="C37" s="39">
        <f t="shared" si="7"/>
        <v>231.66</v>
      </c>
      <c r="D37" s="39">
        <f t="shared" si="7"/>
        <v>231.66</v>
      </c>
      <c r="E37" s="39">
        <f t="shared" si="7"/>
        <v>231.66</v>
      </c>
      <c r="F37" s="39">
        <f t="shared" si="7"/>
        <v>432.43</v>
      </c>
      <c r="G37" s="39">
        <f t="shared" si="7"/>
        <v>555.98</v>
      </c>
      <c r="H37" s="39">
        <f t="shared" si="7"/>
        <v>555.98</v>
      </c>
      <c r="I37" s="39">
        <f t="shared" si="7"/>
        <v>772.2</v>
      </c>
      <c r="J37" s="39">
        <f t="shared" si="7"/>
        <v>772.2</v>
      </c>
      <c r="K37" s="40">
        <f t="shared" si="7"/>
        <v>138.6</v>
      </c>
      <c r="L37" s="40">
        <f t="shared" si="7"/>
        <v>138.6</v>
      </c>
      <c r="M37" s="40">
        <f t="shared" si="7"/>
        <v>138.6</v>
      </c>
      <c r="N37" s="40">
        <f t="shared" si="7"/>
        <v>69.3</v>
      </c>
      <c r="O37" s="40">
        <f t="shared" si="7"/>
        <v>69.3</v>
      </c>
      <c r="P37" s="40">
        <f t="shared" si="7"/>
        <v>69.3</v>
      </c>
      <c r="Q37" s="40">
        <f t="shared" si="7"/>
        <v>69.3</v>
      </c>
      <c r="R37" s="40">
        <f t="shared" si="7"/>
        <v>69.3</v>
      </c>
      <c r="S37" s="68">
        <f t="shared" si="7"/>
        <v>64.349999999999994</v>
      </c>
    </row>
    <row r="38" spans="1:19" ht="15.75" thickBot="1" x14ac:dyDescent="0.3">
      <c r="A38" s="125"/>
      <c r="B38" s="69" t="s">
        <v>88</v>
      </c>
      <c r="C38" s="70">
        <f t="shared" si="7"/>
        <v>1782</v>
      </c>
      <c r="D38" s="70">
        <f t="shared" si="7"/>
        <v>1782</v>
      </c>
      <c r="E38" s="70">
        <f t="shared" si="7"/>
        <v>1782</v>
      </c>
      <c r="F38" s="70">
        <f t="shared" si="7"/>
        <v>3326.4</v>
      </c>
      <c r="G38" s="70">
        <f t="shared" si="7"/>
        <v>4276.8</v>
      </c>
      <c r="H38" s="70">
        <f t="shared" si="7"/>
        <v>4276.8</v>
      </c>
      <c r="I38" s="70">
        <f t="shared" si="7"/>
        <v>5940</v>
      </c>
      <c r="J38" s="70">
        <f t="shared" si="7"/>
        <v>5940</v>
      </c>
      <c r="K38" s="71">
        <f t="shared" si="7"/>
        <v>990</v>
      </c>
      <c r="L38" s="71">
        <f t="shared" si="7"/>
        <v>990</v>
      </c>
      <c r="M38" s="71">
        <f t="shared" si="7"/>
        <v>990</v>
      </c>
      <c r="N38" s="71">
        <f t="shared" si="7"/>
        <v>495</v>
      </c>
      <c r="O38" s="71">
        <f t="shared" si="7"/>
        <v>495</v>
      </c>
      <c r="P38" s="71">
        <f t="shared" si="7"/>
        <v>495</v>
      </c>
      <c r="Q38" s="71">
        <f t="shared" si="7"/>
        <v>495</v>
      </c>
      <c r="R38" s="71">
        <f t="shared" si="7"/>
        <v>495</v>
      </c>
      <c r="S38" s="72">
        <f t="shared" si="7"/>
        <v>495</v>
      </c>
    </row>
    <row r="40" spans="1:19" ht="15.75" thickBot="1" x14ac:dyDescent="0.3">
      <c r="C40" s="12">
        <f>Arkusz1!D34</f>
        <v>0</v>
      </c>
      <c r="D40" s="13"/>
      <c r="E40" s="13"/>
      <c r="F40" s="14">
        <f>Arkusz1!G34</f>
        <v>0</v>
      </c>
      <c r="G40" s="13"/>
      <c r="H40" s="13"/>
      <c r="I40" s="14">
        <f>Arkusz1!J34</f>
        <v>0</v>
      </c>
      <c r="J40" s="13"/>
    </row>
    <row r="41" spans="1:19" ht="15.75" thickBot="1" x14ac:dyDescent="0.3">
      <c r="C41" s="15"/>
      <c r="D41" s="16">
        <f>Arkusz1!E35</f>
        <v>0</v>
      </c>
      <c r="E41" s="16">
        <f>Arkusz1!F35</f>
        <v>0</v>
      </c>
      <c r="F41" s="15"/>
      <c r="G41" s="16">
        <f>Arkusz1!H35</f>
        <v>0</v>
      </c>
      <c r="H41" s="16">
        <f>Arkusz1!I35</f>
        <v>0</v>
      </c>
      <c r="I41" s="15"/>
      <c r="J41" s="16">
        <f>Arkusz1!K35</f>
        <v>0</v>
      </c>
    </row>
    <row r="42" spans="1:19" ht="15.75" thickBot="1" x14ac:dyDescent="0.3">
      <c r="C42" s="17"/>
      <c r="D42" s="18">
        <f>Arkusz1!E36</f>
        <v>0</v>
      </c>
      <c r="E42" s="18">
        <f>Arkusz1!F36</f>
        <v>0</v>
      </c>
      <c r="F42" s="17"/>
      <c r="G42" s="18">
        <f>Arkusz1!H36</f>
        <v>0</v>
      </c>
      <c r="H42" s="18">
        <f>Arkusz1!I36</f>
        <v>0</v>
      </c>
      <c r="I42" s="17"/>
      <c r="J42" s="18">
        <f>Arkusz1!K36</f>
        <v>0</v>
      </c>
    </row>
    <row r="43" spans="1:19" ht="15.75" thickBot="1" x14ac:dyDescent="0.3">
      <c r="C43" s="19"/>
      <c r="D43" s="20">
        <f>Arkusz1!E37</f>
        <v>0</v>
      </c>
      <c r="E43" s="20">
        <f>Arkusz1!F37</f>
        <v>0</v>
      </c>
      <c r="F43" s="21"/>
      <c r="G43" s="20">
        <f>Arkusz1!H37</f>
        <v>0</v>
      </c>
      <c r="H43" s="20">
        <f>Arkusz1!I37</f>
        <v>0</v>
      </c>
      <c r="I43" s="21"/>
      <c r="J43" s="20">
        <f>Arkusz1!K37</f>
        <v>0</v>
      </c>
    </row>
    <row r="44" spans="1:19" ht="15.75" thickBot="1" x14ac:dyDescent="0.3">
      <c r="C44" s="22"/>
      <c r="D44" s="23">
        <f>Arkusz1!E38</f>
        <v>0</v>
      </c>
      <c r="E44" s="23">
        <f>Arkusz1!F38</f>
        <v>0</v>
      </c>
      <c r="F44" s="24"/>
      <c r="G44" s="23">
        <f>Arkusz1!H38</f>
        <v>0</v>
      </c>
      <c r="H44" s="23">
        <f>Arkusz1!I38</f>
        <v>0</v>
      </c>
      <c r="I44" s="24"/>
      <c r="J44" s="23">
        <f>Arkusz1!K38</f>
        <v>0</v>
      </c>
    </row>
    <row r="45" spans="1:19" ht="15.75" thickBot="1" x14ac:dyDescent="0.3">
      <c r="C45" s="25">
        <f>C$9*C40</f>
        <v>0</v>
      </c>
      <c r="D45" s="15"/>
      <c r="E45" s="15"/>
      <c r="F45" s="15"/>
      <c r="G45" s="15"/>
      <c r="H45" s="15"/>
      <c r="I45" s="15"/>
      <c r="J45" s="15"/>
    </row>
    <row r="46" spans="1:19" ht="15.75" thickBot="1" x14ac:dyDescent="0.3">
      <c r="C46" s="15"/>
      <c r="D46" s="15"/>
      <c r="E46" s="15"/>
      <c r="F46" s="25">
        <f>F$9*F40</f>
        <v>0</v>
      </c>
      <c r="G46" s="15"/>
      <c r="H46" s="15"/>
      <c r="I46" s="25">
        <f>I$9*I40</f>
        <v>0</v>
      </c>
      <c r="J46" s="15"/>
    </row>
    <row r="47" spans="1:19" ht="15.75" thickBot="1" x14ac:dyDescent="0.3">
      <c r="C47" s="15"/>
      <c r="D47" s="25">
        <f>D$9*D41</f>
        <v>0</v>
      </c>
      <c r="E47" s="25">
        <f>E$9*E41</f>
        <v>0</v>
      </c>
      <c r="F47" s="15"/>
      <c r="G47" s="15"/>
      <c r="H47" s="15"/>
      <c r="I47" s="15"/>
      <c r="J47" s="15"/>
    </row>
    <row r="48" spans="1:19" ht="15.75" thickBot="1" x14ac:dyDescent="0.3">
      <c r="C48" s="15"/>
      <c r="D48" s="15"/>
      <c r="E48" s="15"/>
      <c r="F48" s="15"/>
      <c r="G48" s="25">
        <f>G$9*G41</f>
        <v>0</v>
      </c>
      <c r="H48" s="25">
        <f>H$9*H41</f>
        <v>0</v>
      </c>
      <c r="I48" s="15"/>
      <c r="J48" s="25">
        <f>J$9*J41</f>
        <v>0</v>
      </c>
    </row>
    <row r="49" spans="3:10" ht="15.75" thickBot="1" x14ac:dyDescent="0.3">
      <c r="C49" s="15"/>
      <c r="D49" s="25">
        <f>D$9*D42</f>
        <v>0</v>
      </c>
      <c r="E49" s="25">
        <f>E$9*E42</f>
        <v>0</v>
      </c>
      <c r="F49" s="15"/>
      <c r="G49" s="15"/>
      <c r="H49" s="15"/>
      <c r="I49" s="15"/>
      <c r="J49" s="15"/>
    </row>
    <row r="50" spans="3:10" ht="15.75" thickBot="1" x14ac:dyDescent="0.3">
      <c r="C50" s="15"/>
      <c r="D50" s="15"/>
      <c r="E50" s="15"/>
      <c r="F50" s="15"/>
      <c r="G50" s="25">
        <f>G$9*G42</f>
        <v>0</v>
      </c>
      <c r="H50" s="25">
        <f>H$9*H42</f>
        <v>0</v>
      </c>
      <c r="I50" s="15"/>
      <c r="J50" s="25">
        <f>J$9*J42</f>
        <v>0</v>
      </c>
    </row>
    <row r="51" spans="3:10" ht="15.75" thickBot="1" x14ac:dyDescent="0.3">
      <c r="C51" s="15"/>
      <c r="D51" s="25">
        <f>D$9*D43</f>
        <v>0</v>
      </c>
      <c r="E51" s="25">
        <f>E$9*E43</f>
        <v>0</v>
      </c>
      <c r="F51" s="15"/>
      <c r="G51" s="15"/>
      <c r="H51" s="15"/>
      <c r="I51" s="15"/>
      <c r="J51" s="15"/>
    </row>
    <row r="52" spans="3:10" ht="15.75" thickBot="1" x14ac:dyDescent="0.3">
      <c r="C52" s="15"/>
      <c r="D52" s="15"/>
      <c r="E52" s="15"/>
      <c r="F52" s="15"/>
      <c r="G52" s="25">
        <f>G$9*G43</f>
        <v>0</v>
      </c>
      <c r="H52" s="25">
        <f>H$9*H43</f>
        <v>0</v>
      </c>
      <c r="I52" s="15"/>
      <c r="J52" s="25">
        <f>J$9*J43</f>
        <v>0</v>
      </c>
    </row>
    <row r="53" spans="3:10" ht="15.75" thickBot="1" x14ac:dyDescent="0.3">
      <c r="C53" s="15"/>
      <c r="D53" s="25">
        <f>D$9*D44</f>
        <v>0</v>
      </c>
      <c r="E53" s="25">
        <f>E$9*E44</f>
        <v>0</v>
      </c>
      <c r="F53" s="15"/>
      <c r="G53" s="25">
        <f>G$9*G44</f>
        <v>0</v>
      </c>
      <c r="H53" s="25">
        <f>H$9*H44</f>
        <v>0</v>
      </c>
      <c r="I53" s="24"/>
      <c r="J53" s="25">
        <f>J$9*J44</f>
        <v>0</v>
      </c>
    </row>
    <row r="55" spans="3:10" ht="15.75" thickBot="1" x14ac:dyDescent="0.3">
      <c r="C55" s="12">
        <f>Arkusz1!D63</f>
        <v>0</v>
      </c>
      <c r="D55" s="12">
        <f>Arkusz1!E63</f>
        <v>0</v>
      </c>
      <c r="E55" s="12">
        <f>Arkusz1!F63</f>
        <v>0</v>
      </c>
      <c r="F55" s="12">
        <f>Arkusz1!G63</f>
        <v>0</v>
      </c>
      <c r="G55" s="12">
        <f>Arkusz1!H63</f>
        <v>0</v>
      </c>
      <c r="H55" s="12">
        <f>Arkusz1!I63</f>
        <v>0</v>
      </c>
      <c r="I55" s="12">
        <f>Arkusz1!J63</f>
        <v>0</v>
      </c>
      <c r="J55" s="12">
        <f>Arkusz1!K63</f>
        <v>0</v>
      </c>
    </row>
    <row r="56" spans="3:10" ht="15.75" thickBot="1" x14ac:dyDescent="0.3">
      <c r="C56" s="26">
        <f>K$9*C55</f>
        <v>0</v>
      </c>
      <c r="D56" s="26">
        <f t="shared" ref="D56:J56" si="8">L$9*D55</f>
        <v>0</v>
      </c>
      <c r="E56" s="26">
        <f t="shared" si="8"/>
        <v>0</v>
      </c>
      <c r="F56" s="26">
        <f t="shared" si="8"/>
        <v>0</v>
      </c>
      <c r="G56" s="26">
        <f t="shared" si="8"/>
        <v>0</v>
      </c>
      <c r="H56" s="26">
        <f t="shared" si="8"/>
        <v>0</v>
      </c>
      <c r="I56" s="26">
        <f t="shared" si="8"/>
        <v>0</v>
      </c>
      <c r="J56" s="26">
        <f t="shared" si="8"/>
        <v>0</v>
      </c>
    </row>
    <row r="57" spans="3:10" ht="15.75" thickBot="1" x14ac:dyDescent="0.3"/>
    <row r="58" spans="3:10" ht="15.75" thickBot="1" x14ac:dyDescent="0.3">
      <c r="C58" s="16">
        <f>Arkusz1!D73</f>
        <v>0</v>
      </c>
      <c r="D58" s="16">
        <f>Arkusz1!E73</f>
        <v>0</v>
      </c>
      <c r="E58" s="16">
        <f>Arkusz1!F73</f>
        <v>0</v>
      </c>
      <c r="F58" s="16">
        <f>Arkusz1!G73</f>
        <v>0</v>
      </c>
      <c r="G58" s="16">
        <f>Arkusz1!H73</f>
        <v>0</v>
      </c>
      <c r="H58" s="16">
        <f>Arkusz1!I73</f>
        <v>0</v>
      </c>
      <c r="I58" s="16">
        <f>Arkusz1!J73</f>
        <v>0</v>
      </c>
      <c r="J58" s="16">
        <f>Arkusz1!K73</f>
        <v>0</v>
      </c>
    </row>
    <row r="59" spans="3:10" ht="15.75" thickBot="1" x14ac:dyDescent="0.3">
      <c r="C59" s="23">
        <f>Arkusz1!D74</f>
        <v>0</v>
      </c>
      <c r="D59" s="23">
        <f>Arkusz1!E74</f>
        <v>0</v>
      </c>
      <c r="E59" s="23">
        <f>Arkusz1!F74</f>
        <v>0</v>
      </c>
      <c r="F59" s="23">
        <f>Arkusz1!G74</f>
        <v>0</v>
      </c>
      <c r="G59" s="23">
        <f>Arkusz1!H74</f>
        <v>0</v>
      </c>
      <c r="H59" s="23">
        <f>Arkusz1!I74</f>
        <v>0</v>
      </c>
      <c r="I59" s="23">
        <f>Arkusz1!J74</f>
        <v>0</v>
      </c>
      <c r="J59" s="23">
        <f>Arkusz1!K74</f>
        <v>0</v>
      </c>
    </row>
    <row r="60" spans="3:10" ht="15.75" thickBot="1" x14ac:dyDescent="0.3">
      <c r="C60" s="12">
        <f>Arkusz1!D75</f>
        <v>0</v>
      </c>
      <c r="D60" s="12">
        <f>Arkusz1!E75</f>
        <v>0</v>
      </c>
      <c r="E60" s="12">
        <f>Arkusz1!F75</f>
        <v>0</v>
      </c>
      <c r="F60" s="12">
        <f>Arkusz1!G75</f>
        <v>0</v>
      </c>
      <c r="G60" s="12">
        <f>Arkusz1!H75</f>
        <v>0</v>
      </c>
      <c r="H60" s="12">
        <f>Arkusz1!I75</f>
        <v>0</v>
      </c>
      <c r="I60" s="12">
        <f>Arkusz1!J75</f>
        <v>0</v>
      </c>
      <c r="J60" s="12">
        <f>Arkusz1!K75</f>
        <v>0</v>
      </c>
    </row>
    <row r="61" spans="3:10" ht="15.75" thickBot="1" x14ac:dyDescent="0.3">
      <c r="C61" s="12">
        <f>Arkusz1!D76</f>
        <v>0</v>
      </c>
      <c r="D61" s="12">
        <f>Arkusz1!E76</f>
        <v>0</v>
      </c>
      <c r="E61" s="12">
        <f>Arkusz1!F76</f>
        <v>0</v>
      </c>
      <c r="F61" s="12">
        <f>Arkusz1!G76</f>
        <v>0</v>
      </c>
      <c r="G61" s="12">
        <f>Arkusz1!H76</f>
        <v>0</v>
      </c>
      <c r="H61" s="12">
        <f>Arkusz1!I76</f>
        <v>0</v>
      </c>
      <c r="I61" s="12">
        <f>Arkusz1!J76</f>
        <v>0</v>
      </c>
      <c r="J61" s="12">
        <f>Arkusz1!K76</f>
        <v>0</v>
      </c>
    </row>
    <row r="62" spans="3:10" ht="15.75" thickBot="1" x14ac:dyDescent="0.3">
      <c r="C62" s="13"/>
      <c r="D62" s="13"/>
      <c r="E62" s="13"/>
      <c r="F62" s="12">
        <f>Arkusz1!G77</f>
        <v>0</v>
      </c>
      <c r="G62" s="12">
        <f>Arkusz1!H77</f>
        <v>0</v>
      </c>
      <c r="H62" s="13"/>
      <c r="I62" s="12">
        <f>Arkusz1!J77</f>
        <v>0</v>
      </c>
      <c r="J62" s="12">
        <f>Arkusz1!K77</f>
        <v>0</v>
      </c>
    </row>
    <row r="63" spans="3:10" ht="15.75" thickBot="1" x14ac:dyDescent="0.3">
      <c r="C63" s="12">
        <f>Arkusz1!D78</f>
        <v>0</v>
      </c>
      <c r="D63" s="12">
        <f>Arkusz1!E78</f>
        <v>0</v>
      </c>
      <c r="E63" s="12">
        <f>Arkusz1!F78</f>
        <v>0</v>
      </c>
      <c r="F63" s="12">
        <f>Arkusz1!G78</f>
        <v>0</v>
      </c>
      <c r="G63" s="12">
        <f>Arkusz1!H78</f>
        <v>0</v>
      </c>
      <c r="H63" s="12">
        <f>Arkusz1!I78</f>
        <v>0</v>
      </c>
      <c r="I63" s="12">
        <f>Arkusz1!J78</f>
        <v>0</v>
      </c>
      <c r="J63" s="12">
        <f>Arkusz1!K78</f>
        <v>0</v>
      </c>
    </row>
    <row r="64" spans="3:10" ht="15.75" thickBot="1" x14ac:dyDescent="0.3">
      <c r="C64" s="12">
        <f>Arkusz1!D79</f>
        <v>0</v>
      </c>
      <c r="D64" s="12">
        <f>Arkusz1!E79</f>
        <v>0</v>
      </c>
      <c r="E64" s="12">
        <f>Arkusz1!F79</f>
        <v>0</v>
      </c>
      <c r="F64" s="12">
        <f>Arkusz1!G79</f>
        <v>0</v>
      </c>
      <c r="G64" s="12">
        <f>Arkusz1!H79</f>
        <v>0</v>
      </c>
      <c r="H64" s="12">
        <f>Arkusz1!I79</f>
        <v>0</v>
      </c>
      <c r="I64" s="12">
        <f>Arkusz1!J79</f>
        <v>0</v>
      </c>
      <c r="J64" s="12">
        <f>Arkusz1!K79</f>
        <v>0</v>
      </c>
    </row>
    <row r="65" spans="2:10" ht="15.75" thickBot="1" x14ac:dyDescent="0.3">
      <c r="C65" s="12">
        <f>Arkusz1!D80</f>
        <v>0</v>
      </c>
      <c r="D65" s="12">
        <f>Arkusz1!E80</f>
        <v>0</v>
      </c>
      <c r="E65" s="12">
        <f>Arkusz1!F80</f>
        <v>0</v>
      </c>
      <c r="F65" s="12">
        <f>Arkusz1!G80</f>
        <v>0</v>
      </c>
      <c r="G65" s="12">
        <f>Arkusz1!H80</f>
        <v>0</v>
      </c>
      <c r="H65" s="12">
        <f>Arkusz1!I80</f>
        <v>0</v>
      </c>
      <c r="I65" s="12">
        <f>Arkusz1!J80</f>
        <v>0</v>
      </c>
      <c r="J65" s="12">
        <f>Arkusz1!K80</f>
        <v>0</v>
      </c>
    </row>
    <row r="66" spans="2:10" ht="15.75" thickBot="1" x14ac:dyDescent="0.3">
      <c r="C66" s="12">
        <f>Arkusz1!D81</f>
        <v>0</v>
      </c>
      <c r="D66" s="12">
        <f>Arkusz1!E81</f>
        <v>0</v>
      </c>
      <c r="E66" s="12">
        <f>Arkusz1!F81</f>
        <v>0</v>
      </c>
      <c r="F66" s="12">
        <f>Arkusz1!G81</f>
        <v>0</v>
      </c>
      <c r="G66" s="12">
        <f>Arkusz1!H81</f>
        <v>0</v>
      </c>
      <c r="H66" s="12">
        <f>Arkusz1!I81</f>
        <v>0</v>
      </c>
      <c r="I66" s="12">
        <f>Arkusz1!J81</f>
        <v>0</v>
      </c>
      <c r="J66" s="12">
        <f>Arkusz1!K81</f>
        <v>0</v>
      </c>
    </row>
    <row r="67" spans="2:10" ht="15.75" thickBot="1" x14ac:dyDescent="0.3">
      <c r="C67" s="26">
        <f>C$8*C58</f>
        <v>0</v>
      </c>
      <c r="D67" s="26">
        <f>D$8*D58</f>
        <v>0</v>
      </c>
      <c r="E67" s="26">
        <f>E$8*E58</f>
        <v>0</v>
      </c>
      <c r="F67" s="13"/>
      <c r="G67" s="13"/>
      <c r="H67" s="13"/>
      <c r="I67" s="13"/>
      <c r="J67" s="13"/>
    </row>
    <row r="68" spans="2:10" ht="15.75" thickBot="1" x14ac:dyDescent="0.3">
      <c r="C68" s="26">
        <f>C$9*C59</f>
        <v>0</v>
      </c>
      <c r="D68" s="26">
        <f>D$9*D59</f>
        <v>0</v>
      </c>
      <c r="E68" s="26">
        <f>E$9*E59</f>
        <v>0</v>
      </c>
      <c r="F68" s="13"/>
      <c r="G68" s="13"/>
      <c r="H68" s="13"/>
      <c r="I68" s="13"/>
      <c r="J68" s="13"/>
    </row>
    <row r="69" spans="2:10" ht="15.75" thickBot="1" x14ac:dyDescent="0.3">
      <c r="C69" s="13"/>
      <c r="D69" s="13"/>
      <c r="E69" s="13"/>
      <c r="F69" s="26">
        <f>F$8*F58</f>
        <v>0</v>
      </c>
      <c r="G69" s="26">
        <f>G$8*G58</f>
        <v>0</v>
      </c>
      <c r="H69" s="26">
        <f>H$8*H58</f>
        <v>0</v>
      </c>
      <c r="I69" s="26">
        <f>I$8*I58</f>
        <v>0</v>
      </c>
      <c r="J69" s="26">
        <f>J$8*J58</f>
        <v>0</v>
      </c>
    </row>
    <row r="70" spans="2:10" ht="15.75" thickBot="1" x14ac:dyDescent="0.3">
      <c r="C70" s="13"/>
      <c r="D70" s="13"/>
      <c r="E70" s="13"/>
      <c r="F70" s="26">
        <f>F$9*F59</f>
        <v>0</v>
      </c>
      <c r="G70" s="26">
        <f>G$9*G59</f>
        <v>0</v>
      </c>
      <c r="H70" s="26">
        <f>H$9*H59</f>
        <v>0</v>
      </c>
      <c r="I70" s="26">
        <f>I$9*I59</f>
        <v>0</v>
      </c>
      <c r="J70" s="26">
        <f>J$9*J59</f>
        <v>0</v>
      </c>
    </row>
    <row r="71" spans="2:10" ht="15.75" thickBot="1" x14ac:dyDescent="0.3">
      <c r="C71" s="26">
        <f t="shared" ref="C71:J71" si="9">K$8*C60</f>
        <v>0</v>
      </c>
      <c r="D71" s="26">
        <f t="shared" si="9"/>
        <v>0</v>
      </c>
      <c r="E71" s="26">
        <f t="shared" si="9"/>
        <v>0</v>
      </c>
      <c r="F71" s="26">
        <f t="shared" si="9"/>
        <v>0</v>
      </c>
      <c r="G71" s="26">
        <f t="shared" si="9"/>
        <v>0</v>
      </c>
      <c r="H71" s="26">
        <f t="shared" si="9"/>
        <v>0</v>
      </c>
      <c r="I71" s="26">
        <f t="shared" si="9"/>
        <v>0</v>
      </c>
      <c r="J71" s="26">
        <f t="shared" si="9"/>
        <v>0</v>
      </c>
    </row>
    <row r="72" spans="2:10" ht="15.75" thickBot="1" x14ac:dyDescent="0.3">
      <c r="C72" s="26">
        <f t="shared" ref="C72:J72" si="10">K$9*C61</f>
        <v>0</v>
      </c>
      <c r="D72" s="26">
        <f t="shared" si="10"/>
        <v>0</v>
      </c>
      <c r="E72" s="26">
        <f t="shared" si="10"/>
        <v>0</v>
      </c>
      <c r="F72" s="26">
        <f t="shared" si="10"/>
        <v>0</v>
      </c>
      <c r="G72" s="26">
        <f t="shared" si="10"/>
        <v>0</v>
      </c>
      <c r="H72" s="26">
        <f t="shared" si="10"/>
        <v>0</v>
      </c>
      <c r="I72" s="26">
        <f t="shared" si="10"/>
        <v>0</v>
      </c>
      <c r="J72" s="26">
        <f t="shared" si="10"/>
        <v>0</v>
      </c>
    </row>
    <row r="73" spans="2:10" ht="15.75" thickBot="1" x14ac:dyDescent="0.3">
      <c r="C73" s="13"/>
      <c r="D73" s="13"/>
      <c r="E73" s="13"/>
      <c r="F73" s="26">
        <f>$S$9*F62</f>
        <v>0</v>
      </c>
      <c r="G73" s="26">
        <f>$S$9*G62</f>
        <v>0</v>
      </c>
      <c r="H73" s="13"/>
      <c r="I73" s="26">
        <f>$S$9*I62</f>
        <v>0</v>
      </c>
      <c r="J73" s="26">
        <f>$S$9*J62</f>
        <v>0</v>
      </c>
    </row>
    <row r="74" spans="2:10" ht="15.75" thickBot="1" x14ac:dyDescent="0.3">
      <c r="B74" s="37" t="str">
        <f>Arkusz1!C40</f>
        <v>Środki niezbędne na wyposażenie szkoły podstawowej w podręczniki lub materiały edukacyjne dla liczby uczniów wskazanej w poz. 1 (kwota nie może być wyższa od iloczynu liczby uczniów wskazanej odpowiednio w:
– poz. 1, kol. 6 oraz kwoty 183,15 zł na ucznia i wskaźnika,
– poz. 1, kol. 9 oraz kwoty 326,70 zł na ucznia i wskaźnika)</v>
      </c>
      <c r="C74" s="26">
        <f t="shared" ref="C74:J74" si="11">C$8*C63</f>
        <v>0</v>
      </c>
      <c r="D74" s="26">
        <f t="shared" si="11"/>
        <v>0</v>
      </c>
      <c r="E74" s="26">
        <f t="shared" si="11"/>
        <v>0</v>
      </c>
      <c r="F74" s="26">
        <f t="shared" si="11"/>
        <v>0</v>
      </c>
      <c r="G74" s="26">
        <f t="shared" si="11"/>
        <v>0</v>
      </c>
      <c r="H74" s="26">
        <f t="shared" si="11"/>
        <v>0</v>
      </c>
      <c r="I74" s="26">
        <f t="shared" si="11"/>
        <v>0</v>
      </c>
      <c r="J74" s="26">
        <f t="shared" si="11"/>
        <v>0</v>
      </c>
    </row>
    <row r="75" spans="2:10" ht="15.75" thickBot="1" x14ac:dyDescent="0.3">
      <c r="C75" s="26">
        <f t="shared" ref="C75:J75" si="12">C$9*C64</f>
        <v>0</v>
      </c>
      <c r="D75" s="26">
        <f t="shared" si="12"/>
        <v>0</v>
      </c>
      <c r="E75" s="26">
        <f t="shared" si="12"/>
        <v>0</v>
      </c>
      <c r="F75" s="26">
        <f t="shared" si="12"/>
        <v>0</v>
      </c>
      <c r="G75" s="26">
        <f t="shared" si="12"/>
        <v>0</v>
      </c>
      <c r="H75" s="26">
        <f t="shared" si="12"/>
        <v>0</v>
      </c>
      <c r="I75" s="26">
        <f t="shared" si="12"/>
        <v>0</v>
      </c>
      <c r="J75" s="26">
        <f t="shared" si="12"/>
        <v>0</v>
      </c>
    </row>
    <row r="76" spans="2:10" ht="15.75" thickBot="1" x14ac:dyDescent="0.3">
      <c r="C76" s="26">
        <f t="shared" ref="C76:J76" si="13">K$8*C65</f>
        <v>0</v>
      </c>
      <c r="D76" s="26">
        <f t="shared" si="13"/>
        <v>0</v>
      </c>
      <c r="E76" s="26">
        <f t="shared" si="13"/>
        <v>0</v>
      </c>
      <c r="F76" s="26">
        <f t="shared" si="13"/>
        <v>0</v>
      </c>
      <c r="G76" s="26">
        <f t="shared" si="13"/>
        <v>0</v>
      </c>
      <c r="H76" s="26">
        <f t="shared" si="13"/>
        <v>0</v>
      </c>
      <c r="I76" s="26">
        <f t="shared" si="13"/>
        <v>0</v>
      </c>
      <c r="J76" s="26">
        <f t="shared" si="13"/>
        <v>0</v>
      </c>
    </row>
    <row r="77" spans="2:10" ht="15.75" thickBot="1" x14ac:dyDescent="0.3">
      <c r="C77" s="26">
        <f t="shared" ref="C77:J77" si="14">K$9*C66</f>
        <v>0</v>
      </c>
      <c r="D77" s="26">
        <f t="shared" si="14"/>
        <v>0</v>
      </c>
      <c r="E77" s="26">
        <f t="shared" si="14"/>
        <v>0</v>
      </c>
      <c r="F77" s="26">
        <f t="shared" si="14"/>
        <v>0</v>
      </c>
      <c r="G77" s="26">
        <f t="shared" si="14"/>
        <v>0</v>
      </c>
      <c r="H77" s="26">
        <f t="shared" si="14"/>
        <v>0</v>
      </c>
      <c r="I77" s="26">
        <f t="shared" si="14"/>
        <v>0</v>
      </c>
      <c r="J77" s="26">
        <f t="shared" si="14"/>
        <v>0</v>
      </c>
    </row>
    <row r="80" spans="2:10" x14ac:dyDescent="0.25">
      <c r="C80" s="87" t="s">
        <v>133</v>
      </c>
      <c r="D80" s="84"/>
      <c r="E80" s="84"/>
      <c r="F80" s="87" t="s">
        <v>134</v>
      </c>
      <c r="G80" s="84"/>
      <c r="H80" s="84"/>
      <c r="I80" s="87" t="s">
        <v>135</v>
      </c>
      <c r="J80" s="84" t="s">
        <v>192</v>
      </c>
    </row>
    <row r="81" spans="3:10" x14ac:dyDescent="0.25">
      <c r="C81" s="84"/>
      <c r="D81" s="87" t="s">
        <v>136</v>
      </c>
      <c r="E81" s="87" t="s">
        <v>137</v>
      </c>
      <c r="F81" s="84"/>
      <c r="G81" s="87" t="s">
        <v>138</v>
      </c>
      <c r="H81" s="87" t="s">
        <v>139</v>
      </c>
      <c r="I81" s="84"/>
      <c r="J81" s="87" t="s">
        <v>140</v>
      </c>
    </row>
    <row r="82" spans="3:10" x14ac:dyDescent="0.25">
      <c r="C82" s="84"/>
      <c r="D82" s="87" t="s">
        <v>141</v>
      </c>
      <c r="E82" s="87" t="s">
        <v>142</v>
      </c>
      <c r="F82" s="84"/>
      <c r="G82" s="87" t="s">
        <v>143</v>
      </c>
      <c r="H82" s="87" t="s">
        <v>144</v>
      </c>
      <c r="I82" s="84"/>
      <c r="J82" s="87" t="s">
        <v>145</v>
      </c>
    </row>
    <row r="83" spans="3:10" x14ac:dyDescent="0.25">
      <c r="C83" s="85"/>
      <c r="D83" s="87" t="s">
        <v>146</v>
      </c>
      <c r="E83" s="87" t="s">
        <v>147</v>
      </c>
      <c r="F83" s="84"/>
      <c r="G83" s="87" t="s">
        <v>148</v>
      </c>
      <c r="H83" s="87" t="s">
        <v>149</v>
      </c>
      <c r="I83" s="84"/>
      <c r="J83" s="87" t="s">
        <v>150</v>
      </c>
    </row>
    <row r="84" spans="3:10" ht="15.75" thickBot="1" x14ac:dyDescent="0.3">
      <c r="C84" s="85"/>
      <c r="D84" s="87" t="s">
        <v>151</v>
      </c>
      <c r="E84" s="87" t="s">
        <v>152</v>
      </c>
      <c r="F84" s="84"/>
      <c r="G84" s="87" t="s">
        <v>153</v>
      </c>
      <c r="H84" s="87" t="s">
        <v>154</v>
      </c>
      <c r="I84" s="84"/>
      <c r="J84" s="87" t="s">
        <v>155</v>
      </c>
    </row>
    <row r="85" spans="3:10" ht="22.5" customHeight="1" thickBot="1" x14ac:dyDescent="0.3">
      <c r="C85" s="97" t="str">
        <f>"="&amp;C80&amp;"*Arkusz2!"&amp;C$5</f>
        <v>=$D$34*Arkusz2!$C$9</v>
      </c>
      <c r="D85" s="15"/>
      <c r="E85" s="15"/>
      <c r="F85" s="15"/>
      <c r="G85" s="15"/>
      <c r="H85" s="15"/>
      <c r="I85" s="15"/>
      <c r="J85" s="15"/>
    </row>
    <row r="86" spans="3:10" ht="36.75" thickBot="1" x14ac:dyDescent="0.3">
      <c r="C86" s="15"/>
      <c r="D86" s="15"/>
      <c r="E86" s="15"/>
      <c r="F86" s="97" t="str">
        <f>"="&amp;F80&amp;"*Arkusz2!"&amp;F$5</f>
        <v>=$G$34*Arkusz2!$F$9</v>
      </c>
      <c r="G86" s="15"/>
      <c r="H86" s="15"/>
      <c r="I86" s="97" t="str">
        <f>"="&amp;I80&amp;"*Arkusz2!"&amp;I$5</f>
        <v>=$J$34*Arkusz2!$I$9</v>
      </c>
      <c r="J86" s="15"/>
    </row>
    <row r="87" spans="3:10" ht="36.75" thickBot="1" x14ac:dyDescent="0.3">
      <c r="C87" s="15"/>
      <c r="D87" s="97" t="str">
        <f>"="&amp;D81&amp;"*Arkusz2!"&amp;D$5</f>
        <v>=$E$35*Arkusz2!$D$9</v>
      </c>
      <c r="E87" s="97" t="str">
        <f>"="&amp;E81&amp;"*Arkusz2!"&amp;E$5</f>
        <v>=$F$35*Arkusz2!$E$9</v>
      </c>
      <c r="F87" s="15"/>
      <c r="G87" s="15"/>
      <c r="H87" s="15"/>
      <c r="I87" s="15"/>
      <c r="J87" s="15"/>
    </row>
    <row r="88" spans="3:10" ht="36.75" thickBot="1" x14ac:dyDescent="0.3">
      <c r="C88" s="15"/>
      <c r="D88" s="15"/>
      <c r="E88" s="15"/>
      <c r="F88" s="15"/>
      <c r="G88" s="97" t="str">
        <f>"="&amp;G81&amp;"*Arkusz2!"&amp;G$5</f>
        <v>=$H$35*Arkusz2!$G$9</v>
      </c>
      <c r="H88" s="97" t="str">
        <f>"="&amp;H81&amp;"*Arkusz2!"&amp;H$5</f>
        <v>=$I$35*Arkusz2!$H$9</v>
      </c>
      <c r="I88" s="15"/>
      <c r="J88" s="97" t="str">
        <f>"="&amp;J81&amp;"*Arkusz2!"&amp;J$5</f>
        <v>=$K$35*Arkusz2!$J$9</v>
      </c>
    </row>
    <row r="89" spans="3:10" ht="36.75" thickBot="1" x14ac:dyDescent="0.3">
      <c r="C89" s="15"/>
      <c r="D89" s="97" t="str">
        <f>"="&amp;D82&amp;"*Arkusz2!"&amp;D$5</f>
        <v>=$E$36*Arkusz2!$D$9</v>
      </c>
      <c r="E89" s="97" t="str">
        <f>"="&amp;E82&amp;"*Arkusz2!"&amp;E$5</f>
        <v>=$F$36*Arkusz2!$E$9</v>
      </c>
      <c r="F89" s="15"/>
      <c r="G89" s="15"/>
      <c r="H89" s="15"/>
      <c r="I89" s="15"/>
      <c r="J89" s="15"/>
    </row>
    <row r="90" spans="3:10" ht="36.75" thickBot="1" x14ac:dyDescent="0.3">
      <c r="C90" s="15"/>
      <c r="D90" s="15"/>
      <c r="E90" s="15"/>
      <c r="F90" s="15"/>
      <c r="G90" s="97" t="str">
        <f>"="&amp;G82&amp;"*Arkusz2!"&amp;G$5</f>
        <v>=$H$36*Arkusz2!$G$9</v>
      </c>
      <c r="H90" s="97" t="str">
        <f>"="&amp;H82&amp;"*Arkusz2!"&amp;H$5</f>
        <v>=$I$36*Arkusz2!$H$9</v>
      </c>
      <c r="I90" s="15"/>
      <c r="J90" s="97" t="str">
        <f>"="&amp;J82&amp;"*Arkusz2!"&amp;J$5</f>
        <v>=$K$36*Arkusz2!$J$9</v>
      </c>
    </row>
    <row r="91" spans="3:10" ht="36.75" thickBot="1" x14ac:dyDescent="0.3">
      <c r="C91" s="15"/>
      <c r="D91" s="97" t="str">
        <f>"="&amp;D83&amp;"*Arkusz2!"&amp;D$5</f>
        <v>=$E$37*Arkusz2!$D$9</v>
      </c>
      <c r="E91" s="97" t="str">
        <f>"="&amp;E83&amp;"*Arkusz2!"&amp;E$5</f>
        <v>=$F$37*Arkusz2!$E$9</v>
      </c>
      <c r="F91" s="15"/>
      <c r="G91" s="15"/>
      <c r="H91" s="15"/>
      <c r="I91" s="15"/>
      <c r="J91" s="15"/>
    </row>
    <row r="92" spans="3:10" ht="36.75" thickBot="1" x14ac:dyDescent="0.3">
      <c r="C92" s="15"/>
      <c r="D92" s="15"/>
      <c r="E92" s="15"/>
      <c r="F92" s="15"/>
      <c r="G92" s="97" t="str">
        <f>"="&amp;G83&amp;"*Arkusz2!"&amp;G$5</f>
        <v>=$H$37*Arkusz2!$G$9</v>
      </c>
      <c r="H92" s="97" t="str">
        <f>"="&amp;H83&amp;"*Arkusz2!"&amp;H$5</f>
        <v>=$I$37*Arkusz2!$H$9</v>
      </c>
      <c r="I92" s="15"/>
      <c r="J92" s="97" t="str">
        <f>"="&amp;J83&amp;"*Arkusz2!"&amp;J$5</f>
        <v>=$K$37*Arkusz2!$J$9</v>
      </c>
    </row>
    <row r="93" spans="3:10" ht="36.75" thickBot="1" x14ac:dyDescent="0.3">
      <c r="C93" s="15"/>
      <c r="D93" s="97" t="str">
        <f>"="&amp;D84&amp;"*Arkusz2!"&amp;D$5</f>
        <v>=$E$38*Arkusz2!$D$9</v>
      </c>
      <c r="E93" s="97" t="str">
        <f>"="&amp;E84&amp;"*Arkusz2!"&amp;E$5</f>
        <v>=$F$38*Arkusz2!$E$9</v>
      </c>
      <c r="F93" s="15"/>
      <c r="G93" s="97" t="str">
        <f>"="&amp;G84&amp;"*Arkusz2!"&amp;G$5</f>
        <v>=$H$38*Arkusz2!$G$9</v>
      </c>
      <c r="H93" s="97" t="str">
        <f>"="&amp;H84&amp;"*Arkusz2!"&amp;H$5</f>
        <v>=$I$38*Arkusz2!$H$9</v>
      </c>
      <c r="I93" s="24"/>
      <c r="J93" s="97" t="str">
        <f>"="&amp;J84&amp;"*Arkusz2!"&amp;J$5</f>
        <v>=$K$38*Arkusz2!$J$9</v>
      </c>
    </row>
    <row r="94" spans="3:10" x14ac:dyDescent="0.25">
      <c r="C94" s="98"/>
      <c r="D94" s="98"/>
      <c r="E94" s="98"/>
      <c r="F94" s="98"/>
      <c r="G94" s="98"/>
      <c r="H94" s="98"/>
      <c r="I94" s="98"/>
      <c r="J94" s="98"/>
    </row>
    <row r="95" spans="3:10" ht="15.75" thickBot="1" x14ac:dyDescent="0.3">
      <c r="C95" s="93" t="s">
        <v>193</v>
      </c>
      <c r="D95" s="93" t="s">
        <v>194</v>
      </c>
      <c r="E95" s="93" t="s">
        <v>195</v>
      </c>
      <c r="F95" s="93" t="s">
        <v>196</v>
      </c>
      <c r="G95" s="93" t="s">
        <v>197</v>
      </c>
      <c r="H95" s="93" t="s">
        <v>198</v>
      </c>
      <c r="I95" s="93" t="s">
        <v>199</v>
      </c>
      <c r="J95" s="93" t="s">
        <v>200</v>
      </c>
    </row>
    <row r="96" spans="3:10" ht="48" x14ac:dyDescent="0.25">
      <c r="C96" s="97" t="str">
        <f t="shared" ref="C96:J96" si="15">"="&amp;C95&amp;"*Arkusz2!"&amp;K$5</f>
        <v>=$D$65*Arkusz2!$K$9</v>
      </c>
      <c r="D96" s="97" t="str">
        <f t="shared" si="15"/>
        <v>=$E$65*Arkusz2!$L$9</v>
      </c>
      <c r="E96" s="97" t="str">
        <f t="shared" si="15"/>
        <v>=$F$65*Arkusz2!$M$9</v>
      </c>
      <c r="F96" s="97" t="str">
        <f t="shared" si="15"/>
        <v>=$G$65*Arkusz2!$N$9</v>
      </c>
      <c r="G96" s="97" t="str">
        <f t="shared" si="15"/>
        <v>=$H$65*Arkusz2!$O$9</v>
      </c>
      <c r="H96" s="97" t="str">
        <f t="shared" si="15"/>
        <v>=$I$65*Arkusz2!$P$9</v>
      </c>
      <c r="I96" s="97" t="str">
        <f t="shared" si="15"/>
        <v>=$J$65*Arkusz2!$Q$9</v>
      </c>
      <c r="J96" s="97" t="str">
        <f t="shared" si="15"/>
        <v>=$K$65*Arkusz2!$R$9</v>
      </c>
    </row>
    <row r="97" spans="3:10" ht="15.75" thickBot="1" x14ac:dyDescent="0.3">
      <c r="C97" s="98"/>
      <c r="D97" s="98"/>
      <c r="E97" s="98"/>
      <c r="F97" s="98"/>
      <c r="G97" s="98"/>
      <c r="H97" s="98"/>
      <c r="I97" s="98"/>
      <c r="J97" s="98"/>
    </row>
    <row r="98" spans="3:10" ht="15.75" thickBot="1" x14ac:dyDescent="0.3">
      <c r="C98" s="95" t="s">
        <v>201</v>
      </c>
      <c r="D98" s="95" t="s">
        <v>202</v>
      </c>
      <c r="E98" s="95" t="s">
        <v>203</v>
      </c>
      <c r="F98" s="95" t="s">
        <v>156</v>
      </c>
      <c r="G98" s="95" t="s">
        <v>157</v>
      </c>
      <c r="H98" s="95" t="s">
        <v>204</v>
      </c>
      <c r="I98" s="95" t="s">
        <v>158</v>
      </c>
      <c r="J98" s="95" t="s">
        <v>159</v>
      </c>
    </row>
    <row r="99" spans="3:10" ht="15.75" thickBot="1" x14ac:dyDescent="0.3">
      <c r="C99" s="96" t="s">
        <v>160</v>
      </c>
      <c r="D99" s="96" t="s">
        <v>161</v>
      </c>
      <c r="E99" s="96" t="s">
        <v>162</v>
      </c>
      <c r="F99" s="96" t="s">
        <v>163</v>
      </c>
      <c r="G99" s="96" t="s">
        <v>164</v>
      </c>
      <c r="H99" s="96" t="s">
        <v>165</v>
      </c>
      <c r="I99" s="96" t="s">
        <v>166</v>
      </c>
      <c r="J99" s="96" t="s">
        <v>167</v>
      </c>
    </row>
    <row r="100" spans="3:10" ht="15.75" thickBot="1" x14ac:dyDescent="0.3">
      <c r="C100" s="93" t="s">
        <v>168</v>
      </c>
      <c r="D100" s="93" t="s">
        <v>169</v>
      </c>
      <c r="E100" s="93" t="s">
        <v>170</v>
      </c>
      <c r="F100" s="93" t="s">
        <v>171</v>
      </c>
      <c r="G100" s="93" t="s">
        <v>172</v>
      </c>
      <c r="H100" s="93" t="s">
        <v>173</v>
      </c>
      <c r="I100" s="93" t="s">
        <v>174</v>
      </c>
      <c r="J100" s="93" t="s">
        <v>175</v>
      </c>
    </row>
    <row r="101" spans="3:10" ht="15.75" thickBot="1" x14ac:dyDescent="0.3">
      <c r="C101" s="93" t="s">
        <v>176</v>
      </c>
      <c r="D101" s="93" t="s">
        <v>177</v>
      </c>
      <c r="E101" s="93" t="s">
        <v>178</v>
      </c>
      <c r="F101" s="93" t="s">
        <v>179</v>
      </c>
      <c r="G101" s="93" t="s">
        <v>180</v>
      </c>
      <c r="H101" s="93" t="s">
        <v>181</v>
      </c>
      <c r="I101" s="93" t="s">
        <v>182</v>
      </c>
      <c r="J101" s="93" t="s">
        <v>183</v>
      </c>
    </row>
    <row r="102" spans="3:10" ht="15.75" thickBot="1" x14ac:dyDescent="0.3">
      <c r="C102" s="94" t="s">
        <v>184</v>
      </c>
      <c r="D102" s="94" t="s">
        <v>185</v>
      </c>
      <c r="E102" s="94" t="s">
        <v>186</v>
      </c>
      <c r="F102" s="93" t="s">
        <v>187</v>
      </c>
      <c r="G102" s="93" t="s">
        <v>188</v>
      </c>
      <c r="H102" s="94" t="s">
        <v>189</v>
      </c>
      <c r="I102" s="93" t="s">
        <v>190</v>
      </c>
      <c r="J102" s="93" t="s">
        <v>191</v>
      </c>
    </row>
    <row r="103" spans="3:10" ht="15.75" thickBot="1" x14ac:dyDescent="0.3">
      <c r="C103" s="93" t="s">
        <v>205</v>
      </c>
      <c r="D103" s="93" t="s">
        <v>206</v>
      </c>
      <c r="E103" s="93" t="s">
        <v>207</v>
      </c>
      <c r="F103" s="93" t="s">
        <v>208</v>
      </c>
      <c r="G103" s="93" t="s">
        <v>209</v>
      </c>
      <c r="H103" s="93" t="s">
        <v>210</v>
      </c>
      <c r="I103" s="93" t="s">
        <v>211</v>
      </c>
      <c r="J103" s="93" t="s">
        <v>212</v>
      </c>
    </row>
    <row r="104" spans="3:10" ht="15.75" thickBot="1" x14ac:dyDescent="0.3">
      <c r="C104" s="93" t="s">
        <v>213</v>
      </c>
      <c r="D104" s="93" t="s">
        <v>214</v>
      </c>
      <c r="E104" s="93" t="s">
        <v>215</v>
      </c>
      <c r="F104" s="93" t="s">
        <v>216</v>
      </c>
      <c r="G104" s="93" t="s">
        <v>217</v>
      </c>
      <c r="H104" s="93" t="s">
        <v>218</v>
      </c>
      <c r="I104" s="93" t="s">
        <v>219</v>
      </c>
      <c r="J104" s="93" t="s">
        <v>220</v>
      </c>
    </row>
    <row r="105" spans="3:10" ht="15.75" thickBot="1" x14ac:dyDescent="0.3">
      <c r="C105" s="93" t="s">
        <v>221</v>
      </c>
      <c r="D105" s="93" t="s">
        <v>222</v>
      </c>
      <c r="E105" s="93" t="s">
        <v>223</v>
      </c>
      <c r="F105" s="93" t="s">
        <v>224</v>
      </c>
      <c r="G105" s="93" t="s">
        <v>225</v>
      </c>
      <c r="H105" s="93" t="s">
        <v>226</v>
      </c>
      <c r="I105" s="93" t="s">
        <v>227</v>
      </c>
      <c r="J105" s="93" t="s">
        <v>228</v>
      </c>
    </row>
    <row r="106" spans="3:10" ht="15.75" thickBot="1" x14ac:dyDescent="0.3">
      <c r="C106" s="93" t="s">
        <v>229</v>
      </c>
      <c r="D106" s="93" t="s">
        <v>230</v>
      </c>
      <c r="E106" s="93" t="s">
        <v>231</v>
      </c>
      <c r="F106" s="93" t="s">
        <v>232</v>
      </c>
      <c r="G106" s="93" t="s">
        <v>233</v>
      </c>
      <c r="H106" s="93" t="s">
        <v>234</v>
      </c>
      <c r="I106" s="93" t="s">
        <v>235</v>
      </c>
      <c r="J106" s="93" t="s">
        <v>236</v>
      </c>
    </row>
    <row r="107" spans="3:10" ht="36.75" thickBot="1" x14ac:dyDescent="0.3">
      <c r="C107" s="97" t="str">
        <f>"="&amp;C98&amp;"*Arkusz2!"&amp;C$4</f>
        <v>=$D$77*Arkusz2!$C$8</v>
      </c>
      <c r="D107" s="97" t="str">
        <f>"="&amp;D98&amp;"*Arkusz2!"&amp;D$4</f>
        <v>=$E$77*Arkusz2!$D$8</v>
      </c>
      <c r="E107" s="97" t="str">
        <f>"="&amp;E98&amp;"*Arkusz2!"&amp;E$4</f>
        <v>=$F$77*Arkusz2!$E$8</v>
      </c>
      <c r="F107" s="13"/>
      <c r="G107" s="13"/>
      <c r="H107" s="13"/>
      <c r="I107" s="13"/>
      <c r="J107" s="13"/>
    </row>
    <row r="108" spans="3:10" ht="36.75" thickBot="1" x14ac:dyDescent="0.3">
      <c r="C108" s="97" t="str">
        <f>"="&amp;C99&amp;"*Arkusz2!"&amp;C$5</f>
        <v>=$D$78*Arkusz2!$C$9</v>
      </c>
      <c r="D108" s="97" t="str">
        <f>"="&amp;D99&amp;"*Arkusz2!"&amp;D$5</f>
        <v>=$E$78*Arkusz2!$D$9</v>
      </c>
      <c r="E108" s="97" t="str">
        <f>"="&amp;E99&amp;"*Arkusz2!"&amp;E$5</f>
        <v>=$F$78*Arkusz2!$E$9</v>
      </c>
      <c r="F108" s="13"/>
      <c r="G108" s="13"/>
      <c r="H108" s="13"/>
      <c r="I108" s="13"/>
      <c r="J108" s="13"/>
    </row>
    <row r="109" spans="3:10" ht="36.75" thickBot="1" x14ac:dyDescent="0.3">
      <c r="C109" s="13"/>
      <c r="D109" s="13"/>
      <c r="E109" s="13"/>
      <c r="F109" s="97" t="str">
        <f>"="&amp;F98&amp;"*Arkusz2!"&amp;F$4</f>
        <v>=$G$77*Arkusz2!$F$8</v>
      </c>
      <c r="G109" s="97" t="str">
        <f>"="&amp;G98&amp;"*Arkusz2!"&amp;G$4</f>
        <v>=$H$77*Arkusz2!$G$8</v>
      </c>
      <c r="H109" s="97" t="str">
        <f>"="&amp;H98&amp;"*Arkusz2!"&amp;H$4</f>
        <v>=$I$77*Arkusz2!$H$8</v>
      </c>
      <c r="I109" s="97" t="str">
        <f>"="&amp;I98&amp;"*Arkusz2!"&amp;I$4</f>
        <v>=$J$77*Arkusz2!$I$8</v>
      </c>
      <c r="J109" s="97" t="str">
        <f>"="&amp;J98&amp;"*Arkusz2!"&amp;J$4</f>
        <v>=$K$77*Arkusz2!$J$8</v>
      </c>
    </row>
    <row r="110" spans="3:10" ht="36.75" thickBot="1" x14ac:dyDescent="0.3">
      <c r="C110" s="13"/>
      <c r="D110" s="13"/>
      <c r="E110" s="13"/>
      <c r="F110" s="97" t="str">
        <f>"="&amp;F99&amp;"*Arkusz2!"&amp;F$5</f>
        <v>=$G$78*Arkusz2!$F$9</v>
      </c>
      <c r="G110" s="97" t="str">
        <f>"="&amp;G99&amp;"*Arkusz2!"&amp;G$5</f>
        <v>=$H$78*Arkusz2!$G$9</v>
      </c>
      <c r="H110" s="97" t="str">
        <f>"="&amp;H99&amp;"*Arkusz2!"&amp;H$5</f>
        <v>=$I$78*Arkusz2!$H$9</v>
      </c>
      <c r="I110" s="97" t="str">
        <f>"="&amp;I99&amp;"*Arkusz2!"&amp;I$5</f>
        <v>=$J$78*Arkusz2!$I$9</v>
      </c>
      <c r="J110" s="97" t="str">
        <f>"="&amp;J99&amp;"*Arkusz2!"&amp;J$5</f>
        <v>=$K$78*Arkusz2!$J$9</v>
      </c>
    </row>
    <row r="111" spans="3:10" ht="48.75" thickBot="1" x14ac:dyDescent="0.3">
      <c r="C111" s="97" t="str">
        <f t="shared" ref="C111:J111" si="16">"="&amp;C100&amp;"*Arkusz2!"&amp;K$4</f>
        <v>=$D$79*Arkusz2!$K$8</v>
      </c>
      <c r="D111" s="97" t="str">
        <f t="shared" si="16"/>
        <v>=$E$79*Arkusz2!$L$8</v>
      </c>
      <c r="E111" s="97" t="str">
        <f t="shared" si="16"/>
        <v>=$F$79*Arkusz2!$M$8</v>
      </c>
      <c r="F111" s="97" t="str">
        <f t="shared" si="16"/>
        <v>=$G$79*Arkusz2!$N$8</v>
      </c>
      <c r="G111" s="97" t="str">
        <f t="shared" si="16"/>
        <v>=$H$79*Arkusz2!$O$8</v>
      </c>
      <c r="H111" s="97" t="str">
        <f t="shared" si="16"/>
        <v>=$I$79*Arkusz2!$P$8</v>
      </c>
      <c r="I111" s="97" t="str">
        <f t="shared" si="16"/>
        <v>=$J$79*Arkusz2!$Q$8</v>
      </c>
      <c r="J111" s="97" t="str">
        <f t="shared" si="16"/>
        <v>=$K$79*Arkusz2!$R$8</v>
      </c>
    </row>
    <row r="112" spans="3:10" ht="48.75" thickBot="1" x14ac:dyDescent="0.3">
      <c r="C112" s="97" t="str">
        <f t="shared" ref="C112:J112" si="17">"="&amp;C101&amp;"*Arkusz2!"&amp;K$5</f>
        <v>=$D$80*Arkusz2!$K$9</v>
      </c>
      <c r="D112" s="97" t="str">
        <f t="shared" si="17"/>
        <v>=$E$80*Arkusz2!$L$9</v>
      </c>
      <c r="E112" s="97" t="str">
        <f t="shared" si="17"/>
        <v>=$F$80*Arkusz2!$M$9</v>
      </c>
      <c r="F112" s="97" t="str">
        <f t="shared" si="17"/>
        <v>=$G$80*Arkusz2!$N$9</v>
      </c>
      <c r="G112" s="97" t="str">
        <f t="shared" si="17"/>
        <v>=$H$80*Arkusz2!$O$9</v>
      </c>
      <c r="H112" s="97" t="str">
        <f t="shared" si="17"/>
        <v>=$I$80*Arkusz2!$P$9</v>
      </c>
      <c r="I112" s="97" t="str">
        <f t="shared" si="17"/>
        <v>=$J$80*Arkusz2!$Q$9</v>
      </c>
      <c r="J112" s="97" t="str">
        <f t="shared" si="17"/>
        <v>=$K$80*Arkusz2!$R$9</v>
      </c>
    </row>
    <row r="113" spans="3:10" ht="36.75" thickBot="1" x14ac:dyDescent="0.3">
      <c r="C113" s="13"/>
      <c r="D113" s="13"/>
      <c r="E113" s="13"/>
      <c r="F113" s="97" t="str">
        <f>"="&amp;F102&amp;"*Arkusz2!"&amp;$S$5</f>
        <v>=$G$81*Arkusz2!$S$9</v>
      </c>
      <c r="G113" s="97" t="str">
        <f>"="&amp;G102&amp;"*Arkusz2!"&amp;$S$5</f>
        <v>=$H$81*Arkusz2!$S$9</v>
      </c>
      <c r="H113" s="13"/>
      <c r="I113" s="97" t="str">
        <f>"="&amp;I102&amp;"*Arkusz2!"&amp;$S$5</f>
        <v>=$J$81*Arkusz2!$S$9</v>
      </c>
      <c r="J113" s="97" t="str">
        <f>"="&amp;J102&amp;"*Arkusz2!"&amp;$S$5</f>
        <v>=$K$81*Arkusz2!$S$9</v>
      </c>
    </row>
    <row r="114" spans="3:10" ht="36.75" thickBot="1" x14ac:dyDescent="0.3">
      <c r="C114" s="97" t="str">
        <f t="shared" ref="C114:J114" si="18">"="&amp;C103&amp;"*Arkusz2!"&amp;C$4</f>
        <v>=$D$82*Arkusz2!$C$8</v>
      </c>
      <c r="D114" s="97" t="str">
        <f t="shared" si="18"/>
        <v>=$E$82*Arkusz2!$D$8</v>
      </c>
      <c r="E114" s="97" t="str">
        <f t="shared" si="18"/>
        <v>=$F$82*Arkusz2!$E$8</v>
      </c>
      <c r="F114" s="97" t="str">
        <f t="shared" si="18"/>
        <v>=$G$82*Arkusz2!$F$8</v>
      </c>
      <c r="G114" s="97" t="str">
        <f t="shared" si="18"/>
        <v>=$H$82*Arkusz2!$G$8</v>
      </c>
      <c r="H114" s="97" t="str">
        <f t="shared" si="18"/>
        <v>=$I$82*Arkusz2!$H$8</v>
      </c>
      <c r="I114" s="97" t="str">
        <f t="shared" si="18"/>
        <v>=$J$82*Arkusz2!$I$8</v>
      </c>
      <c r="J114" s="97" t="str">
        <f t="shared" si="18"/>
        <v>=$K$82*Arkusz2!$J$8</v>
      </c>
    </row>
    <row r="115" spans="3:10" ht="36.75" thickBot="1" x14ac:dyDescent="0.3">
      <c r="C115" s="97" t="str">
        <f t="shared" ref="C115:J115" si="19">"="&amp;C104&amp;"*Arkusz2!"&amp;C$5</f>
        <v>=$D$83*Arkusz2!$C$9</v>
      </c>
      <c r="D115" s="97" t="str">
        <f t="shared" si="19"/>
        <v>=$E$83*Arkusz2!$D$9</v>
      </c>
      <c r="E115" s="97" t="str">
        <f t="shared" si="19"/>
        <v>=$F$83*Arkusz2!$E$9</v>
      </c>
      <c r="F115" s="97" t="str">
        <f t="shared" si="19"/>
        <v>=$G$83*Arkusz2!$F$9</v>
      </c>
      <c r="G115" s="97" t="str">
        <f t="shared" si="19"/>
        <v>=$H$83*Arkusz2!$G$9</v>
      </c>
      <c r="H115" s="97" t="str">
        <f t="shared" si="19"/>
        <v>=$I$83*Arkusz2!$H$9</v>
      </c>
      <c r="I115" s="97" t="str">
        <f t="shared" si="19"/>
        <v>=$J$83*Arkusz2!$I$9</v>
      </c>
      <c r="J115" s="97" t="str">
        <f t="shared" si="19"/>
        <v>=$K$83*Arkusz2!$J$9</v>
      </c>
    </row>
    <row r="116" spans="3:10" ht="48.75" thickBot="1" x14ac:dyDescent="0.3">
      <c r="C116" s="97" t="str">
        <f t="shared" ref="C116:J116" si="20">"="&amp;C105&amp;"*Arkusz2!"&amp;K$4</f>
        <v>=$D$84*Arkusz2!$K$8</v>
      </c>
      <c r="D116" s="97" t="str">
        <f t="shared" si="20"/>
        <v>=$E$84*Arkusz2!$L$8</v>
      </c>
      <c r="E116" s="97" t="str">
        <f t="shared" si="20"/>
        <v>=$F$84*Arkusz2!$M$8</v>
      </c>
      <c r="F116" s="97" t="str">
        <f t="shared" si="20"/>
        <v>=$G$84*Arkusz2!$N$8</v>
      </c>
      <c r="G116" s="97" t="str">
        <f t="shared" si="20"/>
        <v>=$H$84*Arkusz2!$O$8</v>
      </c>
      <c r="H116" s="97" t="str">
        <f t="shared" si="20"/>
        <v>=$I$84*Arkusz2!$P$8</v>
      </c>
      <c r="I116" s="97" t="str">
        <f t="shared" si="20"/>
        <v>=$J$84*Arkusz2!$Q$8</v>
      </c>
      <c r="J116" s="97" t="str">
        <f t="shared" si="20"/>
        <v>=$K$84*Arkusz2!$R$8</v>
      </c>
    </row>
    <row r="117" spans="3:10" ht="48" x14ac:dyDescent="0.25">
      <c r="C117" s="97" t="str">
        <f t="shared" ref="C117:J117" si="21">"="&amp;C106&amp;"*Arkusz2!"&amp;K$5</f>
        <v>=$D$85*Arkusz2!$K$9</v>
      </c>
      <c r="D117" s="97" t="str">
        <f t="shared" si="21"/>
        <v>=$E$85*Arkusz2!$L$9</v>
      </c>
      <c r="E117" s="97" t="str">
        <f t="shared" si="21"/>
        <v>=$F$85*Arkusz2!$M$9</v>
      </c>
      <c r="F117" s="97" t="str">
        <f t="shared" si="21"/>
        <v>=$G$85*Arkusz2!$N$9</v>
      </c>
      <c r="G117" s="97" t="str">
        <f t="shared" si="21"/>
        <v>=$H$85*Arkusz2!$O$9</v>
      </c>
      <c r="H117" s="97" t="str">
        <f t="shared" si="21"/>
        <v>=$I$85*Arkusz2!$P$9</v>
      </c>
      <c r="I117" s="97" t="str">
        <f t="shared" si="21"/>
        <v>=$J$85*Arkusz2!$Q$9</v>
      </c>
      <c r="J117" s="97" t="str">
        <f t="shared" si="21"/>
        <v>=$K$85*Arkusz2!$R$9</v>
      </c>
    </row>
  </sheetData>
  <protectedRanges>
    <protectedRange sqref="C45 D47:E47 D49:E49 D51:E51 D53:E53 F46 I46 G48:H48 J48 G50:H50 J50 G52:H53 J52:J53 C85 F86 I86 D87:E87 G88:H88 J88 D89:E89 G90:H90 J90 D91:E91 D93:E93 G92:H93 J92:J93 C96:J96 C107:E108 F109:J110 C111:J112 F113:G113 I113:J113 C114:J117" name="Rozstęp15"/>
    <protectedRange sqref="C40:J44" name="Rozstęp9"/>
    <protectedRange sqref="C55:J56 C95:J95" name="Rozstęp31_1"/>
    <protectedRange sqref="C67:E68 F69:J70 C71:J72 F73:G73 I73:J73 C74:J77" name="Rozstęp37"/>
    <protectedRange sqref="C58:J66 C98:J106" name="Rozstęp33"/>
    <protectedRange sqref="C80:J84" name="Rozstęp9_3"/>
  </protectedRanges>
  <mergeCells count="3">
    <mergeCell ref="A12:A20"/>
    <mergeCell ref="A21:A29"/>
    <mergeCell ref="A30:A38"/>
  </mergeCells>
  <dataValidations count="3">
    <dataValidation allowBlank="1" showErrorMessage="1" sqref="S6 B21:B38 B7:S20" xr:uid="{1F690630-A396-46B1-856A-397067D2B2C8}"/>
    <dataValidation type="whole" allowBlank="1" showInputMessage="1" showErrorMessage="1" sqref="C40:J44" xr:uid="{54339B41-D15C-4338-B5FD-90E57D4A275D}">
      <formula1>1</formula1>
      <formula2>1000000</formula2>
    </dataValidation>
    <dataValidation type="whole" allowBlank="1" showInputMessage="1" showErrorMessage="1" sqref="C58:J66 C55:J55 C98:J106 C95:J95" xr:uid="{5A6B624D-298B-4163-AFCC-7A7F97E03DA5}">
      <formula1>1</formula1>
      <formula2>90000000</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Arkusz1</vt:lpstr>
      <vt:lpstr>Arkusz2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Pracownik</dc:creator>
  <cp:lastModifiedBy>Pracownik</cp:lastModifiedBy>
  <cp:lastPrinted>2023-05-16T10:28:31Z</cp:lastPrinted>
  <dcterms:created xsi:type="dcterms:W3CDTF">2023-05-16T08:19:44Z</dcterms:created>
  <dcterms:modified xsi:type="dcterms:W3CDTF">2023-05-16T13:07:17Z</dcterms:modified>
</cp:coreProperties>
</file>