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0"/>
  <workbookPr/>
  <mc:AlternateContent xmlns:mc="http://schemas.openxmlformats.org/markup-compatibility/2006">
    <mc:Choice Requires="x15">
      <x15ac:absPath xmlns:x15ac="http://schemas.microsoft.com/office/spreadsheetml/2010/11/ac" url="H:\PUBLIKACJE\Miesięczna Informacja Statystyczna\2024 rok_ostateczne\"/>
    </mc:Choice>
  </mc:AlternateContent>
  <xr:revisionPtr revIDLastSave="0" documentId="13_ncr:1_{FC692F9A-2E36-42B1-9BEC-D0EEC58CF20B}" xr6:coauthVersionLast="36" xr6:coauthVersionMax="36" xr10:uidLastSave="{00000000-0000-0000-0000-000000000000}"/>
  <bookViews>
    <workbookView xWindow="0" yWindow="0" windowWidth="13260" windowHeight="9105" xr2:uid="{00000000-000D-0000-FFFF-FFFF00000000}"/>
  </bookViews>
  <sheets>
    <sheet name="Styczeń" sheetId="4" r:id="rId1"/>
  </sheets>
  <definedNames>
    <definedName name="_xlnm.Print_Area" localSheetId="0">Styczeń!$A$1:$G$170</definedName>
  </definedNames>
  <calcPr calcId="191029"/>
</workbook>
</file>

<file path=xl/calcChain.xml><?xml version="1.0" encoding="utf-8"?>
<calcChain xmlns="http://schemas.openxmlformats.org/spreadsheetml/2006/main">
  <c r="F166" i="4" l="1"/>
  <c r="F167" i="4" l="1"/>
  <c r="F168" i="4" l="1"/>
  <c r="C128" i="4"/>
  <c r="D128" i="4"/>
  <c r="C164" i="4" l="1"/>
  <c r="E66" i="4"/>
  <c r="C66" i="4"/>
  <c r="G163" i="4" l="1"/>
  <c r="G162" i="4"/>
  <c r="G68" i="4" l="1"/>
  <c r="G77" i="4" s="1"/>
  <c r="G85" i="4" s="1"/>
  <c r="G93" i="4" s="1"/>
  <c r="G106" i="4" s="1"/>
  <c r="G116" i="4" s="1"/>
  <c r="F68" i="4"/>
  <c r="F77" i="4" s="1"/>
  <c r="F85" i="4" s="1"/>
  <c r="F93" i="4" s="1"/>
  <c r="F106" i="4" s="1"/>
  <c r="F116" i="4" s="1"/>
  <c r="E164" i="4"/>
  <c r="G164" i="4" s="1"/>
  <c r="D164" i="4"/>
  <c r="F163" i="4"/>
  <c r="F162" i="4"/>
  <c r="G160" i="4"/>
  <c r="F160" i="4"/>
  <c r="G159" i="4"/>
  <c r="F159" i="4"/>
  <c r="G158" i="4"/>
  <c r="F158" i="4"/>
  <c r="E156" i="4"/>
  <c r="D156" i="4"/>
  <c r="C156" i="4"/>
  <c r="G155" i="4"/>
  <c r="F155" i="4"/>
  <c r="G154" i="4"/>
  <c r="F154" i="4"/>
  <c r="E152" i="4"/>
  <c r="D152" i="4"/>
  <c r="C152" i="4"/>
  <c r="G151" i="4"/>
  <c r="F151" i="4"/>
  <c r="G150" i="4"/>
  <c r="F150" i="4"/>
  <c r="E148" i="4"/>
  <c r="D148" i="4"/>
  <c r="C148" i="4"/>
  <c r="G147" i="4"/>
  <c r="F147" i="4"/>
  <c r="G146" i="4"/>
  <c r="F146" i="4"/>
  <c r="E144" i="4"/>
  <c r="D144" i="4"/>
  <c r="C144" i="4"/>
  <c r="G143" i="4"/>
  <c r="F143" i="4"/>
  <c r="G142" i="4"/>
  <c r="F142" i="4"/>
  <c r="D140" i="4"/>
  <c r="C140" i="4"/>
  <c r="G139" i="4"/>
  <c r="F139" i="4"/>
  <c r="G138" i="4"/>
  <c r="F138" i="4"/>
  <c r="E136" i="4"/>
  <c r="D136" i="4"/>
  <c r="C136" i="4"/>
  <c r="G135" i="4"/>
  <c r="F135" i="4"/>
  <c r="G134" i="4"/>
  <c r="F134" i="4"/>
  <c r="E132" i="4"/>
  <c r="D132" i="4"/>
  <c r="C132" i="4"/>
  <c r="G131" i="4"/>
  <c r="F131" i="4"/>
  <c r="G130" i="4"/>
  <c r="F130" i="4"/>
  <c r="E128" i="4"/>
  <c r="G127" i="4"/>
  <c r="F127" i="4"/>
  <c r="G126" i="4"/>
  <c r="F126" i="4"/>
  <c r="G124" i="4"/>
  <c r="F124" i="4"/>
  <c r="G123" i="4"/>
  <c r="F123" i="4"/>
  <c r="G122" i="4"/>
  <c r="F122" i="4"/>
  <c r="G119" i="4"/>
  <c r="F119" i="4"/>
  <c r="G118" i="4"/>
  <c r="F118" i="4"/>
  <c r="G111" i="4"/>
  <c r="F111" i="4"/>
  <c r="G110" i="4"/>
  <c r="F110" i="4"/>
  <c r="G109" i="4"/>
  <c r="F109" i="4"/>
  <c r="G108" i="4"/>
  <c r="F108" i="4"/>
  <c r="E107" i="4"/>
  <c r="D107" i="4"/>
  <c r="C107" i="4"/>
  <c r="E101" i="4"/>
  <c r="D101" i="4"/>
  <c r="C101" i="4"/>
  <c r="G100" i="4"/>
  <c r="F100" i="4"/>
  <c r="G99" i="4"/>
  <c r="F99" i="4"/>
  <c r="E97" i="4"/>
  <c r="D97" i="4"/>
  <c r="C97" i="4"/>
  <c r="G96" i="4"/>
  <c r="F96" i="4"/>
  <c r="G95" i="4"/>
  <c r="F95" i="4"/>
  <c r="E88" i="4"/>
  <c r="D88" i="4"/>
  <c r="C88" i="4"/>
  <c r="G87" i="4"/>
  <c r="F87" i="4"/>
  <c r="G86" i="4"/>
  <c r="F86" i="4"/>
  <c r="E80" i="4"/>
  <c r="D80" i="4"/>
  <c r="C80" i="4"/>
  <c r="G79" i="4"/>
  <c r="F79" i="4"/>
  <c r="G78" i="4"/>
  <c r="F78" i="4"/>
  <c r="F76" i="4"/>
  <c r="E76" i="4"/>
  <c r="D76" i="4"/>
  <c r="C76" i="4"/>
  <c r="E75" i="4"/>
  <c r="E83" i="4" s="1"/>
  <c r="E91" i="4" s="1"/>
  <c r="E104" i="4" s="1"/>
  <c r="E114" i="4" s="1"/>
  <c r="C75" i="4"/>
  <c r="C83" i="4" s="1"/>
  <c r="C91" i="4" s="1"/>
  <c r="C104" i="4" s="1"/>
  <c r="C114" i="4" s="1"/>
  <c r="E71" i="4"/>
  <c r="D71" i="4"/>
  <c r="C71" i="4"/>
  <c r="G70" i="4"/>
  <c r="F70" i="4"/>
  <c r="G69" i="4"/>
  <c r="F69" i="4"/>
  <c r="G62" i="4"/>
  <c r="F62" i="4"/>
  <c r="F88" i="4" l="1"/>
  <c r="G136" i="4"/>
  <c r="G120" i="4"/>
  <c r="F144" i="4"/>
  <c r="F140" i="4"/>
  <c r="F107" i="4"/>
  <c r="G128" i="4"/>
  <c r="G144" i="4"/>
  <c r="F80" i="4"/>
  <c r="F128" i="4"/>
  <c r="F164" i="4"/>
  <c r="G101" i="4"/>
  <c r="G71" i="4"/>
  <c r="G61" i="4"/>
  <c r="F61" i="4"/>
  <c r="F156" i="4"/>
  <c r="G132" i="4"/>
  <c r="G140" i="4"/>
  <c r="G152" i="4"/>
  <c r="G80" i="4"/>
  <c r="F101" i="4"/>
  <c r="F71" i="4"/>
  <c r="G97" i="4"/>
  <c r="G107" i="4"/>
  <c r="G148" i="4"/>
  <c r="G156" i="4"/>
  <c r="F120" i="4"/>
  <c r="F132" i="4"/>
  <c r="F148" i="4"/>
  <c r="G88" i="4"/>
  <c r="F97" i="4"/>
  <c r="F136" i="4"/>
  <c r="F152" i="4"/>
</calcChain>
</file>

<file path=xl/sharedStrings.xml><?xml version="1.0" encoding="utf-8"?>
<sst xmlns="http://schemas.openxmlformats.org/spreadsheetml/2006/main" count="158" uniqueCount="91">
  <si>
    <t>Wyszczególnienie</t>
  </si>
  <si>
    <t xml:space="preserve">Przeciętne świadczenie w zł </t>
  </si>
  <si>
    <t>RYCZAŁTY ENERGETYCZNE</t>
  </si>
  <si>
    <t xml:space="preserve">Liczba świadczeń </t>
  </si>
  <si>
    <t>DODATKI KOMBATANCKIE</t>
  </si>
  <si>
    <t>ŚWIADCZENIA PIENIĘŻNE DLA OSÓB DEPORTOWANYCH DO PRACY PRZYMUSOWEJ</t>
  </si>
  <si>
    <t>DODATKI KOMPENSACYJNE</t>
  </si>
  <si>
    <t>ZASIŁKI CHOROBOWE</t>
  </si>
  <si>
    <t>Liczba dni</t>
  </si>
  <si>
    <t xml:space="preserve">Przeciętny zasiłek za 1 dzień w zł </t>
  </si>
  <si>
    <t xml:space="preserve">Przeciętne świadczenie emerytalno-rentowe brutto w zł </t>
  </si>
  <si>
    <t>Liczba zasiłków</t>
  </si>
  <si>
    <t xml:space="preserve">Przeciętna wysokość zasiłku w zł </t>
  </si>
  <si>
    <t>ŚWIADCZENIA PIENIĘŻNE DLA ŻOŁNIERZY ZASTĘPCZEJ SŁUŻBY WOJSKOWEJ</t>
  </si>
  <si>
    <t>ŚWIADCZENIA PIENIĘŻNE DLA CYWILNYCH NIEWIDOMYCH OFIAR DZIAŁAŃ WOJENNYCH</t>
  </si>
  <si>
    <t>Liczba świadczeń</t>
  </si>
  <si>
    <t>ŚWIADCZENIA RENTOWE  DLA INWALIDÓW WOJENNYCH, WOJSKOWYCH I OSÓB REPRESJONOWANYCH</t>
  </si>
  <si>
    <t>ZASIŁKI POGRZEBOWE PO INWALIDACH WOJENNYCH, WOJSKOWYCH I OSÓB REPRESJONOWANYCH</t>
  </si>
  <si>
    <t>DODATKI DLA WETERANA POSZKODOWANEGO</t>
  </si>
  <si>
    <t>RODZICIELSKIE ŚWIADCZENIE UZUPEŁNIAJĄCE</t>
  </si>
  <si>
    <t>DODATKI PIENIĘŻNE DLA INWALIDÓW WOJENNYCH</t>
  </si>
  <si>
    <t xml:space="preserve">Liczba emerytów i rencistów          </t>
  </si>
  <si>
    <t>Kwota wypłat w  zł</t>
  </si>
  <si>
    <t xml:space="preserve">Liczba emerytów i rencistów </t>
  </si>
  <si>
    <t>Kwota wypłat w zł</t>
  </si>
  <si>
    <t xml:space="preserve">JEDNORAZOWE ODSZKODOWANIA </t>
  </si>
  <si>
    <t>styczeń</t>
  </si>
  <si>
    <t>porównanie (wzrost/spadek)</t>
  </si>
  <si>
    <r>
      <t xml:space="preserve">Kwota świadczeń emerytalno-rentowych w zł </t>
    </r>
    <r>
      <rPr>
        <vertAlign val="superscript"/>
        <sz val="11"/>
        <rFont val="Arial"/>
        <family val="2"/>
        <charset val="238"/>
      </rPr>
      <t>a)</t>
    </r>
  </si>
  <si>
    <t>Składka za rolników i domowników w zł</t>
  </si>
  <si>
    <t xml:space="preserve">Składka za pomocników rolnika w zł </t>
  </si>
  <si>
    <t>INFORMACJA O ŚWIADCZENIACH PIENIĘŻNYCH
 Z UBEZPIECZENIA SPOŁECZNEGO ROLNIKÓW</t>
  </si>
  <si>
    <t>OBJAŚNIENIA ZNAKÓW UMOWNYCH</t>
  </si>
  <si>
    <t>Kreska (-) - zjawisko nie wystąpiło</t>
  </si>
  <si>
    <t>Tablica 5. Świadczenia wypłacane z funduszu składkowego</t>
  </si>
  <si>
    <t>TABELA 5. ŚWIADCZENIA WYPŁACANE Z FUNDUSZU SKŁADKOWEGO</t>
  </si>
  <si>
    <r>
      <t xml:space="preserve">Kwota wypłat w  zł </t>
    </r>
    <r>
      <rPr>
        <vertAlign val="superscript"/>
        <sz val="11"/>
        <rFont val="Arial"/>
        <family val="2"/>
        <charset val="238"/>
      </rPr>
      <t>a)</t>
    </r>
  </si>
  <si>
    <r>
      <t xml:space="preserve">Wysokość świadczenia w zł </t>
    </r>
    <r>
      <rPr>
        <vertAlign val="superscript"/>
        <sz val="11"/>
        <rFont val="Arial"/>
        <family val="2"/>
        <charset val="238"/>
      </rPr>
      <t>b)</t>
    </r>
  </si>
  <si>
    <t>ŚWIADCZENIA WYRÓWNAWCZE DLA DZIAŁACZY OPOZYCJI ANTYKOMUNISTYCZNEJ 
ORAZ OSÓB REPRESJONOWANYCH Z POWODÓW POLITYCZNYCH</t>
  </si>
  <si>
    <t>1.</t>
  </si>
  <si>
    <t>2.</t>
  </si>
  <si>
    <t xml:space="preserve">Kwoty wypłat świadczeń emerytalno-rentowych uwzględniają wypłaty bieżące, wyrównania za okresy wsteczne oraz potrącenia. </t>
  </si>
  <si>
    <t>3.</t>
  </si>
  <si>
    <t>4.</t>
  </si>
  <si>
    <t>5.</t>
  </si>
  <si>
    <t>6.</t>
  </si>
  <si>
    <t>Zasiłek macierzyński od 1 stycznia 2016 r. jest świadczeniem z ubezpieczenia emerytalno-rentowego.</t>
  </si>
  <si>
    <t xml:space="preserve">Informacja miesięczna zawiera wstępne dane statystyczne dotyczące wypłaty świadczeń pieniężnych z ubezpieczenia społecznego rolników oraz realizacji zadań zleconych do wypłaty Kasie Rolniczego Ubezpieczenia Społecznego przez budżet państwa. 
</t>
  </si>
  <si>
    <t>7.</t>
  </si>
  <si>
    <t>8.</t>
  </si>
  <si>
    <t>9.</t>
  </si>
  <si>
    <t xml:space="preserve">Świadczeniami z ubezpieczenia emerytalno-rentowego, finansowanymi z Funduszu Emerytalno-Rentowego, są:
- emerytura rolnicza lub renta rolnicza z tytułu niezdolności do pracy;
- renta rolnicza szkoleniowa;
- renta rodzinna;
- emerytura i renta z ubezpieczenia społecznego rolników indywidualnych i członków ich rodzin;
- dodatki do emerytur i rent, o których mowa w pkt 1-4;
- zasiłek pogrzebowy;
- zasiłek macierzyński. 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</si>
  <si>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Łącznie z kwotą świadczeń wyrównawczych za okresy wsteczne i z dopełnieniami wypłaconymi na podstawie art. 7 ust. 2 ustawy z dnia 31 stycznia 2019 r. o rodzicielskim świadczeniu uzupełniającym.</t>
    </r>
  </si>
  <si>
    <r>
      <rPr>
        <vertAlign val="superscript"/>
        <sz val="9"/>
        <rFont val="Arial"/>
        <family val="2"/>
        <charset val="238"/>
      </rPr>
      <t>b)</t>
    </r>
    <r>
      <rPr>
        <sz val="9"/>
        <rFont val="Arial"/>
        <family val="2"/>
        <charset val="238"/>
      </rPr>
      <t xml:space="preserve"> Zgodnie z art. 7 ust. 1 ustawy z dnia 31 stycznia 2019 r. o rodzicielskim świadczeniu uzupełniającym.</t>
    </r>
  </si>
  <si>
    <t>TABELA 2. EMERYTURY I RENTY WYPŁACANE Z FUNDUSZU EMERYTALNO- RENTOWEGO</t>
  </si>
  <si>
    <t>TABELA 4. ZASIŁKI MACIERZYŃSKIE WYPŁACANE Z FUNDUSZU EMERYTALNO-RENTOWEGO</t>
  </si>
  <si>
    <t>W informacji zamieszczono następujące tabele:</t>
  </si>
  <si>
    <t>Tablica 2. Emerytury i renty wypłacane z funduszu emerytalno-rentowego</t>
  </si>
  <si>
    <t xml:space="preserve">Tablica 1. Emerytury i renty ogółem </t>
  </si>
  <si>
    <t>Tablica 4. Zasiłki macierzyńskie wypłacane z funduszu emerytalno-rentowego</t>
  </si>
  <si>
    <t>Tablica 3. Zasiłki pogrzebowe wypłacane z funduszu emerytalno-rentowego</t>
  </si>
  <si>
    <t>Znak (x)  - wypełnienie pozycji jest niemożliwe i niecelowe</t>
  </si>
  <si>
    <t>UWAGI WSTĘPNE</t>
  </si>
  <si>
    <t>Dane dotyczące składki na ubezpieczenie zdrowotne obejmują informacje statystyczne dotyczące realizowanych przez KRUS zadań na podstawie ustawy z dnia 27 sierpnia 2004 r. o świadczeniach opieki zdrowotnej finansowanych ze środków publicznych.</t>
  </si>
  <si>
    <t>Świadczeniami z ubezpieczenia wypadkowego, chorobowego i macierzyńskiego, finansowanymi z Funduszu Składkowego, są:
- jednorazowe odszkodowanie z tytułu stałego lub długotrwałego uszczerbku na zdrowiu albo śmierci wskutek wypadku przy pracy
  rolniczej lub rolniczej choroby zawodowej;
- zasiłek chorobowy.</t>
  </si>
  <si>
    <r>
      <rPr>
        <vertAlign val="superscript"/>
        <sz val="9"/>
        <rFont val="Arial"/>
        <family val="2"/>
        <charset val="238"/>
      </rPr>
      <t>a)</t>
    </r>
    <r>
      <rPr>
        <sz val="9"/>
        <rFont val="Arial"/>
        <family val="2"/>
        <charset val="238"/>
      </rPr>
      <t xml:space="preserve"> Bez jednorazowych świadczeń pieniężnych wypłacanych zgodnie z ustawą z dnia 4 kwietnia 2019 r. o jednorazowym świadczeniu pieniężnym dla emerytów i rencistów w 2019 r.</t>
    </r>
  </si>
  <si>
    <t>TABELA 1. EMERYTURY I RENTY OGÓŁEM</t>
  </si>
  <si>
    <t>OGÓŁEM, z tego:</t>
  </si>
  <si>
    <t>Składka od emerytów i rencistów w  zł</t>
  </si>
  <si>
    <t xml:space="preserve">                          KASA ROLNICZEGO UBEZPIECZENIA SPOŁECZNEGO</t>
  </si>
  <si>
    <t>grudzień</t>
  </si>
  <si>
    <t xml:space="preserve">Przeciętne świadczenie  w zł </t>
  </si>
  <si>
    <t>Dane dotyczące emerytur i rent realizowanych przez Kasę Rolniczego Ubezpieczenia Społecznego uwzgledniają wypłaty emerytur 
i rent finasowanych z Funduszu Emerytalno – Rentowego, świadczeń finansowanych z budżetu państwa a zleconych do wypłaty KRUS oraz świadczeń finansowanych z Funduszu Ubezpieczeń Społecznych.</t>
  </si>
  <si>
    <r>
      <t>a)</t>
    </r>
    <r>
      <rPr>
        <sz val="9"/>
        <rFont val="Arial"/>
        <family val="2"/>
        <charset val="238"/>
      </rPr>
      <t xml:space="preserve"> Bez wypłat z innych systemów ubezpieczeniowych w przypadku zbiegu uprawnień do świadczeń z tych systemów z uprawnieniami do świadczeń z funduszu 
emerytalno-rentowego, bez jednorazowych świadczeń pieniężnych, lecz z wypłatami dokonywanymi w związku z zatrudnieniem poza rolnictwem, czynną służbą wojskową i działalnością kombatancką (art. 25 ust. 2a ustawy o ubezpieczeniu społecznym rolników).</t>
    </r>
  </si>
  <si>
    <t>TABELA 3. ZASIŁKI POGRZEBOWE WYPŁACANE Z FUNDUSZU EMERYTALNO- RENTOWEGO</t>
  </si>
  <si>
    <t>TABELA 6. PRZYPIS SKŁADEK NA UBEZPIECZENIE ZDROWOTNE</t>
  </si>
  <si>
    <t>Wysokość świadczenia w zł</t>
  </si>
  <si>
    <t>Działy specjalne produkcji rolnej w zł</t>
  </si>
  <si>
    <t>Liczba osób</t>
  </si>
  <si>
    <t>2023 rok</t>
  </si>
  <si>
    <t>TABELA 7. ŚWIADCZENIA ZLECONE DO WYPŁATY KASIE ROLNICZEGO UBEZPIECZENIA SPOŁECZNEGO</t>
  </si>
  <si>
    <t>Tablica 7. Świadczenia zlecone do wypłaty Kasie Rolniczego Ubepieczenia Społecznego</t>
  </si>
  <si>
    <t xml:space="preserve">Tablica 6. Przypis składek na ubezpieczenie zdrowotne </t>
  </si>
  <si>
    <t>2024 rok</t>
  </si>
  <si>
    <t>STYCZEŃ 2024 ROK</t>
  </si>
  <si>
    <t>Warszawa 2024 rok</t>
  </si>
  <si>
    <t>Dane opracowane są na podstawie meldunków statystycznych opracowanych przez jednostki organizacyjne Kasy 
za styczeń 2024 r.</t>
  </si>
  <si>
    <t>stycznia 2024 r. 
z 
grudniem 2023 r.</t>
  </si>
  <si>
    <t>stycznia 2024 r. 
ze
styczniem 2023 r.</t>
  </si>
  <si>
    <t>ŚWIADCZENIA PIENIĘŻNE Z TYTUŁU PEŁNIENIA FUNKCJI SOŁTYSA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</si>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</sst>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\ _z_ł_-;\-* #,##0\ _z_ł_-;_-* &quot;-&quot;\ _z_ł_-;_-@_-"/>
    <numFmt numFmtId="164" formatCode="#,##0.0"/>
    <numFmt numFmtId="165" formatCode="#,##0.00000"/>
    <numFmt numFmtId="166" formatCode="0.000"/>
  </numFmts>
  <fonts count="17">
    <font>
      <sz val="10"/>
      <name val="Arial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name val="Times New Roman CE"/>
      <family val="1"/>
      <charset val="238"/>
    </font>
    <font>
      <sz val="14"/>
      <name val="Arial"/>
      <family val="2"/>
      <charset val="238"/>
    </font>
    <font>
      <vertAlign val="superscript"/>
      <sz val="11"/>
      <name val="Arial"/>
      <family val="2"/>
      <charset val="238"/>
    </font>
    <font>
      <sz val="11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sz val="11"/>
      <name val="Arial CE"/>
      <charset val="238"/>
    </font>
    <font>
      <sz val="11"/>
      <color theme="1"/>
      <name val="Century Gothic"/>
      <family val="2"/>
      <charset val="238"/>
      <scheme val="minor"/>
    </font>
    <font>
      <sz val="16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vertAlign val="superscript"/>
      <sz val="9"/>
      <name val="Arial"/>
      <family val="2"/>
      <charset val="238"/>
    </font>
    <font>
      <sz val="9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0" fillId="0" borderId="0"/>
    <xf numFmtId="0" fontId="14" fillId="0" borderId="0"/>
    <xf numFmtId="0" fontId="7" fillId="0" borderId="0"/>
  </cellStyleXfs>
  <cellXfs count="135">
    <xf numFmtId="0" fontId="0" fillId="0" borderId="0" xfId="0"/>
    <xf numFmtId="4" fontId="6" fillId="0" borderId="4" xfId="0" applyNumberFormat="1" applyFont="1" applyBorder="1" applyAlignment="1">
      <alignment vertical="center"/>
    </xf>
    <xf numFmtId="10" fontId="2" fillId="0" borderId="0" xfId="1" applyNumberFormat="1" applyFont="1"/>
    <xf numFmtId="10" fontId="6" fillId="0" borderId="6" xfId="1" applyNumberFormat="1" applyFont="1" applyBorder="1" applyAlignment="1">
      <alignment vertical="center"/>
    </xf>
    <xf numFmtId="10" fontId="6" fillId="0" borderId="10" xfId="1" applyNumberFormat="1" applyFont="1" applyBorder="1" applyAlignment="1">
      <alignment vertical="center"/>
    </xf>
    <xf numFmtId="0" fontId="7" fillId="0" borderId="0" xfId="4"/>
    <xf numFmtId="0" fontId="1" fillId="0" borderId="0" xfId="4" applyFont="1" applyAlignment="1">
      <alignment vertical="center"/>
    </xf>
    <xf numFmtId="0" fontId="2" fillId="0" borderId="0" xfId="4" applyFont="1" applyAlignment="1">
      <alignment vertical="center"/>
    </xf>
    <xf numFmtId="0" fontId="2" fillId="0" borderId="0" xfId="4" applyFont="1"/>
    <xf numFmtId="0" fontId="6" fillId="0" borderId="1" xfId="4" applyFont="1" applyBorder="1" applyAlignment="1">
      <alignment horizontal="center" vertical="center" wrapText="1"/>
    </xf>
    <xf numFmtId="3" fontId="6" fillId="0" borderId="5" xfId="4" applyNumberFormat="1" applyFont="1" applyBorder="1" applyAlignment="1">
      <alignment vertical="center"/>
    </xf>
    <xf numFmtId="3" fontId="6" fillId="0" borderId="4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vertical="center"/>
    </xf>
    <xf numFmtId="3" fontId="2" fillId="0" borderId="0" xfId="4" applyNumberFormat="1" applyFont="1"/>
    <xf numFmtId="166" fontId="2" fillId="0" borderId="0" xfId="4" applyNumberFormat="1" applyFont="1"/>
    <xf numFmtId="4" fontId="6" fillId="0" borderId="5" xfId="4" applyNumberFormat="1" applyFont="1" applyBorder="1" applyAlignment="1">
      <alignment vertical="center"/>
    </xf>
    <xf numFmtId="4" fontId="6" fillId="0" borderId="4" xfId="4" applyNumberFormat="1" applyFont="1" applyBorder="1" applyAlignment="1">
      <alignment vertical="center"/>
    </xf>
    <xf numFmtId="2" fontId="2" fillId="0" borderId="0" xfId="4" applyNumberFormat="1" applyFont="1" applyAlignment="1">
      <alignment horizontal="left" indent="5"/>
    </xf>
    <xf numFmtId="4" fontId="6" fillId="0" borderId="12" xfId="4" applyNumberFormat="1" applyFont="1" applyBorder="1" applyAlignment="1">
      <alignment vertical="center"/>
    </xf>
    <xf numFmtId="4" fontId="6" fillId="0" borderId="7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vertical="center"/>
    </xf>
    <xf numFmtId="0" fontId="2" fillId="0" borderId="0" xfId="4" applyFont="1" applyAlignment="1">
      <alignment horizontal="left" indent="1"/>
    </xf>
    <xf numFmtId="4" fontId="2" fillId="0" borderId="0" xfId="4" applyNumberFormat="1" applyFont="1"/>
    <xf numFmtId="4" fontId="6" fillId="0" borderId="12" xfId="4" applyNumberFormat="1" applyFont="1" applyBorder="1" applyAlignment="1">
      <alignment horizontal="right" vertical="center"/>
    </xf>
    <xf numFmtId="4" fontId="6" fillId="0" borderId="7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horizontal="right" vertical="center"/>
    </xf>
    <xf numFmtId="10" fontId="6" fillId="0" borderId="10" xfId="4" applyNumberFormat="1" applyFont="1" applyBorder="1" applyAlignment="1">
      <alignment vertical="center"/>
    </xf>
    <xf numFmtId="10" fontId="6" fillId="0" borderId="4" xfId="4" applyNumberFormat="1" applyFont="1" applyBorder="1" applyAlignment="1">
      <alignment horizontal="right" vertical="center"/>
    </xf>
    <xf numFmtId="10" fontId="6" fillId="0" borderId="6" xfId="4" applyNumberFormat="1" applyFont="1" applyBorder="1" applyAlignment="1">
      <alignment vertical="center"/>
    </xf>
    <xf numFmtId="10" fontId="6" fillId="0" borderId="7" xfId="4" applyNumberFormat="1" applyFont="1" applyBorder="1" applyAlignment="1">
      <alignment horizontal="right" vertical="center"/>
    </xf>
    <xf numFmtId="3" fontId="9" fillId="0" borderId="4" xfId="4" applyNumberFormat="1" applyFont="1" applyFill="1" applyBorder="1" applyAlignment="1">
      <alignment horizontal="right" vertical="center"/>
    </xf>
    <xf numFmtId="164" fontId="2" fillId="0" borderId="0" xfId="4" applyNumberFormat="1" applyFont="1"/>
    <xf numFmtId="4" fontId="9" fillId="0" borderId="7" xfId="4" applyNumberFormat="1" applyFont="1" applyFill="1" applyBorder="1" applyAlignment="1">
      <alignment horizontal="right" vertical="center"/>
    </xf>
    <xf numFmtId="164" fontId="16" fillId="0" borderId="0" xfId="4" applyNumberFormat="1" applyFont="1" applyBorder="1" applyAlignment="1">
      <alignment vertical="top"/>
    </xf>
    <xf numFmtId="4" fontId="16" fillId="0" borderId="0" xfId="4" applyNumberFormat="1" applyFont="1" applyBorder="1" applyAlignment="1">
      <alignment vertical="top"/>
    </xf>
    <xf numFmtId="3" fontId="6" fillId="0" borderId="4" xfId="4" applyNumberFormat="1" applyFont="1" applyBorder="1"/>
    <xf numFmtId="4" fontId="6" fillId="0" borderId="4" xfId="4" applyNumberFormat="1" applyFont="1" applyBorder="1"/>
    <xf numFmtId="4" fontId="6" fillId="0" borderId="7" xfId="4" applyNumberFormat="1" applyFont="1" applyBorder="1"/>
    <xf numFmtId="4" fontId="6" fillId="0" borderId="6" xfId="4" applyNumberFormat="1" applyFont="1" applyBorder="1" applyAlignment="1">
      <alignment horizontal="right" vertical="center"/>
    </xf>
    <xf numFmtId="4" fontId="6" fillId="0" borderId="4" xfId="4" applyNumberFormat="1" applyFont="1" applyBorder="1" applyAlignment="1">
      <alignment horizontal="right" vertical="center"/>
    </xf>
    <xf numFmtId="2" fontId="2" fillId="0" borderId="0" xfId="4" applyNumberFormat="1" applyFont="1"/>
    <xf numFmtId="4" fontId="2" fillId="0" borderId="0" xfId="4" applyNumberFormat="1" applyFont="1" applyBorder="1"/>
    <xf numFmtId="0" fontId="2" fillId="0" borderId="0" xfId="4" applyFont="1" applyBorder="1"/>
    <xf numFmtId="0" fontId="4" fillId="0" borderId="0" xfId="4" applyFont="1" applyAlignment="1">
      <alignment wrapText="1"/>
    </xf>
    <xf numFmtId="0" fontId="2" fillId="0" borderId="0" xfId="4" applyFont="1" applyAlignment="1">
      <alignment wrapText="1"/>
    </xf>
    <xf numFmtId="0" fontId="2" fillId="0" borderId="0" xfId="4" applyFont="1" applyBorder="1" applyAlignment="1">
      <alignment wrapText="1"/>
    </xf>
    <xf numFmtId="3" fontId="6" fillId="0" borderId="4" xfId="4" quotePrefix="1" applyNumberFormat="1" applyFont="1" applyBorder="1" applyAlignment="1">
      <alignment horizontal="right" vertical="center"/>
    </xf>
    <xf numFmtId="4" fontId="6" fillId="0" borderId="4" xfId="4" quotePrefix="1" applyNumberFormat="1" applyFont="1" applyBorder="1" applyAlignment="1">
      <alignment horizontal="right" vertical="center"/>
    </xf>
    <xf numFmtId="0" fontId="6" fillId="0" borderId="4" xfId="4" applyFont="1" applyBorder="1" applyAlignment="1">
      <alignment vertical="center"/>
    </xf>
    <xf numFmtId="165" fontId="2" fillId="0" borderId="0" xfId="4" applyNumberFormat="1" applyFont="1"/>
    <xf numFmtId="4" fontId="6" fillId="0" borderId="4" xfId="4" applyNumberFormat="1" applyFont="1" applyFill="1" applyBorder="1" applyAlignment="1">
      <alignment vertical="center"/>
    </xf>
    <xf numFmtId="4" fontId="6" fillId="0" borderId="4" xfId="4" quotePrefix="1" applyNumberFormat="1" applyFont="1" applyFill="1" applyBorder="1" applyAlignment="1">
      <alignment horizontal="right" vertical="center"/>
    </xf>
    <xf numFmtId="10" fontId="6" fillId="0" borderId="0" xfId="4" applyNumberFormat="1" applyFont="1" applyBorder="1" applyAlignment="1">
      <alignment horizontal="right" vertical="center"/>
    </xf>
    <xf numFmtId="0" fontId="2" fillId="0" borderId="0" xfId="4" applyFont="1" applyAlignment="1">
      <alignment vertical="top"/>
    </xf>
    <xf numFmtId="0" fontId="2" fillId="0" borderId="0" xfId="4" applyFont="1" applyAlignment="1">
      <alignment horizontal="left" vertical="center"/>
    </xf>
    <xf numFmtId="0" fontId="16" fillId="0" borderId="0" xfId="4" applyFont="1" applyBorder="1" applyAlignment="1">
      <alignment horizontal="left" vertical="top"/>
    </xf>
    <xf numFmtId="0" fontId="15" fillId="0" borderId="0" xfId="4" applyFont="1" applyBorder="1" applyAlignment="1">
      <alignment horizontal="left" vertical="top" wrapText="1"/>
    </xf>
    <xf numFmtId="0" fontId="6" fillId="0" borderId="0" xfId="4" applyFont="1" applyBorder="1" applyAlignment="1">
      <alignment horizontal="left" vertical="center" wrapText="1"/>
    </xf>
    <xf numFmtId="4" fontId="6" fillId="0" borderId="0" xfId="4" applyNumberFormat="1" applyFont="1" applyBorder="1" applyAlignment="1">
      <alignment horizontal="right" vertical="center"/>
    </xf>
    <xf numFmtId="10" fontId="6" fillId="0" borderId="0" xfId="4" applyNumberFormat="1" applyFont="1" applyBorder="1" applyAlignment="1">
      <alignment vertical="center"/>
    </xf>
    <xf numFmtId="0" fontId="6" fillId="0" borderId="0" xfId="4" applyFont="1" applyBorder="1" applyAlignment="1">
      <alignment horizontal="left" wrapText="1"/>
    </xf>
    <xf numFmtId="4" fontId="6" fillId="0" borderId="0" xfId="4" applyNumberFormat="1" applyFont="1" applyBorder="1"/>
    <xf numFmtId="0" fontId="15" fillId="0" borderId="0" xfId="4" applyFont="1" applyAlignment="1">
      <alignment horizontal="left" vertical="top" wrapText="1"/>
    </xf>
    <xf numFmtId="0" fontId="11" fillId="0" borderId="0" xfId="4" applyFont="1" applyAlignment="1"/>
    <xf numFmtId="10" fontId="6" fillId="0" borderId="6" xfId="4" applyNumberFormat="1" applyFont="1" applyBorder="1" applyAlignment="1">
      <alignment horizontal="right" vertical="center"/>
    </xf>
    <xf numFmtId="41" fontId="6" fillId="0" borderId="4" xfId="4" applyNumberFormat="1" applyFont="1" applyBorder="1" applyAlignment="1">
      <alignment horizontal="right" vertical="center"/>
    </xf>
    <xf numFmtId="41" fontId="6" fillId="0" borderId="4" xfId="4" quotePrefix="1" applyNumberFormat="1" applyFont="1" applyFill="1" applyBorder="1" applyAlignment="1">
      <alignment horizontal="right" vertical="center"/>
    </xf>
    <xf numFmtId="2" fontId="2" fillId="0" borderId="0" xfId="4" applyNumberFormat="1" applyFont="1" applyAlignment="1">
      <alignment vertical="center"/>
    </xf>
    <xf numFmtId="4" fontId="2" fillId="0" borderId="0" xfId="4" applyNumberFormat="1" applyFont="1" applyBorder="1" applyAlignment="1">
      <alignment vertical="center"/>
    </xf>
    <xf numFmtId="4" fontId="2" fillId="0" borderId="0" xfId="4" applyNumberFormat="1" applyFont="1" applyAlignment="1">
      <alignment vertical="center"/>
    </xf>
    <xf numFmtId="4" fontId="6" fillId="0" borderId="6" xfId="4" applyNumberFormat="1" applyFont="1" applyBorder="1" applyAlignment="1">
      <alignment vertical="center"/>
    </xf>
    <xf numFmtId="10" fontId="2" fillId="0" borderId="0" xfId="4" applyNumberFormat="1" applyFont="1" applyBorder="1" applyAlignment="1">
      <alignment vertical="center"/>
    </xf>
    <xf numFmtId="4" fontId="2" fillId="0" borderId="0" xfId="4" applyNumberFormat="1" applyFont="1" applyBorder="1" applyAlignment="1">
      <alignment horizontal="right" vertical="center"/>
    </xf>
    <xf numFmtId="10" fontId="3" fillId="0" borderId="0" xfId="4" applyNumberFormat="1" applyFont="1" applyBorder="1" applyAlignment="1">
      <alignment horizontal="right" vertical="center"/>
    </xf>
    <xf numFmtId="4" fontId="6" fillId="0" borderId="10" xfId="4" applyNumberFormat="1" applyFont="1" applyBorder="1" applyAlignment="1">
      <alignment vertical="center"/>
    </xf>
    <xf numFmtId="4" fontId="3" fillId="0" borderId="0" xfId="4" applyNumberFormat="1" applyFont="1" applyBorder="1" applyAlignment="1">
      <alignment horizontal="right" vertical="center"/>
    </xf>
    <xf numFmtId="0" fontId="11" fillId="0" borderId="0" xfId="4" applyFont="1" applyAlignment="1">
      <alignment horizontal="left" wrapText="1"/>
    </xf>
    <xf numFmtId="0" fontId="12" fillId="0" borderId="0" xfId="4" applyFont="1" applyAlignment="1">
      <alignment horizontal="center" wrapText="1"/>
    </xf>
    <xf numFmtId="0" fontId="12" fillId="0" borderId="0" xfId="4" applyFont="1" applyAlignment="1">
      <alignment horizontal="center"/>
    </xf>
    <xf numFmtId="0" fontId="11" fillId="0" borderId="0" xfId="4" applyFont="1" applyAlignment="1">
      <alignment horizontal="center"/>
    </xf>
    <xf numFmtId="0" fontId="13" fillId="0" borderId="0" xfId="4" applyFont="1" applyBorder="1" applyAlignment="1">
      <alignment horizontal="center" vertical="center"/>
    </xf>
    <xf numFmtId="0" fontId="1" fillId="3" borderId="0" xfId="4" applyFont="1" applyFill="1" applyAlignment="1">
      <alignment horizontal="left" vertical="center"/>
    </xf>
    <xf numFmtId="0" fontId="2" fillId="0" borderId="0" xfId="4" applyFont="1" applyAlignment="1">
      <alignment horizontal="left" vertical="top" wrapText="1"/>
    </xf>
    <xf numFmtId="0" fontId="2" fillId="0" borderId="0" xfId="4" applyFont="1" applyAlignment="1">
      <alignment horizontal="left" vertical="center"/>
    </xf>
    <xf numFmtId="0" fontId="2" fillId="0" borderId="0" xfId="4" applyFont="1" applyAlignment="1">
      <alignment horizontal="justify" vertical="top" wrapText="1"/>
    </xf>
    <xf numFmtId="0" fontId="1" fillId="3" borderId="11" xfId="4" applyFont="1" applyFill="1" applyBorder="1" applyAlignment="1">
      <alignment horizontal="left" vertical="center"/>
    </xf>
    <xf numFmtId="0" fontId="8" fillId="2" borderId="13" xfId="4" applyFont="1" applyFill="1" applyBorder="1" applyAlignment="1">
      <alignment horizontal="center" vertical="center" wrapText="1"/>
    </xf>
    <xf numFmtId="0" fontId="8" fillId="2" borderId="14" xfId="4" applyFont="1" applyFill="1" applyBorder="1" applyAlignment="1">
      <alignment horizontal="center" vertical="center" wrapText="1"/>
    </xf>
    <xf numFmtId="0" fontId="8" fillId="2" borderId="5" xfId="4" applyFont="1" applyFill="1" applyBorder="1" applyAlignment="1">
      <alignment horizontal="center" vertical="center" wrapText="1"/>
    </xf>
    <xf numFmtId="0" fontId="8" fillId="2" borderId="6" xfId="4" applyFont="1" applyFill="1" applyBorder="1" applyAlignment="1">
      <alignment horizontal="center" vertical="center" wrapText="1"/>
    </xf>
    <xf numFmtId="0" fontId="8" fillId="2" borderId="12" xfId="4" applyFont="1" applyFill="1" applyBorder="1" applyAlignment="1">
      <alignment horizontal="center" vertical="center" wrapText="1"/>
    </xf>
    <xf numFmtId="0" fontId="8" fillId="2" borderId="10" xfId="4" applyFont="1" applyFill="1" applyBorder="1" applyAlignment="1">
      <alignment horizontal="center" vertical="center" wrapText="1"/>
    </xf>
    <xf numFmtId="0" fontId="8" fillId="2" borderId="2" xfId="4" applyFont="1" applyFill="1" applyBorder="1" applyAlignment="1">
      <alignment horizontal="center" vertical="center" wrapText="1"/>
    </xf>
    <xf numFmtId="0" fontId="8" fillId="2" borderId="8" xfId="4" applyFont="1" applyFill="1" applyBorder="1" applyAlignment="1">
      <alignment horizontal="center" vertical="center" wrapText="1"/>
    </xf>
    <xf numFmtId="0" fontId="8" fillId="2" borderId="9" xfId="4" applyFont="1" applyFill="1" applyBorder="1" applyAlignment="1">
      <alignment horizontal="center" vertical="center" wrapText="1"/>
    </xf>
    <xf numFmtId="0" fontId="6" fillId="0" borderId="3" xfId="4" applyFont="1" applyBorder="1" applyAlignment="1">
      <alignment horizontal="center" vertical="center" wrapText="1"/>
    </xf>
    <xf numFmtId="0" fontId="6" fillId="0" borderId="7" xfId="4" applyFont="1" applyBorder="1" applyAlignment="1">
      <alignment horizontal="center" vertical="center" wrapText="1"/>
    </xf>
    <xf numFmtId="0" fontId="6" fillId="0" borderId="2" xfId="4" applyFont="1" applyBorder="1" applyAlignment="1">
      <alignment horizontal="center" vertical="center" wrapText="1"/>
    </xf>
    <xf numFmtId="0" fontId="6" fillId="0" borderId="8" xfId="4" applyFont="1" applyBorder="1" applyAlignment="1">
      <alignment horizontal="center" vertical="center" wrapText="1"/>
    </xf>
    <xf numFmtId="0" fontId="6" fillId="0" borderId="13" xfId="4" applyFont="1" applyBorder="1" applyAlignment="1">
      <alignment horizontal="left" vertical="center" wrapText="1"/>
    </xf>
    <xf numFmtId="0" fontId="6" fillId="0" borderId="14" xfId="4" applyFont="1" applyBorder="1" applyAlignment="1">
      <alignment horizontal="left" vertical="center" wrapText="1"/>
    </xf>
    <xf numFmtId="0" fontId="6" fillId="0" borderId="12" xfId="4" applyFont="1" applyBorder="1" applyAlignment="1">
      <alignment horizontal="left" vertical="center" wrapText="1"/>
    </xf>
    <xf numFmtId="0" fontId="6" fillId="0" borderId="10" xfId="4" applyFont="1" applyBorder="1" applyAlignment="1">
      <alignment horizontal="left" vertical="center" wrapText="1"/>
    </xf>
    <xf numFmtId="0" fontId="16" fillId="0" borderId="15" xfId="4" applyFont="1" applyBorder="1" applyAlignment="1">
      <alignment horizontal="left" vertical="top" wrapText="1"/>
    </xf>
    <xf numFmtId="0" fontId="6" fillId="0" borderId="5" xfId="4" applyFont="1" applyBorder="1" applyAlignment="1">
      <alignment horizontal="left" vertical="center" wrapText="1"/>
    </xf>
    <xf numFmtId="0" fontId="6" fillId="0" borderId="6" xfId="4" applyFont="1" applyBorder="1" applyAlignment="1">
      <alignment horizontal="left" vertical="center" wrapText="1"/>
    </xf>
    <xf numFmtId="0" fontId="15" fillId="0" borderId="15" xfId="4" applyFont="1" applyBorder="1" applyAlignment="1">
      <alignment horizontal="left" vertical="top" wrapText="1"/>
    </xf>
    <xf numFmtId="0" fontId="8" fillId="0" borderId="13" xfId="4" applyFont="1" applyBorder="1" applyAlignment="1">
      <alignment horizontal="center"/>
    </xf>
    <xf numFmtId="0" fontId="8" fillId="0" borderId="15" xfId="4" applyFont="1" applyBorder="1" applyAlignment="1">
      <alignment horizontal="center"/>
    </xf>
    <xf numFmtId="0" fontId="8" fillId="0" borderId="14" xfId="4" applyFont="1" applyBorder="1" applyAlignment="1">
      <alignment horizontal="center"/>
    </xf>
    <xf numFmtId="0" fontId="6" fillId="0" borderId="5" xfId="4" applyFont="1" applyBorder="1" applyAlignment="1">
      <alignment horizontal="left" wrapText="1"/>
    </xf>
    <xf numFmtId="0" fontId="6" fillId="0" borderId="6" xfId="4" applyFont="1" applyBorder="1" applyAlignment="1">
      <alignment horizontal="left" wrapText="1"/>
    </xf>
    <xf numFmtId="0" fontId="8" fillId="0" borderId="5" xfId="4" applyFont="1" applyBorder="1" applyAlignment="1">
      <alignment horizontal="center"/>
    </xf>
    <xf numFmtId="0" fontId="8" fillId="0" borderId="0" xfId="4" applyFont="1" applyBorder="1" applyAlignment="1">
      <alignment horizontal="center"/>
    </xf>
    <xf numFmtId="0" fontId="8" fillId="0" borderId="6" xfId="4" applyFont="1" applyBorder="1" applyAlignment="1">
      <alignment horizontal="center"/>
    </xf>
    <xf numFmtId="0" fontId="6" fillId="0" borderId="13" xfId="4" applyFont="1" applyBorder="1" applyAlignment="1">
      <alignment horizontal="left" vertical="center"/>
    </xf>
    <xf numFmtId="0" fontId="6" fillId="0" borderId="14" xfId="4" applyFont="1" applyBorder="1" applyAlignment="1">
      <alignment horizontal="left" vertical="center"/>
    </xf>
    <xf numFmtId="0" fontId="6" fillId="0" borderId="5" xfId="4" applyFont="1" applyFill="1" applyBorder="1" applyAlignment="1">
      <alignment horizontal="left" vertical="center" wrapText="1"/>
    </xf>
    <xf numFmtId="0" fontId="6" fillId="0" borderId="6" xfId="4" applyFont="1" applyFill="1" applyBorder="1" applyAlignment="1">
      <alignment horizontal="left" vertical="center" wrapText="1"/>
    </xf>
    <xf numFmtId="0" fontId="6" fillId="0" borderId="12" xfId="4" applyFont="1" applyBorder="1" applyAlignment="1">
      <alignment horizontal="left" wrapText="1"/>
    </xf>
    <xf numFmtId="0" fontId="6" fillId="0" borderId="10" xfId="4" applyFont="1" applyBorder="1" applyAlignment="1">
      <alignment horizontal="left" wrapText="1"/>
    </xf>
    <xf numFmtId="0" fontId="8" fillId="0" borderId="13" xfId="4" applyFont="1" applyBorder="1" applyAlignment="1">
      <alignment horizontal="center" vertical="center"/>
    </xf>
    <xf numFmtId="0" fontId="8" fillId="0" borderId="15" xfId="4" applyFont="1" applyBorder="1" applyAlignment="1">
      <alignment horizontal="center" vertical="center"/>
    </xf>
    <xf numFmtId="0" fontId="8" fillId="0" borderId="14" xfId="4" applyFont="1" applyBorder="1" applyAlignment="1">
      <alignment horizontal="center" vertical="center"/>
    </xf>
    <xf numFmtId="0" fontId="8" fillId="0" borderId="5" xfId="4" applyFont="1" applyBorder="1" applyAlignment="1">
      <alignment horizontal="center" vertical="center"/>
    </xf>
    <xf numFmtId="0" fontId="8" fillId="0" borderId="0" xfId="4" applyFont="1" applyBorder="1" applyAlignment="1">
      <alignment horizontal="center" vertical="center"/>
    </xf>
    <xf numFmtId="0" fontId="8" fillId="0" borderId="6" xfId="4" applyFont="1" applyBorder="1" applyAlignment="1">
      <alignment horizontal="center" vertical="center"/>
    </xf>
    <xf numFmtId="4" fontId="8" fillId="0" borderId="5" xfId="4" applyNumberFormat="1" applyFont="1" applyBorder="1" applyAlignment="1">
      <alignment horizontal="center" vertical="center"/>
    </xf>
    <xf numFmtId="4" fontId="8" fillId="0" borderId="0" xfId="4" applyNumberFormat="1" applyFont="1" applyBorder="1" applyAlignment="1">
      <alignment horizontal="center" vertical="center"/>
    </xf>
    <xf numFmtId="4" fontId="8" fillId="0" borderId="6" xfId="4" applyNumberFormat="1" applyFont="1" applyBorder="1" applyAlignment="1">
      <alignment horizontal="center" vertical="center"/>
    </xf>
    <xf numFmtId="0" fontId="16" fillId="0" borderId="15" xfId="4" applyFont="1" applyBorder="1" applyAlignment="1">
      <alignment horizontal="left" vertical="center" wrapText="1"/>
    </xf>
    <xf numFmtId="0" fontId="16" fillId="0" borderId="0" xfId="4" applyFont="1" applyAlignment="1">
      <alignment horizontal="left" vertical="top"/>
    </xf>
    <xf numFmtId="0" fontId="8" fillId="0" borderId="5" xfId="4" applyFont="1" applyBorder="1" applyAlignment="1">
      <alignment horizontal="center" vertical="center" wrapText="1"/>
    </xf>
    <xf numFmtId="0" fontId="8" fillId="0" borderId="0" xfId="4" applyFont="1" applyBorder="1" applyAlignment="1">
      <alignment horizontal="center" vertical="center" wrapText="1"/>
    </xf>
    <xf numFmtId="0" fontId="8" fillId="0" borderId="6" xfId="4" applyFont="1" applyBorder="1" applyAlignment="1">
      <alignment horizontal="center" vertical="center" wrapText="1"/>
    </xf>
  </cellXfs>
  <cellStyles count="5">
    <cellStyle name="Normalny" xfId="0" builtinId="0"/>
    <cellStyle name="Normalny 2" xfId="2" xr:uid="{F7F5AAD5-34E0-4A50-9C83-BAEC5C253839}"/>
    <cellStyle name="Normalny 3" xfId="4" xr:uid="{668F90AE-6423-4A93-8F5C-47AE6068B852}"/>
    <cellStyle name="Normalny 6" xfId="3" xr:uid="{4EAD0409-F4C1-4B44-ABBB-9AF120ACB4B4}"/>
    <cellStyle name="Procentowy" xfId="1" builtinId="5"/>
  </cellStyles>
  <dxfs count="0"/>
  <tableStyles count="0" defaultTableStyle="TableStyleMedium9" defaultPivotStyle="PivotStyleLight16"/>
  <colors>
    <mruColors>
      <color rgb="FFFFDD71"/>
      <color rgb="FFFFCD2F"/>
      <color rgb="FFAC0408"/>
      <color rgb="FFA90792"/>
      <color rgb="FF00CC66"/>
      <color rgb="FF16B657"/>
      <color rgb="FF33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31750</xdr:colOff>
      <xdr:row>0</xdr:row>
      <xdr:rowOff>0</xdr:rowOff>
    </xdr:from>
    <xdr:to>
      <xdr:col>1</xdr:col>
      <xdr:colOff>1228333</xdr:colOff>
      <xdr:row>8</xdr:row>
      <xdr:rowOff>49350</xdr:rowOff>
    </xdr:to>
    <xdr:pic>
      <xdr:nvPicPr>
        <xdr:cNvPr id="2" name="Obraz 1">
          <a:extLst>
            <a:ext uri="{FF2B5EF4-FFF2-40B4-BE49-F238E27FC236}">
              <a16:creationId xmlns:a16="http://schemas.microsoft.com/office/drawing/2014/main" id="{899B119C-44C1-4847-BBCB-870E344AFC1A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750" y="0"/>
          <a:ext cx="1444233" cy="144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59530</xdr:colOff>
      <xdr:row>18</xdr:row>
      <xdr:rowOff>83345</xdr:rowOff>
    </xdr:from>
    <xdr:to>
      <xdr:col>6</xdr:col>
      <xdr:colOff>1154906</xdr:colOff>
      <xdr:row>30</xdr:row>
      <xdr:rowOff>345283</xdr:rowOff>
    </xdr:to>
    <xdr:pic>
      <xdr:nvPicPr>
        <xdr:cNvPr id="4" name="Obraz 3">
          <a:extLst>
            <a:ext uri="{FF2B5EF4-FFF2-40B4-BE49-F238E27FC236}">
              <a16:creationId xmlns:a16="http://schemas.microsoft.com/office/drawing/2014/main" id="{D74D392D-4ACA-4923-96A2-0A5042FEF1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530" y="5715001"/>
          <a:ext cx="8929689" cy="6072188"/>
        </a:xfrm>
        <a:prstGeom prst="roundRect">
          <a:avLst>
            <a:gd name="adj" fmla="val 8594"/>
          </a:avLst>
        </a:prstGeom>
        <a:solidFill>
          <a:srgbClr val="FFFFFF">
            <a:shade val="85000"/>
          </a:srgbClr>
        </a:solidFill>
        <a:ln>
          <a:noFill/>
        </a:ln>
        <a:effectLst>
          <a:reflection blurRad="12700" stA="38000" endPos="28000" dist="5000" dir="5400000" sy="-100000" algn="bl" rotWithShape="0"/>
        </a:effectLst>
      </xdr:spPr>
    </xdr:pic>
    <xdr:clientData/>
  </xdr:twoCellAnchor>
</xdr:wsDr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Jon">
  <a:themeElements>
    <a:clrScheme name="Jon">
      <a:dk1>
        <a:sysClr val="windowText" lastClr="000000"/>
      </a:dk1>
      <a:lt1>
        <a:sysClr val="window" lastClr="FFFFFF"/>
      </a:lt1>
      <a:dk2>
        <a:srgbClr val="1E5155"/>
      </a:dk2>
      <a:lt2>
        <a:srgbClr val="EBEBEB"/>
      </a:lt2>
      <a:accent1>
        <a:srgbClr val="B01513"/>
      </a:accent1>
      <a:accent2>
        <a:srgbClr val="EA6312"/>
      </a:accent2>
      <a:accent3>
        <a:srgbClr val="E6B729"/>
      </a:accent3>
      <a:accent4>
        <a:srgbClr val="6AAC90"/>
      </a:accent4>
      <a:accent5>
        <a:srgbClr val="54849A"/>
      </a:accent5>
      <a:accent6>
        <a:srgbClr val="9E5E9B"/>
      </a:accent6>
      <a:hlink>
        <a:srgbClr val="58C1BA"/>
      </a:hlink>
      <a:folHlink>
        <a:srgbClr val="9DFFCB"/>
      </a:folHlink>
    </a:clrScheme>
    <a:fontScheme name="Jon">
      <a:maj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entury Gothic" panose="020B050202020202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Jon">
      <a:fillStyleLst>
        <a:solidFill>
          <a:schemeClr val="phClr"/>
        </a:solidFill>
        <a:gradFill rotWithShape="1">
          <a:gsLst>
            <a:gs pos="0">
              <a:schemeClr val="phClr">
                <a:tint val="64000"/>
                <a:lumMod val="118000"/>
              </a:schemeClr>
            </a:gs>
            <a:gs pos="100000">
              <a:schemeClr val="phClr">
                <a:tint val="92000"/>
                <a:alpha val="100000"/>
                <a:lumMod val="110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98000"/>
                <a:lumMod val="114000"/>
              </a:schemeClr>
            </a:gs>
            <a:gs pos="100000">
              <a:schemeClr val="phClr">
                <a:shade val="90000"/>
                <a:lumMod val="84000"/>
              </a:schemeClr>
            </a:gs>
          </a:gsLst>
          <a:lin ang="5400000" scaled="0"/>
        </a:gradFill>
      </a:fillStyleLst>
      <a:lnStyleLst>
        <a:ln w="9525" cap="rnd" cmpd="sng" algn="ctr">
          <a:solidFill>
            <a:schemeClr val="phClr"/>
          </a:solidFill>
          <a:prstDash val="solid"/>
        </a:ln>
        <a:ln w="19050" cap="rnd" cmpd="sng" algn="ctr">
          <a:solidFill>
            <a:schemeClr val="phClr"/>
          </a:solidFill>
          <a:prstDash val="solid"/>
        </a:ln>
        <a:ln w="28575" cap="rnd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38100" dist="25400" dir="5400000" rotWithShape="0">
              <a:srgbClr val="000000">
                <a:alpha val="45000"/>
              </a:srgbClr>
            </a:outerShdw>
          </a:effectLst>
        </a:effectStyle>
        <a:effectStyle>
          <a:effectLst>
            <a:outerShdw blurRad="63500" dist="38100" dir="5400000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threePt" dir="tl"/>
          </a:scene3d>
          <a:sp3d prstMaterial="plastic">
            <a:bevelT w="0" h="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7000"/>
                <a:hueMod val="88000"/>
                <a:satMod val="130000"/>
                <a:lumMod val="124000"/>
              </a:schemeClr>
            </a:gs>
            <a:gs pos="100000">
              <a:schemeClr val="phClr">
                <a:tint val="96000"/>
                <a:shade val="88000"/>
                <a:hueMod val="108000"/>
                <a:satMod val="164000"/>
                <a:lumMod val="76000"/>
              </a:schemeClr>
            </a:gs>
          </a:gsLst>
          <a:path path="circle">
            <a:fillToRect l="45000" t="65000" r="125000" b="100000"/>
          </a:path>
        </a:gradFill>
        <a:blipFill rotWithShape="1">
          <a:blip xmlns:r="http://schemas.openxmlformats.org/officeDocument/2006/relationships" r:embed="rId1">
            <a:duotone>
              <a:schemeClr val="phClr">
                <a:shade val="69000"/>
                <a:hueMod val="108000"/>
                <a:satMod val="164000"/>
                <a:lumMod val="74000"/>
              </a:schemeClr>
              <a:schemeClr val="phClr">
                <a:tint val="96000"/>
                <a:hueMod val="88000"/>
                <a:satMod val="140000"/>
                <a:lumMod val="132000"/>
              </a:schemeClr>
            </a:duotone>
          </a:blip>
          <a:stretch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on" id="{B8441ADB-2E43-4AF7-B97A-BD870242C6A8}" vid="{292E63A9-BB86-4E3D-B92A-7223C6510D2E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79622A-9231-46CD-ABAD-2E21FB9879F0}">
  <dimension ref="A1:M172"/>
  <sheetViews>
    <sheetView showGridLines="0" tabSelected="1" view="pageBreakPreview" topLeftCell="A19" zoomScale="80" zoomScaleNormal="100" zoomScaleSheetLayoutView="80" workbookViewId="0">
      <selection activeCell="I24" sqref="I24"/>
    </sheetView>
  </sheetViews>
  <sheetFormatPr defaultRowHeight="15"/>
  <cols>
    <col min="1" max="1" width="3.7109375" style="8" customWidth="1"/>
    <col min="2" max="2" width="41" style="8" customWidth="1"/>
    <col min="3" max="3" width="18.28515625" style="8" customWidth="1"/>
    <col min="4" max="4" width="18.42578125" style="8" customWidth="1"/>
    <col min="5" max="5" width="18.28515625" style="8" customWidth="1"/>
    <col min="6" max="6" width="17.85546875" style="8" customWidth="1"/>
    <col min="7" max="7" width="18.140625" style="8" customWidth="1"/>
    <col min="8" max="8" width="15.5703125" style="8" customWidth="1"/>
    <col min="9" max="9" width="16" style="8" bestFit="1" customWidth="1"/>
    <col min="10" max="10" width="24.85546875" style="8" bestFit="1" customWidth="1"/>
    <col min="11" max="16384" width="9.140625" style="8"/>
  </cols>
  <sheetData>
    <row r="1" spans="2:7" s="5" customFormat="1" ht="12.75"/>
    <row r="2" spans="2:7" s="5" customFormat="1" ht="12.75"/>
    <row r="3" spans="2:7" s="5" customFormat="1" ht="12.75"/>
    <row r="4" spans="2:7" s="5" customFormat="1" ht="12.75"/>
    <row r="5" spans="2:7" s="5" customFormat="1" ht="12.75"/>
    <row r="6" spans="2:7" s="5" customFormat="1" ht="12.75"/>
    <row r="7" spans="2:7" s="5" customFormat="1" ht="12.75"/>
    <row r="8" spans="2:7" s="5" customFormat="1" ht="20.25" customHeight="1">
      <c r="B8" s="76" t="s">
        <v>69</v>
      </c>
      <c r="C8" s="76"/>
      <c r="D8" s="76"/>
      <c r="E8" s="76"/>
      <c r="F8" s="76"/>
      <c r="G8" s="76"/>
    </row>
    <row r="9" spans="2:7" s="5" customFormat="1" ht="12.75"/>
    <row r="10" spans="2:7" s="5" customFormat="1" ht="12.75"/>
    <row r="11" spans="2:7" s="5" customFormat="1" ht="12.75"/>
    <row r="12" spans="2:7" s="5" customFormat="1" ht="12.75"/>
    <row r="13" spans="2:7" s="5" customFormat="1" ht="12.75"/>
    <row r="14" spans="2:7" s="5" customFormat="1" ht="12.75"/>
    <row r="15" spans="2:7" s="5" customFormat="1" ht="201" customHeight="1">
      <c r="B15" s="77" t="s">
        <v>31</v>
      </c>
      <c r="C15" s="77"/>
      <c r="D15" s="77"/>
      <c r="E15" s="77"/>
      <c r="F15" s="77"/>
      <c r="G15" s="77"/>
    </row>
    <row r="16" spans="2:7" s="5" customFormat="1" ht="12.75"/>
    <row r="17" spans="2:8" s="5" customFormat="1" ht="12.75"/>
    <row r="18" spans="2:8" s="5" customFormat="1" ht="25.5" customHeight="1">
      <c r="B18" s="78" t="s">
        <v>84</v>
      </c>
      <c r="C18" s="78"/>
      <c r="D18" s="78"/>
      <c r="E18" s="78"/>
      <c r="F18" s="78"/>
      <c r="G18" s="78"/>
    </row>
    <row r="19" spans="2:8" s="5" customFormat="1" ht="24" customHeight="1">
      <c r="B19" s="79"/>
      <c r="C19" s="79"/>
      <c r="D19" s="79"/>
      <c r="E19" s="79"/>
      <c r="F19" s="79"/>
      <c r="G19" s="79"/>
      <c r="H19" s="63"/>
    </row>
    <row r="20" spans="2:8" s="5" customFormat="1" ht="39.75" customHeight="1"/>
    <row r="21" spans="2:8" s="5" customFormat="1" ht="39.75" customHeight="1"/>
    <row r="22" spans="2:8" s="5" customFormat="1" ht="39.75" customHeight="1"/>
    <row r="23" spans="2:8" s="5" customFormat="1" ht="39.75" customHeight="1"/>
    <row r="24" spans="2:8" s="5" customFormat="1" ht="39.75" customHeight="1"/>
    <row r="25" spans="2:8" s="5" customFormat="1" ht="39.75" customHeight="1"/>
    <row r="26" spans="2:8" s="5" customFormat="1" ht="39.75" customHeight="1"/>
    <row r="27" spans="2:8" s="5" customFormat="1" ht="39.75" customHeight="1"/>
    <row r="28" spans="2:8" s="5" customFormat="1" ht="39.75" customHeight="1"/>
    <row r="29" spans="2:8" s="5" customFormat="1" ht="39.75" customHeight="1"/>
    <row r="30" spans="2:8" s="5" customFormat="1" ht="39.75" customHeight="1"/>
    <row r="31" spans="2:8" s="5" customFormat="1" ht="39.75" customHeight="1"/>
    <row r="32" spans="2:8" s="5" customFormat="1" ht="39.75" customHeight="1"/>
    <row r="33" spans="1:7" s="5" customFormat="1" ht="27" customHeight="1"/>
    <row r="34" spans="1:7" s="5" customFormat="1" ht="27" customHeight="1"/>
    <row r="35" spans="1:7" s="5" customFormat="1" ht="29.25" customHeight="1">
      <c r="B35" s="80" t="s">
        <v>85</v>
      </c>
      <c r="C35" s="80"/>
      <c r="D35" s="80"/>
      <c r="E35" s="80"/>
      <c r="F35" s="80"/>
      <c r="G35" s="80"/>
    </row>
    <row r="36" spans="1:7" ht="31.5" customHeight="1">
      <c r="A36" s="81" t="s">
        <v>62</v>
      </c>
      <c r="B36" s="81"/>
      <c r="C36" s="81"/>
      <c r="D36" s="81"/>
      <c r="E36" s="81"/>
      <c r="F36" s="81"/>
      <c r="G36" s="81"/>
    </row>
    <row r="37" spans="1:7" ht="51.75" customHeight="1">
      <c r="A37" s="53" t="s">
        <v>39</v>
      </c>
      <c r="B37" s="84" t="s">
        <v>47</v>
      </c>
      <c r="C37" s="84"/>
      <c r="D37" s="84"/>
      <c r="E37" s="84"/>
      <c r="F37" s="84"/>
      <c r="G37" s="84"/>
    </row>
    <row r="38" spans="1:7" ht="35.25" customHeight="1">
      <c r="A38" s="53" t="s">
        <v>40</v>
      </c>
      <c r="B38" s="82" t="s">
        <v>86</v>
      </c>
      <c r="C38" s="82"/>
      <c r="D38" s="82"/>
      <c r="E38" s="82"/>
      <c r="F38" s="82"/>
      <c r="G38" s="82"/>
    </row>
    <row r="39" spans="1:7" ht="35.25" customHeight="1">
      <c r="A39" s="53" t="s">
        <v>42</v>
      </c>
      <c r="B39" s="82" t="s">
        <v>41</v>
      </c>
      <c r="C39" s="82"/>
      <c r="D39" s="82"/>
      <c r="E39" s="82"/>
      <c r="F39" s="82"/>
      <c r="G39" s="82"/>
    </row>
    <row r="40" spans="1:7" ht="66" customHeight="1">
      <c r="A40" s="53" t="s">
        <v>43</v>
      </c>
      <c r="B40" s="82" t="s">
        <v>72</v>
      </c>
      <c r="C40" s="82"/>
      <c r="D40" s="82"/>
      <c r="E40" s="82"/>
      <c r="F40" s="82"/>
      <c r="G40" s="82"/>
    </row>
    <row r="41" spans="1:7" ht="132.75" customHeight="1">
      <c r="A41" s="53" t="s">
        <v>44</v>
      </c>
      <c r="B41" s="82" t="s">
        <v>51</v>
      </c>
      <c r="C41" s="82"/>
      <c r="D41" s="82"/>
      <c r="E41" s="82"/>
      <c r="F41" s="82"/>
      <c r="G41" s="82"/>
    </row>
    <row r="42" spans="1:7" ht="27.75" customHeight="1">
      <c r="A42" s="53" t="s">
        <v>45</v>
      </c>
      <c r="B42" s="82" t="s">
        <v>46</v>
      </c>
      <c r="C42" s="82"/>
      <c r="D42" s="82"/>
      <c r="E42" s="82"/>
      <c r="F42" s="82"/>
      <c r="G42" s="82"/>
    </row>
    <row r="43" spans="1:7" ht="95.25" customHeight="1">
      <c r="A43" s="53" t="s">
        <v>48</v>
      </c>
      <c r="B43" s="82" t="s">
        <v>64</v>
      </c>
      <c r="C43" s="82"/>
      <c r="D43" s="82"/>
      <c r="E43" s="82"/>
      <c r="F43" s="82"/>
      <c r="G43" s="82"/>
    </row>
    <row r="44" spans="1:7" ht="51" customHeight="1">
      <c r="A44" s="53" t="s">
        <v>49</v>
      </c>
      <c r="B44" s="82" t="s">
        <v>63</v>
      </c>
      <c r="C44" s="82"/>
      <c r="D44" s="82"/>
      <c r="E44" s="82"/>
      <c r="F44" s="82"/>
      <c r="G44" s="82"/>
    </row>
    <row r="45" spans="1:7" ht="21" customHeight="1">
      <c r="A45" s="53" t="s">
        <v>50</v>
      </c>
      <c r="B45" s="82" t="s">
        <v>56</v>
      </c>
      <c r="C45" s="82"/>
      <c r="D45" s="82"/>
      <c r="E45" s="82"/>
      <c r="F45" s="82"/>
      <c r="G45" s="82"/>
    </row>
    <row r="46" spans="1:7" s="5" customFormat="1" ht="21" customHeight="1">
      <c r="B46" s="83" t="s">
        <v>58</v>
      </c>
      <c r="C46" s="83"/>
      <c r="D46" s="83"/>
      <c r="E46" s="83"/>
      <c r="F46" s="83"/>
      <c r="G46" s="8"/>
    </row>
    <row r="47" spans="1:7" s="5" customFormat="1" ht="21" customHeight="1">
      <c r="B47" s="83" t="s">
        <v>57</v>
      </c>
      <c r="C47" s="83"/>
      <c r="D47" s="83"/>
      <c r="E47" s="83"/>
      <c r="F47" s="83"/>
      <c r="G47" s="8"/>
    </row>
    <row r="48" spans="1:7" s="5" customFormat="1" ht="21" customHeight="1">
      <c r="B48" s="83" t="s">
        <v>60</v>
      </c>
      <c r="C48" s="83"/>
      <c r="D48" s="83"/>
      <c r="E48" s="83"/>
      <c r="F48" s="83"/>
      <c r="G48" s="8"/>
    </row>
    <row r="49" spans="1:13" s="5" customFormat="1" ht="21" customHeight="1">
      <c r="B49" s="83" t="s">
        <v>59</v>
      </c>
      <c r="C49" s="83"/>
      <c r="D49" s="83"/>
      <c r="E49" s="83"/>
      <c r="F49" s="83"/>
      <c r="G49" s="8"/>
    </row>
    <row r="50" spans="1:13" s="5" customFormat="1" ht="21" customHeight="1">
      <c r="B50" s="83" t="s">
        <v>34</v>
      </c>
      <c r="C50" s="83"/>
      <c r="D50" s="83"/>
      <c r="E50" s="83"/>
      <c r="F50" s="83"/>
      <c r="G50" s="8"/>
    </row>
    <row r="51" spans="1:13" s="5" customFormat="1" ht="21" customHeight="1">
      <c r="B51" s="83" t="s">
        <v>82</v>
      </c>
      <c r="C51" s="83"/>
      <c r="D51" s="83"/>
      <c r="E51" s="83"/>
      <c r="F51" s="83"/>
      <c r="G51" s="8"/>
    </row>
    <row r="52" spans="1:13" s="5" customFormat="1" ht="21" customHeight="1">
      <c r="B52" s="83" t="s">
        <v>81</v>
      </c>
      <c r="C52" s="83"/>
      <c r="D52" s="83"/>
      <c r="E52" s="83"/>
      <c r="F52" s="83"/>
      <c r="G52" s="8"/>
    </row>
    <row r="53" spans="1:13" s="5" customFormat="1" ht="21" customHeight="1">
      <c r="B53" s="54"/>
      <c r="C53" s="54"/>
      <c r="D53" s="54"/>
      <c r="E53" s="54"/>
      <c r="F53" s="54"/>
      <c r="G53" s="8"/>
    </row>
    <row r="54" spans="1:13" s="5" customFormat="1" ht="21.75" customHeight="1">
      <c r="B54" s="6" t="s">
        <v>32</v>
      </c>
      <c r="C54" s="6"/>
      <c r="D54" s="6"/>
      <c r="E54" s="6"/>
      <c r="F54" s="8"/>
      <c r="G54" s="8"/>
    </row>
    <row r="55" spans="1:13" s="5" customFormat="1" ht="21.75" customHeight="1">
      <c r="B55" s="7" t="s">
        <v>33</v>
      </c>
      <c r="C55" s="6"/>
      <c r="D55" s="6"/>
      <c r="E55" s="6"/>
      <c r="F55" s="8"/>
      <c r="G55" s="8"/>
    </row>
    <row r="56" spans="1:13" s="5" customFormat="1" ht="21.75" customHeight="1">
      <c r="B56" s="7" t="s">
        <v>61</v>
      </c>
      <c r="C56" s="7"/>
      <c r="D56" s="8"/>
      <c r="E56" s="8"/>
      <c r="F56" s="8"/>
      <c r="G56" s="8"/>
    </row>
    <row r="57" spans="1:13" ht="31.5" customHeight="1">
      <c r="A57" s="85" t="s">
        <v>66</v>
      </c>
      <c r="B57" s="85"/>
      <c r="C57" s="85"/>
      <c r="D57" s="85"/>
      <c r="E57" s="85"/>
      <c r="F57" s="85"/>
      <c r="G57" s="85"/>
      <c r="H57" s="13"/>
    </row>
    <row r="58" spans="1:13" ht="20.25" customHeight="1">
      <c r="A58" s="86" t="s">
        <v>0</v>
      </c>
      <c r="B58" s="87"/>
      <c r="C58" s="92" t="s">
        <v>79</v>
      </c>
      <c r="D58" s="93"/>
      <c r="E58" s="92" t="s">
        <v>83</v>
      </c>
      <c r="F58" s="94"/>
      <c r="G58" s="93"/>
      <c r="H58" s="13"/>
    </row>
    <row r="59" spans="1:13" ht="24.75" customHeight="1">
      <c r="A59" s="88"/>
      <c r="B59" s="89"/>
      <c r="C59" s="95" t="s">
        <v>26</v>
      </c>
      <c r="D59" s="95" t="s">
        <v>70</v>
      </c>
      <c r="E59" s="95" t="s">
        <v>26</v>
      </c>
      <c r="F59" s="97" t="s">
        <v>27</v>
      </c>
      <c r="G59" s="98"/>
      <c r="H59" s="13"/>
    </row>
    <row r="60" spans="1:13" ht="51" customHeight="1">
      <c r="A60" s="90"/>
      <c r="B60" s="91"/>
      <c r="C60" s="96"/>
      <c r="D60" s="96"/>
      <c r="E60" s="96"/>
      <c r="F60" s="9" t="s">
        <v>87</v>
      </c>
      <c r="G60" s="9" t="s">
        <v>88</v>
      </c>
      <c r="H60" s="13"/>
    </row>
    <row r="61" spans="1:13" ht="30.75" customHeight="1">
      <c r="A61" s="99" t="s">
        <v>23</v>
      </c>
      <c r="B61" s="100"/>
      <c r="C61" s="30">
        <v>981982</v>
      </c>
      <c r="D61" s="11">
        <v>972355</v>
      </c>
      <c r="E61" s="11">
        <v>971091</v>
      </c>
      <c r="F61" s="27">
        <f>E61/D61-1</f>
        <v>-1.2999367514950899E-3</v>
      </c>
      <c r="G61" s="28">
        <f>E61/C61-1</f>
        <v>-1.1090834658883719E-2</v>
      </c>
      <c r="H61" s="13"/>
      <c r="K61" s="13"/>
      <c r="M61" s="31"/>
    </row>
    <row r="62" spans="1:13" ht="30.75" customHeight="1">
      <c r="A62" s="101" t="s">
        <v>28</v>
      </c>
      <c r="B62" s="102"/>
      <c r="C62" s="32">
        <v>1498600790.01</v>
      </c>
      <c r="D62" s="19">
        <v>1855043957.8800001</v>
      </c>
      <c r="E62" s="16">
        <v>1869405848.1199999</v>
      </c>
      <c r="F62" s="29">
        <f>E62/D62-1</f>
        <v>7.7420754257560009E-3</v>
      </c>
      <c r="G62" s="26">
        <f>E62/C62-1</f>
        <v>0.24743418032465181</v>
      </c>
      <c r="H62" s="13"/>
      <c r="K62" s="13"/>
    </row>
    <row r="63" spans="1:13" ht="30.75" customHeight="1">
      <c r="A63" s="103" t="s">
        <v>65</v>
      </c>
      <c r="B63" s="103"/>
      <c r="C63" s="103"/>
      <c r="D63" s="103"/>
      <c r="E63" s="103"/>
      <c r="F63" s="103"/>
      <c r="G63" s="103"/>
      <c r="H63" s="13"/>
    </row>
    <row r="64" spans="1:13" ht="27" customHeight="1">
      <c r="A64" s="55"/>
      <c r="B64" s="55"/>
      <c r="C64" s="33"/>
      <c r="D64" s="33"/>
      <c r="E64" s="33"/>
      <c r="F64" s="34"/>
      <c r="G64" s="34"/>
      <c r="H64" s="13"/>
    </row>
    <row r="65" spans="1:10" ht="32.25" customHeight="1">
      <c r="A65" s="85" t="s">
        <v>54</v>
      </c>
      <c r="B65" s="85"/>
      <c r="C65" s="85"/>
      <c r="D65" s="85"/>
      <c r="E65" s="85"/>
      <c r="F65" s="85"/>
      <c r="G65" s="85"/>
    </row>
    <row r="66" spans="1:10" ht="30" customHeight="1">
      <c r="A66" s="86" t="s">
        <v>0</v>
      </c>
      <c r="B66" s="87"/>
      <c r="C66" s="92" t="str">
        <f>C58</f>
        <v>2023 rok</v>
      </c>
      <c r="D66" s="93"/>
      <c r="E66" s="92" t="str">
        <f>E58</f>
        <v>2024 rok</v>
      </c>
      <c r="F66" s="94"/>
      <c r="G66" s="93"/>
    </row>
    <row r="67" spans="1:10" ht="25.5" customHeight="1">
      <c r="A67" s="88"/>
      <c r="B67" s="89"/>
      <c r="C67" s="95" t="s">
        <v>26</v>
      </c>
      <c r="D67" s="95" t="s">
        <v>70</v>
      </c>
      <c r="E67" s="95" t="s">
        <v>26</v>
      </c>
      <c r="F67" s="97" t="s">
        <v>27</v>
      </c>
      <c r="G67" s="98"/>
    </row>
    <row r="68" spans="1:10" ht="46.5" customHeight="1">
      <c r="A68" s="90"/>
      <c r="B68" s="91"/>
      <c r="C68" s="96"/>
      <c r="D68" s="96"/>
      <c r="E68" s="96"/>
      <c r="F68" s="9" t="str">
        <f>F60</f>
        <v>stycznia 2024 r. 
z 
grudniem 2023 r.</v>
      </c>
      <c r="G68" s="9" t="str">
        <f>G60</f>
        <v>stycznia 2024 r. 
ze
styczniem 2023 r.</v>
      </c>
    </row>
    <row r="69" spans="1:10" ht="26.25" customHeight="1">
      <c r="A69" s="99" t="s">
        <v>21</v>
      </c>
      <c r="B69" s="100"/>
      <c r="C69" s="10">
        <v>980643</v>
      </c>
      <c r="D69" s="11">
        <v>970956</v>
      </c>
      <c r="E69" s="11">
        <v>969685</v>
      </c>
      <c r="F69" s="12">
        <f>E69/D69-1</f>
        <v>-1.3090191522582284E-3</v>
      </c>
      <c r="G69" s="3">
        <f>E69/C69-1</f>
        <v>-1.1174300943360582E-2</v>
      </c>
      <c r="H69" s="13"/>
      <c r="I69" s="14"/>
      <c r="J69" s="13"/>
    </row>
    <row r="70" spans="1:10" ht="26.25" customHeight="1">
      <c r="A70" s="104" t="s">
        <v>28</v>
      </c>
      <c r="B70" s="105"/>
      <c r="C70" s="15">
        <v>1389215754.5799999</v>
      </c>
      <c r="D70" s="16">
        <v>1736784555.53</v>
      </c>
      <c r="E70" s="16">
        <v>1750918112.2</v>
      </c>
      <c r="F70" s="12">
        <f t="shared" ref="F70:F71" si="0">E70/D70-1</f>
        <v>8.1377719677424576E-3</v>
      </c>
      <c r="G70" s="3">
        <f t="shared" ref="G70:G71" si="1">E70/C70-1</f>
        <v>0.26036442246463953</v>
      </c>
      <c r="H70" s="13"/>
      <c r="J70" s="17"/>
    </row>
    <row r="71" spans="1:10" ht="35.25" customHeight="1">
      <c r="A71" s="101" t="s">
        <v>10</v>
      </c>
      <c r="B71" s="102"/>
      <c r="C71" s="18">
        <f>ROUND(C70/C69,2)</f>
        <v>1416.64</v>
      </c>
      <c r="D71" s="19">
        <f>ROUND(D70/D69,2)</f>
        <v>1788.74</v>
      </c>
      <c r="E71" s="19">
        <f>ROUND(E70/E69,2)</f>
        <v>1805.66</v>
      </c>
      <c r="F71" s="20">
        <f t="shared" si="0"/>
        <v>9.4591723783221671E-3</v>
      </c>
      <c r="G71" s="4">
        <f t="shared" si="1"/>
        <v>0.2746075220239439</v>
      </c>
      <c r="H71" s="13"/>
      <c r="J71" s="21"/>
    </row>
    <row r="72" spans="1:10" ht="44.25" customHeight="1">
      <c r="A72" s="106" t="s">
        <v>73</v>
      </c>
      <c r="B72" s="106"/>
      <c r="C72" s="106"/>
      <c r="D72" s="106"/>
      <c r="E72" s="106"/>
      <c r="F72" s="106"/>
      <c r="G72" s="106"/>
      <c r="H72" s="13"/>
    </row>
    <row r="73" spans="1:10" ht="27" customHeight="1">
      <c r="A73" s="56"/>
      <c r="B73" s="56"/>
      <c r="C73" s="56"/>
      <c r="D73" s="56"/>
      <c r="E73" s="56"/>
      <c r="F73" s="56"/>
      <c r="G73" s="56"/>
      <c r="H73" s="13"/>
    </row>
    <row r="74" spans="1:10" ht="31.5" customHeight="1">
      <c r="A74" s="85" t="s">
        <v>74</v>
      </c>
      <c r="B74" s="85"/>
      <c r="C74" s="85"/>
      <c r="D74" s="85"/>
      <c r="E74" s="85"/>
      <c r="F74" s="85"/>
      <c r="G74" s="85"/>
      <c r="H74" s="13"/>
    </row>
    <row r="75" spans="1:10" ht="30" customHeight="1">
      <c r="A75" s="86" t="s">
        <v>0</v>
      </c>
      <c r="B75" s="87"/>
      <c r="C75" s="92" t="str">
        <f>C66</f>
        <v>2023 rok</v>
      </c>
      <c r="D75" s="93"/>
      <c r="E75" s="92" t="str">
        <f>E66</f>
        <v>2024 rok</v>
      </c>
      <c r="F75" s="94"/>
      <c r="G75" s="93"/>
      <c r="H75" s="13"/>
      <c r="J75" s="22"/>
    </row>
    <row r="76" spans="1:10" ht="23.25" customHeight="1">
      <c r="A76" s="88"/>
      <c r="B76" s="89"/>
      <c r="C76" s="95" t="str">
        <f>C67</f>
        <v>styczeń</v>
      </c>
      <c r="D76" s="95" t="str">
        <f>D67</f>
        <v>grudzień</v>
      </c>
      <c r="E76" s="95" t="str">
        <f>E67</f>
        <v>styczeń</v>
      </c>
      <c r="F76" s="97" t="str">
        <f>F67</f>
        <v>porównanie (wzrost/spadek)</v>
      </c>
      <c r="G76" s="98"/>
      <c r="H76" s="13"/>
      <c r="J76" s="22"/>
    </row>
    <row r="77" spans="1:10" ht="46.5" customHeight="1">
      <c r="A77" s="90"/>
      <c r="B77" s="91"/>
      <c r="C77" s="96"/>
      <c r="D77" s="96"/>
      <c r="E77" s="96"/>
      <c r="F77" s="9" t="str">
        <f>F68</f>
        <v>stycznia 2024 r. 
z 
grudniem 2023 r.</v>
      </c>
      <c r="G77" s="9" t="str">
        <f>G68</f>
        <v>stycznia 2024 r. 
ze
styczniem 2023 r.</v>
      </c>
      <c r="H77" s="13"/>
    </row>
    <row r="78" spans="1:10" ht="25.5" customHeight="1">
      <c r="A78" s="104" t="s">
        <v>11</v>
      </c>
      <c r="B78" s="105"/>
      <c r="C78" s="10">
        <v>4662</v>
      </c>
      <c r="D78" s="11">
        <v>3795</v>
      </c>
      <c r="E78" s="11">
        <v>4022</v>
      </c>
      <c r="F78" s="12">
        <f>E78/D78-1</f>
        <v>5.9815546772068462E-2</v>
      </c>
      <c r="G78" s="12">
        <f>E78/C78-1</f>
        <v>-0.13728013728013733</v>
      </c>
      <c r="H78" s="13"/>
      <c r="I78" s="22"/>
      <c r="J78" s="22"/>
    </row>
    <row r="79" spans="1:10" ht="25.5" customHeight="1">
      <c r="A79" s="104" t="s">
        <v>22</v>
      </c>
      <c r="B79" s="105"/>
      <c r="C79" s="15">
        <v>18647999</v>
      </c>
      <c r="D79" s="16">
        <v>15179997</v>
      </c>
      <c r="E79" s="16">
        <v>16086984.1</v>
      </c>
      <c r="F79" s="12">
        <f t="shared" ref="F79:F80" si="2">E79/D79-1</f>
        <v>5.9748832624934023E-2</v>
      </c>
      <c r="G79" s="12">
        <f t="shared" ref="G79:G80" si="3">E79/C79-1</f>
        <v>-0.13733456871163496</v>
      </c>
      <c r="H79" s="13"/>
      <c r="I79" s="22"/>
    </row>
    <row r="80" spans="1:10" ht="25.5" customHeight="1">
      <c r="A80" s="101" t="s">
        <v>12</v>
      </c>
      <c r="B80" s="102"/>
      <c r="C80" s="23">
        <f>ROUND(C79/C78,2)</f>
        <v>4000</v>
      </c>
      <c r="D80" s="24">
        <f t="shared" ref="D80:E80" si="4">ROUND(D79/D78,2)</f>
        <v>4000</v>
      </c>
      <c r="E80" s="25">
        <f t="shared" si="4"/>
        <v>3999.75</v>
      </c>
      <c r="F80" s="20">
        <f t="shared" si="2"/>
        <v>-6.2499999999965361E-5</v>
      </c>
      <c r="G80" s="26">
        <f t="shared" si="3"/>
        <v>-6.2499999999965361E-5</v>
      </c>
      <c r="H80" s="13"/>
      <c r="I80" s="22"/>
    </row>
    <row r="81" spans="1:9" ht="25.5" customHeight="1">
      <c r="A81" s="57"/>
      <c r="B81" s="57"/>
      <c r="C81" s="58"/>
      <c r="D81" s="58"/>
      <c r="E81" s="58"/>
      <c r="F81" s="59"/>
      <c r="G81" s="59"/>
      <c r="H81" s="13"/>
      <c r="I81" s="22"/>
    </row>
    <row r="82" spans="1:9" ht="31.5" customHeight="1">
      <c r="A82" s="85" t="s">
        <v>55</v>
      </c>
      <c r="B82" s="85"/>
      <c r="C82" s="85"/>
      <c r="D82" s="85"/>
      <c r="E82" s="85"/>
      <c r="F82" s="85"/>
      <c r="G82" s="85"/>
      <c r="H82" s="13"/>
    </row>
    <row r="83" spans="1:9" ht="30" customHeight="1">
      <c r="A83" s="86" t="s">
        <v>0</v>
      </c>
      <c r="B83" s="87"/>
      <c r="C83" s="92" t="str">
        <f>C75</f>
        <v>2023 rok</v>
      </c>
      <c r="D83" s="93"/>
      <c r="E83" s="92" t="str">
        <f>E75</f>
        <v>2024 rok</v>
      </c>
      <c r="F83" s="94"/>
      <c r="G83" s="93"/>
      <c r="H83" s="13"/>
    </row>
    <row r="84" spans="1:9" ht="23.25" customHeight="1">
      <c r="A84" s="88"/>
      <c r="B84" s="89"/>
      <c r="C84" s="95" t="s">
        <v>26</v>
      </c>
      <c r="D84" s="95" t="s">
        <v>70</v>
      </c>
      <c r="E84" s="95" t="s">
        <v>26</v>
      </c>
      <c r="F84" s="97" t="s">
        <v>27</v>
      </c>
      <c r="G84" s="98"/>
      <c r="H84" s="13"/>
    </row>
    <row r="85" spans="1:9" ht="49.5" customHeight="1">
      <c r="A85" s="90"/>
      <c r="B85" s="91"/>
      <c r="C85" s="96"/>
      <c r="D85" s="96"/>
      <c r="E85" s="96"/>
      <c r="F85" s="9" t="str">
        <f>F77</f>
        <v>stycznia 2024 r. 
z 
grudniem 2023 r.</v>
      </c>
      <c r="G85" s="9" t="str">
        <f>G77</f>
        <v>stycznia 2024 r. 
ze
styczniem 2023 r.</v>
      </c>
      <c r="H85" s="13"/>
    </row>
    <row r="86" spans="1:9" ht="25.5" customHeight="1">
      <c r="A86" s="99" t="s">
        <v>15</v>
      </c>
      <c r="B86" s="100"/>
      <c r="C86" s="11">
        <v>10477</v>
      </c>
      <c r="D86" s="11">
        <v>9203</v>
      </c>
      <c r="E86" s="11">
        <v>9226</v>
      </c>
      <c r="F86" s="27">
        <f>E86/D86-1</f>
        <v>2.4991850483537803E-3</v>
      </c>
      <c r="G86" s="28">
        <f>E86/C86-1</f>
        <v>-0.11940440965925359</v>
      </c>
      <c r="H86" s="13"/>
    </row>
    <row r="87" spans="1:9" ht="25.5" customHeight="1">
      <c r="A87" s="104" t="s">
        <v>22</v>
      </c>
      <c r="B87" s="105"/>
      <c r="C87" s="16">
        <v>10314375.5</v>
      </c>
      <c r="D87" s="16">
        <v>9181155.0399999991</v>
      </c>
      <c r="E87" s="16">
        <v>9158781.8699999992</v>
      </c>
      <c r="F87" s="27">
        <f t="shared" ref="F87:F88" si="5">E87/D87-1</f>
        <v>-2.4368578792673956E-3</v>
      </c>
      <c r="G87" s="28">
        <f t="shared" ref="G87:G88" si="6">E87/C87-1</f>
        <v>-0.11203718829123499</v>
      </c>
      <c r="H87" s="13"/>
    </row>
    <row r="88" spans="1:9" ht="25.5" customHeight="1">
      <c r="A88" s="101" t="s">
        <v>71</v>
      </c>
      <c r="B88" s="102"/>
      <c r="C88" s="19">
        <f>ROUND(C87/C86,2)</f>
        <v>984.48</v>
      </c>
      <c r="D88" s="19">
        <f t="shared" ref="D88:E88" si="7">ROUND(D87/D86,2)</f>
        <v>997.63</v>
      </c>
      <c r="E88" s="19">
        <f t="shared" si="7"/>
        <v>992.71</v>
      </c>
      <c r="F88" s="29">
        <f t="shared" si="5"/>
        <v>-4.9316881007988034E-3</v>
      </c>
      <c r="G88" s="26">
        <f t="shared" si="6"/>
        <v>8.359743214692017E-3</v>
      </c>
      <c r="H88" s="13"/>
    </row>
    <row r="89" spans="1:9" ht="27" customHeight="1">
      <c r="H89" s="13"/>
    </row>
    <row r="90" spans="1:9" ht="31.5" customHeight="1">
      <c r="A90" s="85" t="s">
        <v>35</v>
      </c>
      <c r="B90" s="85"/>
      <c r="C90" s="85"/>
      <c r="D90" s="85"/>
      <c r="E90" s="85"/>
      <c r="F90" s="85"/>
      <c r="G90" s="85"/>
      <c r="H90" s="13"/>
    </row>
    <row r="91" spans="1:9" ht="30" customHeight="1">
      <c r="A91" s="86" t="s">
        <v>0</v>
      </c>
      <c r="B91" s="87"/>
      <c r="C91" s="92" t="str">
        <f>C83</f>
        <v>2023 rok</v>
      </c>
      <c r="D91" s="93"/>
      <c r="E91" s="92" t="str">
        <f>E83</f>
        <v>2024 rok</v>
      </c>
      <c r="F91" s="94"/>
      <c r="G91" s="93"/>
      <c r="H91" s="13"/>
    </row>
    <row r="92" spans="1:9" ht="24.75" customHeight="1">
      <c r="A92" s="88"/>
      <c r="B92" s="89"/>
      <c r="C92" s="95" t="s">
        <v>26</v>
      </c>
      <c r="D92" s="95" t="s">
        <v>70</v>
      </c>
      <c r="E92" s="95" t="s">
        <v>26</v>
      </c>
      <c r="F92" s="97" t="s">
        <v>27</v>
      </c>
      <c r="G92" s="98"/>
      <c r="H92" s="13"/>
    </row>
    <row r="93" spans="1:9" ht="48.75" customHeight="1">
      <c r="A93" s="90"/>
      <c r="B93" s="91"/>
      <c r="C93" s="96"/>
      <c r="D93" s="96"/>
      <c r="E93" s="96"/>
      <c r="F93" s="9" t="str">
        <f>F85</f>
        <v>stycznia 2024 r. 
z 
grudniem 2023 r.</v>
      </c>
      <c r="G93" s="9" t="str">
        <f>G85</f>
        <v>stycznia 2024 r. 
ze
styczniem 2023 r.</v>
      </c>
      <c r="H93" s="13"/>
    </row>
    <row r="94" spans="1:9" ht="15.75">
      <c r="A94" s="107" t="s">
        <v>25</v>
      </c>
      <c r="B94" s="108"/>
      <c r="C94" s="108"/>
      <c r="D94" s="108"/>
      <c r="E94" s="108"/>
      <c r="F94" s="108"/>
      <c r="G94" s="109"/>
      <c r="H94" s="13"/>
    </row>
    <row r="95" spans="1:9" ht="21" customHeight="1">
      <c r="A95" s="110" t="s">
        <v>3</v>
      </c>
      <c r="B95" s="111"/>
      <c r="C95" s="35">
        <v>424</v>
      </c>
      <c r="D95" s="35">
        <v>851</v>
      </c>
      <c r="E95" s="35">
        <v>391</v>
      </c>
      <c r="F95" s="27">
        <f t="shared" ref="F95:F97" si="8">E95/D95-1</f>
        <v>-0.54054054054054057</v>
      </c>
      <c r="G95" s="28">
        <f t="shared" ref="G95:G97" si="9">E95/C95-1</f>
        <v>-7.7830188679245293E-2</v>
      </c>
      <c r="H95" s="13"/>
    </row>
    <row r="96" spans="1:9" ht="21" customHeight="1">
      <c r="A96" s="110" t="s">
        <v>22</v>
      </c>
      <c r="B96" s="111"/>
      <c r="C96" s="36">
        <v>3386188</v>
      </c>
      <c r="D96" s="36">
        <v>7021169.2199999997</v>
      </c>
      <c r="E96" s="36">
        <v>3231741</v>
      </c>
      <c r="F96" s="27">
        <f t="shared" si="8"/>
        <v>-0.53971469726234567</v>
      </c>
      <c r="G96" s="28">
        <f t="shared" si="9"/>
        <v>-4.5610875710385801E-2</v>
      </c>
      <c r="H96" s="13"/>
    </row>
    <row r="97" spans="1:13" ht="21" customHeight="1">
      <c r="A97" s="110" t="s">
        <v>1</v>
      </c>
      <c r="B97" s="111"/>
      <c r="C97" s="36">
        <f>ROUND(C96/C95,2)</f>
        <v>7986.29</v>
      </c>
      <c r="D97" s="36">
        <f t="shared" ref="D97:E97" si="10">ROUND(D96/D95,2)</f>
        <v>8250.49</v>
      </c>
      <c r="E97" s="36">
        <f t="shared" si="10"/>
        <v>8265.32</v>
      </c>
      <c r="F97" s="27">
        <f t="shared" si="8"/>
        <v>1.7974689988109471E-3</v>
      </c>
      <c r="G97" s="28">
        <f t="shared" si="9"/>
        <v>3.493862607042808E-2</v>
      </c>
      <c r="H97" s="13"/>
    </row>
    <row r="98" spans="1:13" ht="21" customHeight="1">
      <c r="A98" s="112" t="s">
        <v>7</v>
      </c>
      <c r="B98" s="113"/>
      <c r="C98" s="113"/>
      <c r="D98" s="113"/>
      <c r="E98" s="113"/>
      <c r="F98" s="113"/>
      <c r="G98" s="114"/>
      <c r="H98" s="13"/>
    </row>
    <row r="99" spans="1:13" ht="21" customHeight="1">
      <c r="A99" s="110" t="s">
        <v>8</v>
      </c>
      <c r="B99" s="111"/>
      <c r="C99" s="35">
        <v>1713655</v>
      </c>
      <c r="D99" s="35">
        <v>2473468</v>
      </c>
      <c r="E99" s="35">
        <v>1676154</v>
      </c>
      <c r="F99" s="27">
        <f t="shared" ref="F99:F101" si="11">E99/D99-1</f>
        <v>-0.32234659999644222</v>
      </c>
      <c r="G99" s="28">
        <f t="shared" ref="G99:G101" si="12">E99/C99-1</f>
        <v>-2.1883634687262066E-2</v>
      </c>
      <c r="H99" s="13"/>
    </row>
    <row r="100" spans="1:13" ht="21" customHeight="1">
      <c r="A100" s="110" t="s">
        <v>24</v>
      </c>
      <c r="B100" s="111"/>
      <c r="C100" s="36">
        <v>34277870</v>
      </c>
      <c r="D100" s="36">
        <v>49468411.969999999</v>
      </c>
      <c r="E100" s="36">
        <v>33523099.960000001</v>
      </c>
      <c r="F100" s="27">
        <f t="shared" si="11"/>
        <v>-0.32233320971916368</v>
      </c>
      <c r="G100" s="28">
        <f t="shared" si="12"/>
        <v>-2.2019163967889499E-2</v>
      </c>
      <c r="H100" s="13"/>
      <c r="I100" s="22"/>
    </row>
    <row r="101" spans="1:13" ht="21" customHeight="1">
      <c r="A101" s="119" t="s">
        <v>9</v>
      </c>
      <c r="B101" s="120"/>
      <c r="C101" s="37">
        <f>ROUND(C100/C99,2)</f>
        <v>20</v>
      </c>
      <c r="D101" s="37">
        <f t="shared" ref="D101:E101" si="13">ROUND(D100/D99,2)</f>
        <v>20</v>
      </c>
      <c r="E101" s="37">
        <f t="shared" si="13"/>
        <v>20</v>
      </c>
      <c r="F101" s="29">
        <f t="shared" si="11"/>
        <v>0</v>
      </c>
      <c r="G101" s="26">
        <f t="shared" si="12"/>
        <v>0</v>
      </c>
      <c r="H101" s="13"/>
      <c r="I101" s="22"/>
      <c r="J101" s="2"/>
    </row>
    <row r="102" spans="1:13" ht="27.75" customHeight="1">
      <c r="A102" s="60"/>
      <c r="B102" s="60"/>
      <c r="C102" s="61"/>
      <c r="D102" s="61"/>
      <c r="E102" s="61"/>
      <c r="F102" s="52"/>
      <c r="G102" s="59"/>
      <c r="H102" s="13"/>
      <c r="I102" s="22"/>
      <c r="J102" s="2"/>
    </row>
    <row r="103" spans="1:13" ht="35.25" customHeight="1">
      <c r="A103" s="85" t="s">
        <v>75</v>
      </c>
      <c r="B103" s="85"/>
      <c r="C103" s="85"/>
      <c r="D103" s="85"/>
      <c r="E103" s="85"/>
      <c r="F103" s="85"/>
      <c r="G103" s="85"/>
    </row>
    <row r="104" spans="1:13" ht="30" customHeight="1">
      <c r="A104" s="86" t="s">
        <v>0</v>
      </c>
      <c r="B104" s="87"/>
      <c r="C104" s="92" t="str">
        <f>C91</f>
        <v>2023 rok</v>
      </c>
      <c r="D104" s="93"/>
      <c r="E104" s="92" t="str">
        <f>E91</f>
        <v>2024 rok</v>
      </c>
      <c r="F104" s="94"/>
      <c r="G104" s="93"/>
    </row>
    <row r="105" spans="1:13" ht="25.5" customHeight="1">
      <c r="A105" s="88"/>
      <c r="B105" s="89"/>
      <c r="C105" s="95" t="s">
        <v>26</v>
      </c>
      <c r="D105" s="95" t="s">
        <v>70</v>
      </c>
      <c r="E105" s="95" t="s">
        <v>26</v>
      </c>
      <c r="F105" s="97" t="s">
        <v>27</v>
      </c>
      <c r="G105" s="98"/>
    </row>
    <row r="106" spans="1:13" ht="46.5" customHeight="1">
      <c r="A106" s="90"/>
      <c r="B106" s="91"/>
      <c r="C106" s="96"/>
      <c r="D106" s="96"/>
      <c r="E106" s="96"/>
      <c r="F106" s="9" t="str">
        <f>F93</f>
        <v>stycznia 2024 r. 
z 
grudniem 2023 r.</v>
      </c>
      <c r="G106" s="9" t="str">
        <f>G93</f>
        <v>stycznia 2024 r. 
ze
styczniem 2023 r.</v>
      </c>
    </row>
    <row r="107" spans="1:13" ht="30.75" customHeight="1">
      <c r="A107" s="115" t="s">
        <v>67</v>
      </c>
      <c r="B107" s="116"/>
      <c r="C107" s="16">
        <f>SUM(C108:C111)</f>
        <v>282263215.35999995</v>
      </c>
      <c r="D107" s="38">
        <f>SUM(D108:D111)</f>
        <v>313049545.95999998</v>
      </c>
      <c r="E107" s="39">
        <f>SUM(E108:E111)</f>
        <v>315023310.04000002</v>
      </c>
      <c r="F107" s="27">
        <f>E107/D107-1</f>
        <v>6.3049574914644246E-3</v>
      </c>
      <c r="G107" s="28">
        <f>E107/C107-1</f>
        <v>0.11606221745266265</v>
      </c>
    </row>
    <row r="108" spans="1:13" s="7" customFormat="1" ht="30.75" customHeight="1">
      <c r="A108" s="104" t="s">
        <v>68</v>
      </c>
      <c r="B108" s="105"/>
      <c r="C108" s="39">
        <v>122614263</v>
      </c>
      <c r="D108" s="38">
        <v>154319149</v>
      </c>
      <c r="E108" s="39">
        <v>154743996</v>
      </c>
      <c r="F108" s="27">
        <f t="shared" ref="F108:F111" si="14">E108/D108-1</f>
        <v>2.7530413610561411E-3</v>
      </c>
      <c r="G108" s="28">
        <f t="shared" ref="G108:G111" si="15">E108/C108-1</f>
        <v>0.26203911530259738</v>
      </c>
      <c r="I108" s="67"/>
      <c r="J108" s="68"/>
      <c r="K108" s="69"/>
      <c r="L108" s="69"/>
      <c r="M108" s="69"/>
    </row>
    <row r="109" spans="1:13" s="7" customFormat="1" ht="30.75" customHeight="1">
      <c r="A109" s="104" t="s">
        <v>29</v>
      </c>
      <c r="B109" s="105"/>
      <c r="C109" s="16">
        <v>155167000</v>
      </c>
      <c r="D109" s="70">
        <v>155167000</v>
      </c>
      <c r="E109" s="16">
        <v>155167000</v>
      </c>
      <c r="F109" s="27">
        <f t="shared" si="14"/>
        <v>0</v>
      </c>
      <c r="G109" s="28">
        <f t="shared" si="15"/>
        <v>0</v>
      </c>
      <c r="I109" s="67"/>
      <c r="J109" s="68"/>
      <c r="K109" s="71"/>
      <c r="L109" s="72"/>
      <c r="M109" s="68"/>
    </row>
    <row r="110" spans="1:13" s="7" customFormat="1" ht="30.75" customHeight="1">
      <c r="A110" s="117" t="s">
        <v>30</v>
      </c>
      <c r="B110" s="118"/>
      <c r="C110" s="16">
        <v>348071.78</v>
      </c>
      <c r="D110" s="70">
        <v>490556</v>
      </c>
      <c r="E110" s="16">
        <v>375940</v>
      </c>
      <c r="F110" s="27">
        <f t="shared" si="14"/>
        <v>-0.23364508843027099</v>
      </c>
      <c r="G110" s="28">
        <f t="shared" si="15"/>
        <v>8.0064577484563637E-2</v>
      </c>
      <c r="I110" s="67"/>
      <c r="J110" s="68"/>
      <c r="K110" s="73"/>
      <c r="L110" s="68"/>
      <c r="M110" s="68"/>
    </row>
    <row r="111" spans="1:13" s="7" customFormat="1" ht="30.75" customHeight="1">
      <c r="A111" s="101" t="s">
        <v>77</v>
      </c>
      <c r="B111" s="102"/>
      <c r="C111" s="19">
        <v>4133880.58</v>
      </c>
      <c r="D111" s="74">
        <v>3072840.9600000004</v>
      </c>
      <c r="E111" s="19">
        <v>4736374.04</v>
      </c>
      <c r="F111" s="29">
        <f t="shared" si="14"/>
        <v>0.54136647540652394</v>
      </c>
      <c r="G111" s="26">
        <f t="shared" si="15"/>
        <v>0.1457452503381218</v>
      </c>
      <c r="I111" s="67"/>
      <c r="J111" s="68"/>
      <c r="K111" s="75"/>
      <c r="L111" s="68"/>
      <c r="M111" s="68"/>
    </row>
    <row r="112" spans="1:13" ht="27.75" customHeight="1">
      <c r="A112" s="62"/>
      <c r="B112" s="62"/>
      <c r="C112" s="62"/>
      <c r="D112" s="62"/>
      <c r="E112" s="62"/>
      <c r="F112" s="62"/>
      <c r="G112" s="62"/>
      <c r="H112" s="43"/>
      <c r="I112" s="44"/>
      <c r="J112" s="44"/>
      <c r="K112" s="45"/>
      <c r="L112" s="45"/>
      <c r="M112" s="42"/>
    </row>
    <row r="113" spans="1:12" ht="31.5" customHeight="1">
      <c r="A113" s="85" t="s">
        <v>80</v>
      </c>
      <c r="B113" s="85"/>
      <c r="C113" s="85"/>
      <c r="D113" s="85"/>
      <c r="E113" s="85"/>
      <c r="F113" s="85"/>
      <c r="G113" s="85"/>
    </row>
    <row r="114" spans="1:12" ht="24.75" customHeight="1">
      <c r="A114" s="86" t="s">
        <v>0</v>
      </c>
      <c r="B114" s="87"/>
      <c r="C114" s="92" t="str">
        <f>C104</f>
        <v>2023 rok</v>
      </c>
      <c r="D114" s="93"/>
      <c r="E114" s="92" t="str">
        <f>E104</f>
        <v>2024 rok</v>
      </c>
      <c r="F114" s="94"/>
      <c r="G114" s="93"/>
    </row>
    <row r="115" spans="1:12" ht="23.25" customHeight="1">
      <c r="A115" s="88"/>
      <c r="B115" s="89"/>
      <c r="C115" s="95" t="s">
        <v>26</v>
      </c>
      <c r="D115" s="95" t="s">
        <v>70</v>
      </c>
      <c r="E115" s="95" t="s">
        <v>26</v>
      </c>
      <c r="F115" s="97" t="s">
        <v>27</v>
      </c>
      <c r="G115" s="98"/>
    </row>
    <row r="116" spans="1:12" ht="48.75" customHeight="1">
      <c r="A116" s="90"/>
      <c r="B116" s="91"/>
      <c r="C116" s="96"/>
      <c r="D116" s="96"/>
      <c r="E116" s="96"/>
      <c r="F116" s="9" t="str">
        <f>F106</f>
        <v>stycznia 2024 r. 
z 
grudniem 2023 r.</v>
      </c>
      <c r="G116" s="9" t="str">
        <f>G106</f>
        <v>stycznia 2024 r. 
ze
styczniem 2023 r.</v>
      </c>
    </row>
    <row r="117" spans="1:12" ht="18.75" customHeight="1">
      <c r="A117" s="121" t="s">
        <v>16</v>
      </c>
      <c r="B117" s="122"/>
      <c r="C117" s="122"/>
      <c r="D117" s="122"/>
      <c r="E117" s="122"/>
      <c r="F117" s="122"/>
      <c r="G117" s="123"/>
    </row>
    <row r="118" spans="1:12" ht="16.5" customHeight="1">
      <c r="A118" s="104" t="s">
        <v>78</v>
      </c>
      <c r="B118" s="105"/>
      <c r="C118" s="11">
        <v>2658</v>
      </c>
      <c r="D118" s="11">
        <v>2375</v>
      </c>
      <c r="E118" s="11">
        <v>2340</v>
      </c>
      <c r="F118" s="27">
        <f>E118/D118-1</f>
        <v>-1.4736842105263159E-2</v>
      </c>
      <c r="G118" s="28">
        <f>E118/C118-1</f>
        <v>-0.11963882618510158</v>
      </c>
      <c r="H118" s="22"/>
    </row>
    <row r="119" spans="1:12" ht="16.5" customHeight="1">
      <c r="A119" s="104" t="s">
        <v>22</v>
      </c>
      <c r="B119" s="105"/>
      <c r="C119" s="16">
        <v>7088189</v>
      </c>
      <c r="D119" s="16">
        <v>7139615.8200000003</v>
      </c>
      <c r="E119" s="16">
        <v>7041763</v>
      </c>
      <c r="F119" s="27">
        <f t="shared" ref="F119:F120" si="16">E119/D119-1</f>
        <v>-1.3705614204883143E-2</v>
      </c>
      <c r="G119" s="28">
        <f t="shared" ref="G119:G120" si="17">E119/C119-1</f>
        <v>-6.5497689184077501E-3</v>
      </c>
      <c r="H119" s="22"/>
    </row>
    <row r="120" spans="1:12" ht="16.5" customHeight="1">
      <c r="A120" s="104" t="s">
        <v>1</v>
      </c>
      <c r="B120" s="105"/>
      <c r="C120" s="16">
        <v>2666.74</v>
      </c>
      <c r="D120" s="1">
        <v>3006.15</v>
      </c>
      <c r="E120" s="16">
        <v>3009.3</v>
      </c>
      <c r="F120" s="27">
        <f t="shared" si="16"/>
        <v>1.0478519035976852E-3</v>
      </c>
      <c r="G120" s="28">
        <f t="shared" si="17"/>
        <v>0.12845646744714534</v>
      </c>
      <c r="H120" s="22"/>
      <c r="J120" s="22"/>
      <c r="L120" s="22"/>
    </row>
    <row r="121" spans="1:12" ht="18.75" customHeight="1">
      <c r="A121" s="124" t="s">
        <v>20</v>
      </c>
      <c r="B121" s="125"/>
      <c r="C121" s="125"/>
      <c r="D121" s="125"/>
      <c r="E121" s="125"/>
      <c r="F121" s="125"/>
      <c r="G121" s="126"/>
      <c r="H121" s="22"/>
    </row>
    <row r="122" spans="1:12" ht="17.25" customHeight="1">
      <c r="A122" s="104" t="s">
        <v>3</v>
      </c>
      <c r="B122" s="105"/>
      <c r="C122" s="46">
        <v>95</v>
      </c>
      <c r="D122" s="11">
        <v>74</v>
      </c>
      <c r="E122" s="11">
        <v>72</v>
      </c>
      <c r="F122" s="27">
        <f t="shared" ref="F122:F124" si="18">E122/D122-1</f>
        <v>-2.7027027027026973E-2</v>
      </c>
      <c r="G122" s="28">
        <f t="shared" ref="G122:G124" si="19">E122/C122-1</f>
        <v>-0.24210526315789471</v>
      </c>
      <c r="H122" s="22"/>
    </row>
    <row r="123" spans="1:12" ht="17.25" customHeight="1">
      <c r="A123" s="104" t="s">
        <v>22</v>
      </c>
      <c r="B123" s="105"/>
      <c r="C123" s="47">
        <v>91308.33</v>
      </c>
      <c r="D123" s="16">
        <v>83406.880000000005</v>
      </c>
      <c r="E123" s="16">
        <v>81152.639999999999</v>
      </c>
      <c r="F123" s="27">
        <f t="shared" si="18"/>
        <v>-2.7027027027027084E-2</v>
      </c>
      <c r="G123" s="28">
        <f t="shared" si="19"/>
        <v>-0.11122413475309434</v>
      </c>
      <c r="H123" s="22"/>
    </row>
    <row r="124" spans="1:12" ht="17.25" customHeight="1">
      <c r="A124" s="104" t="s">
        <v>76</v>
      </c>
      <c r="B124" s="105"/>
      <c r="C124" s="47">
        <v>981.81</v>
      </c>
      <c r="D124" s="16">
        <v>1127.1199999999999</v>
      </c>
      <c r="E124" s="16">
        <v>1127.1199999999999</v>
      </c>
      <c r="F124" s="27">
        <f t="shared" si="18"/>
        <v>0</v>
      </c>
      <c r="G124" s="28">
        <f t="shared" si="19"/>
        <v>0.14800215927725313</v>
      </c>
      <c r="H124" s="22"/>
    </row>
    <row r="125" spans="1:12" ht="18" customHeight="1">
      <c r="A125" s="124" t="s">
        <v>2</v>
      </c>
      <c r="B125" s="125"/>
      <c r="C125" s="125"/>
      <c r="D125" s="125"/>
      <c r="E125" s="125"/>
      <c r="F125" s="125"/>
      <c r="G125" s="126"/>
      <c r="H125" s="22"/>
    </row>
    <row r="126" spans="1:12" ht="20.25" customHeight="1">
      <c r="A126" s="104" t="s">
        <v>3</v>
      </c>
      <c r="B126" s="105"/>
      <c r="C126" s="11">
        <v>26807</v>
      </c>
      <c r="D126" s="11">
        <v>23499</v>
      </c>
      <c r="E126" s="11">
        <v>23162</v>
      </c>
      <c r="F126" s="27">
        <f t="shared" ref="F126:F128" si="20">E126/D126-1</f>
        <v>-1.4341035788757006E-2</v>
      </c>
      <c r="G126" s="28">
        <f t="shared" ref="G126:G128" si="21">E126/C126-1</f>
        <v>-0.13597194762562015</v>
      </c>
      <c r="H126" s="22"/>
    </row>
    <row r="127" spans="1:12" ht="18" customHeight="1">
      <c r="A127" s="104" t="s">
        <v>22</v>
      </c>
      <c r="B127" s="105"/>
      <c r="C127" s="16">
        <v>5143985</v>
      </c>
      <c r="D127" s="16">
        <v>5961703.4100000001</v>
      </c>
      <c r="E127" s="16">
        <v>5877494</v>
      </c>
      <c r="F127" s="27">
        <f t="shared" si="20"/>
        <v>-1.412505859629809E-2</v>
      </c>
      <c r="G127" s="28">
        <f t="shared" si="21"/>
        <v>0.14259547801947314</v>
      </c>
      <c r="H127" s="22"/>
      <c r="L127" s="22"/>
    </row>
    <row r="128" spans="1:12" ht="18" customHeight="1">
      <c r="A128" s="104" t="s">
        <v>1</v>
      </c>
      <c r="B128" s="105"/>
      <c r="C128" s="16">
        <f>ROUND(C127/C126,2)</f>
        <v>191.89</v>
      </c>
      <c r="D128" s="16">
        <f t="shared" ref="D128:E128" si="22">ROUND(D127/D126,2)</f>
        <v>253.7</v>
      </c>
      <c r="E128" s="16">
        <f t="shared" si="22"/>
        <v>253.76</v>
      </c>
      <c r="F128" s="27">
        <f t="shared" si="20"/>
        <v>2.3649980291673423E-4</v>
      </c>
      <c r="G128" s="28">
        <f t="shared" si="21"/>
        <v>0.32242430559174529</v>
      </c>
      <c r="H128" s="22"/>
    </row>
    <row r="129" spans="1:13" ht="18" customHeight="1">
      <c r="A129" s="124" t="s">
        <v>4</v>
      </c>
      <c r="B129" s="125"/>
      <c r="C129" s="125"/>
      <c r="D129" s="125"/>
      <c r="E129" s="125"/>
      <c r="F129" s="125"/>
      <c r="G129" s="126"/>
      <c r="H129" s="22"/>
    </row>
    <row r="130" spans="1:13" ht="17.25" customHeight="1">
      <c r="A130" s="104" t="s">
        <v>3</v>
      </c>
      <c r="B130" s="105"/>
      <c r="C130" s="11">
        <v>7633</v>
      </c>
      <c r="D130" s="11">
        <v>6659</v>
      </c>
      <c r="E130" s="11">
        <v>6574</v>
      </c>
      <c r="F130" s="27">
        <f t="shared" ref="F130:F132" si="23">E130/D130-1</f>
        <v>-1.2764679381288446E-2</v>
      </c>
      <c r="G130" s="28">
        <f t="shared" ref="G130:G132" si="24">E130/C130-1</f>
        <v>-0.13873968295558758</v>
      </c>
      <c r="H130" s="22"/>
    </row>
    <row r="131" spans="1:13" ht="18" customHeight="1">
      <c r="A131" s="104" t="s">
        <v>22</v>
      </c>
      <c r="B131" s="105"/>
      <c r="C131" s="16">
        <v>1950737</v>
      </c>
      <c r="D131" s="16">
        <v>1946280.54</v>
      </c>
      <c r="E131" s="16">
        <v>1920495</v>
      </c>
      <c r="F131" s="27">
        <f t="shared" si="23"/>
        <v>-1.3248624476304927E-2</v>
      </c>
      <c r="G131" s="28">
        <f t="shared" si="24"/>
        <v>-1.55028586631617E-2</v>
      </c>
      <c r="H131" s="22"/>
    </row>
    <row r="132" spans="1:13" ht="18" customHeight="1">
      <c r="A132" s="104" t="s">
        <v>1</v>
      </c>
      <c r="B132" s="105"/>
      <c r="C132" s="16">
        <f>ROUND(C131/C130,2)</f>
        <v>255.57</v>
      </c>
      <c r="D132" s="16">
        <f t="shared" ref="D132:E132" si="25">ROUND(D131/D130,2)</f>
        <v>292.27999999999997</v>
      </c>
      <c r="E132" s="16">
        <f t="shared" si="25"/>
        <v>292.13</v>
      </c>
      <c r="F132" s="27">
        <f t="shared" si="23"/>
        <v>-5.1320651430131203E-4</v>
      </c>
      <c r="G132" s="28">
        <f t="shared" si="24"/>
        <v>0.14305278397307974</v>
      </c>
      <c r="H132" s="22"/>
    </row>
    <row r="133" spans="1:13" ht="18" customHeight="1">
      <c r="A133" s="124" t="s">
        <v>17</v>
      </c>
      <c r="B133" s="125"/>
      <c r="C133" s="125"/>
      <c r="D133" s="125"/>
      <c r="E133" s="125"/>
      <c r="F133" s="125"/>
      <c r="G133" s="126"/>
      <c r="H133" s="22"/>
    </row>
    <row r="134" spans="1:13" ht="17.25" customHeight="1">
      <c r="A134" s="104" t="s">
        <v>3</v>
      </c>
      <c r="B134" s="105"/>
      <c r="C134" s="48">
        <v>28</v>
      </c>
      <c r="D134" s="11">
        <v>7</v>
      </c>
      <c r="E134" s="11">
        <v>9</v>
      </c>
      <c r="F134" s="27">
        <f t="shared" ref="F134:F136" si="26">E134/D134-1</f>
        <v>0.28571428571428581</v>
      </c>
      <c r="G134" s="28">
        <f t="shared" ref="G134:G136" si="27">E134/C134-1</f>
        <v>-0.6785714285714286</v>
      </c>
      <c r="H134" s="22"/>
    </row>
    <row r="135" spans="1:13" ht="18" customHeight="1">
      <c r="A135" s="104" t="s">
        <v>22</v>
      </c>
      <c r="B135" s="105"/>
      <c r="C135" s="16">
        <v>112000</v>
      </c>
      <c r="D135" s="16">
        <v>28000</v>
      </c>
      <c r="E135" s="16">
        <v>36000</v>
      </c>
      <c r="F135" s="27">
        <f t="shared" si="26"/>
        <v>0.28571428571428581</v>
      </c>
      <c r="G135" s="28">
        <f t="shared" si="27"/>
        <v>-0.6785714285714286</v>
      </c>
      <c r="H135" s="22"/>
    </row>
    <row r="136" spans="1:13" ht="18" customHeight="1">
      <c r="A136" s="104" t="s">
        <v>1</v>
      </c>
      <c r="B136" s="105"/>
      <c r="C136" s="50">
        <f>ROUND(C135/C134,2)</f>
        <v>4000</v>
      </c>
      <c r="D136" s="50">
        <f t="shared" ref="D136:E136" si="28">ROUND(D135/D134,2)</f>
        <v>4000</v>
      </c>
      <c r="E136" s="50">
        <f t="shared" si="28"/>
        <v>4000</v>
      </c>
      <c r="F136" s="27">
        <f t="shared" si="26"/>
        <v>0</v>
      </c>
      <c r="G136" s="28">
        <f t="shared" si="27"/>
        <v>0</v>
      </c>
      <c r="H136" s="22"/>
      <c r="I136" s="49"/>
    </row>
    <row r="137" spans="1:13" ht="18" customHeight="1">
      <c r="A137" s="127" t="s">
        <v>18</v>
      </c>
      <c r="B137" s="128"/>
      <c r="C137" s="128"/>
      <c r="D137" s="128"/>
      <c r="E137" s="128"/>
      <c r="F137" s="128"/>
      <c r="G137" s="129"/>
      <c r="H137" s="22"/>
    </row>
    <row r="138" spans="1:13" ht="18" customHeight="1">
      <c r="A138" s="104" t="s">
        <v>3</v>
      </c>
      <c r="B138" s="105"/>
      <c r="C138" s="46">
        <v>1</v>
      </c>
      <c r="D138" s="11">
        <v>1</v>
      </c>
      <c r="E138" s="65">
        <v>0</v>
      </c>
      <c r="F138" s="27">
        <f t="shared" ref="F138:F140" si="29">E138/D138-1</f>
        <v>-1</v>
      </c>
      <c r="G138" s="28">
        <f t="shared" ref="G138:G140" si="30">E138/C138-1</f>
        <v>-1</v>
      </c>
      <c r="H138" s="22"/>
    </row>
    <row r="139" spans="1:13" ht="18" customHeight="1">
      <c r="A139" s="104" t="s">
        <v>22</v>
      </c>
      <c r="B139" s="105"/>
      <c r="C139" s="47">
        <v>133.84</v>
      </c>
      <c r="D139" s="16">
        <v>158.84</v>
      </c>
      <c r="E139" s="65">
        <v>0</v>
      </c>
      <c r="F139" s="27">
        <f t="shared" si="29"/>
        <v>-1</v>
      </c>
      <c r="G139" s="28">
        <f t="shared" si="30"/>
        <v>-1</v>
      </c>
      <c r="H139" s="22"/>
    </row>
    <row r="140" spans="1:13" ht="18" customHeight="1">
      <c r="A140" s="104" t="s">
        <v>1</v>
      </c>
      <c r="B140" s="105"/>
      <c r="C140" s="51">
        <f>ROUND(C139/C138,2)</f>
        <v>133.84</v>
      </c>
      <c r="D140" s="51">
        <f t="shared" ref="D140" si="31">ROUND(D139/D138,2)</f>
        <v>158.84</v>
      </c>
      <c r="E140" s="66">
        <v>0</v>
      </c>
      <c r="F140" s="27">
        <f t="shared" si="29"/>
        <v>-1</v>
      </c>
      <c r="G140" s="28">
        <f t="shared" si="30"/>
        <v>-1</v>
      </c>
      <c r="H140" s="22"/>
      <c r="M140" s="40"/>
    </row>
    <row r="141" spans="1:13" ht="18" customHeight="1">
      <c r="A141" s="124" t="s">
        <v>13</v>
      </c>
      <c r="B141" s="125"/>
      <c r="C141" s="125"/>
      <c r="D141" s="125"/>
      <c r="E141" s="125"/>
      <c r="F141" s="125"/>
      <c r="G141" s="126"/>
      <c r="H141" s="22"/>
    </row>
    <row r="142" spans="1:13" ht="17.25" customHeight="1">
      <c r="A142" s="104" t="s">
        <v>3</v>
      </c>
      <c r="B142" s="105"/>
      <c r="C142" s="11">
        <v>1885</v>
      </c>
      <c r="D142" s="11">
        <v>1551</v>
      </c>
      <c r="E142" s="11">
        <v>1524</v>
      </c>
      <c r="F142" s="27">
        <f t="shared" ref="F142:F144" si="32">E142/D142-1</f>
        <v>-1.740812379110257E-2</v>
      </c>
      <c r="G142" s="28">
        <f t="shared" ref="G142:G144" si="33">E142/C142-1</f>
        <v>-0.19151193633952257</v>
      </c>
      <c r="H142" s="22"/>
    </row>
    <row r="143" spans="1:13" ht="18" customHeight="1">
      <c r="A143" s="104" t="s">
        <v>22</v>
      </c>
      <c r="B143" s="105"/>
      <c r="C143" s="16">
        <v>478772</v>
      </c>
      <c r="D143" s="16">
        <v>453361.21</v>
      </c>
      <c r="E143" s="16">
        <v>444236</v>
      </c>
      <c r="F143" s="27">
        <f t="shared" si="32"/>
        <v>-2.0127901987909369E-2</v>
      </c>
      <c r="G143" s="28">
        <f t="shared" si="33"/>
        <v>-7.2134544208934503E-2</v>
      </c>
      <c r="H143" s="22"/>
    </row>
    <row r="144" spans="1:13" ht="18" customHeight="1">
      <c r="A144" s="104" t="s">
        <v>1</v>
      </c>
      <c r="B144" s="105"/>
      <c r="C144" s="16">
        <f>ROUND(C143/C142,2)</f>
        <v>253.99</v>
      </c>
      <c r="D144" s="16">
        <f t="shared" ref="D144:E144" si="34">ROUND(D143/D142,2)</f>
        <v>292.3</v>
      </c>
      <c r="E144" s="16">
        <f t="shared" si="34"/>
        <v>291.49</v>
      </c>
      <c r="F144" s="27">
        <f t="shared" si="32"/>
        <v>-2.7711255559357273E-3</v>
      </c>
      <c r="G144" s="28">
        <f t="shared" si="33"/>
        <v>0.14764360801606369</v>
      </c>
      <c r="H144" s="22"/>
    </row>
    <row r="145" spans="1:8" ht="18" customHeight="1">
      <c r="A145" s="124" t="s">
        <v>5</v>
      </c>
      <c r="B145" s="125"/>
      <c r="C145" s="125"/>
      <c r="D145" s="125"/>
      <c r="E145" s="125"/>
      <c r="F145" s="125"/>
      <c r="G145" s="126"/>
      <c r="H145" s="22"/>
    </row>
    <row r="146" spans="1:8" ht="17.25" customHeight="1">
      <c r="A146" s="104" t="s">
        <v>3</v>
      </c>
      <c r="B146" s="105"/>
      <c r="C146" s="11">
        <v>5119</v>
      </c>
      <c r="D146" s="11">
        <v>4395</v>
      </c>
      <c r="E146" s="11">
        <v>4348</v>
      </c>
      <c r="F146" s="27">
        <f t="shared" ref="F146:F148" si="35">E146/D146-1</f>
        <v>-1.0693970420932897E-2</v>
      </c>
      <c r="G146" s="28">
        <f t="shared" ref="G146:G148" si="36">E146/C146-1</f>
        <v>-0.15061535456143782</v>
      </c>
      <c r="H146" s="22"/>
    </row>
    <row r="147" spans="1:8" ht="18" customHeight="1">
      <c r="A147" s="104" t="s">
        <v>22</v>
      </c>
      <c r="B147" s="105"/>
      <c r="C147" s="16">
        <v>1157799</v>
      </c>
      <c r="D147" s="16">
        <v>1136554.17</v>
      </c>
      <c r="E147" s="16">
        <v>1120684</v>
      </c>
      <c r="F147" s="27">
        <f t="shared" si="35"/>
        <v>-1.3963408360905372E-2</v>
      </c>
      <c r="G147" s="28">
        <f t="shared" si="36"/>
        <v>-3.2056514127236202E-2</v>
      </c>
      <c r="H147" s="22"/>
    </row>
    <row r="148" spans="1:8" ht="18" customHeight="1">
      <c r="A148" s="104" t="s">
        <v>1</v>
      </c>
      <c r="B148" s="105"/>
      <c r="C148" s="16">
        <f>ROUND(C147/C146,2)</f>
        <v>226.18</v>
      </c>
      <c r="D148" s="16">
        <f t="shared" ref="D148:E148" si="37">ROUND(D147/D146,2)</f>
        <v>258.60000000000002</v>
      </c>
      <c r="E148" s="16">
        <f t="shared" si="37"/>
        <v>257.75</v>
      </c>
      <c r="F148" s="27">
        <f t="shared" si="35"/>
        <v>-3.286929621036383E-3</v>
      </c>
      <c r="G148" s="28">
        <f t="shared" si="36"/>
        <v>0.13957909629498633</v>
      </c>
      <c r="H148" s="22"/>
    </row>
    <row r="149" spans="1:8" ht="18" customHeight="1">
      <c r="A149" s="124" t="s">
        <v>6</v>
      </c>
      <c r="B149" s="125"/>
      <c r="C149" s="125"/>
      <c r="D149" s="125"/>
      <c r="E149" s="125"/>
      <c r="F149" s="125"/>
      <c r="G149" s="126"/>
      <c r="H149" s="22"/>
    </row>
    <row r="150" spans="1:8" ht="17.25" customHeight="1">
      <c r="A150" s="104" t="s">
        <v>3</v>
      </c>
      <c r="B150" s="105"/>
      <c r="C150" s="11">
        <v>21606</v>
      </c>
      <c r="D150" s="11">
        <v>18612</v>
      </c>
      <c r="E150" s="11">
        <v>18309</v>
      </c>
      <c r="F150" s="27">
        <f t="shared" ref="F150:F152" si="38">E150/D150-1</f>
        <v>-1.6279819471308854E-2</v>
      </c>
      <c r="G150" s="28">
        <f t="shared" ref="G150:G152" si="39">E150/C150-1</f>
        <v>-0.15259650097195221</v>
      </c>
      <c r="H150" s="22"/>
    </row>
    <row r="151" spans="1:8" ht="18" customHeight="1">
      <c r="A151" s="104" t="s">
        <v>22</v>
      </c>
      <c r="B151" s="105"/>
      <c r="C151" s="16">
        <v>826145</v>
      </c>
      <c r="D151" s="16">
        <v>816240</v>
      </c>
      <c r="E151" s="16">
        <v>803256</v>
      </c>
      <c r="F151" s="27">
        <f t="shared" si="38"/>
        <v>-1.5907086151132011E-2</v>
      </c>
      <c r="G151" s="28">
        <f t="shared" si="39"/>
        <v>-2.770579014579766E-2</v>
      </c>
      <c r="H151" s="22"/>
    </row>
    <row r="152" spans="1:8" ht="18" customHeight="1">
      <c r="A152" s="104" t="s">
        <v>1</v>
      </c>
      <c r="B152" s="105"/>
      <c r="C152" s="16">
        <f>ROUND(C151/C150,2)</f>
        <v>38.24</v>
      </c>
      <c r="D152" s="16">
        <f t="shared" ref="D152:E152" si="40">ROUND(D151/D150,2)</f>
        <v>43.86</v>
      </c>
      <c r="E152" s="16">
        <f t="shared" si="40"/>
        <v>43.87</v>
      </c>
      <c r="F152" s="27">
        <f t="shared" si="38"/>
        <v>2.279981760144878E-4</v>
      </c>
      <c r="G152" s="28">
        <f t="shared" si="39"/>
        <v>0.14722803347280311</v>
      </c>
      <c r="H152" s="22"/>
    </row>
    <row r="153" spans="1:8" ht="18" customHeight="1">
      <c r="A153" s="124" t="s">
        <v>14</v>
      </c>
      <c r="B153" s="125"/>
      <c r="C153" s="125"/>
      <c r="D153" s="125"/>
      <c r="E153" s="125"/>
      <c r="F153" s="125"/>
      <c r="G153" s="126"/>
      <c r="H153" s="22"/>
    </row>
    <row r="154" spans="1:8" ht="18" customHeight="1">
      <c r="A154" s="104" t="s">
        <v>3</v>
      </c>
      <c r="B154" s="105"/>
      <c r="C154" s="11">
        <v>7</v>
      </c>
      <c r="D154" s="11">
        <v>6</v>
      </c>
      <c r="E154" s="11">
        <v>5</v>
      </c>
      <c r="F154" s="27">
        <f t="shared" ref="F154:F156" si="41">E154/D154-1</f>
        <v>-0.16666666666666663</v>
      </c>
      <c r="G154" s="28">
        <f t="shared" ref="G154:G156" si="42">E154/C154-1</f>
        <v>-0.2857142857142857</v>
      </c>
      <c r="H154" s="22"/>
    </row>
    <row r="155" spans="1:8" ht="18" customHeight="1">
      <c r="A155" s="104" t="s">
        <v>22</v>
      </c>
      <c r="B155" s="105"/>
      <c r="C155" s="16">
        <v>6992.5</v>
      </c>
      <c r="D155" s="16">
        <v>7414.86</v>
      </c>
      <c r="E155" s="16">
        <v>6179.05</v>
      </c>
      <c r="F155" s="27">
        <f t="shared" si="41"/>
        <v>-0.16666666666666663</v>
      </c>
      <c r="G155" s="28">
        <f t="shared" si="42"/>
        <v>-0.11633178405434397</v>
      </c>
      <c r="H155" s="22"/>
    </row>
    <row r="156" spans="1:8" ht="18" customHeight="1">
      <c r="A156" s="104" t="s">
        <v>1</v>
      </c>
      <c r="B156" s="105"/>
      <c r="C156" s="16">
        <f>ROUND(C155/C154,2)</f>
        <v>998.93</v>
      </c>
      <c r="D156" s="16">
        <f t="shared" ref="D156:E156" si="43">ROUND(D155/D154,2)</f>
        <v>1235.81</v>
      </c>
      <c r="E156" s="16">
        <f t="shared" si="43"/>
        <v>1235.81</v>
      </c>
      <c r="F156" s="27">
        <f t="shared" si="41"/>
        <v>0</v>
      </c>
      <c r="G156" s="28">
        <f t="shared" si="42"/>
        <v>0.23713373309441099</v>
      </c>
      <c r="H156" s="22"/>
    </row>
    <row r="157" spans="1:8" ht="18.75" customHeight="1">
      <c r="A157" s="124" t="s">
        <v>19</v>
      </c>
      <c r="B157" s="125"/>
      <c r="C157" s="125"/>
      <c r="D157" s="125"/>
      <c r="E157" s="125"/>
      <c r="F157" s="125"/>
      <c r="G157" s="126"/>
      <c r="H157" s="22"/>
    </row>
    <row r="158" spans="1:8" ht="18" customHeight="1">
      <c r="A158" s="104" t="s">
        <v>78</v>
      </c>
      <c r="B158" s="105"/>
      <c r="C158" s="11">
        <v>1339</v>
      </c>
      <c r="D158" s="11">
        <v>1399</v>
      </c>
      <c r="E158" s="11">
        <v>1394</v>
      </c>
      <c r="F158" s="27">
        <f t="shared" ref="F158:F160" si="44">E158/D158-1</f>
        <v>-3.5739814152966343E-3</v>
      </c>
      <c r="G158" s="28">
        <f t="shared" ref="G158:G164" si="45">E158/C158-1</f>
        <v>4.1075429424944021E-2</v>
      </c>
      <c r="H158" s="22"/>
    </row>
    <row r="159" spans="1:8" ht="18" customHeight="1">
      <c r="A159" s="104" t="s">
        <v>36</v>
      </c>
      <c r="B159" s="105"/>
      <c r="C159" s="16">
        <v>1826942.96</v>
      </c>
      <c r="D159" s="16">
        <v>2274761.7799999998</v>
      </c>
      <c r="E159" s="16">
        <v>2270648.17</v>
      </c>
      <c r="F159" s="27">
        <f t="shared" si="44"/>
        <v>-1.8083695779343989E-3</v>
      </c>
      <c r="G159" s="28">
        <f t="shared" si="45"/>
        <v>0.24286757699320827</v>
      </c>
      <c r="H159" s="22"/>
    </row>
    <row r="160" spans="1:8" ht="18" customHeight="1">
      <c r="A160" s="104" t="s">
        <v>37</v>
      </c>
      <c r="B160" s="105"/>
      <c r="C160" s="16">
        <v>1338.44</v>
      </c>
      <c r="D160" s="16">
        <v>1588.44</v>
      </c>
      <c r="E160" s="16">
        <v>1588.44</v>
      </c>
      <c r="F160" s="27">
        <f t="shared" si="44"/>
        <v>0</v>
      </c>
      <c r="G160" s="28">
        <f t="shared" si="45"/>
        <v>0.18678461492483778</v>
      </c>
      <c r="H160" s="22"/>
    </row>
    <row r="161" spans="1:8" ht="32.25" customHeight="1">
      <c r="A161" s="132" t="s">
        <v>38</v>
      </c>
      <c r="B161" s="133"/>
      <c r="C161" s="133"/>
      <c r="D161" s="133"/>
      <c r="E161" s="133"/>
      <c r="F161" s="133"/>
      <c r="G161" s="134"/>
      <c r="H161" s="22"/>
    </row>
    <row r="162" spans="1:8" ht="18" customHeight="1">
      <c r="A162" s="104" t="s">
        <v>3</v>
      </c>
      <c r="B162" s="105"/>
      <c r="C162" s="11">
        <v>303</v>
      </c>
      <c r="D162" s="11">
        <v>317</v>
      </c>
      <c r="E162" s="11">
        <v>315</v>
      </c>
      <c r="F162" s="27">
        <f t="shared" ref="F162:F164" si="46">E162/D162-1</f>
        <v>-6.3091482649841879E-3</v>
      </c>
      <c r="G162" s="28">
        <f t="shared" si="45"/>
        <v>3.9603960396039639E-2</v>
      </c>
      <c r="H162" s="22"/>
    </row>
    <row r="163" spans="1:8" ht="18" customHeight="1">
      <c r="A163" s="104" t="s">
        <v>24</v>
      </c>
      <c r="B163" s="105"/>
      <c r="C163" s="16">
        <v>388481.5</v>
      </c>
      <c r="D163" s="16">
        <v>401085.19</v>
      </c>
      <c r="E163" s="16">
        <v>395598.89</v>
      </c>
      <c r="F163" s="27">
        <f t="shared" si="46"/>
        <v>-1.3678640191127411E-2</v>
      </c>
      <c r="G163" s="28">
        <f t="shared" si="45"/>
        <v>1.8321052611256938E-2</v>
      </c>
      <c r="H163" s="22"/>
    </row>
    <row r="164" spans="1:8" ht="18" customHeight="1">
      <c r="A164" s="104" t="s">
        <v>1</v>
      </c>
      <c r="B164" s="105"/>
      <c r="C164" s="16">
        <f t="shared" ref="C164:E164" si="47">ROUND(C163/C162,2)</f>
        <v>1282.1199999999999</v>
      </c>
      <c r="D164" s="16">
        <f t="shared" si="47"/>
        <v>1265.25</v>
      </c>
      <c r="E164" s="16">
        <f t="shared" si="47"/>
        <v>1255.8699999999999</v>
      </c>
      <c r="F164" s="27">
        <f t="shared" si="46"/>
        <v>-7.4135546334717084E-3</v>
      </c>
      <c r="G164" s="28">
        <f t="shared" si="45"/>
        <v>-2.0473902598820759E-2</v>
      </c>
      <c r="H164" s="22"/>
    </row>
    <row r="165" spans="1:8" ht="17.25" customHeight="1">
      <c r="A165" s="132" t="s">
        <v>89</v>
      </c>
      <c r="B165" s="133"/>
      <c r="C165" s="133"/>
      <c r="D165" s="133"/>
      <c r="E165" s="133"/>
      <c r="F165" s="133"/>
      <c r="G165" s="134"/>
      <c r="H165" s="22"/>
    </row>
    <row r="166" spans="1:8" ht="18" customHeight="1">
      <c r="A166" s="104" t="s">
        <v>3</v>
      </c>
      <c r="B166" s="105"/>
      <c r="C166" s="65">
        <v>0</v>
      </c>
      <c r="D166" s="11">
        <v>31224</v>
      </c>
      <c r="E166" s="11">
        <v>31457</v>
      </c>
      <c r="F166" s="27">
        <f t="shared" ref="F166:F168" si="48">E166/D166-1</f>
        <v>7.4622085575197783E-3</v>
      </c>
      <c r="G166" s="64" t="s">
        <v>90</v>
      </c>
      <c r="H166" s="22"/>
    </row>
    <row r="167" spans="1:8" ht="18" customHeight="1">
      <c r="A167" s="104" t="s">
        <v>24</v>
      </c>
      <c r="B167" s="105"/>
      <c r="C167" s="65">
        <v>0</v>
      </c>
      <c r="D167" s="16">
        <v>9535200</v>
      </c>
      <c r="E167" s="16">
        <v>9575400</v>
      </c>
      <c r="F167" s="27">
        <f t="shared" si="48"/>
        <v>4.2159577145732818E-3</v>
      </c>
      <c r="G167" s="64" t="s">
        <v>90</v>
      </c>
      <c r="H167" s="22"/>
    </row>
    <row r="168" spans="1:8" ht="18" customHeight="1">
      <c r="A168" s="104" t="s">
        <v>76</v>
      </c>
      <c r="B168" s="105"/>
      <c r="C168" s="66">
        <v>0</v>
      </c>
      <c r="D168" s="19">
        <v>300</v>
      </c>
      <c r="E168" s="16">
        <v>300</v>
      </c>
      <c r="F168" s="29">
        <f t="shared" si="48"/>
        <v>0</v>
      </c>
      <c r="G168" s="64" t="s">
        <v>90</v>
      </c>
      <c r="H168" s="22"/>
    </row>
    <row r="169" spans="1:8" ht="26.25" customHeight="1">
      <c r="A169" s="130" t="s">
        <v>52</v>
      </c>
      <c r="B169" s="130"/>
      <c r="C169" s="130"/>
      <c r="D169" s="130"/>
      <c r="E169" s="130"/>
      <c r="F169" s="130"/>
      <c r="G169" s="130"/>
    </row>
    <row r="170" spans="1:8" ht="14.25" customHeight="1">
      <c r="A170" s="131" t="s">
        <v>53</v>
      </c>
      <c r="B170" s="131"/>
      <c r="C170" s="131"/>
      <c r="D170" s="131"/>
      <c r="E170" s="131"/>
      <c r="F170" s="131"/>
      <c r="G170" s="131"/>
    </row>
    <row r="171" spans="1:8" ht="14.25" customHeight="1">
      <c r="D171" s="42"/>
      <c r="E171" s="42"/>
      <c r="F171" s="42"/>
      <c r="G171" s="42"/>
    </row>
    <row r="172" spans="1:8">
      <c r="D172" s="41"/>
      <c r="E172" s="41"/>
      <c r="F172" s="52"/>
      <c r="G172" s="42"/>
    </row>
  </sheetData>
  <mergeCells count="158">
    <mergeCell ref="A163:B163"/>
    <mergeCell ref="A164:B164"/>
    <mergeCell ref="A169:G169"/>
    <mergeCell ref="A170:G170"/>
    <mergeCell ref="A157:G157"/>
    <mergeCell ref="A158:B158"/>
    <mergeCell ref="A159:B159"/>
    <mergeCell ref="A160:B160"/>
    <mergeCell ref="A161:G161"/>
    <mergeCell ref="A162:B162"/>
    <mergeCell ref="A165:G165"/>
    <mergeCell ref="A166:B166"/>
    <mergeCell ref="A167:B167"/>
    <mergeCell ref="A168:B168"/>
    <mergeCell ref="A151:B151"/>
    <mergeCell ref="A152:B152"/>
    <mergeCell ref="A153:G153"/>
    <mergeCell ref="A154:B154"/>
    <mergeCell ref="A155:B155"/>
    <mergeCell ref="A156:B156"/>
    <mergeCell ref="A145:G145"/>
    <mergeCell ref="A146:B146"/>
    <mergeCell ref="A147:B147"/>
    <mergeCell ref="A148:B148"/>
    <mergeCell ref="A149:G149"/>
    <mergeCell ref="A150:B150"/>
    <mergeCell ref="A139:B139"/>
    <mergeCell ref="A140:B140"/>
    <mergeCell ref="A141:G141"/>
    <mergeCell ref="A142:B142"/>
    <mergeCell ref="A143:B143"/>
    <mergeCell ref="A144:B144"/>
    <mergeCell ref="A133:G133"/>
    <mergeCell ref="A134:B134"/>
    <mergeCell ref="A135:B135"/>
    <mergeCell ref="A136:B136"/>
    <mergeCell ref="A137:G137"/>
    <mergeCell ref="A138:B138"/>
    <mergeCell ref="A127:B127"/>
    <mergeCell ref="A128:B128"/>
    <mergeCell ref="A129:G129"/>
    <mergeCell ref="A130:B130"/>
    <mergeCell ref="A131:B131"/>
    <mergeCell ref="A132:B132"/>
    <mergeCell ref="A121:G121"/>
    <mergeCell ref="A122:B122"/>
    <mergeCell ref="A123:B123"/>
    <mergeCell ref="A124:B124"/>
    <mergeCell ref="A125:G125"/>
    <mergeCell ref="A126:B126"/>
    <mergeCell ref="E115:E116"/>
    <mergeCell ref="F115:G115"/>
    <mergeCell ref="A117:G117"/>
    <mergeCell ref="A118:B118"/>
    <mergeCell ref="A119:B119"/>
    <mergeCell ref="A120:B120"/>
    <mergeCell ref="A111:B111"/>
    <mergeCell ref="A113:G113"/>
    <mergeCell ref="A114:B116"/>
    <mergeCell ref="C114:D114"/>
    <mergeCell ref="E114:G114"/>
    <mergeCell ref="C115:C116"/>
    <mergeCell ref="D115:D116"/>
    <mergeCell ref="F105:G105"/>
    <mergeCell ref="A107:B107"/>
    <mergeCell ref="A108:B108"/>
    <mergeCell ref="A109:B109"/>
    <mergeCell ref="A110:B110"/>
    <mergeCell ref="A99:B99"/>
    <mergeCell ref="A100:B100"/>
    <mergeCell ref="A101:B101"/>
    <mergeCell ref="A103:G103"/>
    <mergeCell ref="A104:B106"/>
    <mergeCell ref="C104:D104"/>
    <mergeCell ref="E104:G104"/>
    <mergeCell ref="C105:C106"/>
    <mergeCell ref="D105:D106"/>
    <mergeCell ref="E105:E106"/>
    <mergeCell ref="F92:G92"/>
    <mergeCell ref="A94:G94"/>
    <mergeCell ref="A95:B95"/>
    <mergeCell ref="A96:B96"/>
    <mergeCell ref="A97:B97"/>
    <mergeCell ref="A98:G98"/>
    <mergeCell ref="A86:B86"/>
    <mergeCell ref="A87:B87"/>
    <mergeCell ref="A88:B88"/>
    <mergeCell ref="A90:G90"/>
    <mergeCell ref="A91:B93"/>
    <mergeCell ref="C91:D91"/>
    <mergeCell ref="E91:G91"/>
    <mergeCell ref="C92:C93"/>
    <mergeCell ref="D92:D93"/>
    <mergeCell ref="E92:E93"/>
    <mergeCell ref="A83:B85"/>
    <mergeCell ref="C83:D83"/>
    <mergeCell ref="E83:G83"/>
    <mergeCell ref="C84:C85"/>
    <mergeCell ref="D84:D85"/>
    <mergeCell ref="E84:E85"/>
    <mergeCell ref="F84:G84"/>
    <mergeCell ref="E76:E77"/>
    <mergeCell ref="F76:G76"/>
    <mergeCell ref="A78:B78"/>
    <mergeCell ref="A79:B79"/>
    <mergeCell ref="A80:B80"/>
    <mergeCell ref="A82:G82"/>
    <mergeCell ref="A69:B69"/>
    <mergeCell ref="A70:B70"/>
    <mergeCell ref="A71:B71"/>
    <mergeCell ref="A72:G72"/>
    <mergeCell ref="A74:G74"/>
    <mergeCell ref="A75:B77"/>
    <mergeCell ref="C75:D75"/>
    <mergeCell ref="E75:G75"/>
    <mergeCell ref="C76:C77"/>
    <mergeCell ref="D76:D77"/>
    <mergeCell ref="A66:B68"/>
    <mergeCell ref="C66:D66"/>
    <mergeCell ref="E66:G66"/>
    <mergeCell ref="C67:C68"/>
    <mergeCell ref="D67:D68"/>
    <mergeCell ref="E67:E68"/>
    <mergeCell ref="F67:G67"/>
    <mergeCell ref="E59:E60"/>
    <mergeCell ref="F59:G59"/>
    <mergeCell ref="A61:B61"/>
    <mergeCell ref="A62:B62"/>
    <mergeCell ref="A63:G63"/>
    <mergeCell ref="A65:G65"/>
    <mergeCell ref="B49:F49"/>
    <mergeCell ref="B50:F50"/>
    <mergeCell ref="B51:F51"/>
    <mergeCell ref="B52:F52"/>
    <mergeCell ref="A57:G57"/>
    <mergeCell ref="A58:B60"/>
    <mergeCell ref="C58:D58"/>
    <mergeCell ref="E58:G58"/>
    <mergeCell ref="C59:C60"/>
    <mergeCell ref="D59:D60"/>
    <mergeCell ref="B46:F46"/>
    <mergeCell ref="B47:F47"/>
    <mergeCell ref="B48:F48"/>
    <mergeCell ref="B37:G37"/>
    <mergeCell ref="B38:G38"/>
    <mergeCell ref="B39:G39"/>
    <mergeCell ref="B40:G40"/>
    <mergeCell ref="B41:G41"/>
    <mergeCell ref="B42:G42"/>
    <mergeCell ref="B8:G8"/>
    <mergeCell ref="B15:G15"/>
    <mergeCell ref="B18:G18"/>
    <mergeCell ref="B19:G19"/>
    <mergeCell ref="B35:G35"/>
    <mergeCell ref="A36:G36"/>
    <mergeCell ref="B43:G43"/>
    <mergeCell ref="B44:G44"/>
    <mergeCell ref="B45:G45"/>
  </mergeCells>
  <printOptions horizontalCentered="1"/>
  <pageMargins left="0.51181102362204722" right="0.43307086614173229" top="0.70866141732283472" bottom="0.59055118110236227" header="0.51181102362204722" footer="0.35433070866141736"/>
  <pageSetup paperSize="9" scale="69" fitToWidth="2" orientation="portrait" horizontalDpi="4294967293" verticalDpi="4294967293" r:id="rId1"/>
  <headerFooter differentFirst="1" alignWithMargins="0">
    <oddFooter>&amp;R&amp;P z &amp;N</oddFooter>
  </headerFooter>
  <rowBreaks count="4" manualBreakCount="4">
    <brk id="35" max="16383" man="1"/>
    <brk id="56" max="6" man="1"/>
    <brk id="81" max="6" man="1"/>
    <brk id="112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Styczeń</vt:lpstr>
      <vt:lpstr>Styczeń!Obszar_wydruku</vt:lpstr>
    </vt:vector>
  </TitlesOfParts>
  <Company>KRUS Centrala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monika.skarzynska</dc:creator>
  <cp:lastModifiedBy>Dorota Waś</cp:lastModifiedBy>
  <cp:lastPrinted>2024-06-28T13:35:49Z</cp:lastPrinted>
  <dcterms:created xsi:type="dcterms:W3CDTF">2008-02-15T13:23:15Z</dcterms:created>
  <dcterms:modified xsi:type="dcterms:W3CDTF">2024-06-28T13:37:16Z</dcterms:modified>
</cp:coreProperties>
</file>