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Przetarg na rok 2022\ZG.270.9.2021_KOSZTORYS\"/>
    </mc:Choice>
  </mc:AlternateContent>
  <bookViews>
    <workbookView xWindow="0" yWindow="0" windowWidth="15000" windowHeight="75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4" i="1" l="1"/>
  <c r="J81" i="1"/>
  <c r="J71" i="1"/>
  <c r="J72" i="1"/>
  <c r="J73" i="1"/>
  <c r="J74" i="1"/>
  <c r="J75" i="1"/>
  <c r="J70" i="1"/>
  <c r="J83" i="1"/>
  <c r="J82" i="1"/>
  <c r="J80" i="1"/>
  <c r="J78" i="1"/>
  <c r="J77" i="1"/>
  <c r="J76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2" i="1"/>
  <c r="J50" i="1"/>
  <c r="J49" i="1"/>
  <c r="J48" i="1"/>
  <c r="J46" i="1"/>
  <c r="J45" i="1"/>
  <c r="J44" i="1"/>
  <c r="J42" i="1"/>
  <c r="J40" i="1"/>
  <c r="J39" i="1"/>
  <c r="J37" i="1"/>
  <c r="J36" i="1"/>
  <c r="J34" i="1"/>
  <c r="J33" i="1"/>
  <c r="H84" i="1"/>
  <c r="H83" i="1"/>
  <c r="H82" i="1"/>
  <c r="H81" i="1"/>
  <c r="H80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2" i="1"/>
  <c r="H50" i="1"/>
  <c r="H49" i="1"/>
  <c r="H48" i="1"/>
  <c r="H46" i="1"/>
  <c r="H45" i="1"/>
  <c r="H44" i="1"/>
  <c r="H42" i="1"/>
  <c r="H40" i="1"/>
  <c r="H39" i="1"/>
  <c r="H37" i="1"/>
  <c r="H36" i="1"/>
  <c r="H34" i="1"/>
  <c r="H33" i="1"/>
  <c r="J31" i="1"/>
  <c r="H31" i="1"/>
  <c r="H85" i="1" l="1"/>
  <c r="K82" i="1"/>
  <c r="K74" i="1"/>
  <c r="K75" i="1"/>
  <c r="K55" i="1"/>
  <c r="K58" i="1"/>
  <c r="K59" i="1"/>
  <c r="K62" i="1"/>
  <c r="K63" i="1"/>
  <c r="K66" i="1"/>
  <c r="K67" i="1"/>
  <c r="K70" i="1"/>
  <c r="K71" i="1"/>
  <c r="K46" i="1"/>
  <c r="K33" i="1"/>
  <c r="K84" i="1"/>
  <c r="K83" i="1"/>
  <c r="K81" i="1"/>
  <c r="K80" i="1"/>
  <c r="K77" i="1"/>
  <c r="K78" i="1"/>
  <c r="K76" i="1"/>
  <c r="K72" i="1"/>
  <c r="K56" i="1"/>
  <c r="K57" i="1"/>
  <c r="K60" i="1"/>
  <c r="K61" i="1"/>
  <c r="K64" i="1"/>
  <c r="K65" i="1"/>
  <c r="K68" i="1"/>
  <c r="K69" i="1"/>
  <c r="K54" i="1"/>
  <c r="K52" i="1"/>
  <c r="K49" i="1"/>
  <c r="K50" i="1"/>
  <c r="K48" i="1"/>
  <c r="K45" i="1"/>
  <c r="K44" i="1"/>
  <c r="K42" i="1"/>
  <c r="K40" i="1"/>
  <c r="K39" i="1"/>
  <c r="K37" i="1"/>
  <c r="K36" i="1"/>
  <c r="K34" i="1"/>
  <c r="K31" i="1" l="1"/>
  <c r="K73" i="1" l="1"/>
  <c r="K85" i="1" s="1"/>
  <c r="J86" i="1"/>
</calcChain>
</file>

<file path=xl/sharedStrings.xml><?xml version="1.0" encoding="utf-8"?>
<sst xmlns="http://schemas.openxmlformats.org/spreadsheetml/2006/main" count="202" uniqueCount="155">
  <si>
    <t>Lp.</t>
  </si>
  <si>
    <t>Kod czynności</t>
  </si>
  <si>
    <t>Czynność - opis prac</t>
  </si>
  <si>
    <t>Ilość</t>
  </si>
  <si>
    <t>Cena jednostkowa netto w PLN</t>
  </si>
  <si>
    <t>Jedn. miary</t>
  </si>
  <si>
    <t>Nr OSTWPL</t>
  </si>
  <si>
    <t>Stawka VAT</t>
  </si>
  <si>
    <t>Wartość całkowita netto w PLN</t>
  </si>
  <si>
    <t>Wartość VAT W PLN</t>
  </si>
  <si>
    <t>Wartość całkowita brutto w PLN</t>
  </si>
  <si>
    <t>Całkowity wyrób drewna technologią dowolną</t>
  </si>
  <si>
    <t>ZRYW-WYD1</t>
  </si>
  <si>
    <t>ZRYW-WYD2</t>
  </si>
  <si>
    <t>ZRYW-WYD3</t>
  </si>
  <si>
    <t>PODWOZ-D1</t>
  </si>
  <si>
    <t>Podwóz drewna do 500 m</t>
  </si>
  <si>
    <t>Dopłata do pozyskania drewna z tytułu wydłużonej zrywki powyżej 1000 m</t>
  </si>
  <si>
    <t>Dopłata do pozyskania drewna z tytułu wydłużonej zrywki od 501 do 1000 m</t>
  </si>
  <si>
    <t>Dopłata do pozyskania drewna z tytułu wydłużonej zrywki do 500 m</t>
  </si>
  <si>
    <t>PODWOZ-D2</t>
  </si>
  <si>
    <t>Podwóz drewna od 501 m do 1000 m</t>
  </si>
  <si>
    <t>PODWOZ-D3</t>
  </si>
  <si>
    <t>Podwóz drewna pow. 1000 m</t>
  </si>
  <si>
    <t>GODZ RH8</t>
  </si>
  <si>
    <t>h</t>
  </si>
  <si>
    <t>GODZ PILA</t>
  </si>
  <si>
    <t>Prace wykonywane ręcznie z użyciem pilarki</t>
  </si>
  <si>
    <t>GODZ MH8</t>
  </si>
  <si>
    <t>CWD-D</t>
  </si>
  <si>
    <t>Pozostałe cięcia rębne</t>
  </si>
  <si>
    <t>Trzebieże późne i cięcia sanitarno–selekcyjne</t>
  </si>
  <si>
    <t>Trzebieże wczesne i czyszczenia późne z pozyskaniem masy</t>
  </si>
  <si>
    <t>Cięcia przygodne i pozostałe</t>
  </si>
  <si>
    <t>Dopłata do pozyskania drewna z tytułu wydłużonej zrywki</t>
  </si>
  <si>
    <t>Podwóz drewna</t>
  </si>
  <si>
    <t xml:space="preserve">Pozostałe prace godzinowe w pozyskaniu i zrywce drewna </t>
  </si>
  <si>
    <t>POZYSKANIE I ZRYWKA DREWNA</t>
  </si>
  <si>
    <t>Cięcia zupełne - rębne (rębnie I)</t>
  </si>
  <si>
    <t>CWD-P</t>
  </si>
  <si>
    <t>Całkowity wyrób drewna pilarką</t>
  </si>
  <si>
    <t xml:space="preserve"> 17</t>
  </si>
  <si>
    <t>ROZDR-PP</t>
  </si>
  <si>
    <t>Rozdrabnianie pozostałości drzewnych na całej powierzchni bez mieszania z glebą</t>
  </si>
  <si>
    <t>HA</t>
  </si>
  <si>
    <t xml:space="preserve"> 22</t>
  </si>
  <si>
    <t>WPOD-N</t>
  </si>
  <si>
    <t>Wycinanie podszytów i podrostów (teren równy lub falisty)</t>
  </si>
  <si>
    <t xml:space="preserve"> 24</t>
  </si>
  <si>
    <t>PPOD N</t>
  </si>
  <si>
    <t>Wyniesienie wyciętych podszytów  (teren równy lub falisty)</t>
  </si>
  <si>
    <t xml:space="preserve"> 67</t>
  </si>
  <si>
    <t>WYK-PA5CZ</t>
  </si>
  <si>
    <t>Wyorywanie bruzd pługiem leśnym na pow. do 0,50 ha (np. gniazda)</t>
  </si>
  <si>
    <t>KMTR</t>
  </si>
  <si>
    <t xml:space="preserve"> 68</t>
  </si>
  <si>
    <t>WYK-PASCP</t>
  </si>
  <si>
    <t>Wyorywanie bruzd pługiem leśnym pod okapem</t>
  </si>
  <si>
    <t xml:space="preserve"> 92</t>
  </si>
  <si>
    <t>SADZ-1M</t>
  </si>
  <si>
    <t>Sadzenie 1-latek w jamkę</t>
  </si>
  <si>
    <t>TSZT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</si>
  <si>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</si>
  <si>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</si>
  <si>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</si>
  <si>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</si>
  <si>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</si>
  <si>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</si>
  <si>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</si>
  <si>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</si>
  <si>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</si>
  <si>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</si>
  <si>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</si>
  <si>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</si>
  <si>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</si>
  <si>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</si>
  <si>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</si>
  <si>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</si>
  <si>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</si>
  <si>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</si>
  <si>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</si>
  <si>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</si>
  <si>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</si>
  <si>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133</t>
  </si>
  <si>
    <t>PUŁF</t>
  </si>
  <si>
    <t>Wykładanie lub zdejmowanie pułapek feromonowych na szkodniki wtórne</t>
  </si>
  <si>
    <t>SZT</t>
  </si>
  <si>
    <t>136</t>
  </si>
  <si>
    <t>SZUK-PĘDR</t>
  </si>
  <si>
    <t>Badanie zapędraczenia gleby - dół o objętości 0,5 m3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</si>
  <si>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</si>
  <si>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</si>
  <si>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</si>
  <si>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</si>
  <si>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</si>
  <si>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</si>
  <si>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</si>
  <si>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</si>
  <si>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</si>
  <si>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</si>
  <si>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</si>
  <si>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</si>
  <si>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</si>
  <si>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</si>
  <si>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</si>
  <si>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</si>
  <si>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</si>
  <si>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</si>
  <si>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</si>
  <si>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</si>
  <si>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</si>
  <si>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PORZ-STOS</t>
  </si>
  <si>
    <t>Wynoszenie i układanie pozostałości w stosy niewymiarowe</t>
  </si>
  <si>
    <t>M3P</t>
  </si>
  <si>
    <t>178</t>
  </si>
  <si>
    <t>PPOŻ-PORZ</t>
  </si>
  <si>
    <t>Porządkowanie terenów na pasach przeciwpożarowych</t>
  </si>
  <si>
    <t>334.02</t>
  </si>
  <si>
    <t>ZB-NASOL</t>
  </si>
  <si>
    <t>Zbiór nasion olszy</t>
  </si>
  <si>
    <t>KG</t>
  </si>
  <si>
    <t xml:space="preserve"> 11, 117, 157, 161, 163, 165, 167, 169, 171, 180, 183, 209, 307, 336, 340, 343, 398</t>
  </si>
  <si>
    <t>Prace godzinowe ręczne (8% VAT)</t>
  </si>
  <si>
    <t>174, 184, 222, 400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</si>
  <si>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</si>
  <si>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</si>
  <si>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</si>
  <si>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</si>
  <si>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</si>
  <si>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</si>
  <si>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Prace godzinowe ciągnikowe (8% VAT)</t>
  </si>
  <si>
    <t>175, 186, 223, 345, 401</t>
  </si>
  <si>
    <t>GODZ MH23</t>
  </si>
  <si>
    <t>Prace godzinowe ciągnikowe (23% VAT)</t>
  </si>
  <si>
    <t>HODOWLA LASU, OCHRONA LASU, OCHRONA P. POŻ, NASIENNICTWO I SELEKCJA</t>
  </si>
  <si>
    <t>146</t>
  </si>
  <si>
    <t>WYK-SLUPI</t>
  </si>
  <si>
    <t>Przygotowanie słupków iglastych</t>
  </si>
  <si>
    <t>POZOSTAŁE PRACE GODZINOWE W POZYSKANIU I ZRYWCE DREWNA, HODOWLI LASU, OCHRONIE LASU, OCHRONIE P. POŻ, NASIENNICTWIE I SELEKCJI</t>
  </si>
  <si>
    <t>Cena łączna netto w PLN</t>
  </si>
  <si>
    <t>Cena łączna brutto w PLN</t>
  </si>
  <si>
    <t>Suma VAT</t>
  </si>
  <si>
    <r>
      <t>m</t>
    </r>
    <r>
      <rPr>
        <vertAlign val="superscript"/>
        <sz val="9"/>
        <rFont val="Cambria"/>
        <family val="1"/>
        <charset val="238"/>
      </rPr>
      <t>3</t>
    </r>
  </si>
  <si>
    <t xml:space="preserve">Załącznik nr 2 do SWZ </t>
  </si>
  <si>
    <t>Zn. spr.: ZG.270.9.2021</t>
  </si>
  <si>
    <t>____________________________, dnia ______________ r.</t>
  </si>
  <si>
    <t>(Nazwa i adres wykonawcy)</t>
  </si>
  <si>
    <t>KOSZTORYS OFERTOWY</t>
  </si>
  <si>
    <t>Skarb Państwa -</t>
  </si>
  <si>
    <t>Państwowe Gospodarstwo Leśne Lasy Państwowe</t>
  </si>
  <si>
    <t>Nadleśnictwo Strzelce</t>
  </si>
  <si>
    <t xml:space="preserve">ul. Grabowiecka 20A, 22-500 Hrubieszów             </t>
  </si>
  <si>
    <t>Odpowiadając na ogłoszenie o przetargu nieograniczonym na „Wykonywanie usług z zakresu gospodarki leśnej na terenie Nadleśnictwa Strzelce w roku 2022''  składamy niniejszym ofertę na pakiet 05 tego zamówienia i oferujemy następujące ceny jednostkowe za usługi wchodzące w skład tej części zamówienia:</t>
  </si>
  <si>
    <t>(podpis)</t>
  </si>
  <si>
    <t xml:space="preserve">Dokument musi być złożony pod rygorem nieważności 
w formie elektronicznej (tj. w postaci elektronicznej opatrzonej
kwalifikowanym podpisem elektronicznym)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</si>
</sst>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8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vertAlign val="superscript"/>
      <sz val="9"/>
      <name val="Cambria"/>
      <family val="1"/>
      <charset val="238"/>
    </font>
    <font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mbria"/>
      <family val="1"/>
      <charset val="238"/>
    </font>
    <font>
      <b/>
      <sz val="12"/>
      <name val="Cambria"/>
      <family val="1"/>
      <charset val="238"/>
    </font>
    <font>
      <sz val="11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sz val="11"/>
      <color theme="1"/>
      <name val="Calibri"/>
      <family val="2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49" fontId="2" fillId="4" borderId="1" xfId="1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2" fontId="3" fillId="4" borderId="1" xfId="1" applyNumberFormat="1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8" fillId="3" borderId="1" xfId="0" applyNumberFormat="1" applyFont="1" applyFill="1" applyBorder="1" applyAlignment="1">
      <alignment horizontal="center" vertical="center" wrapText="1"/>
    </xf>
    <xf numFmtId="44" fontId="4" fillId="5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/>
    </xf>
    <xf numFmtId="0" fontId="10" fillId="0" borderId="0" xfId="0" applyFont="1"/>
    <xf numFmtId="49" fontId="9" fillId="4" borderId="0" xfId="0" applyNumberFormat="1" applyFont="1" applyFill="1" applyAlignment="1">
      <alignment horizontal="left" vertical="center"/>
    </xf>
    <xf numFmtId="0" fontId="14" fillId="0" borderId="0" xfId="0" applyFont="1" applyFill="1" applyBorder="1"/>
    <xf numFmtId="0" fontId="3" fillId="4" borderId="0" xfId="0" applyFont="1" applyFill="1" applyBorder="1" applyAlignment="1">
      <alignment horizontal="left"/>
    </xf>
    <xf numFmtId="0" fontId="10" fillId="0" borderId="0" xfId="0" applyFont="1" applyFill="1" applyBorder="1"/>
    <xf numFmtId="49" fontId="15" fillId="4" borderId="0" xfId="0" applyNumberFormat="1" applyFont="1" applyFill="1" applyBorder="1" applyAlignment="1">
      <alignment horizontal="center" vertical="center"/>
    </xf>
    <xf numFmtId="49" fontId="13" fillId="4" borderId="0" xfId="0" applyNumberFormat="1" applyFont="1" applyFill="1" applyAlignment="1">
      <alignment horizontal="center" vertical="center"/>
    </xf>
    <xf numFmtId="0" fontId="10" fillId="0" borderId="0" xfId="0" applyFont="1" applyAlignment="1"/>
    <xf numFmtId="0" fontId="11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3" fillId="4" borderId="0" xfId="0" applyFont="1" applyFill="1" applyBorder="1" applyAlignment="1">
      <alignment horizontal="left"/>
    </xf>
    <xf numFmtId="0" fontId="14" fillId="0" borderId="0" xfId="0" applyFont="1" applyFill="1" applyBorder="1" applyAlignment="1"/>
    <xf numFmtId="49" fontId="15" fillId="4" borderId="9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49" fontId="11" fillId="4" borderId="0" xfId="0" applyNumberFormat="1" applyFont="1" applyFill="1" applyAlignment="1">
      <alignment horizontal="right" vertical="center"/>
    </xf>
    <xf numFmtId="0" fontId="11" fillId="4" borderId="8" xfId="0" applyFont="1" applyFill="1" applyBorder="1" applyAlignment="1">
      <alignment horizontal="left" vertical="center"/>
    </xf>
    <xf numFmtId="49" fontId="12" fillId="4" borderId="0" xfId="0" applyNumberFormat="1" applyFont="1" applyFill="1" applyAlignment="1">
      <alignment horizontal="center" vertical="top"/>
    </xf>
    <xf numFmtId="49" fontId="9" fillId="4" borderId="0" xfId="0" applyNumberFormat="1" applyFont="1" applyFill="1" applyAlignment="1">
      <alignment horizontal="right" vertical="center"/>
    </xf>
    <xf numFmtId="0" fontId="11" fillId="4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tabSelected="1" zoomScaleNormal="100" workbookViewId="0">
      <selection activeCell="G31" sqref="G31"/>
    </sheetView>
  </sheetViews>
  <sheetFormatPr defaultRowHeight="14.4" x14ac:dyDescent="0.3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</cols>
  <sheetData>
    <row r="1" spans="1:11" ht="15" x14ac:dyDescent="0.3">
      <c r="A1" s="20"/>
      <c r="B1" s="20"/>
      <c r="C1" s="20"/>
      <c r="D1" s="20"/>
      <c r="E1" s="20"/>
      <c r="F1" s="20"/>
      <c r="G1" s="20"/>
      <c r="H1" s="42" t="s">
        <v>143</v>
      </c>
      <c r="I1" s="42"/>
      <c r="J1" s="42"/>
      <c r="K1" s="42"/>
    </row>
    <row r="2" spans="1:11" x14ac:dyDescent="0.3">
      <c r="A2" s="20"/>
      <c r="B2" s="37" t="s">
        <v>144</v>
      </c>
      <c r="C2" s="38"/>
      <c r="D2" s="20"/>
      <c r="E2" s="20"/>
      <c r="F2" s="20"/>
      <c r="G2" s="20"/>
      <c r="H2" s="20"/>
      <c r="I2" s="20"/>
      <c r="J2" s="20"/>
      <c r="K2" s="20"/>
    </row>
    <row r="3" spans="1:11" ht="15" x14ac:dyDescent="0.3">
      <c r="A3" s="20"/>
      <c r="B3" s="43"/>
      <c r="C3" s="43"/>
      <c r="D3" s="38"/>
      <c r="E3" s="20"/>
      <c r="F3" s="20"/>
      <c r="G3" s="20"/>
      <c r="H3" s="20"/>
      <c r="I3" s="20"/>
      <c r="J3" s="20"/>
      <c r="K3" s="20"/>
    </row>
    <row r="4" spans="1:11" x14ac:dyDescent="0.3">
      <c r="A4" s="20"/>
      <c r="B4" s="37"/>
      <c r="C4" s="38"/>
      <c r="D4" s="38"/>
      <c r="E4" s="20"/>
      <c r="F4" s="20"/>
      <c r="G4" s="20"/>
      <c r="H4" s="20"/>
      <c r="I4" s="20"/>
      <c r="J4" s="20"/>
      <c r="K4" s="20"/>
    </row>
    <row r="5" spans="1:11" ht="15" x14ac:dyDescent="0.3">
      <c r="A5" s="20"/>
      <c r="B5" s="43"/>
      <c r="C5" s="43"/>
      <c r="D5" s="38"/>
      <c r="E5" s="20"/>
      <c r="F5" s="20"/>
      <c r="G5" s="20"/>
      <c r="H5" s="20"/>
      <c r="I5" s="20"/>
      <c r="J5" s="20"/>
      <c r="K5" s="20"/>
    </row>
    <row r="6" spans="1:11" x14ac:dyDescent="0.3">
      <c r="A6" s="20"/>
      <c r="B6" s="37"/>
      <c r="C6" s="38"/>
      <c r="D6" s="38"/>
      <c r="E6" s="20"/>
      <c r="F6" s="20"/>
      <c r="G6" s="20"/>
      <c r="H6" s="20"/>
      <c r="I6" s="20"/>
      <c r="J6" s="20"/>
      <c r="K6" s="20"/>
    </row>
    <row r="7" spans="1:11" x14ac:dyDescent="0.3">
      <c r="A7" s="20"/>
      <c r="B7" s="37"/>
      <c r="C7" s="38"/>
      <c r="D7" s="38"/>
      <c r="E7" s="20"/>
      <c r="F7" s="39" t="s">
        <v>145</v>
      </c>
      <c r="G7" s="39"/>
      <c r="H7" s="39"/>
      <c r="I7" s="39"/>
      <c r="J7" s="39"/>
      <c r="K7" s="39"/>
    </row>
    <row r="8" spans="1:11" ht="15" x14ac:dyDescent="0.3">
      <c r="A8" s="20"/>
      <c r="B8" s="40"/>
      <c r="C8" s="40"/>
      <c r="D8" s="20"/>
      <c r="E8" s="20"/>
      <c r="F8" s="39"/>
      <c r="G8" s="39"/>
      <c r="H8" s="39"/>
      <c r="I8" s="39"/>
      <c r="J8" s="39"/>
      <c r="K8" s="39"/>
    </row>
    <row r="9" spans="1:11" x14ac:dyDescent="0.3">
      <c r="A9" s="20"/>
      <c r="B9" s="20"/>
      <c r="C9" s="20"/>
      <c r="D9" s="20"/>
      <c r="E9" s="20"/>
      <c r="F9" s="39"/>
      <c r="G9" s="39"/>
      <c r="H9" s="39"/>
      <c r="I9" s="39"/>
      <c r="J9" s="39"/>
      <c r="K9" s="39"/>
    </row>
    <row r="10" spans="1:11" x14ac:dyDescent="0.3">
      <c r="A10" s="20"/>
      <c r="B10" s="41" t="s">
        <v>146</v>
      </c>
      <c r="C10" s="41"/>
      <c r="D10" s="20"/>
      <c r="E10" s="20"/>
      <c r="F10" s="39"/>
      <c r="G10" s="39"/>
      <c r="H10" s="39"/>
      <c r="I10" s="39"/>
      <c r="J10" s="39"/>
      <c r="K10" s="39"/>
    </row>
    <row r="11" spans="1:11" x14ac:dyDescent="0.3">
      <c r="A11" s="20"/>
      <c r="B11" s="41"/>
      <c r="C11" s="41"/>
      <c r="D11" s="20"/>
      <c r="E11" s="20"/>
      <c r="F11" s="20"/>
      <c r="G11" s="20"/>
      <c r="H11" s="20"/>
      <c r="I11" s="20"/>
      <c r="J11" s="20"/>
      <c r="K11" s="20"/>
    </row>
    <row r="12" spans="1:11" x14ac:dyDescent="0.3">
      <c r="A12" s="21"/>
      <c r="B12" s="20"/>
      <c r="C12" s="20"/>
      <c r="D12" s="20"/>
      <c r="E12" s="20"/>
      <c r="F12" s="20"/>
      <c r="G12" s="20"/>
      <c r="H12" s="20"/>
      <c r="I12" s="20"/>
      <c r="J12" s="20"/>
      <c r="K12" s="20"/>
    </row>
    <row r="13" spans="1:11" ht="17.399999999999999" x14ac:dyDescent="0.3">
      <c r="A13" s="27" t="s">
        <v>147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</row>
    <row r="14" spans="1:11" x14ac:dyDescent="0.3">
      <c r="A14" s="21"/>
      <c r="B14" s="20"/>
      <c r="C14" s="20"/>
      <c r="D14" s="20"/>
      <c r="E14" s="20"/>
      <c r="F14" s="20"/>
      <c r="G14" s="20"/>
      <c r="H14" s="20"/>
      <c r="I14" s="20"/>
      <c r="J14" s="20"/>
      <c r="K14" s="20"/>
    </row>
    <row r="15" spans="1:11" ht="15" x14ac:dyDescent="0.3">
      <c r="A15" s="20"/>
      <c r="B15" s="22" t="s">
        <v>148</v>
      </c>
      <c r="C15" s="20"/>
      <c r="D15" s="20"/>
      <c r="E15" s="20"/>
      <c r="F15" s="20"/>
      <c r="G15" s="20"/>
      <c r="H15" s="20"/>
      <c r="I15" s="20"/>
      <c r="J15" s="20"/>
      <c r="K15" s="20"/>
    </row>
    <row r="16" spans="1:11" x14ac:dyDescent="0.3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</row>
    <row r="17" spans="1:11" ht="15" x14ac:dyDescent="0.3">
      <c r="A17" s="20"/>
      <c r="B17" s="22" t="s">
        <v>149</v>
      </c>
      <c r="C17" s="20"/>
      <c r="D17" s="20"/>
      <c r="E17" s="20"/>
      <c r="F17" s="20"/>
      <c r="G17" s="20"/>
      <c r="H17" s="20"/>
      <c r="I17" s="20"/>
      <c r="J17" s="20"/>
      <c r="K17" s="20"/>
    </row>
    <row r="18" spans="1:11" x14ac:dyDescent="0.3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</row>
    <row r="19" spans="1:11" ht="15" x14ac:dyDescent="0.3">
      <c r="A19" s="20"/>
      <c r="B19" s="22" t="s">
        <v>150</v>
      </c>
      <c r="C19" s="20"/>
      <c r="D19" s="20"/>
      <c r="E19" s="20"/>
      <c r="F19" s="20"/>
      <c r="G19" s="20"/>
      <c r="H19" s="20"/>
      <c r="I19" s="20"/>
      <c r="J19" s="20"/>
      <c r="K19" s="20"/>
    </row>
    <row r="20" spans="1:11" x14ac:dyDescent="0.3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</row>
    <row r="21" spans="1:11" ht="15" x14ac:dyDescent="0.3">
      <c r="A21" s="20"/>
      <c r="B21" s="22" t="s">
        <v>151</v>
      </c>
      <c r="C21" s="20"/>
      <c r="D21" s="20"/>
      <c r="E21" s="20"/>
      <c r="F21" s="20"/>
      <c r="G21" s="20"/>
      <c r="H21" s="20"/>
      <c r="I21" s="20"/>
      <c r="J21" s="20"/>
      <c r="K21" s="20"/>
    </row>
    <row r="22" spans="1:1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</row>
    <row r="23" spans="1:11" x14ac:dyDescent="0.3">
      <c r="A23" s="20"/>
      <c r="B23" s="29" t="s">
        <v>152</v>
      </c>
      <c r="C23" s="29"/>
      <c r="D23" s="29"/>
      <c r="E23" s="29"/>
      <c r="F23" s="29"/>
      <c r="G23" s="29"/>
      <c r="H23" s="29"/>
      <c r="I23" s="29"/>
      <c r="J23" s="29"/>
      <c r="K23" s="30"/>
    </row>
    <row r="24" spans="1:11" ht="15" customHeight="1" x14ac:dyDescent="0.3">
      <c r="A24" s="20"/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spans="1:11" x14ac:dyDescent="0.3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spans="1:11" ht="22.8" customHeight="1" x14ac:dyDescent="0.3">
      <c r="A26" s="48" t="s">
        <v>0</v>
      </c>
      <c r="B26" s="45" t="s">
        <v>6</v>
      </c>
      <c r="C26" s="48" t="s">
        <v>1</v>
      </c>
      <c r="D26" s="48" t="s">
        <v>2</v>
      </c>
      <c r="E26" s="45" t="s">
        <v>5</v>
      </c>
      <c r="F26" s="48" t="s">
        <v>3</v>
      </c>
      <c r="G26" s="48" t="s">
        <v>4</v>
      </c>
      <c r="H26" s="45" t="s">
        <v>8</v>
      </c>
      <c r="I26" s="45" t="s">
        <v>7</v>
      </c>
      <c r="J26" s="45" t="s">
        <v>9</v>
      </c>
      <c r="K26" s="45" t="s">
        <v>10</v>
      </c>
    </row>
    <row r="27" spans="1:11" x14ac:dyDescent="0.3">
      <c r="A27" s="48"/>
      <c r="B27" s="46"/>
      <c r="C27" s="48"/>
      <c r="D27" s="48"/>
      <c r="E27" s="46"/>
      <c r="F27" s="48"/>
      <c r="G27" s="48"/>
      <c r="H27" s="46"/>
      <c r="I27" s="46"/>
      <c r="J27" s="46"/>
      <c r="K27" s="46"/>
    </row>
    <row r="28" spans="1:11" x14ac:dyDescent="0.3">
      <c r="A28" s="48"/>
      <c r="B28" s="47"/>
      <c r="C28" s="48"/>
      <c r="D28" s="48"/>
      <c r="E28" s="47"/>
      <c r="F28" s="48"/>
      <c r="G28" s="48"/>
      <c r="H28" s="47"/>
      <c r="I28" s="47"/>
      <c r="J28" s="47"/>
      <c r="K28" s="47"/>
    </row>
    <row r="29" spans="1:11" x14ac:dyDescent="0.3">
      <c r="A29" s="44" t="s">
        <v>37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</row>
    <row r="30" spans="1:11" x14ac:dyDescent="0.3">
      <c r="A30" s="44" t="s">
        <v>38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</row>
    <row r="31" spans="1:11" x14ac:dyDescent="0.3">
      <c r="A31" s="3">
        <v>1</v>
      </c>
      <c r="B31" s="3">
        <v>1</v>
      </c>
      <c r="C31" s="3" t="s">
        <v>39</v>
      </c>
      <c r="D31" s="3" t="s">
        <v>40</v>
      </c>
      <c r="E31" s="3" t="s">
        <v>142</v>
      </c>
      <c r="F31" s="4">
        <v>724</v>
      </c>
      <c r="G31" s="19">
        <v>0</v>
      </c>
      <c r="H31" s="5">
        <f>MROUND(F31*G31,0.01)</f>
        <v>0</v>
      </c>
      <c r="I31" s="6">
        <v>0.08</v>
      </c>
      <c r="J31" s="5">
        <f>MROUND(H31*0.08,0.01)</f>
        <v>0</v>
      </c>
      <c r="K31" s="5">
        <f>H31+J31</f>
        <v>0</v>
      </c>
    </row>
    <row r="32" spans="1:11" x14ac:dyDescent="0.3">
      <c r="A32" s="44" t="s">
        <v>30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</row>
    <row r="33" spans="1:11" x14ac:dyDescent="0.3">
      <c r="A33" s="3">
        <v>2</v>
      </c>
      <c r="B33" s="3">
        <v>1</v>
      </c>
      <c r="C33" s="3" t="s">
        <v>39</v>
      </c>
      <c r="D33" s="3" t="s">
        <v>40</v>
      </c>
      <c r="E33" s="3" t="s">
        <v>142</v>
      </c>
      <c r="F33" s="4">
        <v>2635</v>
      </c>
      <c r="G33" s="19">
        <v>0</v>
      </c>
      <c r="H33" s="5">
        <f t="shared" ref="H33:H34" si="0">MROUND(F33*G33,0.01)</f>
        <v>0</v>
      </c>
      <c r="I33" s="6">
        <v>0.08</v>
      </c>
      <c r="J33" s="5">
        <f t="shared" ref="J33:J34" si="1">MROUND(H33*0.08,0.01)</f>
        <v>0</v>
      </c>
      <c r="K33" s="5">
        <f>H33+J33</f>
        <v>0</v>
      </c>
    </row>
    <row r="34" spans="1:11" x14ac:dyDescent="0.3">
      <c r="A34" s="3">
        <v>3</v>
      </c>
      <c r="B34" s="3">
        <v>2</v>
      </c>
      <c r="C34" s="3" t="s">
        <v>29</v>
      </c>
      <c r="D34" s="3" t="s">
        <v>11</v>
      </c>
      <c r="E34" s="3" t="s">
        <v>142</v>
      </c>
      <c r="F34" s="4">
        <v>948</v>
      </c>
      <c r="G34" s="19">
        <v>0</v>
      </c>
      <c r="H34" s="5">
        <f t="shared" si="0"/>
        <v>0</v>
      </c>
      <c r="I34" s="6">
        <v>0.08</v>
      </c>
      <c r="J34" s="5">
        <f t="shared" si="1"/>
        <v>0</v>
      </c>
      <c r="K34" s="5">
        <f>H34+J34</f>
        <v>0</v>
      </c>
    </row>
    <row r="35" spans="1:11" x14ac:dyDescent="0.3">
      <c r="A35" s="44" t="s">
        <v>31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</row>
    <row r="36" spans="1:11" x14ac:dyDescent="0.3">
      <c r="A36" s="3">
        <v>4</v>
      </c>
      <c r="B36" s="3">
        <v>1</v>
      </c>
      <c r="C36" s="3" t="s">
        <v>39</v>
      </c>
      <c r="D36" s="3" t="s">
        <v>40</v>
      </c>
      <c r="E36" s="3" t="s">
        <v>142</v>
      </c>
      <c r="F36" s="4">
        <v>6691</v>
      </c>
      <c r="G36" s="19">
        <v>0</v>
      </c>
      <c r="H36" s="5">
        <f t="shared" ref="H36:H37" si="2">MROUND(F36*G36,0.01)</f>
        <v>0</v>
      </c>
      <c r="I36" s="6">
        <v>0.08</v>
      </c>
      <c r="J36" s="5">
        <f t="shared" ref="J36:J37" si="3">MROUND(H36*0.08,0.01)</f>
        <v>0</v>
      </c>
      <c r="K36" s="5">
        <f>H36+J36</f>
        <v>0</v>
      </c>
    </row>
    <row r="37" spans="1:11" x14ac:dyDescent="0.3">
      <c r="A37" s="3">
        <v>5</v>
      </c>
      <c r="B37" s="3">
        <v>2</v>
      </c>
      <c r="C37" s="3" t="s">
        <v>29</v>
      </c>
      <c r="D37" s="3" t="s">
        <v>11</v>
      </c>
      <c r="E37" s="3" t="s">
        <v>142</v>
      </c>
      <c r="F37" s="4">
        <v>1527</v>
      </c>
      <c r="G37" s="19">
        <v>0</v>
      </c>
      <c r="H37" s="5">
        <f t="shared" si="2"/>
        <v>0</v>
      </c>
      <c r="I37" s="6">
        <v>0.08</v>
      </c>
      <c r="J37" s="5">
        <f t="shared" si="3"/>
        <v>0</v>
      </c>
      <c r="K37" s="5">
        <f>H37+J37</f>
        <v>0</v>
      </c>
    </row>
    <row r="38" spans="1:11" x14ac:dyDescent="0.3">
      <c r="A38" s="44" t="s">
        <v>32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</row>
    <row r="39" spans="1:11" x14ac:dyDescent="0.3">
      <c r="A39" s="3">
        <v>6</v>
      </c>
      <c r="B39" s="3">
        <v>1</v>
      </c>
      <c r="C39" s="3" t="s">
        <v>39</v>
      </c>
      <c r="D39" s="3" t="s">
        <v>40</v>
      </c>
      <c r="E39" s="3" t="s">
        <v>142</v>
      </c>
      <c r="F39" s="4">
        <v>2332</v>
      </c>
      <c r="G39" s="19">
        <v>0</v>
      </c>
      <c r="H39" s="5">
        <f t="shared" ref="H39:H40" si="4">MROUND(F39*G39,0.01)</f>
        <v>0</v>
      </c>
      <c r="I39" s="6">
        <v>0.08</v>
      </c>
      <c r="J39" s="5">
        <f t="shared" ref="J39:J40" si="5">MROUND(H39*0.08,0.01)</f>
        <v>0</v>
      </c>
      <c r="K39" s="5">
        <f>H39+J39</f>
        <v>0</v>
      </c>
    </row>
    <row r="40" spans="1:11" x14ac:dyDescent="0.3">
      <c r="A40" s="3">
        <v>7</v>
      </c>
      <c r="B40" s="3">
        <v>2</v>
      </c>
      <c r="C40" s="3" t="s">
        <v>29</v>
      </c>
      <c r="D40" s="3" t="s">
        <v>11</v>
      </c>
      <c r="E40" s="3" t="s">
        <v>142</v>
      </c>
      <c r="F40" s="4">
        <v>279</v>
      </c>
      <c r="G40" s="19">
        <v>0</v>
      </c>
      <c r="H40" s="5">
        <f t="shared" si="4"/>
        <v>0</v>
      </c>
      <c r="I40" s="6">
        <v>0.08</v>
      </c>
      <c r="J40" s="5">
        <f t="shared" si="5"/>
        <v>0</v>
      </c>
      <c r="K40" s="5">
        <f>H40+J40</f>
        <v>0</v>
      </c>
    </row>
    <row r="41" spans="1:11" x14ac:dyDescent="0.3">
      <c r="A41" s="44" t="s">
        <v>33</v>
      </c>
      <c r="B41" s="44"/>
      <c r="C41" s="44"/>
      <c r="D41" s="44"/>
      <c r="E41" s="44"/>
      <c r="F41" s="44"/>
      <c r="G41" s="44"/>
      <c r="H41" s="44"/>
      <c r="I41" s="44"/>
      <c r="J41" s="44"/>
      <c r="K41" s="44"/>
    </row>
    <row r="42" spans="1:11" x14ac:dyDescent="0.3">
      <c r="A42" s="3">
        <v>8</v>
      </c>
      <c r="B42" s="3">
        <v>1</v>
      </c>
      <c r="C42" s="3" t="s">
        <v>39</v>
      </c>
      <c r="D42" s="3" t="s">
        <v>40</v>
      </c>
      <c r="E42" s="3" t="s">
        <v>142</v>
      </c>
      <c r="F42" s="7">
        <v>774</v>
      </c>
      <c r="G42" s="19">
        <v>0</v>
      </c>
      <c r="H42" s="5">
        <f>MROUND(F42*G42,0.01)</f>
        <v>0</v>
      </c>
      <c r="I42" s="6">
        <v>0.08</v>
      </c>
      <c r="J42" s="5">
        <f>MROUND(H42*0.08,0.01)</f>
        <v>0</v>
      </c>
      <c r="K42" s="5">
        <f>H42+J42</f>
        <v>0</v>
      </c>
    </row>
    <row r="43" spans="1:11" x14ac:dyDescent="0.3">
      <c r="A43" s="44" t="s">
        <v>34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</row>
    <row r="44" spans="1:11" x14ac:dyDescent="0.3">
      <c r="A44" s="3">
        <v>9</v>
      </c>
      <c r="B44" s="3">
        <v>3</v>
      </c>
      <c r="C44" s="3" t="s">
        <v>12</v>
      </c>
      <c r="D44" s="3" t="s">
        <v>19</v>
      </c>
      <c r="E44" s="3" t="s">
        <v>142</v>
      </c>
      <c r="F44" s="7">
        <v>60</v>
      </c>
      <c r="G44" s="19">
        <v>0</v>
      </c>
      <c r="H44" s="5">
        <f t="shared" ref="H44:H46" si="6">MROUND(F44*G44,0.01)</f>
        <v>0</v>
      </c>
      <c r="I44" s="6">
        <v>0.08</v>
      </c>
      <c r="J44" s="5">
        <f t="shared" ref="J44:J46" si="7">MROUND(H44*0.08,0.01)</f>
        <v>0</v>
      </c>
      <c r="K44" s="5">
        <f>H44+J44</f>
        <v>0</v>
      </c>
    </row>
    <row r="45" spans="1:11" ht="22.8" x14ac:dyDescent="0.3">
      <c r="A45" s="3">
        <v>10</v>
      </c>
      <c r="B45" s="3">
        <v>4</v>
      </c>
      <c r="C45" s="3" t="s">
        <v>13</v>
      </c>
      <c r="D45" s="3" t="s">
        <v>18</v>
      </c>
      <c r="E45" s="3" t="s">
        <v>142</v>
      </c>
      <c r="F45" s="7">
        <v>60</v>
      </c>
      <c r="G45" s="19">
        <v>0</v>
      </c>
      <c r="H45" s="5">
        <f t="shared" si="6"/>
        <v>0</v>
      </c>
      <c r="I45" s="6">
        <v>0.08</v>
      </c>
      <c r="J45" s="5">
        <f t="shared" si="7"/>
        <v>0</v>
      </c>
      <c r="K45" s="5">
        <f t="shared" ref="K45:K46" si="8">H45+J45</f>
        <v>0</v>
      </c>
    </row>
    <row r="46" spans="1:11" ht="22.8" x14ac:dyDescent="0.3">
      <c r="A46" s="3">
        <v>11</v>
      </c>
      <c r="B46" s="8">
        <v>5</v>
      </c>
      <c r="C46" s="3" t="s">
        <v>14</v>
      </c>
      <c r="D46" s="3" t="s">
        <v>17</v>
      </c>
      <c r="E46" s="3" t="s">
        <v>142</v>
      </c>
      <c r="F46" s="9">
        <v>60</v>
      </c>
      <c r="G46" s="19">
        <v>0</v>
      </c>
      <c r="H46" s="5">
        <f t="shared" si="6"/>
        <v>0</v>
      </c>
      <c r="I46" s="6">
        <v>0.08</v>
      </c>
      <c r="J46" s="5">
        <f t="shared" si="7"/>
        <v>0</v>
      </c>
      <c r="K46" s="5">
        <f t="shared" si="8"/>
        <v>0</v>
      </c>
    </row>
    <row r="47" spans="1:11" x14ac:dyDescent="0.3">
      <c r="A47" s="44" t="s">
        <v>35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</row>
    <row r="48" spans="1:11" x14ac:dyDescent="0.3">
      <c r="A48" s="3">
        <v>12</v>
      </c>
      <c r="B48" s="8">
        <v>6</v>
      </c>
      <c r="C48" s="8" t="s">
        <v>15</v>
      </c>
      <c r="D48" s="8" t="s">
        <v>16</v>
      </c>
      <c r="E48" s="3" t="s">
        <v>142</v>
      </c>
      <c r="F48" s="9">
        <v>30</v>
      </c>
      <c r="G48" s="19">
        <v>0</v>
      </c>
      <c r="H48" s="5">
        <f t="shared" ref="H48:H50" si="9">MROUND(F48*G48,0.01)</f>
        <v>0</v>
      </c>
      <c r="I48" s="6">
        <v>0.08</v>
      </c>
      <c r="J48" s="5">
        <f t="shared" ref="J48:J50" si="10">MROUND(H48*0.08,0.01)</f>
        <v>0</v>
      </c>
      <c r="K48" s="10">
        <f>H48+J48</f>
        <v>0</v>
      </c>
    </row>
    <row r="49" spans="1:11" x14ac:dyDescent="0.3">
      <c r="A49" s="3">
        <v>13</v>
      </c>
      <c r="B49" s="8">
        <v>7</v>
      </c>
      <c r="C49" s="8" t="s">
        <v>20</v>
      </c>
      <c r="D49" s="8" t="s">
        <v>21</v>
      </c>
      <c r="E49" s="3" t="s">
        <v>142</v>
      </c>
      <c r="F49" s="9">
        <v>50</v>
      </c>
      <c r="G49" s="19">
        <v>0</v>
      </c>
      <c r="H49" s="5">
        <f t="shared" si="9"/>
        <v>0</v>
      </c>
      <c r="I49" s="6">
        <v>0.08</v>
      </c>
      <c r="J49" s="5">
        <f t="shared" si="10"/>
        <v>0</v>
      </c>
      <c r="K49" s="10">
        <f t="shared" ref="K49:K50" si="11">H49+J49</f>
        <v>0</v>
      </c>
    </row>
    <row r="50" spans="1:11" x14ac:dyDescent="0.3">
      <c r="A50" s="3">
        <v>14</v>
      </c>
      <c r="B50" s="8">
        <v>8</v>
      </c>
      <c r="C50" s="8" t="s">
        <v>22</v>
      </c>
      <c r="D50" s="8" t="s">
        <v>23</v>
      </c>
      <c r="E50" s="3" t="s">
        <v>142</v>
      </c>
      <c r="F50" s="9">
        <v>40</v>
      </c>
      <c r="G50" s="19">
        <v>0</v>
      </c>
      <c r="H50" s="5">
        <f t="shared" si="9"/>
        <v>0</v>
      </c>
      <c r="I50" s="6">
        <v>0.08</v>
      </c>
      <c r="J50" s="5">
        <f t="shared" si="10"/>
        <v>0</v>
      </c>
      <c r="K50" s="10">
        <f t="shared" si="11"/>
        <v>0</v>
      </c>
    </row>
    <row r="51" spans="1:11" x14ac:dyDescent="0.3">
      <c r="A51" s="44" t="s">
        <v>36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</row>
    <row r="52" spans="1:11" x14ac:dyDescent="0.3">
      <c r="A52" s="3">
        <v>15</v>
      </c>
      <c r="B52" s="8">
        <v>12</v>
      </c>
      <c r="C52" s="8" t="s">
        <v>26</v>
      </c>
      <c r="D52" s="8" t="s">
        <v>27</v>
      </c>
      <c r="E52" s="3" t="s">
        <v>25</v>
      </c>
      <c r="F52" s="9">
        <v>30</v>
      </c>
      <c r="G52" s="19">
        <v>0</v>
      </c>
      <c r="H52" s="5">
        <f>MROUND(F52*G52,0.01)</f>
        <v>0</v>
      </c>
      <c r="I52" s="6">
        <v>0.08</v>
      </c>
      <c r="J52" s="5">
        <f>MROUND(H52*0.08,0.01)</f>
        <v>0</v>
      </c>
      <c r="K52" s="10">
        <f>H52+J52</f>
        <v>0</v>
      </c>
    </row>
    <row r="53" spans="1:11" x14ac:dyDescent="0.3">
      <c r="A53" s="44" t="s">
        <v>134</v>
      </c>
      <c r="B53" s="44"/>
      <c r="C53" s="44"/>
      <c r="D53" s="44"/>
      <c r="E53" s="44"/>
      <c r="F53" s="44"/>
      <c r="G53" s="44"/>
      <c r="H53" s="44"/>
      <c r="I53" s="44"/>
      <c r="J53" s="44"/>
      <c r="K53" s="44"/>
    </row>
    <row r="54" spans="1:11" ht="22.8" x14ac:dyDescent="0.3">
      <c r="A54" s="11">
        <v>16</v>
      </c>
      <c r="B54" s="12" t="s">
        <v>41</v>
      </c>
      <c r="C54" s="12" t="s">
        <v>42</v>
      </c>
      <c r="D54" s="12" t="s">
        <v>43</v>
      </c>
      <c r="E54" s="12" t="s">
        <v>44</v>
      </c>
      <c r="F54" s="13">
        <v>1.55</v>
      </c>
      <c r="G54" s="19">
        <v>0</v>
      </c>
      <c r="H54" s="5">
        <f t="shared" ref="H54:H78" si="12">MROUND(F54*G54,0.01)</f>
        <v>0</v>
      </c>
      <c r="I54" s="6">
        <v>0.08</v>
      </c>
      <c r="J54" s="5">
        <f t="shared" ref="J54:J78" si="13">MROUND(H54*0.08,0.01)</f>
        <v>0</v>
      </c>
      <c r="K54" s="14">
        <f>H54+J54</f>
        <v>0</v>
      </c>
    </row>
    <row r="55" spans="1:11" x14ac:dyDescent="0.3">
      <c r="A55" s="11">
        <v>17</v>
      </c>
      <c r="B55" s="12" t="s">
        <v>45</v>
      </c>
      <c r="C55" s="12" t="s">
        <v>46</v>
      </c>
      <c r="D55" s="12" t="s">
        <v>47</v>
      </c>
      <c r="E55" s="12" t="s">
        <v>44</v>
      </c>
      <c r="F55" s="13">
        <v>8.41</v>
      </c>
      <c r="G55" s="19">
        <v>0</v>
      </c>
      <c r="H55" s="5">
        <f t="shared" si="12"/>
        <v>0</v>
      </c>
      <c r="I55" s="6">
        <v>0.08</v>
      </c>
      <c r="J55" s="5">
        <f t="shared" si="13"/>
        <v>0</v>
      </c>
      <c r="K55" s="14">
        <f t="shared" ref="K55:K72" si="14">H55+J55</f>
        <v>0</v>
      </c>
    </row>
    <row r="56" spans="1:11" x14ac:dyDescent="0.3">
      <c r="A56" s="11">
        <v>18</v>
      </c>
      <c r="B56" s="12" t="s">
        <v>48</v>
      </c>
      <c r="C56" s="12" t="s">
        <v>49</v>
      </c>
      <c r="D56" s="12" t="s">
        <v>50</v>
      </c>
      <c r="E56" s="12" t="s">
        <v>44</v>
      </c>
      <c r="F56" s="13">
        <v>1.1000000000000001</v>
      </c>
      <c r="G56" s="19">
        <v>0</v>
      </c>
      <c r="H56" s="5">
        <f t="shared" si="12"/>
        <v>0</v>
      </c>
      <c r="I56" s="6">
        <v>0.08</v>
      </c>
      <c r="J56" s="5">
        <f t="shared" si="13"/>
        <v>0</v>
      </c>
      <c r="K56" s="14">
        <f t="shared" si="14"/>
        <v>0</v>
      </c>
    </row>
    <row r="57" spans="1:11" x14ac:dyDescent="0.3">
      <c r="A57" s="11">
        <v>19</v>
      </c>
      <c r="B57" s="12" t="s">
        <v>51</v>
      </c>
      <c r="C57" s="12" t="s">
        <v>52</v>
      </c>
      <c r="D57" s="12" t="s">
        <v>53</v>
      </c>
      <c r="E57" s="12" t="s">
        <v>54</v>
      </c>
      <c r="F57" s="13">
        <v>95.77</v>
      </c>
      <c r="G57" s="19">
        <v>0</v>
      </c>
      <c r="H57" s="5">
        <f t="shared" si="12"/>
        <v>0</v>
      </c>
      <c r="I57" s="6">
        <v>0.08</v>
      </c>
      <c r="J57" s="5">
        <f t="shared" si="13"/>
        <v>0</v>
      </c>
      <c r="K57" s="14">
        <f t="shared" si="14"/>
        <v>0</v>
      </c>
    </row>
    <row r="58" spans="1:11" x14ac:dyDescent="0.3">
      <c r="A58" s="11">
        <v>20</v>
      </c>
      <c r="B58" s="12" t="s">
        <v>55</v>
      </c>
      <c r="C58" s="12" t="s">
        <v>56</v>
      </c>
      <c r="D58" s="12" t="s">
        <v>57</v>
      </c>
      <c r="E58" s="12" t="s">
        <v>54</v>
      </c>
      <c r="F58" s="13">
        <v>24.32</v>
      </c>
      <c r="G58" s="19">
        <v>0</v>
      </c>
      <c r="H58" s="5">
        <f t="shared" si="12"/>
        <v>0</v>
      </c>
      <c r="I58" s="6">
        <v>0.08</v>
      </c>
      <c r="J58" s="5">
        <f t="shared" si="13"/>
        <v>0</v>
      </c>
      <c r="K58" s="14">
        <f t="shared" si="14"/>
        <v>0</v>
      </c>
    </row>
    <row r="59" spans="1:11" x14ac:dyDescent="0.3">
      <c r="A59" s="11">
        <v>21</v>
      </c>
      <c r="B59" s="12" t="s">
        <v>58</v>
      </c>
      <c r="C59" s="12" t="s">
        <v>59</v>
      </c>
      <c r="D59" s="12" t="s">
        <v>60</v>
      </c>
      <c r="E59" s="12" t="s">
        <v>61</v>
      </c>
      <c r="F59" s="13">
        <v>1.25</v>
      </c>
      <c r="G59" s="19">
        <v>0</v>
      </c>
      <c r="H59" s="5">
        <f t="shared" si="12"/>
        <v>0</v>
      </c>
      <c r="I59" s="6">
        <v>0.08</v>
      </c>
      <c r="J59" s="5">
        <f t="shared" si="13"/>
        <v>0</v>
      </c>
      <c r="K59" s="14">
        <f t="shared" si="14"/>
        <v>0</v>
      </c>
    </row>
    <row r="60" spans="1:11" x14ac:dyDescent="0.3">
      <c r="A60" s="11">
        <v>22</v>
      </c>
      <c r="B60" s="12" t="s">
        <v>62</v>
      </c>
      <c r="C60" s="12" t="s">
        <v>63</v>
      </c>
      <c r="D60" s="12" t="s">
        <v>64</v>
      </c>
      <c r="E60" s="12" t="s">
        <v>61</v>
      </c>
      <c r="F60" s="13">
        <v>52.31</v>
      </c>
      <c r="G60" s="19">
        <v>0</v>
      </c>
      <c r="H60" s="5">
        <f t="shared" si="12"/>
        <v>0</v>
      </c>
      <c r="I60" s="6">
        <v>0.08</v>
      </c>
      <c r="J60" s="5">
        <f t="shared" si="13"/>
        <v>0</v>
      </c>
      <c r="K60" s="14">
        <f t="shared" si="14"/>
        <v>0</v>
      </c>
    </row>
    <row r="61" spans="1:11" x14ac:dyDescent="0.3">
      <c r="A61" s="11">
        <v>23</v>
      </c>
      <c r="B61" s="12" t="s">
        <v>65</v>
      </c>
      <c r="C61" s="12" t="s">
        <v>66</v>
      </c>
      <c r="D61" s="12" t="s">
        <v>67</v>
      </c>
      <c r="E61" s="12" t="s">
        <v>61</v>
      </c>
      <c r="F61" s="13">
        <v>27.81</v>
      </c>
      <c r="G61" s="19">
        <v>0</v>
      </c>
      <c r="H61" s="5">
        <f t="shared" si="12"/>
        <v>0</v>
      </c>
      <c r="I61" s="6">
        <v>0.08</v>
      </c>
      <c r="J61" s="5">
        <f t="shared" si="13"/>
        <v>0</v>
      </c>
      <c r="K61" s="14">
        <f t="shared" si="14"/>
        <v>0</v>
      </c>
    </row>
    <row r="62" spans="1:11" x14ac:dyDescent="0.3">
      <c r="A62" s="11">
        <v>24</v>
      </c>
      <c r="B62" s="12" t="s">
        <v>68</v>
      </c>
      <c r="C62" s="12" t="s">
        <v>69</v>
      </c>
      <c r="D62" s="12" t="s">
        <v>70</v>
      </c>
      <c r="E62" s="12" t="s">
        <v>61</v>
      </c>
      <c r="F62" s="13">
        <v>81.89</v>
      </c>
      <c r="G62" s="19">
        <v>0</v>
      </c>
      <c r="H62" s="5">
        <f t="shared" si="12"/>
        <v>0</v>
      </c>
      <c r="I62" s="6">
        <v>0.08</v>
      </c>
      <c r="J62" s="5">
        <f t="shared" si="13"/>
        <v>0</v>
      </c>
      <c r="K62" s="14">
        <f t="shared" si="14"/>
        <v>0</v>
      </c>
    </row>
    <row r="63" spans="1:11" ht="22.8" x14ac:dyDescent="0.3">
      <c r="A63" s="11">
        <v>25</v>
      </c>
      <c r="B63" s="12" t="s">
        <v>71</v>
      </c>
      <c r="C63" s="12" t="s">
        <v>72</v>
      </c>
      <c r="D63" s="12" t="s">
        <v>73</v>
      </c>
      <c r="E63" s="12" t="s">
        <v>44</v>
      </c>
      <c r="F63" s="13">
        <v>62.17</v>
      </c>
      <c r="G63" s="19">
        <v>0</v>
      </c>
      <c r="H63" s="5">
        <f t="shared" si="12"/>
        <v>0</v>
      </c>
      <c r="I63" s="6">
        <v>0.08</v>
      </c>
      <c r="J63" s="5">
        <f t="shared" si="13"/>
        <v>0</v>
      </c>
      <c r="K63" s="14">
        <f t="shared" si="14"/>
        <v>0</v>
      </c>
    </row>
    <row r="64" spans="1:11" x14ac:dyDescent="0.3">
      <c r="A64" s="11">
        <v>26</v>
      </c>
      <c r="B64" s="12" t="s">
        <v>74</v>
      </c>
      <c r="C64" s="12" t="s">
        <v>75</v>
      </c>
      <c r="D64" s="12" t="s">
        <v>76</v>
      </c>
      <c r="E64" s="12" t="s">
        <v>44</v>
      </c>
      <c r="F64" s="13">
        <v>6.78</v>
      </c>
      <c r="G64" s="19">
        <v>0</v>
      </c>
      <c r="H64" s="5">
        <f t="shared" si="12"/>
        <v>0</v>
      </c>
      <c r="I64" s="6">
        <v>0.08</v>
      </c>
      <c r="J64" s="5">
        <f t="shared" si="13"/>
        <v>0</v>
      </c>
      <c r="K64" s="14">
        <f t="shared" si="14"/>
        <v>0</v>
      </c>
    </row>
    <row r="65" spans="1:11" x14ac:dyDescent="0.3">
      <c r="A65" s="11">
        <v>27</v>
      </c>
      <c r="B65" s="12" t="s">
        <v>77</v>
      </c>
      <c r="C65" s="12" t="s">
        <v>78</v>
      </c>
      <c r="D65" s="12" t="s">
        <v>79</v>
      </c>
      <c r="E65" s="12" t="s">
        <v>44</v>
      </c>
      <c r="F65" s="13">
        <v>11.16</v>
      </c>
      <c r="G65" s="19">
        <v>0</v>
      </c>
      <c r="H65" s="5">
        <f t="shared" si="12"/>
        <v>0</v>
      </c>
      <c r="I65" s="6">
        <v>0.08</v>
      </c>
      <c r="J65" s="5">
        <f t="shared" si="13"/>
        <v>0</v>
      </c>
      <c r="K65" s="14">
        <f t="shared" si="14"/>
        <v>0</v>
      </c>
    </row>
    <row r="66" spans="1:11" x14ac:dyDescent="0.3">
      <c r="A66" s="11">
        <v>28</v>
      </c>
      <c r="B66" s="12" t="s">
        <v>80</v>
      </c>
      <c r="C66" s="12" t="s">
        <v>81</v>
      </c>
      <c r="D66" s="12" t="s">
        <v>82</v>
      </c>
      <c r="E66" s="12" t="s">
        <v>44</v>
      </c>
      <c r="F66" s="13">
        <v>6.46</v>
      </c>
      <c r="G66" s="19">
        <v>0</v>
      </c>
      <c r="H66" s="5">
        <f t="shared" si="12"/>
        <v>0</v>
      </c>
      <c r="I66" s="6">
        <v>0.08</v>
      </c>
      <c r="J66" s="5">
        <f t="shared" si="13"/>
        <v>0</v>
      </c>
      <c r="K66" s="14">
        <f t="shared" si="14"/>
        <v>0</v>
      </c>
    </row>
    <row r="67" spans="1:11" ht="22.8" x14ac:dyDescent="0.3">
      <c r="A67" s="11">
        <v>29</v>
      </c>
      <c r="B67" s="12" t="s">
        <v>83</v>
      </c>
      <c r="C67" s="12" t="s">
        <v>84</v>
      </c>
      <c r="D67" s="12" t="s">
        <v>85</v>
      </c>
      <c r="E67" s="12" t="s">
        <v>86</v>
      </c>
      <c r="F67" s="13">
        <v>4</v>
      </c>
      <c r="G67" s="19">
        <v>0</v>
      </c>
      <c r="H67" s="5">
        <f t="shared" si="12"/>
        <v>0</v>
      </c>
      <c r="I67" s="6">
        <v>0.08</v>
      </c>
      <c r="J67" s="5">
        <f t="shared" si="13"/>
        <v>0</v>
      </c>
      <c r="K67" s="14">
        <f t="shared" si="14"/>
        <v>0</v>
      </c>
    </row>
    <row r="68" spans="1:11" x14ac:dyDescent="0.3">
      <c r="A68" s="11">
        <v>30</v>
      </c>
      <c r="B68" s="12" t="s">
        <v>87</v>
      </c>
      <c r="C68" s="12" t="s">
        <v>88</v>
      </c>
      <c r="D68" s="12" t="s">
        <v>89</v>
      </c>
      <c r="E68" s="12" t="s">
        <v>86</v>
      </c>
      <c r="F68" s="13">
        <v>90</v>
      </c>
      <c r="G68" s="19">
        <v>0</v>
      </c>
      <c r="H68" s="5">
        <f t="shared" si="12"/>
        <v>0</v>
      </c>
      <c r="I68" s="6">
        <v>0.08</v>
      </c>
      <c r="J68" s="5">
        <f t="shared" si="13"/>
        <v>0</v>
      </c>
      <c r="K68" s="14">
        <f t="shared" si="14"/>
        <v>0</v>
      </c>
    </row>
    <row r="69" spans="1:11" x14ac:dyDescent="0.3">
      <c r="A69" s="11">
        <v>31</v>
      </c>
      <c r="B69" s="12" t="s">
        <v>90</v>
      </c>
      <c r="C69" s="12" t="s">
        <v>91</v>
      </c>
      <c r="D69" s="12" t="s">
        <v>92</v>
      </c>
      <c r="E69" s="12" t="s">
        <v>86</v>
      </c>
      <c r="F69" s="13">
        <v>7</v>
      </c>
      <c r="G69" s="19">
        <v>0</v>
      </c>
      <c r="H69" s="5">
        <f t="shared" si="12"/>
        <v>0</v>
      </c>
      <c r="I69" s="6">
        <v>0.08</v>
      </c>
      <c r="J69" s="5">
        <f t="shared" si="13"/>
        <v>0</v>
      </c>
      <c r="K69" s="14">
        <f t="shared" si="14"/>
        <v>0</v>
      </c>
    </row>
    <row r="70" spans="1:11" x14ac:dyDescent="0.3">
      <c r="A70" s="11">
        <v>32</v>
      </c>
      <c r="B70" s="12" t="s">
        <v>93</v>
      </c>
      <c r="C70" s="12" t="s">
        <v>94</v>
      </c>
      <c r="D70" s="12" t="s">
        <v>95</v>
      </c>
      <c r="E70" s="12" t="s">
        <v>96</v>
      </c>
      <c r="F70" s="13">
        <v>43.4</v>
      </c>
      <c r="G70" s="19">
        <v>0</v>
      </c>
      <c r="H70" s="5">
        <f t="shared" si="12"/>
        <v>0</v>
      </c>
      <c r="I70" s="6">
        <v>0.23</v>
      </c>
      <c r="J70" s="5">
        <f>MROUND(H70*0.23,0.01)</f>
        <v>0</v>
      </c>
      <c r="K70" s="14">
        <f t="shared" si="14"/>
        <v>0</v>
      </c>
    </row>
    <row r="71" spans="1:11" x14ac:dyDescent="0.3">
      <c r="A71" s="11">
        <v>33</v>
      </c>
      <c r="B71" s="12" t="s">
        <v>97</v>
      </c>
      <c r="C71" s="12" t="s">
        <v>98</v>
      </c>
      <c r="D71" s="12" t="s">
        <v>99</v>
      </c>
      <c r="E71" s="12" t="s">
        <v>96</v>
      </c>
      <c r="F71" s="13">
        <v>29</v>
      </c>
      <c r="G71" s="19">
        <v>0</v>
      </c>
      <c r="H71" s="5">
        <f t="shared" si="12"/>
        <v>0</v>
      </c>
      <c r="I71" s="6">
        <v>0.23</v>
      </c>
      <c r="J71" s="5">
        <f t="shared" ref="J71:J75" si="15">MROUND(H71*0.23,0.01)</f>
        <v>0</v>
      </c>
      <c r="K71" s="14">
        <f t="shared" si="14"/>
        <v>0</v>
      </c>
    </row>
    <row r="72" spans="1:11" x14ac:dyDescent="0.3">
      <c r="A72" s="11">
        <v>34</v>
      </c>
      <c r="B72" s="12" t="s">
        <v>100</v>
      </c>
      <c r="C72" s="12" t="s">
        <v>101</v>
      </c>
      <c r="D72" s="12" t="s">
        <v>102</v>
      </c>
      <c r="E72" s="12" t="s">
        <v>86</v>
      </c>
      <c r="F72" s="13">
        <v>3040</v>
      </c>
      <c r="G72" s="19">
        <v>0</v>
      </c>
      <c r="H72" s="5">
        <f t="shared" si="12"/>
        <v>0</v>
      </c>
      <c r="I72" s="6">
        <v>0.23</v>
      </c>
      <c r="J72" s="5">
        <f t="shared" si="15"/>
        <v>0</v>
      </c>
      <c r="K72" s="14">
        <f t="shared" si="14"/>
        <v>0</v>
      </c>
    </row>
    <row r="73" spans="1:11" x14ac:dyDescent="0.3">
      <c r="A73" s="11">
        <v>35</v>
      </c>
      <c r="B73" s="15" t="s">
        <v>135</v>
      </c>
      <c r="C73" s="15" t="s">
        <v>136</v>
      </c>
      <c r="D73" s="15" t="s">
        <v>137</v>
      </c>
      <c r="E73" s="15" t="s">
        <v>86</v>
      </c>
      <c r="F73" s="16">
        <v>0</v>
      </c>
      <c r="G73" s="19">
        <v>0</v>
      </c>
      <c r="H73" s="5">
        <f t="shared" si="12"/>
        <v>0</v>
      </c>
      <c r="I73" s="6">
        <v>0.23</v>
      </c>
      <c r="J73" s="5">
        <f t="shared" si="15"/>
        <v>0</v>
      </c>
      <c r="K73" s="14">
        <f t="shared" ref="K73:K78" si="16">H73+J73</f>
        <v>0</v>
      </c>
    </row>
    <row r="74" spans="1:11" x14ac:dyDescent="0.3">
      <c r="A74" s="11">
        <v>36</v>
      </c>
      <c r="B74" s="12" t="s">
        <v>103</v>
      </c>
      <c r="C74" s="12" t="s">
        <v>104</v>
      </c>
      <c r="D74" s="12" t="s">
        <v>105</v>
      </c>
      <c r="E74" s="12" t="s">
        <v>96</v>
      </c>
      <c r="F74" s="13">
        <v>31.4</v>
      </c>
      <c r="G74" s="19">
        <v>0</v>
      </c>
      <c r="H74" s="5">
        <f t="shared" si="12"/>
        <v>0</v>
      </c>
      <c r="I74" s="6">
        <v>0.23</v>
      </c>
      <c r="J74" s="5">
        <f t="shared" si="15"/>
        <v>0</v>
      </c>
      <c r="K74" s="14">
        <f t="shared" si="16"/>
        <v>0</v>
      </c>
    </row>
    <row r="75" spans="1:11" x14ac:dyDescent="0.3">
      <c r="A75" s="11">
        <v>37</v>
      </c>
      <c r="B75" s="12" t="s">
        <v>106</v>
      </c>
      <c r="C75" s="12" t="s">
        <v>107</v>
      </c>
      <c r="D75" s="12" t="s">
        <v>108</v>
      </c>
      <c r="E75" s="12" t="s">
        <v>109</v>
      </c>
      <c r="F75" s="13">
        <v>98</v>
      </c>
      <c r="G75" s="19">
        <v>0</v>
      </c>
      <c r="H75" s="5">
        <f t="shared" si="12"/>
        <v>0</v>
      </c>
      <c r="I75" s="6">
        <v>0.23</v>
      </c>
      <c r="J75" s="5">
        <f t="shared" si="15"/>
        <v>0</v>
      </c>
      <c r="K75" s="14">
        <f t="shared" si="16"/>
        <v>0</v>
      </c>
    </row>
    <row r="76" spans="1:11" x14ac:dyDescent="0.3">
      <c r="A76" s="11">
        <v>38</v>
      </c>
      <c r="B76" s="12" t="s">
        <v>110</v>
      </c>
      <c r="C76" s="12" t="s">
        <v>111</v>
      </c>
      <c r="D76" s="12" t="s">
        <v>112</v>
      </c>
      <c r="E76" s="12" t="s">
        <v>113</v>
      </c>
      <c r="F76" s="13">
        <v>292</v>
      </c>
      <c r="G76" s="19">
        <v>0</v>
      </c>
      <c r="H76" s="5">
        <f t="shared" si="12"/>
        <v>0</v>
      </c>
      <c r="I76" s="6">
        <v>0.08</v>
      </c>
      <c r="J76" s="5">
        <f t="shared" si="13"/>
        <v>0</v>
      </c>
      <c r="K76" s="14">
        <f t="shared" si="16"/>
        <v>0</v>
      </c>
    </row>
    <row r="77" spans="1:11" x14ac:dyDescent="0.3">
      <c r="A77" s="11">
        <v>39</v>
      </c>
      <c r="B77" s="12" t="s">
        <v>114</v>
      </c>
      <c r="C77" s="12" t="s">
        <v>115</v>
      </c>
      <c r="D77" s="12" t="s">
        <v>116</v>
      </c>
      <c r="E77" s="12" t="s">
        <v>44</v>
      </c>
      <c r="F77" s="13">
        <v>3.9</v>
      </c>
      <c r="G77" s="19">
        <v>0</v>
      </c>
      <c r="H77" s="5">
        <f t="shared" si="12"/>
        <v>0</v>
      </c>
      <c r="I77" s="6">
        <v>0.08</v>
      </c>
      <c r="J77" s="5">
        <f t="shared" si="13"/>
        <v>0</v>
      </c>
      <c r="K77" s="14">
        <f t="shared" si="16"/>
        <v>0</v>
      </c>
    </row>
    <row r="78" spans="1:11" x14ac:dyDescent="0.3">
      <c r="A78" s="11">
        <v>40</v>
      </c>
      <c r="B78" s="12" t="s">
        <v>117</v>
      </c>
      <c r="C78" s="12" t="s">
        <v>118</v>
      </c>
      <c r="D78" s="12" t="s">
        <v>119</v>
      </c>
      <c r="E78" s="12" t="s">
        <v>120</v>
      </c>
      <c r="F78" s="13">
        <v>30</v>
      </c>
      <c r="G78" s="19">
        <v>0</v>
      </c>
      <c r="H78" s="5">
        <f t="shared" si="12"/>
        <v>0</v>
      </c>
      <c r="I78" s="6">
        <v>0.08</v>
      </c>
      <c r="J78" s="5">
        <f t="shared" si="13"/>
        <v>0</v>
      </c>
      <c r="K78" s="14">
        <f t="shared" si="16"/>
        <v>0</v>
      </c>
    </row>
    <row r="79" spans="1:11" x14ac:dyDescent="0.3">
      <c r="A79" s="44" t="s">
        <v>138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</row>
    <row r="80" spans="1:11" ht="102.6" x14ac:dyDescent="0.3">
      <c r="A80" s="11">
        <v>41</v>
      </c>
      <c r="B80" s="12" t="s">
        <v>121</v>
      </c>
      <c r="C80" s="12" t="s">
        <v>24</v>
      </c>
      <c r="D80" s="12" t="s">
        <v>122</v>
      </c>
      <c r="E80" s="12" t="s">
        <v>109</v>
      </c>
      <c r="F80" s="13">
        <v>101</v>
      </c>
      <c r="G80" s="19">
        <v>0</v>
      </c>
      <c r="H80" s="5">
        <f t="shared" ref="H80:H84" si="17">MROUND(F80*G80,0.01)</f>
        <v>0</v>
      </c>
      <c r="I80" s="6">
        <v>0.08</v>
      </c>
      <c r="J80" s="5">
        <f t="shared" ref="J80:J83" si="18">MROUND(H80*0.08,0.01)</f>
        <v>0</v>
      </c>
      <c r="K80" s="14">
        <f>H80+J80</f>
        <v>0</v>
      </c>
    </row>
    <row r="81" spans="1:11" ht="22.8" x14ac:dyDescent="0.3">
      <c r="A81" s="11">
        <v>42</v>
      </c>
      <c r="B81" s="12" t="s">
        <v>123</v>
      </c>
      <c r="C81" s="12" t="s">
        <v>124</v>
      </c>
      <c r="D81" s="12" t="s">
        <v>125</v>
      </c>
      <c r="E81" s="12" t="s">
        <v>109</v>
      </c>
      <c r="F81" s="13">
        <v>40</v>
      </c>
      <c r="G81" s="19">
        <v>0</v>
      </c>
      <c r="H81" s="5">
        <f t="shared" si="17"/>
        <v>0</v>
      </c>
      <c r="I81" s="6">
        <v>0.23</v>
      </c>
      <c r="J81" s="5">
        <f>MROUND(H81*0.23,0.01)</f>
        <v>0</v>
      </c>
      <c r="K81" s="14">
        <f t="shared" ref="K81:K84" si="19">H81+J81</f>
        <v>0</v>
      </c>
    </row>
    <row r="82" spans="1:11" ht="45.6" x14ac:dyDescent="0.3">
      <c r="A82" s="11">
        <v>43</v>
      </c>
      <c r="B82" s="12" t="s">
        <v>126</v>
      </c>
      <c r="C82" s="12" t="s">
        <v>127</v>
      </c>
      <c r="D82" s="12" t="s">
        <v>128</v>
      </c>
      <c r="E82" s="12" t="s">
        <v>109</v>
      </c>
      <c r="F82" s="13">
        <v>4</v>
      </c>
      <c r="G82" s="19">
        <v>0</v>
      </c>
      <c r="H82" s="5">
        <f t="shared" si="17"/>
        <v>0</v>
      </c>
      <c r="I82" s="6">
        <v>0.08</v>
      </c>
      <c r="J82" s="5">
        <f t="shared" si="18"/>
        <v>0</v>
      </c>
      <c r="K82" s="14">
        <f t="shared" si="19"/>
        <v>0</v>
      </c>
    </row>
    <row r="83" spans="1:11" ht="91.2" x14ac:dyDescent="0.3">
      <c r="A83" s="11">
        <v>44</v>
      </c>
      <c r="B83" s="12" t="s">
        <v>129</v>
      </c>
      <c r="C83" s="12" t="s">
        <v>28</v>
      </c>
      <c r="D83" s="12" t="s">
        <v>130</v>
      </c>
      <c r="E83" s="12" t="s">
        <v>109</v>
      </c>
      <c r="F83" s="13">
        <v>43</v>
      </c>
      <c r="G83" s="19">
        <v>0</v>
      </c>
      <c r="H83" s="5">
        <f t="shared" si="17"/>
        <v>0</v>
      </c>
      <c r="I83" s="6">
        <v>0.08</v>
      </c>
      <c r="J83" s="5">
        <f t="shared" si="18"/>
        <v>0</v>
      </c>
      <c r="K83" s="14">
        <f t="shared" si="19"/>
        <v>0</v>
      </c>
    </row>
    <row r="84" spans="1:11" ht="34.200000000000003" x14ac:dyDescent="0.3">
      <c r="A84" s="11">
        <v>45</v>
      </c>
      <c r="B84" s="12" t="s">
        <v>131</v>
      </c>
      <c r="C84" s="12" t="s">
        <v>132</v>
      </c>
      <c r="D84" s="12" t="s">
        <v>133</v>
      </c>
      <c r="E84" s="12" t="s">
        <v>109</v>
      </c>
      <c r="F84" s="13">
        <v>20</v>
      </c>
      <c r="G84" s="19">
        <v>0</v>
      </c>
      <c r="H84" s="5">
        <f t="shared" si="17"/>
        <v>0</v>
      </c>
      <c r="I84" s="6">
        <v>0.23</v>
      </c>
      <c r="J84" s="5">
        <f>MROUND(H84*0.23,0.01)</f>
        <v>0</v>
      </c>
      <c r="K84" s="14">
        <f t="shared" si="19"/>
        <v>0</v>
      </c>
    </row>
    <row r="85" spans="1:11" x14ac:dyDescent="0.3">
      <c r="A85" s="49"/>
      <c r="B85" s="50"/>
      <c r="C85" s="50"/>
      <c r="D85" s="50"/>
      <c r="E85" s="51"/>
      <c r="F85" s="52" t="s">
        <v>139</v>
      </c>
      <c r="G85" s="53"/>
      <c r="H85" s="17">
        <f>SUM(H31,H33:H34,H36:H37,H39:H40,H42,H44:H46,H48:H50,H52,H54:H78,H80:H84)</f>
        <v>0</v>
      </c>
      <c r="I85" s="52" t="s">
        <v>140</v>
      </c>
      <c r="J85" s="53"/>
      <c r="K85" s="18">
        <f>SUM(K31,K33:K34,K36:K37,K39:K40,K42,K44:K46,K48:K50,K52,K54:K78,K80:K84)</f>
        <v>0</v>
      </c>
    </row>
    <row r="86" spans="1:11" x14ac:dyDescent="0.3">
      <c r="A86" s="24"/>
      <c r="B86" s="24"/>
      <c r="C86" s="24"/>
      <c r="D86" s="24"/>
      <c r="E86" s="24"/>
      <c r="F86" s="24"/>
      <c r="G86" s="24"/>
      <c r="H86" s="24"/>
      <c r="I86" s="1" t="s">
        <v>141</v>
      </c>
      <c r="J86" s="2">
        <f>SUM(J31,J33:J34,J36:J37,J39:J40,J42,J44:J46,J48:J50,J52,J54:J78,J80:J84)</f>
        <v>0</v>
      </c>
      <c r="K86" s="24"/>
    </row>
    <row r="87" spans="1:11" x14ac:dyDescent="0.3">
      <c r="A87" s="23"/>
      <c r="B87" s="24"/>
      <c r="C87" s="24"/>
      <c r="D87" s="24"/>
      <c r="E87" s="24"/>
      <c r="F87" s="24"/>
      <c r="G87" s="24"/>
      <c r="H87" s="25"/>
      <c r="I87" s="24"/>
      <c r="J87" s="25"/>
      <c r="K87" s="24"/>
    </row>
    <row r="88" spans="1:11" x14ac:dyDescent="0.3">
      <c r="A88" s="24"/>
      <c r="B88" s="24"/>
      <c r="C88" s="24"/>
      <c r="D88" s="24"/>
      <c r="E88" s="24"/>
      <c r="F88" s="24"/>
      <c r="G88" s="24"/>
      <c r="H88" s="31"/>
      <c r="I88" s="32"/>
      <c r="J88" s="32"/>
      <c r="K88" s="32"/>
    </row>
    <row r="89" spans="1:11" x14ac:dyDescent="0.3">
      <c r="A89" s="24"/>
      <c r="B89" s="24"/>
      <c r="C89" s="24"/>
      <c r="D89" s="24"/>
      <c r="E89" s="24"/>
      <c r="F89" s="24"/>
      <c r="G89" s="24"/>
      <c r="H89" s="32"/>
      <c r="I89" s="32"/>
      <c r="J89" s="32"/>
      <c r="K89" s="32"/>
    </row>
    <row r="90" spans="1:11" x14ac:dyDescent="0.3">
      <c r="A90" s="25"/>
      <c r="B90" s="24"/>
      <c r="C90" s="24"/>
      <c r="D90" s="24"/>
      <c r="E90" s="24"/>
      <c r="F90" s="24"/>
      <c r="G90" s="24"/>
      <c r="H90" s="32"/>
      <c r="I90" s="32"/>
      <c r="J90" s="32"/>
      <c r="K90" s="32"/>
    </row>
    <row r="91" spans="1:11" x14ac:dyDescent="0.3">
      <c r="A91" s="24"/>
      <c r="B91" s="24"/>
      <c r="C91" s="24"/>
      <c r="D91" s="24"/>
      <c r="E91" s="24"/>
      <c r="F91" s="24"/>
      <c r="G91" s="24"/>
      <c r="H91" s="32"/>
      <c r="I91" s="32"/>
      <c r="J91" s="32"/>
      <c r="K91" s="32"/>
    </row>
    <row r="92" spans="1:11" x14ac:dyDescent="0.3">
      <c r="A92" s="24"/>
      <c r="B92" s="24"/>
      <c r="C92" s="24"/>
      <c r="D92" s="24"/>
      <c r="E92" s="24"/>
      <c r="F92" s="24"/>
      <c r="G92" s="24"/>
      <c r="H92" s="32"/>
      <c r="I92" s="32"/>
      <c r="J92" s="32"/>
      <c r="K92" s="32"/>
    </row>
    <row r="93" spans="1:11" x14ac:dyDescent="0.3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</row>
    <row r="94" spans="1:11" x14ac:dyDescent="0.3">
      <c r="A94" s="24"/>
      <c r="B94" s="24"/>
      <c r="C94" s="24"/>
      <c r="D94" s="24"/>
      <c r="E94" s="24"/>
      <c r="F94" s="24"/>
      <c r="G94" s="24"/>
      <c r="H94" s="26"/>
      <c r="I94" s="33" t="s">
        <v>153</v>
      </c>
      <c r="J94" s="34"/>
      <c r="K94" s="24"/>
    </row>
    <row r="95" spans="1:11" x14ac:dyDescent="0.3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</row>
    <row r="96" spans="1:11" ht="47.4" customHeight="1" x14ac:dyDescent="0.3">
      <c r="A96" s="24"/>
      <c r="B96" s="35" t="s">
        <v>154</v>
      </c>
      <c r="C96" s="35"/>
      <c r="D96" s="36"/>
      <c r="E96" s="24"/>
      <c r="F96" s="24"/>
      <c r="G96" s="24"/>
      <c r="H96" s="24"/>
      <c r="I96" s="24"/>
      <c r="J96" s="24"/>
      <c r="K96" s="24"/>
    </row>
  </sheetData>
  <mergeCells count="40">
    <mergeCell ref="I85:J85"/>
    <mergeCell ref="C26:C28"/>
    <mergeCell ref="A30:K30"/>
    <mergeCell ref="D26:D28"/>
    <mergeCell ref="F26:F28"/>
    <mergeCell ref="G26:G28"/>
    <mergeCell ref="A29:K29"/>
    <mergeCell ref="A53:K53"/>
    <mergeCell ref="A79:K79"/>
    <mergeCell ref="E26:E28"/>
    <mergeCell ref="B26:B28"/>
    <mergeCell ref="I26:I28"/>
    <mergeCell ref="H26:H28"/>
    <mergeCell ref="J26:J28"/>
    <mergeCell ref="H1:K1"/>
    <mergeCell ref="B2:C2"/>
    <mergeCell ref="B3:D3"/>
    <mergeCell ref="B4:D4"/>
    <mergeCell ref="B5:D5"/>
    <mergeCell ref="B6:D6"/>
    <mergeCell ref="B7:D7"/>
    <mergeCell ref="F7:K10"/>
    <mergeCell ref="B8:C8"/>
    <mergeCell ref="B10:C11"/>
    <mergeCell ref="A13:K13"/>
    <mergeCell ref="B23:K24"/>
    <mergeCell ref="H88:K92"/>
    <mergeCell ref="I94:J94"/>
    <mergeCell ref="B96:D96"/>
    <mergeCell ref="A47:K47"/>
    <mergeCell ref="A51:K51"/>
    <mergeCell ref="K26:K28"/>
    <mergeCell ref="A26:A28"/>
    <mergeCell ref="A32:K32"/>
    <mergeCell ref="A35:K35"/>
    <mergeCell ref="A38:K38"/>
    <mergeCell ref="A41:K41"/>
    <mergeCell ref="A43:K43"/>
    <mergeCell ref="A85:E85"/>
    <mergeCell ref="F85:G85"/>
  </mergeCells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Ciesielczuk</dc:creator>
  <cp:lastModifiedBy>Marek Danilczuk</cp:lastModifiedBy>
  <cp:lastPrinted>2021-11-09T08:33:32Z</cp:lastPrinted>
  <dcterms:created xsi:type="dcterms:W3CDTF">2021-10-21T12:01:43Z</dcterms:created>
  <dcterms:modified xsi:type="dcterms:W3CDTF">2021-11-09T08:42:18Z</dcterms:modified>
</cp:coreProperties>
</file>