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bookViews>
    <workbookView xWindow="0" yWindow="0" windowWidth="30720" windowHeight="13128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F115" i="2" s="1"/>
  <c r="F149" i="2" s="1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F101" i="2" s="1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C150" i="2" l="1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<sst xmlns="http://schemas.openxmlformats.org/spreadsheetml/2006/main" count="75" uniqueCount="44">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</sst>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  <numFmt numFmtId="170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170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5" fontId="3" fillId="0" borderId="30" xfId="2" applyNumberFormat="1" applyFont="1" applyFill="1" applyBorder="1"/>
    <xf numFmtId="165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32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9">
        <f>SUM(B103:B114)</f>
        <v>57111.709699999999</v>
      </c>
      <c r="C115" s="159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f t="shared" si="6"/>
        <v>44682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f t="shared" si="6"/>
        <v>44713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f t="shared" si="6"/>
        <v>44743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f t="shared" si="6"/>
        <v>44774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f t="shared" si="6"/>
        <v>44805</v>
      </c>
      <c r="B125" s="84"/>
      <c r="C125" s="84"/>
      <c r="D125" s="33"/>
      <c r="E125" s="85"/>
      <c r="F125" s="41"/>
      <c r="G125" s="37"/>
      <c r="H125" s="40"/>
      <c r="I125" s="40"/>
      <c r="J125" s="40"/>
      <c r="K125" s="40"/>
      <c r="L125" s="40"/>
      <c r="M125" s="40"/>
      <c r="N125" s="113"/>
      <c r="O125" s="41"/>
      <c r="P125" s="38"/>
      <c r="Q125" s="38"/>
      <c r="R125" s="41"/>
      <c r="S125" s="38"/>
      <c r="T125" s="38"/>
      <c r="U125" s="38"/>
      <c r="V125" s="41"/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28791.4444</v>
      </c>
      <c r="C129" s="99">
        <f>SUM(C117:C128)</f>
        <v>7180.7073999999993</v>
      </c>
      <c r="D129" s="100">
        <f>C129/B129</f>
        <v>0.24940420842519451</v>
      </c>
      <c r="E129" s="101">
        <f>SUM(E117:E128)</f>
        <v>603.89430000000004</v>
      </c>
      <c r="F129" s="102">
        <f>E129/B129</f>
        <v>2.0974783050481484E-2</v>
      </c>
      <c r="G129" s="103"/>
      <c r="H129" s="155">
        <v>1.90805258801118E-2</v>
      </c>
      <c r="I129" s="156">
        <v>0.27359371730582577</v>
      </c>
      <c r="J129" s="156">
        <v>3.1210521692339965E-2</v>
      </c>
      <c r="K129" s="156">
        <v>0.10896206027093243</v>
      </c>
      <c r="L129" s="156">
        <v>0.44262463261481944</v>
      </c>
      <c r="M129" s="156">
        <v>0.11388964216050237</v>
      </c>
      <c r="N129" s="155">
        <v>5.1248974504384363E-3</v>
      </c>
      <c r="O129" s="155">
        <v>5.5140026250298166E-3</v>
      </c>
      <c r="P129" s="61">
        <v>0.48024180405481848</v>
      </c>
      <c r="Q129" s="63">
        <v>0.51914332231279092</v>
      </c>
      <c r="R129" s="66">
        <v>6.148736323906E-4</v>
      </c>
      <c r="S129" s="61">
        <v>8.189369826920645E-3</v>
      </c>
      <c r="T129" s="63">
        <v>5.0116941445411033E-2</v>
      </c>
      <c r="U129" s="63">
        <v>0.24333472412315854</v>
      </c>
      <c r="V129" s="66">
        <v>0.69835896460450975</v>
      </c>
      <c r="X129" s="115"/>
      <c r="Z129" s="120"/>
      <c r="AB129" s="27"/>
      <c r="AC129" s="27"/>
      <c r="AD129" s="27"/>
      <c r="AE129" s="27"/>
      <c r="AF129" s="27"/>
    </row>
    <row r="130" spans="1:32" ht="15" thickTop="1" x14ac:dyDescent="0.3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4.4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2" thickTop="1" x14ac:dyDescent="0.25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4.4" x14ac:dyDescent="0.3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4.4" x14ac:dyDescent="0.3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4.4" x14ac:dyDescent="0.3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4.4" x14ac:dyDescent="0.3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4.4" x14ac:dyDescent="0.3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4.4" x14ac:dyDescent="0.3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4.4" x14ac:dyDescent="0.3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4.4" x14ac:dyDescent="0.3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4.4" x14ac:dyDescent="0.3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4.4" x14ac:dyDescent="0.3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4.4" x14ac:dyDescent="0.3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4.4" x14ac:dyDescent="0.3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4.4" x14ac:dyDescent="0.3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4.4" x14ac:dyDescent="0.3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4.4" x14ac:dyDescent="0.3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7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3">
      <c r="A150" s="142">
        <v>2023</v>
      </c>
      <c r="B150" s="143">
        <f>B129</f>
        <v>28791.4444</v>
      </c>
      <c r="C150" s="144">
        <f t="shared" ref="C150:V150" si="8">C129</f>
        <v>7180.7073999999993</v>
      </c>
      <c r="D150" s="145">
        <f t="shared" si="8"/>
        <v>0.24940420842519451</v>
      </c>
      <c r="E150" s="146">
        <f t="shared" si="8"/>
        <v>603.89430000000004</v>
      </c>
      <c r="F150" s="147">
        <f t="shared" si="8"/>
        <v>2.0974783050481484E-2</v>
      </c>
      <c r="G150" s="158"/>
      <c r="H150" s="148">
        <f t="shared" si="8"/>
        <v>1.90805258801118E-2</v>
      </c>
      <c r="I150" s="148">
        <f t="shared" si="8"/>
        <v>0.27359371730582577</v>
      </c>
      <c r="J150" s="148">
        <f t="shared" si="8"/>
        <v>3.1210521692339965E-2</v>
      </c>
      <c r="K150" s="148">
        <f t="shared" si="8"/>
        <v>0.10896206027093243</v>
      </c>
      <c r="L150" s="148">
        <f t="shared" si="8"/>
        <v>0.44262463261481944</v>
      </c>
      <c r="M150" s="148">
        <f t="shared" si="8"/>
        <v>0.11388964216050237</v>
      </c>
      <c r="N150" s="149">
        <f t="shared" si="8"/>
        <v>5.1248974504384363E-3</v>
      </c>
      <c r="O150" s="150">
        <f t="shared" si="8"/>
        <v>5.5140026250298166E-3</v>
      </c>
      <c r="P150" s="151">
        <f t="shared" si="8"/>
        <v>0.48024180405481848</v>
      </c>
      <c r="Q150" s="148">
        <f t="shared" si="8"/>
        <v>0.51914332231279092</v>
      </c>
      <c r="R150" s="152">
        <f t="shared" si="8"/>
        <v>6.148736323906E-4</v>
      </c>
      <c r="S150" s="151">
        <f t="shared" si="8"/>
        <v>8.189369826920645E-3</v>
      </c>
      <c r="T150" s="148">
        <f t="shared" si="8"/>
        <v>5.0116941445411033E-2</v>
      </c>
      <c r="U150" s="148">
        <f t="shared" si="8"/>
        <v>0.24333472412315854</v>
      </c>
      <c r="V150" s="152">
        <f t="shared" si="8"/>
        <v>0.69835896460450975</v>
      </c>
    </row>
    <row r="151" spans="1:29" s="5" customFormat="1" ht="13.8" thickTop="1" x14ac:dyDescent="0.25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4.4" x14ac:dyDescent="0.3">
      <c r="A152" s="5" t="s">
        <v>40</v>
      </c>
      <c r="W152" s="27"/>
      <c r="X152" s="27"/>
      <c r="Y152" s="27"/>
    </row>
    <row r="153" spans="1:29" s="5" customFormat="1" x14ac:dyDescent="0.25">
      <c r="A153" s="5" t="s">
        <v>42</v>
      </c>
      <c r="B153" s="132"/>
      <c r="O153" s="132"/>
    </row>
    <row r="154" spans="1:29" s="5" customFormat="1" x14ac:dyDescent="0.25"/>
    <row r="155" spans="1:29" s="5" customFormat="1" x14ac:dyDescent="0.25"/>
    <row r="156" spans="1:29" s="5" customFormat="1" x14ac:dyDescent="0.25"/>
    <row r="157" spans="1:29" s="5" customFormat="1" x14ac:dyDescent="0.25"/>
    <row r="158" spans="1:29" s="5" customFormat="1" x14ac:dyDescent="0.25"/>
    <row r="159" spans="1:29" s="5" customFormat="1" x14ac:dyDescent="0.25"/>
    <row r="160" spans="1:29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stastystyczne - Obligacje oszczędnościowe (wartości w mln zł)</dc:title>
  <cp:lastModifiedBy>Miklas Anna 2</cp:lastModifiedBy>
  <dcterms:created xsi:type="dcterms:W3CDTF">2022-07-11T10:00:13Z</dcterms:created>
  <dcterms:modified xsi:type="dcterms:W3CDTF">2023-09-29T11:16:22Z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