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ozlowska\Documents\2019\Maluch+ rozliczenie 2018\Edycja uzupełniająca 2019\"/>
    </mc:Choice>
  </mc:AlternateContent>
  <xr:revisionPtr revIDLastSave="0" documentId="8_{05A56F76-88DE-4ECC-94EC-46E68220EE7E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Arkusz1 (2)" sheetId="4" r:id="rId1"/>
    <sheet name="Arkusz2" sheetId="2" r:id="rId2"/>
    <sheet name="Arkusz3" sheetId="3" r:id="rId3"/>
  </sheets>
  <definedNames>
    <definedName name="_xlnm._FilterDatabase" localSheetId="0" hidden="1">'Arkusz1 (2)'!$A$5:$AC$33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33" i="4" l="1"/>
  <c r="AA33" i="4"/>
  <c r="T33" i="4"/>
  <c r="S33" i="4"/>
  <c r="R33" i="4"/>
  <c r="AB32" i="4"/>
  <c r="AA32" i="4"/>
  <c r="T32" i="4"/>
  <c r="S32" i="4"/>
  <c r="O32" i="4"/>
  <c r="L32" i="4"/>
  <c r="H32" i="4"/>
  <c r="AB31" i="4"/>
  <c r="AA31" i="4"/>
  <c r="T31" i="4"/>
  <c r="S31" i="4"/>
  <c r="O31" i="4"/>
  <c r="L31" i="4"/>
  <c r="H31" i="4"/>
  <c r="AB30" i="4"/>
  <c r="AA30" i="4"/>
  <c r="T30" i="4"/>
  <c r="S30" i="4"/>
  <c r="O30" i="4"/>
  <c r="L30" i="4"/>
  <c r="H30" i="4"/>
  <c r="AB29" i="4"/>
  <c r="AA29" i="4"/>
  <c r="T29" i="4"/>
  <c r="S29" i="4"/>
  <c r="O29" i="4"/>
  <c r="L29" i="4"/>
  <c r="H29" i="4"/>
  <c r="AB28" i="4"/>
  <c r="AA28" i="4"/>
  <c r="T28" i="4"/>
  <c r="S28" i="4"/>
  <c r="O28" i="4"/>
  <c r="L28" i="4"/>
  <c r="H28" i="4"/>
  <c r="AB27" i="4"/>
  <c r="AA27" i="4"/>
  <c r="T27" i="4"/>
  <c r="S27" i="4"/>
  <c r="O27" i="4"/>
  <c r="L27" i="4"/>
  <c r="H27" i="4"/>
  <c r="AB26" i="4"/>
  <c r="AA26" i="4"/>
  <c r="T26" i="4"/>
  <c r="S26" i="4"/>
  <c r="O26" i="4"/>
  <c r="L26" i="4"/>
  <c r="H26" i="4"/>
  <c r="AB25" i="4"/>
  <c r="AA25" i="4"/>
  <c r="T25" i="4"/>
  <c r="S25" i="4"/>
  <c r="O25" i="4"/>
  <c r="L25" i="4"/>
  <c r="H25" i="4"/>
  <c r="AB24" i="4"/>
  <c r="AA24" i="4"/>
  <c r="T24" i="4"/>
  <c r="S24" i="4"/>
  <c r="O24" i="4"/>
  <c r="L24" i="4"/>
  <c r="H24" i="4"/>
  <c r="AB23" i="4"/>
  <c r="AA23" i="4"/>
  <c r="T23" i="4"/>
  <c r="S23" i="4"/>
  <c r="O23" i="4"/>
  <c r="L23" i="4"/>
  <c r="H23" i="4"/>
  <c r="AB22" i="4"/>
  <c r="AA22" i="4"/>
  <c r="T22" i="4"/>
  <c r="S22" i="4"/>
  <c r="O22" i="4"/>
  <c r="L22" i="4"/>
  <c r="H22" i="4"/>
  <c r="AB21" i="4"/>
  <c r="AA21" i="4"/>
  <c r="T21" i="4"/>
  <c r="S21" i="4"/>
  <c r="O21" i="4"/>
  <c r="L21" i="4"/>
  <c r="H21" i="4"/>
  <c r="AB20" i="4"/>
  <c r="AA20" i="4"/>
  <c r="T20" i="4"/>
  <c r="S20" i="4"/>
  <c r="O20" i="4"/>
  <c r="L20" i="4"/>
  <c r="H20" i="4"/>
  <c r="AB19" i="4"/>
  <c r="AA19" i="4"/>
  <c r="T19" i="4"/>
  <c r="S19" i="4"/>
  <c r="O19" i="4"/>
  <c r="L19" i="4"/>
  <c r="H19" i="4"/>
  <c r="AB18" i="4"/>
  <c r="AA18" i="4"/>
  <c r="T18" i="4"/>
  <c r="S18" i="4"/>
  <c r="O18" i="4"/>
  <c r="L18" i="4"/>
  <c r="H18" i="4"/>
  <c r="AB17" i="4"/>
  <c r="AA17" i="4"/>
  <c r="T17" i="4"/>
  <c r="S17" i="4"/>
  <c r="O17" i="4"/>
  <c r="L17" i="4"/>
  <c r="AB16" i="4"/>
  <c r="AA16" i="4"/>
  <c r="T16" i="4"/>
  <c r="S16" i="4"/>
  <c r="O16" i="4"/>
  <c r="L16" i="4"/>
  <c r="H16" i="4"/>
  <c r="AB15" i="4"/>
  <c r="AA15" i="4"/>
  <c r="T15" i="4"/>
  <c r="S15" i="4"/>
  <c r="O15" i="4"/>
  <c r="L15" i="4"/>
  <c r="H15" i="4"/>
  <c r="AB14" i="4"/>
  <c r="AA14" i="4"/>
  <c r="T14" i="4"/>
  <c r="S14" i="4"/>
  <c r="O14" i="4"/>
  <c r="L14" i="4"/>
  <c r="H14" i="4"/>
  <c r="AB13" i="4"/>
  <c r="AA13" i="4"/>
  <c r="T13" i="4"/>
  <c r="S13" i="4"/>
  <c r="O13" i="4"/>
  <c r="L13" i="4"/>
  <c r="H13" i="4"/>
  <c r="AB12" i="4"/>
  <c r="AA12" i="4"/>
  <c r="T12" i="4"/>
  <c r="S12" i="4"/>
  <c r="O12" i="4"/>
  <c r="L12" i="4"/>
  <c r="H12" i="4"/>
  <c r="AB11" i="4"/>
  <c r="AA11" i="4"/>
  <c r="T11" i="4"/>
  <c r="S11" i="4"/>
  <c r="O11" i="4"/>
  <c r="L11" i="4"/>
  <c r="H11" i="4"/>
  <c r="AB10" i="4"/>
  <c r="AA10" i="4"/>
  <c r="T10" i="4"/>
  <c r="S10" i="4"/>
  <c r="O10" i="4"/>
  <c r="L10" i="4"/>
  <c r="H10" i="4"/>
  <c r="AB9" i="4"/>
  <c r="AA9" i="4"/>
  <c r="T9" i="4"/>
  <c r="S9" i="4"/>
  <c r="O9" i="4"/>
  <c r="L9" i="4"/>
  <c r="H9" i="4"/>
  <c r="AB8" i="4"/>
  <c r="AA8" i="4"/>
  <c r="T8" i="4"/>
  <c r="S8" i="4"/>
  <c r="O8" i="4"/>
  <c r="L8" i="4"/>
  <c r="H8" i="4"/>
  <c r="AB7" i="4"/>
  <c r="AA7" i="4"/>
  <c r="T7" i="4"/>
  <c r="S7" i="4"/>
  <c r="R7" i="4"/>
  <c r="H7" i="4"/>
  <c r="AB6" i="4"/>
  <c r="AA6" i="4"/>
  <c r="T6" i="4"/>
  <c r="S6" i="4"/>
  <c r="R6" i="4"/>
  <c r="H6" i="4"/>
  <c r="AC30" i="4" l="1"/>
  <c r="AC33" i="4"/>
  <c r="R32" i="4"/>
  <c r="R20" i="4"/>
  <c r="R24" i="4"/>
  <c r="R26" i="4"/>
  <c r="AC18" i="4"/>
  <c r="AC28" i="4"/>
  <c r="AC26" i="4"/>
  <c r="R8" i="4"/>
  <c r="R12" i="4"/>
  <c r="R16" i="4"/>
  <c r="R19" i="4"/>
  <c r="R23" i="4"/>
  <c r="AC13" i="4"/>
  <c r="AC19" i="4"/>
  <c r="AC23" i="4"/>
  <c r="AC25" i="4"/>
  <c r="R29" i="4"/>
  <c r="AC9" i="4"/>
  <c r="R10" i="4"/>
  <c r="R14" i="4"/>
  <c r="AC22" i="4"/>
  <c r="AC31" i="4"/>
  <c r="AC27" i="4"/>
  <c r="AC10" i="4"/>
  <c r="AC14" i="4"/>
  <c r="AC17" i="4"/>
  <c r="AC21" i="4"/>
  <c r="R27" i="4"/>
  <c r="AC32" i="4"/>
  <c r="R11" i="4"/>
  <c r="R15" i="4"/>
  <c r="R17" i="4"/>
  <c r="R21" i="4"/>
  <c r="AC29" i="4"/>
  <c r="AC6" i="4"/>
  <c r="R9" i="4"/>
  <c r="R13" i="4"/>
  <c r="AC20" i="4"/>
  <c r="AC24" i="4"/>
  <c r="R31" i="4"/>
  <c r="AC7" i="4"/>
  <c r="AC8" i="4"/>
  <c r="AC11" i="4"/>
  <c r="AC12" i="4"/>
  <c r="AC15" i="4"/>
  <c r="AC16" i="4"/>
  <c r="R18" i="4"/>
  <c r="R22" i="4"/>
  <c r="R30" i="4"/>
  <c r="R25" i="4"/>
</calcChain>
</file>

<file path=xl/sharedStrings.xml><?xml version="1.0" encoding="utf-8"?>
<sst xmlns="http://schemas.openxmlformats.org/spreadsheetml/2006/main" count="262" uniqueCount="122">
  <si>
    <t>Lp.</t>
  </si>
  <si>
    <t>Nazwa gminy, na terenie której będą tworzone miejsca opieki</t>
  </si>
  <si>
    <t>Liczba tworzonych miejsc</t>
  </si>
  <si>
    <t>Wydatki na tworzenie miejsc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</si>
  <si>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</si>
  <si>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</si>
  <si>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</si>
  <si>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</si>
  <si>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</si>
  <si>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</si>
  <si>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</si>
  <si>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</si>
  <si>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
z tego:</t>
  </si>
  <si>
    <t>na żłobek i klub dziecięcy</t>
  </si>
  <si>
    <t>na dziennego opiekuna</t>
  </si>
  <si>
    <t>Dofinansowanie (zł), 
z tego:</t>
  </si>
  <si>
    <t>8 (9+10+11)</t>
  </si>
  <si>
    <t>12 (13+14)</t>
  </si>
  <si>
    <t>15 (16+17)</t>
  </si>
  <si>
    <t>18 (12+15)</t>
  </si>
  <si>
    <t>Instytucja (nazwa, adres)</t>
  </si>
  <si>
    <t>Kod terytorialny GUS gminy, na terenie której będą tworzone miejsca opieki</t>
  </si>
  <si>
    <t>Koszty realizacji zadania OGÓŁEM (zł)</t>
  </si>
  <si>
    <t>02</t>
  </si>
  <si>
    <t>19</t>
  </si>
  <si>
    <t>2</t>
  </si>
  <si>
    <t>Funkcjonowanie miejsc dla dzieci (z wyłączeniem dzieci niepełnosprawnych lub wymagających szczególnej opieki)</t>
  </si>
  <si>
    <t>Liczba miejsc</t>
  </si>
  <si>
    <t>Okres funkcjonowania</t>
  </si>
  <si>
    <t>Funkcjonowanie miejsc dla dzieci niepełnosprawnych lub wymagających szczególnej opieki</t>
  </si>
  <si>
    <t>Całkowita kwota dofinansowania</t>
  </si>
  <si>
    <t>Kwota dofinansowania na miejsce dla dzieci z wyłączeniem dzieci niepełnosprawnych lub wymagających szczególnej opieki</t>
  </si>
  <si>
    <t>Kwota dofinansowania na miejsce dla dzieci niepełnosprawnych lub wymagających szczególnej opieki</t>
  </si>
  <si>
    <t>06</t>
  </si>
  <si>
    <t>09</t>
  </si>
  <si>
    <t>14</t>
  </si>
  <si>
    <t>08</t>
  </si>
  <si>
    <t>07</t>
  </si>
  <si>
    <t>04</t>
  </si>
  <si>
    <t>10</t>
  </si>
  <si>
    <t>12</t>
  </si>
  <si>
    <t>01</t>
  </si>
  <si>
    <t>3</t>
  </si>
  <si>
    <t>20</t>
  </si>
  <si>
    <t>22</t>
  </si>
  <si>
    <t>11</t>
  </si>
  <si>
    <t>28</t>
  </si>
  <si>
    <t>30</t>
  </si>
  <si>
    <t>Czy w gminie, na terenie której tworzone będą miejsca opieki, funkcjonuje powszechny system dofinansowania pobytu dzieci w instytucjach opieki?</t>
  </si>
  <si>
    <t>Kwota dofinansowani na tworzenie miejsca w żłobku lub klubie / 1 tworzone miejsce</t>
  </si>
  <si>
    <t>Kwota dofinansowania na tworzenie miejsca u dziennego opiekuna / 1 tworzone miejsce</t>
  </si>
  <si>
    <t>Czy w gminie, na terenie której będą tworzone miejsca opieki, funkcjonują żłobki lub kluby dziecięce?</t>
  </si>
  <si>
    <t>Dzienny opiekun nr 1 w Wojborzu, Wojbórz 52, 57-442 Wojbórz</t>
  </si>
  <si>
    <t>Kłodzko</t>
  </si>
  <si>
    <t>Dzienny opiekun nr 2 w Wojborzu, Wojbórz 52, 57-442 Wojbórz</t>
  </si>
  <si>
    <t>nie</t>
  </si>
  <si>
    <t>tak</t>
  </si>
  <si>
    <t>Klub Dzieciecy "Bobrowiaczek" ul. Włocławska 10, 87-617 Bobrowniki</t>
  </si>
  <si>
    <t>Bobrowniki</t>
  </si>
  <si>
    <t>Żłobek Gminny w Ulanie-Majoracie, Ulan-Majorat 53, 21-307 Ulan-Majorat</t>
  </si>
  <si>
    <t>Ulan-Majorat</t>
  </si>
  <si>
    <t>15</t>
  </si>
  <si>
    <t>Samorządowy Żłobek w Biłgoraju, ul. Przemysłowa 50, 23-400 Biłgoraj</t>
  </si>
  <si>
    <t>Miasto Biłgoraj</t>
  </si>
  <si>
    <t>1</t>
  </si>
  <si>
    <t>Żłobek Miejski "Chełmskie Niedźwiadki" w Chełmie, ul. Wolności 20, 22-100 Chełm</t>
  </si>
  <si>
    <t>Miasto Chełm</t>
  </si>
  <si>
    <t>62</t>
  </si>
  <si>
    <t>NIE</t>
  </si>
  <si>
    <t>TAK</t>
  </si>
  <si>
    <t>Żłobek im. Kubusia Puchatka w Działoszynie, ul. Konopnickiej 3 98-355 Działoszyn</t>
  </si>
  <si>
    <t>Działoszyn</t>
  </si>
  <si>
    <t>Żłobek Miejski „Wesoła łąka”, w Kutnie, ul. Troczewskiego 2, 99-300 Kutno</t>
  </si>
  <si>
    <t>Kutno</t>
  </si>
  <si>
    <t>Żłobek Samorządowy, ul. Kościelna 25A, 33-200 Dąbrowa Tarnowska</t>
  </si>
  <si>
    <t>Dąbrowa Tarnowska</t>
  </si>
  <si>
    <t>Żłobek Samorządowy w Nowym Mieście nad Pilicą, ul. Tomaszowska 5 26-420 Nowe Miasto nad Pilicą</t>
  </si>
  <si>
    <t>Nowe Miasto nad Pilicą</t>
  </si>
  <si>
    <t>Żłobek Miejski w Górze Kalwarii , ul. Gen. Józefa Bema 1 05-530 Góra Kalwaria</t>
  </si>
  <si>
    <t>Góra Kalwaria</t>
  </si>
  <si>
    <t>18</t>
  </si>
  <si>
    <t>Żłobek Miejski w Pułtusku, ul. Rafała Krajewskiego 3 B 06-100 Pułtusk</t>
  </si>
  <si>
    <t>Pułtusk</t>
  </si>
  <si>
    <t>24</t>
  </si>
  <si>
    <t>Gminny Klub Dziecięcy w Bielanach Jarosławach, Bielany Jarosławy 65 08-311 Bielany</t>
  </si>
  <si>
    <t>Bielany</t>
  </si>
  <si>
    <t>29</t>
  </si>
  <si>
    <t>Żłobek Samorządowy w Gąbinie, Al. Jana Pawła II 16 09-530 Gąbin</t>
  </si>
  <si>
    <t>Miasto i Gmina Gąbin</t>
  </si>
  <si>
    <t>Żłobek Samorządowy w Dobrzykowie, ul. Obrońców Dobrzykowa 65  09-530 Gąbin</t>
  </si>
  <si>
    <t>Żłobek Miejski w Dynowie, ul. Szkolna 11, 36-065 Dynów</t>
  </si>
  <si>
    <t>Gmina Miejska Dynów</t>
  </si>
  <si>
    <t>16</t>
  </si>
  <si>
    <t>Żłobek Miejski w Dębicy, ul. Sienkiewicza 6a, 39-200 Dębica</t>
  </si>
  <si>
    <t>Gmina Miasta Dębica</t>
  </si>
  <si>
    <t>03</t>
  </si>
  <si>
    <t>Miejski Żłobek Integracyjny w Stalowej Woli, ul. Poniatowskiego 55a, 37-450 Stalowa Wola</t>
  </si>
  <si>
    <t>Gmina Stalowa Wola</t>
  </si>
  <si>
    <t>Żłobek Miejski w Krośnie, ul. S. Kisielewskiego 4, 38-400 Krosno</t>
  </si>
  <si>
    <t>Gmina Miasto Krosno</t>
  </si>
  <si>
    <t>61</t>
  </si>
  <si>
    <t>Miejski Żłobek, ul. Grodzieńska 43, 16-100 Sokółka</t>
  </si>
  <si>
    <t>Gmina Sokółka</t>
  </si>
  <si>
    <t>Gminny Żłobek w Przechlewie, 77-320 Przechlewo, oś. Jużkowa 1A</t>
  </si>
  <si>
    <t>Gmina Przechlewo</t>
  </si>
  <si>
    <t>Żłobek , ul. Marynarki Wojennej 22,            82-22o Stare Pole</t>
  </si>
  <si>
    <t>Gmina Stare Pole</t>
  </si>
  <si>
    <t>Żłobek Gminny w Debrznie</t>
  </si>
  <si>
    <t>Gmina Debrzno</t>
  </si>
  <si>
    <t>Żłobek Miejski w Orzyszu ul. Ratuszowa 4, 12-250 Orzysz</t>
  </si>
  <si>
    <t>Gmina Orzysz ul. Rynek 3; 12-250 Orzysz</t>
  </si>
  <si>
    <t xml:space="preserve">Żłobek w Kamionkach ul. Porannej Rosy 2 62-023 Kamionki </t>
  </si>
  <si>
    <t>Kórnik</t>
  </si>
  <si>
    <t>21</t>
  </si>
  <si>
    <t>Złobek Miejski w Bobolicach "ELFIKI"
ul. Szkolna 1
76-020 Bobolice</t>
  </si>
  <si>
    <t>32</t>
  </si>
  <si>
    <t>Żłobek Miejski w Myśliborzu, Oddział nr 1
ul. Spokojna 22
74-300 Myślibórz</t>
  </si>
  <si>
    <t>Gmina Miejska Wałcz</t>
  </si>
  <si>
    <t>17</t>
  </si>
  <si>
    <t>Żłobek Miejski nr 2
Al. Tysiąclecia 21
78-600 Wałcz</t>
  </si>
  <si>
    <t>Bobolice</t>
  </si>
  <si>
    <t>Myślibórz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</si>
</sst>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" fontId="3" fillId="0" borderId="17" xfId="1" applyNumberFormat="1" applyFont="1" applyBorder="1" applyAlignment="1" applyProtection="1">
      <alignment horizontal="left" vertical="center" wrapText="1"/>
      <protection locked="0"/>
    </xf>
    <xf numFmtId="4" fontId="3" fillId="0" borderId="12" xfId="1" applyNumberFormat="1" applyFont="1" applyBorder="1" applyAlignment="1" applyProtection="1">
      <alignment horizontal="left" vertical="center" wrapText="1"/>
      <protection locked="0"/>
    </xf>
    <xf numFmtId="49" fontId="3" fillId="0" borderId="12" xfId="1" applyNumberFormat="1" applyFont="1" applyBorder="1" applyAlignment="1" applyProtection="1">
      <alignment horizontal="center" vertical="center" wrapText="1"/>
      <protection locked="0"/>
    </xf>
    <xf numFmtId="49" fontId="3" fillId="0" borderId="15" xfId="1" applyNumberFormat="1" applyFont="1" applyBorder="1" applyAlignment="1" applyProtection="1">
      <alignment horizontal="center" vertical="center" wrapText="1"/>
      <protection locked="0"/>
    </xf>
    <xf numFmtId="3" fontId="3" fillId="0" borderId="16" xfId="1" applyNumberFormat="1" applyFont="1" applyBorder="1" applyAlignment="1" applyProtection="1">
      <alignment horizontal="center" vertical="center" wrapText="1"/>
      <protection locked="0"/>
    </xf>
    <xf numFmtId="3" fontId="3" fillId="0" borderId="12" xfId="1" applyNumberFormat="1" applyFont="1" applyBorder="1" applyAlignment="1" applyProtection="1">
      <alignment horizontal="center" vertical="center" wrapText="1"/>
      <protection locked="0"/>
    </xf>
    <xf numFmtId="4" fontId="3" fillId="0" borderId="16" xfId="1" applyNumberFormat="1" applyFont="1" applyBorder="1" applyAlignment="1" applyProtection="1">
      <alignment vertical="center" wrapText="1"/>
      <protection locked="0"/>
    </xf>
    <xf numFmtId="4" fontId="3" fillId="0" borderId="12" xfId="1" applyNumberFormat="1" applyFont="1" applyBorder="1" applyAlignment="1" applyProtection="1">
      <alignment vertical="center" wrapText="1"/>
      <protection locked="0"/>
    </xf>
    <xf numFmtId="3" fontId="3" fillId="0" borderId="12" xfId="1" applyNumberFormat="1" applyFont="1" applyFill="1" applyBorder="1" applyAlignment="1" applyProtection="1">
      <alignment vertical="center" wrapText="1"/>
      <protection locked="0"/>
    </xf>
    <xf numFmtId="4" fontId="3" fillId="0" borderId="16" xfId="1" applyNumberFormat="1" applyFont="1" applyBorder="1" applyAlignment="1" applyProtection="1">
      <alignment horizontal="left" vertical="center" wrapText="1"/>
      <protection locked="0"/>
    </xf>
    <xf numFmtId="4" fontId="3" fillId="0" borderId="21" xfId="1" applyNumberFormat="1" applyFont="1" applyBorder="1" applyAlignment="1" applyProtection="1">
      <alignment horizontal="left" vertical="center" wrapText="1"/>
      <protection locked="0"/>
    </xf>
    <xf numFmtId="4" fontId="3" fillId="0" borderId="18" xfId="1" applyNumberFormat="1" applyFont="1" applyBorder="1" applyAlignment="1" applyProtection="1">
      <alignment horizontal="left" vertical="center" wrapText="1"/>
      <protection locked="0"/>
    </xf>
    <xf numFmtId="49" fontId="3" fillId="0" borderId="18" xfId="1" applyNumberFormat="1" applyFont="1" applyBorder="1" applyAlignment="1" applyProtection="1">
      <alignment horizontal="center" vertical="center" wrapText="1"/>
      <protection locked="0"/>
    </xf>
    <xf numFmtId="49" fontId="3" fillId="0" borderId="19" xfId="1" applyNumberFormat="1" applyFont="1" applyBorder="1" applyAlignment="1" applyProtection="1">
      <alignment horizontal="center" vertical="center" wrapText="1"/>
      <protection locked="0"/>
    </xf>
    <xf numFmtId="3" fontId="3" fillId="0" borderId="20" xfId="1" applyNumberFormat="1" applyFont="1" applyBorder="1" applyAlignment="1" applyProtection="1">
      <alignment horizontal="center" vertical="center" wrapText="1"/>
      <protection locked="0"/>
    </xf>
    <xf numFmtId="3" fontId="3" fillId="0" borderId="18" xfId="1" applyNumberFormat="1" applyFont="1" applyBorder="1" applyAlignment="1" applyProtection="1">
      <alignment horizontal="center" vertical="center" wrapText="1"/>
      <protection locked="0"/>
    </xf>
    <xf numFmtId="3" fontId="3" fillId="0" borderId="23" xfId="1" applyNumberFormat="1" applyFont="1" applyBorder="1" applyAlignment="1" applyProtection="1">
      <alignment horizontal="center" vertical="center" wrapText="1"/>
      <protection locked="0"/>
    </xf>
    <xf numFmtId="4" fontId="3" fillId="0" borderId="20" xfId="1" applyNumberFormat="1" applyFont="1" applyBorder="1" applyAlignment="1" applyProtection="1">
      <alignment vertical="center" wrapText="1"/>
      <protection locked="0"/>
    </xf>
    <xf numFmtId="4" fontId="3" fillId="0" borderId="18" xfId="1" applyNumberFormat="1" applyFont="1" applyBorder="1" applyAlignment="1" applyProtection="1">
      <alignment vertical="center" wrapText="1"/>
      <protection locked="0"/>
    </xf>
    <xf numFmtId="4" fontId="3" fillId="0" borderId="24" xfId="1" applyNumberFormat="1" applyFont="1" applyBorder="1" applyAlignment="1" applyProtection="1">
      <alignment vertical="center" wrapText="1"/>
      <protection locked="0"/>
    </xf>
    <xf numFmtId="4" fontId="3" fillId="0" borderId="16" xfId="1" applyNumberFormat="1" applyFont="1" applyBorder="1" applyAlignment="1" applyProtection="1">
      <alignment horizontal="right" vertical="center" wrapText="1"/>
      <protection locked="0"/>
    </xf>
    <xf numFmtId="1" fontId="3" fillId="0" borderId="12" xfId="1" applyNumberFormat="1" applyFont="1" applyBorder="1" applyAlignment="1" applyProtection="1">
      <alignment horizontal="center" vertical="center" wrapText="1"/>
      <protection locked="0"/>
    </xf>
    <xf numFmtId="1" fontId="3" fillId="0" borderId="12" xfId="1" applyNumberFormat="1" applyFont="1" applyBorder="1" applyAlignment="1" applyProtection="1">
      <alignment horizontal="right" vertical="center" wrapText="1"/>
      <protection locked="0"/>
    </xf>
    <xf numFmtId="4" fontId="3" fillId="3" borderId="16" xfId="1" applyNumberFormat="1" applyFont="1" applyFill="1" applyBorder="1" applyAlignment="1" applyProtection="1">
      <alignment vertical="center" wrapText="1"/>
      <protection locked="0"/>
    </xf>
    <xf numFmtId="4" fontId="3" fillId="3" borderId="12" xfId="1" applyNumberFormat="1" applyFont="1" applyFill="1" applyBorder="1" applyAlignment="1" applyProtection="1">
      <alignment vertical="center" wrapText="1"/>
      <protection locked="0"/>
    </xf>
    <xf numFmtId="4" fontId="3" fillId="3" borderId="12" xfId="1" applyNumberFormat="1" applyFont="1" applyFill="1" applyBorder="1" applyAlignment="1" applyProtection="1">
      <alignment horizontal="left" vertical="center" wrapText="1"/>
      <protection locked="0"/>
    </xf>
    <xf numFmtId="4" fontId="3" fillId="0" borderId="12" xfId="1" applyNumberFormat="1" applyFont="1" applyBorder="1" applyAlignment="1" applyProtection="1">
      <alignment horizontal="right" vertical="center" wrapText="1"/>
      <protection locked="0"/>
    </xf>
    <xf numFmtId="3" fontId="3" fillId="0" borderId="16" xfId="1" applyNumberFormat="1" applyFont="1" applyBorder="1" applyAlignment="1" applyProtection="1">
      <alignment vertical="center" wrapText="1"/>
      <protection locked="0"/>
    </xf>
    <xf numFmtId="0" fontId="1" fillId="0" borderId="0" xfId="2"/>
    <xf numFmtId="0" fontId="3" fillId="0" borderId="1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0" borderId="12" xfId="2" applyFont="1" applyBorder="1" applyAlignment="1">
      <alignment horizontal="right" vertical="center"/>
    </xf>
    <xf numFmtId="1" fontId="4" fillId="0" borderId="12" xfId="2" applyNumberFormat="1" applyFont="1" applyBorder="1" applyAlignment="1">
      <alignment vertical="center"/>
    </xf>
    <xf numFmtId="4" fontId="4" fillId="0" borderId="12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3" fontId="3" fillId="0" borderId="12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2" applyFont="1" applyBorder="1"/>
    <xf numFmtId="3" fontId="4" fillId="0" borderId="12" xfId="2" applyNumberFormat="1" applyFont="1" applyBorder="1" applyAlignment="1">
      <alignment vertical="center"/>
    </xf>
    <xf numFmtId="0" fontId="4" fillId="0" borderId="18" xfId="2" applyFont="1" applyBorder="1" applyAlignment="1">
      <alignment horizontal="right" vertical="center"/>
    </xf>
    <xf numFmtId="1" fontId="4" fillId="0" borderId="18" xfId="2" applyNumberFormat="1" applyFont="1" applyBorder="1" applyAlignment="1">
      <alignment vertical="center"/>
    </xf>
    <xf numFmtId="0" fontId="3" fillId="0" borderId="12" xfId="2" applyFont="1" applyBorder="1" applyAlignment="1">
      <alignment horizontal="right" vertical="center"/>
    </xf>
    <xf numFmtId="1" fontId="3" fillId="0" borderId="12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right"/>
    </xf>
    <xf numFmtId="1" fontId="4" fillId="0" borderId="12" xfId="2" applyNumberFormat="1" applyFont="1" applyBorder="1" applyAlignment="1">
      <alignment horizontal="right" vertical="center"/>
    </xf>
    <xf numFmtId="1" fontId="4" fillId="0" borderId="12" xfId="2" applyNumberFormat="1" applyFont="1" applyFill="1" applyBorder="1" applyAlignment="1">
      <alignment horizontal="right" vertical="center"/>
    </xf>
    <xf numFmtId="4" fontId="4" fillId="0" borderId="12" xfId="2" applyNumberFormat="1" applyFont="1" applyFill="1" applyBorder="1" applyAlignment="1">
      <alignment vertical="center"/>
    </xf>
    <xf numFmtId="1" fontId="4" fillId="0" borderId="12" xfId="2" applyNumberFormat="1" applyFont="1" applyBorder="1" applyAlignment="1">
      <alignment horizontal="center" vertical="center"/>
    </xf>
    <xf numFmtId="0" fontId="3" fillId="0" borderId="12" xfId="2" applyFont="1" applyBorder="1" applyAlignment="1">
      <alignment horizontal="right"/>
    </xf>
    <xf numFmtId="1" fontId="4" fillId="0" borderId="12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right"/>
    </xf>
    <xf numFmtId="0" fontId="3" fillId="0" borderId="12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wrapText="1"/>
    </xf>
    <xf numFmtId="0" fontId="3" fillId="0" borderId="11" xfId="2" applyFont="1" applyFill="1" applyBorder="1" applyAlignment="1">
      <alignment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2" applyFont="1" applyBorder="1" applyAlignment="1">
      <alignment wrapText="1"/>
    </xf>
    <xf numFmtId="0" fontId="3" fillId="0" borderId="11" xfId="2" applyFont="1" applyBorder="1" applyAlignment="1">
      <alignment wrapText="1"/>
    </xf>
    <xf numFmtId="0" fontId="3" fillId="0" borderId="5" xfId="2" applyFont="1" applyBorder="1" applyAlignment="1">
      <alignment vertical="center" wrapText="1"/>
    </xf>
    <xf numFmtId="0" fontId="3" fillId="0" borderId="11" xfId="2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" xfId="2" applyFont="1" applyBorder="1" applyAlignment="1">
      <alignment wrapText="1"/>
    </xf>
  </cellXfs>
  <cellStyles count="4">
    <cellStyle name="Dziesiętny 2" xfId="3" xr:uid="{00000000-0005-0000-0000-000000000000}"/>
    <cellStyle name="Normalny" xfId="0" builtinId="0"/>
    <cellStyle name="Normalny 2" xfId="2" xr:uid="{00000000-0005-0000-0000-000002000000}"/>
    <cellStyle name="Normalny_Arkusz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33"/>
  <sheetViews>
    <sheetView tabSelected="1" zoomScale="80" zoomScaleNormal="80" workbookViewId="0">
      <pane ySplit="4" topLeftCell="A5" activePane="bottomLeft" state="frozen"/>
      <selection pane="bottomLeft" activeCell="D52" sqref="D52"/>
    </sheetView>
  </sheetViews>
  <sheetFormatPr defaultRowHeight="11.25"/>
  <cols>
    <col min="1" max="1" width="9.33203125" style="35"/>
    <col min="2" max="2" width="17.5" style="35" customWidth="1"/>
    <col min="3" max="3" width="12.5" style="35" customWidth="1"/>
    <col min="4" max="11" width="9.33203125" style="35"/>
    <col min="12" max="12" width="15" style="35" customWidth="1"/>
    <col min="13" max="13" width="14.6640625" style="35" customWidth="1"/>
    <col min="14" max="14" width="11.6640625" style="35" customWidth="1"/>
    <col min="15" max="15" width="15.6640625" style="35" customWidth="1"/>
    <col min="16" max="16" width="15" style="35" customWidth="1"/>
    <col min="17" max="17" width="11.6640625" style="35" customWidth="1"/>
    <col min="18" max="22" width="14.83203125" style="35" customWidth="1"/>
    <col min="23" max="23" width="15.6640625" style="35" customWidth="1"/>
    <col min="24" max="24" width="17.5" style="35" customWidth="1"/>
    <col min="25" max="25" width="14.83203125" style="35" customWidth="1"/>
    <col min="26" max="26" width="15.33203125" style="35" customWidth="1"/>
    <col min="27" max="27" width="17.33203125" style="35" customWidth="1"/>
    <col min="28" max="28" width="17.6640625" style="35" customWidth="1"/>
    <col min="29" max="29" width="14.33203125" style="35" customWidth="1"/>
    <col min="30" max="16384" width="9.33203125" style="35"/>
  </cols>
  <sheetData>
    <row r="1" spans="1:29" ht="12.75" customHeight="1">
      <c r="A1" s="81" t="s">
        <v>0</v>
      </c>
      <c r="B1" s="81" t="s">
        <v>20</v>
      </c>
      <c r="C1" s="81" t="s">
        <v>1</v>
      </c>
      <c r="D1" s="72" t="s">
        <v>21</v>
      </c>
      <c r="E1" s="73"/>
      <c r="F1" s="73"/>
      <c r="G1" s="74"/>
      <c r="H1" s="81" t="s">
        <v>2</v>
      </c>
      <c r="I1" s="81"/>
      <c r="J1" s="88"/>
      <c r="K1" s="88"/>
      <c r="L1" s="72" t="s">
        <v>3</v>
      </c>
      <c r="M1" s="73"/>
      <c r="N1" s="73"/>
      <c r="O1" s="73"/>
      <c r="P1" s="73"/>
      <c r="Q1" s="74"/>
      <c r="R1" s="67" t="s">
        <v>22</v>
      </c>
      <c r="S1" s="67" t="s">
        <v>49</v>
      </c>
      <c r="T1" s="67" t="s">
        <v>50</v>
      </c>
      <c r="U1" s="67" t="s">
        <v>48</v>
      </c>
      <c r="V1" s="67" t="s">
        <v>51</v>
      </c>
      <c r="W1" s="66" t="s">
        <v>26</v>
      </c>
      <c r="X1" s="66"/>
      <c r="Y1" s="66" t="s">
        <v>29</v>
      </c>
      <c r="Z1" s="66"/>
      <c r="AA1" s="66" t="s">
        <v>31</v>
      </c>
      <c r="AB1" s="66" t="s">
        <v>32</v>
      </c>
      <c r="AC1" s="66" t="s">
        <v>30</v>
      </c>
    </row>
    <row r="2" spans="1:29" ht="12.75" customHeight="1">
      <c r="A2" s="82"/>
      <c r="B2" s="84"/>
      <c r="C2" s="86"/>
      <c r="D2" s="75"/>
      <c r="E2" s="76"/>
      <c r="F2" s="76"/>
      <c r="G2" s="77"/>
      <c r="H2" s="82"/>
      <c r="I2" s="82"/>
      <c r="J2" s="82"/>
      <c r="K2" s="82"/>
      <c r="L2" s="75"/>
      <c r="M2" s="76"/>
      <c r="N2" s="76"/>
      <c r="O2" s="76"/>
      <c r="P2" s="76"/>
      <c r="Q2" s="77"/>
      <c r="R2" s="68"/>
      <c r="S2" s="70"/>
      <c r="T2" s="70"/>
      <c r="U2" s="70"/>
      <c r="V2" s="70"/>
      <c r="W2" s="66"/>
      <c r="X2" s="66"/>
      <c r="Y2" s="66"/>
      <c r="Z2" s="66"/>
      <c r="AA2" s="66"/>
      <c r="AB2" s="66"/>
      <c r="AC2" s="66"/>
    </row>
    <row r="3" spans="1:29" ht="20.25" customHeight="1">
      <c r="A3" s="82"/>
      <c r="B3" s="84"/>
      <c r="C3" s="86"/>
      <c r="D3" s="78"/>
      <c r="E3" s="79"/>
      <c r="F3" s="79"/>
      <c r="G3" s="80"/>
      <c r="H3" s="83"/>
      <c r="I3" s="83"/>
      <c r="J3" s="83"/>
      <c r="K3" s="83"/>
      <c r="L3" s="78"/>
      <c r="M3" s="79"/>
      <c r="N3" s="79"/>
      <c r="O3" s="79"/>
      <c r="P3" s="79"/>
      <c r="Q3" s="80"/>
      <c r="R3" s="68"/>
      <c r="S3" s="70"/>
      <c r="T3" s="70"/>
      <c r="U3" s="70"/>
      <c r="V3" s="70"/>
      <c r="W3" s="66"/>
      <c r="X3" s="66"/>
      <c r="Y3" s="66"/>
      <c r="Z3" s="66"/>
      <c r="AA3" s="66"/>
      <c r="AB3" s="66"/>
      <c r="AC3" s="66"/>
    </row>
    <row r="4" spans="1:29" ht="53.25" customHeight="1">
      <c r="A4" s="83"/>
      <c r="B4" s="85"/>
      <c r="C4" s="87"/>
      <c r="D4" s="36" t="s">
        <v>4</v>
      </c>
      <c r="E4" s="36" t="s">
        <v>5</v>
      </c>
      <c r="F4" s="36" t="s">
        <v>6</v>
      </c>
      <c r="G4" s="37" t="s">
        <v>7</v>
      </c>
      <c r="H4" s="38" t="s">
        <v>8</v>
      </c>
      <c r="I4" s="36" t="s">
        <v>9</v>
      </c>
      <c r="J4" s="36" t="s">
        <v>10</v>
      </c>
      <c r="K4" s="36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13</v>
      </c>
      <c r="Q4" s="2" t="s">
        <v>14</v>
      </c>
      <c r="R4" s="69"/>
      <c r="S4" s="71"/>
      <c r="T4" s="71"/>
      <c r="U4" s="71"/>
      <c r="V4" s="71"/>
      <c r="W4" s="3" t="s">
        <v>27</v>
      </c>
      <c r="X4" s="3" t="s">
        <v>28</v>
      </c>
      <c r="Y4" s="3" t="s">
        <v>27</v>
      </c>
      <c r="Z4" s="3" t="s">
        <v>28</v>
      </c>
      <c r="AA4" s="66"/>
      <c r="AB4" s="66"/>
      <c r="AC4" s="66"/>
    </row>
    <row r="5" spans="1:29" ht="36">
      <c r="A5" s="39">
        <v>1</v>
      </c>
      <c r="B5" s="40">
        <v>2</v>
      </c>
      <c r="C5" s="41">
        <v>3</v>
      </c>
      <c r="D5" s="42">
        <v>4</v>
      </c>
      <c r="E5" s="39">
        <v>5</v>
      </c>
      <c r="F5" s="43">
        <v>6</v>
      </c>
      <c r="G5" s="44">
        <v>7</v>
      </c>
      <c r="H5" s="45" t="s">
        <v>16</v>
      </c>
      <c r="I5" s="45">
        <v>9</v>
      </c>
      <c r="J5" s="39">
        <v>10</v>
      </c>
      <c r="K5" s="39">
        <v>11</v>
      </c>
      <c r="L5" s="4" t="s">
        <v>17</v>
      </c>
      <c r="M5" s="4">
        <v>13</v>
      </c>
      <c r="N5" s="4">
        <v>14</v>
      </c>
      <c r="O5" s="5" t="s">
        <v>18</v>
      </c>
      <c r="P5" s="4">
        <v>16</v>
      </c>
      <c r="Q5" s="4">
        <v>17</v>
      </c>
      <c r="R5" s="4" t="s">
        <v>19</v>
      </c>
      <c r="S5" s="4">
        <v>19</v>
      </c>
      <c r="T5" s="4">
        <v>20</v>
      </c>
      <c r="U5" s="4">
        <v>21</v>
      </c>
      <c r="V5" s="4">
        <v>22</v>
      </c>
      <c r="W5" s="6">
        <v>23</v>
      </c>
      <c r="X5" s="6">
        <v>24</v>
      </c>
      <c r="Y5" s="6">
        <v>25</v>
      </c>
      <c r="Z5" s="6">
        <v>26</v>
      </c>
      <c r="AA5" s="6">
        <v>27</v>
      </c>
      <c r="AB5" s="6">
        <v>28</v>
      </c>
      <c r="AC5" s="6">
        <v>29</v>
      </c>
    </row>
    <row r="6" spans="1:29" ht="54" hidden="1" customHeight="1">
      <c r="A6" s="1">
        <v>1</v>
      </c>
      <c r="B6" s="7" t="s">
        <v>52</v>
      </c>
      <c r="C6" s="8" t="s">
        <v>53</v>
      </c>
      <c r="D6" s="9" t="s">
        <v>23</v>
      </c>
      <c r="E6" s="9" t="s">
        <v>36</v>
      </c>
      <c r="F6" s="10" t="s">
        <v>37</v>
      </c>
      <c r="G6" s="9" t="s">
        <v>25</v>
      </c>
      <c r="H6" s="11">
        <f t="shared" ref="H6:H16" si="0">I6+J6+K6</f>
        <v>5</v>
      </c>
      <c r="I6" s="11">
        <v>0</v>
      </c>
      <c r="J6" s="12">
        <v>0</v>
      </c>
      <c r="K6" s="12">
        <v>5</v>
      </c>
      <c r="L6" s="13">
        <v>6250</v>
      </c>
      <c r="M6" s="13">
        <v>0</v>
      </c>
      <c r="N6" s="13">
        <v>6250</v>
      </c>
      <c r="O6" s="14">
        <v>25000</v>
      </c>
      <c r="P6" s="13">
        <v>0</v>
      </c>
      <c r="Q6" s="13">
        <v>25000</v>
      </c>
      <c r="R6" s="13">
        <f t="shared" ref="R6:R24" si="1">L6+O6</f>
        <v>31250</v>
      </c>
      <c r="S6" s="14" t="e">
        <f t="shared" ref="S6:S33" si="2">P6/(I6+J6)</f>
        <v>#DIV/0!</v>
      </c>
      <c r="T6" s="14">
        <f t="shared" ref="T6:T33" si="3">Q6/K6</f>
        <v>5000</v>
      </c>
      <c r="U6" s="46" t="s">
        <v>55</v>
      </c>
      <c r="V6" s="46" t="s">
        <v>56</v>
      </c>
      <c r="W6" s="47">
        <v>5</v>
      </c>
      <c r="X6" s="47">
        <v>4</v>
      </c>
      <c r="Y6" s="15">
        <v>0</v>
      </c>
      <c r="Z6" s="15">
        <v>0</v>
      </c>
      <c r="AA6" s="48">
        <f t="shared" ref="AA6:AA33" si="4">(W6*X6)*100</f>
        <v>2000</v>
      </c>
      <c r="AB6" s="48">
        <f t="shared" ref="AB6:AB33" si="5">(Y6*Z6)*500</f>
        <v>0</v>
      </c>
      <c r="AC6" s="48">
        <f t="shared" ref="AC6:AC33" si="6">O6+AA6+AB6</f>
        <v>27000</v>
      </c>
    </row>
    <row r="7" spans="1:29" ht="54" hidden="1" customHeight="1">
      <c r="A7" s="1">
        <v>2</v>
      </c>
      <c r="B7" s="7" t="s">
        <v>54</v>
      </c>
      <c r="C7" s="8" t="s">
        <v>53</v>
      </c>
      <c r="D7" s="9" t="s">
        <v>23</v>
      </c>
      <c r="E7" s="9" t="s">
        <v>36</v>
      </c>
      <c r="F7" s="10" t="s">
        <v>37</v>
      </c>
      <c r="G7" s="9" t="s">
        <v>25</v>
      </c>
      <c r="H7" s="11">
        <f t="shared" si="0"/>
        <v>5</v>
      </c>
      <c r="I7" s="11">
        <v>0</v>
      </c>
      <c r="J7" s="12">
        <v>0</v>
      </c>
      <c r="K7" s="12">
        <v>5</v>
      </c>
      <c r="L7" s="13">
        <v>6250</v>
      </c>
      <c r="M7" s="13">
        <v>0</v>
      </c>
      <c r="N7" s="13">
        <v>6250</v>
      </c>
      <c r="O7" s="14">
        <v>25000</v>
      </c>
      <c r="P7" s="13">
        <v>0</v>
      </c>
      <c r="Q7" s="13">
        <v>25000</v>
      </c>
      <c r="R7" s="13">
        <f t="shared" si="1"/>
        <v>31250</v>
      </c>
      <c r="S7" s="14" t="e">
        <f t="shared" si="2"/>
        <v>#DIV/0!</v>
      </c>
      <c r="T7" s="14">
        <f t="shared" si="3"/>
        <v>5000</v>
      </c>
      <c r="U7" s="46" t="s">
        <v>55</v>
      </c>
      <c r="V7" s="46" t="s">
        <v>56</v>
      </c>
      <c r="W7" s="47">
        <v>5</v>
      </c>
      <c r="X7" s="47">
        <v>4</v>
      </c>
      <c r="Y7" s="15">
        <v>0</v>
      </c>
      <c r="Z7" s="15">
        <v>0</v>
      </c>
      <c r="AA7" s="48">
        <f t="shared" si="4"/>
        <v>2000</v>
      </c>
      <c r="AB7" s="48">
        <f t="shared" si="5"/>
        <v>0</v>
      </c>
      <c r="AC7" s="48">
        <f t="shared" si="6"/>
        <v>27000</v>
      </c>
    </row>
    <row r="8" spans="1:29" ht="54" hidden="1" customHeight="1">
      <c r="A8" s="49">
        <v>3</v>
      </c>
      <c r="B8" s="7" t="s">
        <v>57</v>
      </c>
      <c r="C8" s="8" t="s">
        <v>58</v>
      </c>
      <c r="D8" s="9" t="s">
        <v>38</v>
      </c>
      <c r="E8" s="9" t="s">
        <v>33</v>
      </c>
      <c r="F8" s="10" t="s">
        <v>23</v>
      </c>
      <c r="G8" s="9" t="s">
        <v>25</v>
      </c>
      <c r="H8" s="11">
        <f t="shared" si="0"/>
        <v>6</v>
      </c>
      <c r="I8" s="11">
        <v>0</v>
      </c>
      <c r="J8" s="12">
        <v>6</v>
      </c>
      <c r="K8" s="12">
        <v>0</v>
      </c>
      <c r="L8" s="13">
        <f t="shared" ref="L8:L32" si="7">M8+N8</f>
        <v>4489</v>
      </c>
      <c r="M8" s="13">
        <v>4489</v>
      </c>
      <c r="N8" s="13">
        <v>0</v>
      </c>
      <c r="O8" s="14">
        <f t="shared" ref="O8:O24" si="8">P8+Q8</f>
        <v>17958</v>
      </c>
      <c r="P8" s="13">
        <v>17958</v>
      </c>
      <c r="Q8" s="13">
        <v>0</v>
      </c>
      <c r="R8" s="13">
        <f t="shared" si="1"/>
        <v>22447</v>
      </c>
      <c r="S8" s="14">
        <f t="shared" si="2"/>
        <v>2993</v>
      </c>
      <c r="T8" s="14" t="e">
        <f t="shared" si="3"/>
        <v>#DIV/0!</v>
      </c>
      <c r="U8" s="46" t="s">
        <v>56</v>
      </c>
      <c r="V8" s="46" t="s">
        <v>56</v>
      </c>
      <c r="W8" s="50">
        <v>6</v>
      </c>
      <c r="X8" s="50">
        <v>4</v>
      </c>
      <c r="Y8" s="50">
        <v>0</v>
      </c>
      <c r="Z8" s="50">
        <v>0</v>
      </c>
      <c r="AA8" s="48">
        <f t="shared" si="4"/>
        <v>2400</v>
      </c>
      <c r="AB8" s="48">
        <f t="shared" si="5"/>
        <v>0</v>
      </c>
      <c r="AC8" s="48">
        <f t="shared" si="6"/>
        <v>20358</v>
      </c>
    </row>
    <row r="9" spans="1:29" ht="54" hidden="1" customHeight="1">
      <c r="A9" s="1">
        <v>4</v>
      </c>
      <c r="B9" s="16" t="s">
        <v>59</v>
      </c>
      <c r="C9" s="51" t="s">
        <v>60</v>
      </c>
      <c r="D9" s="9" t="s">
        <v>33</v>
      </c>
      <c r="E9" s="9" t="s">
        <v>61</v>
      </c>
      <c r="F9" s="10" t="s">
        <v>37</v>
      </c>
      <c r="G9" s="9" t="s">
        <v>25</v>
      </c>
      <c r="H9" s="11">
        <f t="shared" si="0"/>
        <v>8</v>
      </c>
      <c r="I9" s="11">
        <v>8</v>
      </c>
      <c r="J9" s="12">
        <v>0</v>
      </c>
      <c r="K9" s="12">
        <v>0</v>
      </c>
      <c r="L9" s="13">
        <f t="shared" si="7"/>
        <v>16000</v>
      </c>
      <c r="M9" s="13">
        <v>16000</v>
      </c>
      <c r="N9" s="13">
        <v>0</v>
      </c>
      <c r="O9" s="14">
        <f t="shared" si="8"/>
        <v>64000</v>
      </c>
      <c r="P9" s="13">
        <v>64000</v>
      </c>
      <c r="Q9" s="13">
        <v>0</v>
      </c>
      <c r="R9" s="13">
        <f t="shared" si="1"/>
        <v>80000</v>
      </c>
      <c r="S9" s="14">
        <f t="shared" si="2"/>
        <v>8000</v>
      </c>
      <c r="T9" s="14" t="e">
        <f t="shared" si="3"/>
        <v>#DIV/0!</v>
      </c>
      <c r="U9" s="46" t="s">
        <v>68</v>
      </c>
      <c r="V9" s="46" t="s">
        <v>69</v>
      </c>
      <c r="W9" s="52">
        <v>8</v>
      </c>
      <c r="X9" s="52">
        <v>2</v>
      </c>
      <c r="Y9" s="52">
        <v>0</v>
      </c>
      <c r="Z9" s="52">
        <v>0</v>
      </c>
      <c r="AA9" s="48">
        <f t="shared" si="4"/>
        <v>1600</v>
      </c>
      <c r="AB9" s="48">
        <f t="shared" si="5"/>
        <v>0</v>
      </c>
      <c r="AC9" s="48">
        <f t="shared" si="6"/>
        <v>65600</v>
      </c>
    </row>
    <row r="10" spans="1:29" ht="54" hidden="1" customHeight="1">
      <c r="A10" s="1">
        <v>5</v>
      </c>
      <c r="B10" s="7" t="s">
        <v>62</v>
      </c>
      <c r="C10" s="8" t="s">
        <v>63</v>
      </c>
      <c r="D10" s="9" t="s">
        <v>33</v>
      </c>
      <c r="E10" s="9" t="s">
        <v>23</v>
      </c>
      <c r="F10" s="10" t="s">
        <v>41</v>
      </c>
      <c r="G10" s="9" t="s">
        <v>64</v>
      </c>
      <c r="H10" s="11">
        <f t="shared" si="0"/>
        <v>10</v>
      </c>
      <c r="I10" s="11">
        <v>10</v>
      </c>
      <c r="J10" s="12">
        <v>0</v>
      </c>
      <c r="K10" s="12">
        <v>0</v>
      </c>
      <c r="L10" s="13">
        <f t="shared" si="7"/>
        <v>30000</v>
      </c>
      <c r="M10" s="13">
        <v>30000</v>
      </c>
      <c r="N10" s="13">
        <v>0</v>
      </c>
      <c r="O10" s="14">
        <f t="shared" si="8"/>
        <v>120000</v>
      </c>
      <c r="P10" s="13">
        <v>120000</v>
      </c>
      <c r="Q10" s="13">
        <v>0</v>
      </c>
      <c r="R10" s="13">
        <f t="shared" si="1"/>
        <v>150000</v>
      </c>
      <c r="S10" s="14">
        <f t="shared" si="2"/>
        <v>12000</v>
      </c>
      <c r="T10" s="14" t="e">
        <f t="shared" si="3"/>
        <v>#DIV/0!</v>
      </c>
      <c r="U10" s="46" t="s">
        <v>68</v>
      </c>
      <c r="V10" s="46" t="s">
        <v>69</v>
      </c>
      <c r="W10" s="52">
        <v>0</v>
      </c>
      <c r="X10" s="52">
        <v>0</v>
      </c>
      <c r="Y10" s="52">
        <v>0</v>
      </c>
      <c r="Z10" s="52">
        <v>0</v>
      </c>
      <c r="AA10" s="48">
        <f t="shared" si="4"/>
        <v>0</v>
      </c>
      <c r="AB10" s="48">
        <f t="shared" si="5"/>
        <v>0</v>
      </c>
      <c r="AC10" s="48">
        <f t="shared" si="6"/>
        <v>120000</v>
      </c>
    </row>
    <row r="11" spans="1:29" ht="54" hidden="1" customHeight="1">
      <c r="A11" s="49">
        <v>6</v>
      </c>
      <c r="B11" s="7" t="s">
        <v>65</v>
      </c>
      <c r="C11" s="8" t="s">
        <v>66</v>
      </c>
      <c r="D11" s="9" t="s">
        <v>33</v>
      </c>
      <c r="E11" s="9" t="s">
        <v>67</v>
      </c>
      <c r="F11" s="10" t="s">
        <v>41</v>
      </c>
      <c r="G11" s="9" t="s">
        <v>64</v>
      </c>
      <c r="H11" s="11">
        <f t="shared" si="0"/>
        <v>3</v>
      </c>
      <c r="I11" s="11">
        <v>3</v>
      </c>
      <c r="J11" s="12">
        <v>0</v>
      </c>
      <c r="K11" s="12">
        <v>0</v>
      </c>
      <c r="L11" s="13">
        <f t="shared" si="7"/>
        <v>13130</v>
      </c>
      <c r="M11" s="13">
        <v>13130</v>
      </c>
      <c r="N11" s="13">
        <v>0</v>
      </c>
      <c r="O11" s="14">
        <f t="shared" si="8"/>
        <v>52519</v>
      </c>
      <c r="P11" s="13">
        <v>52519</v>
      </c>
      <c r="Q11" s="13">
        <v>0</v>
      </c>
      <c r="R11" s="13">
        <f t="shared" si="1"/>
        <v>65649</v>
      </c>
      <c r="S11" s="14">
        <f t="shared" si="2"/>
        <v>17506.333333333332</v>
      </c>
      <c r="T11" s="14" t="e">
        <f t="shared" si="3"/>
        <v>#DIV/0!</v>
      </c>
      <c r="U11" s="46" t="s">
        <v>68</v>
      </c>
      <c r="V11" s="46" t="s">
        <v>69</v>
      </c>
      <c r="W11" s="52">
        <v>0</v>
      </c>
      <c r="X11" s="52">
        <v>0</v>
      </c>
      <c r="Y11" s="52">
        <v>0</v>
      </c>
      <c r="Z11" s="52">
        <v>0</v>
      </c>
      <c r="AA11" s="48">
        <f t="shared" si="4"/>
        <v>0</v>
      </c>
      <c r="AB11" s="48">
        <f t="shared" si="5"/>
        <v>0</v>
      </c>
      <c r="AC11" s="48">
        <f t="shared" si="6"/>
        <v>52519</v>
      </c>
    </row>
    <row r="12" spans="1:29" ht="54" hidden="1" customHeight="1">
      <c r="A12" s="1">
        <v>7</v>
      </c>
      <c r="B12" s="17" t="s">
        <v>70</v>
      </c>
      <c r="C12" s="18" t="s">
        <v>71</v>
      </c>
      <c r="D12" s="19" t="s">
        <v>39</v>
      </c>
      <c r="E12" s="19" t="s">
        <v>34</v>
      </c>
      <c r="F12" s="20" t="s">
        <v>41</v>
      </c>
      <c r="G12" s="19" t="s">
        <v>42</v>
      </c>
      <c r="H12" s="21">
        <f t="shared" si="0"/>
        <v>10</v>
      </c>
      <c r="I12" s="21">
        <v>10</v>
      </c>
      <c r="J12" s="22">
        <v>0</v>
      </c>
      <c r="K12" s="23">
        <v>0</v>
      </c>
      <c r="L12" s="24">
        <f t="shared" si="7"/>
        <v>36600</v>
      </c>
      <c r="M12" s="24">
        <v>36600</v>
      </c>
      <c r="N12" s="24">
        <v>0</v>
      </c>
      <c r="O12" s="25">
        <f t="shared" si="8"/>
        <v>146400</v>
      </c>
      <c r="P12" s="24">
        <v>146400</v>
      </c>
      <c r="Q12" s="26">
        <v>0</v>
      </c>
      <c r="R12" s="24">
        <f t="shared" si="1"/>
        <v>183000</v>
      </c>
      <c r="S12" s="14">
        <f t="shared" si="2"/>
        <v>14640</v>
      </c>
      <c r="T12" s="14" t="e">
        <f t="shared" si="3"/>
        <v>#DIV/0!</v>
      </c>
      <c r="U12" s="53" t="s">
        <v>55</v>
      </c>
      <c r="V12" s="53" t="s">
        <v>56</v>
      </c>
      <c r="W12" s="54">
        <v>10</v>
      </c>
      <c r="X12" s="54">
        <v>4</v>
      </c>
      <c r="Y12" s="15">
        <v>0</v>
      </c>
      <c r="Z12" s="15">
        <v>0</v>
      </c>
      <c r="AA12" s="48">
        <f t="shared" si="4"/>
        <v>4000</v>
      </c>
      <c r="AB12" s="48">
        <f t="shared" si="5"/>
        <v>0</v>
      </c>
      <c r="AC12" s="48">
        <f t="shared" si="6"/>
        <v>150400</v>
      </c>
    </row>
    <row r="13" spans="1:29" ht="54" hidden="1" customHeight="1">
      <c r="A13" s="1">
        <v>8</v>
      </c>
      <c r="B13" s="17" t="s">
        <v>72</v>
      </c>
      <c r="C13" s="18" t="s">
        <v>73</v>
      </c>
      <c r="D13" s="19" t="s">
        <v>39</v>
      </c>
      <c r="E13" s="19" t="s">
        <v>23</v>
      </c>
      <c r="F13" s="20" t="s">
        <v>41</v>
      </c>
      <c r="G13" s="19" t="s">
        <v>64</v>
      </c>
      <c r="H13" s="21">
        <f t="shared" si="0"/>
        <v>35</v>
      </c>
      <c r="I13" s="21">
        <v>35</v>
      </c>
      <c r="J13" s="22">
        <v>0</v>
      </c>
      <c r="K13" s="23">
        <v>0</v>
      </c>
      <c r="L13" s="24">
        <f t="shared" si="7"/>
        <v>14716.91</v>
      </c>
      <c r="M13" s="24">
        <v>14716.91</v>
      </c>
      <c r="N13" s="24">
        <v>0</v>
      </c>
      <c r="O13" s="25">
        <f t="shared" si="8"/>
        <v>58867.66</v>
      </c>
      <c r="P13" s="24">
        <v>58867.66</v>
      </c>
      <c r="Q13" s="26">
        <v>0</v>
      </c>
      <c r="R13" s="24">
        <f t="shared" si="1"/>
        <v>73584.570000000007</v>
      </c>
      <c r="S13" s="14">
        <f t="shared" si="2"/>
        <v>1681.9331428571429</v>
      </c>
      <c r="T13" s="14" t="e">
        <f t="shared" si="3"/>
        <v>#DIV/0!</v>
      </c>
      <c r="U13" s="53" t="s">
        <v>55</v>
      </c>
      <c r="V13" s="53" t="s">
        <v>56</v>
      </c>
      <c r="W13" s="54">
        <v>35</v>
      </c>
      <c r="X13" s="54">
        <v>4</v>
      </c>
      <c r="Y13" s="15">
        <v>0</v>
      </c>
      <c r="Z13" s="15">
        <v>0</v>
      </c>
      <c r="AA13" s="48">
        <f t="shared" si="4"/>
        <v>14000</v>
      </c>
      <c r="AB13" s="48">
        <f t="shared" si="5"/>
        <v>0</v>
      </c>
      <c r="AC13" s="48">
        <f t="shared" si="6"/>
        <v>72867.66</v>
      </c>
    </row>
    <row r="14" spans="1:29" ht="54" hidden="1" customHeight="1">
      <c r="A14" s="49">
        <v>9</v>
      </c>
      <c r="B14" s="7" t="s">
        <v>74</v>
      </c>
      <c r="C14" s="8" t="s">
        <v>75</v>
      </c>
      <c r="D14" s="9" t="s">
        <v>40</v>
      </c>
      <c r="E14" s="9" t="s">
        <v>38</v>
      </c>
      <c r="F14" s="10" t="s">
        <v>23</v>
      </c>
      <c r="G14" s="9" t="s">
        <v>42</v>
      </c>
      <c r="H14" s="11">
        <f t="shared" si="0"/>
        <v>5</v>
      </c>
      <c r="I14" s="11">
        <v>5</v>
      </c>
      <c r="J14" s="12">
        <v>0</v>
      </c>
      <c r="K14" s="12">
        <v>0</v>
      </c>
      <c r="L14" s="13">
        <f t="shared" si="7"/>
        <v>3049</v>
      </c>
      <c r="M14" s="13">
        <v>3049</v>
      </c>
      <c r="N14" s="13">
        <v>0</v>
      </c>
      <c r="O14" s="14">
        <f t="shared" si="8"/>
        <v>12195</v>
      </c>
      <c r="P14" s="13">
        <v>12195</v>
      </c>
      <c r="Q14" s="13">
        <v>0</v>
      </c>
      <c r="R14" s="13">
        <f t="shared" si="1"/>
        <v>15244</v>
      </c>
      <c r="S14" s="14">
        <f t="shared" si="2"/>
        <v>2439</v>
      </c>
      <c r="T14" s="14" t="e">
        <f t="shared" si="3"/>
        <v>#DIV/0!</v>
      </c>
      <c r="U14" s="27" t="s">
        <v>55</v>
      </c>
      <c r="V14" s="27" t="s">
        <v>56</v>
      </c>
      <c r="W14" s="15">
        <v>0</v>
      </c>
      <c r="X14" s="15">
        <v>0</v>
      </c>
      <c r="Y14" s="15">
        <v>0</v>
      </c>
      <c r="Z14" s="15">
        <v>0</v>
      </c>
      <c r="AA14" s="48">
        <f t="shared" si="4"/>
        <v>0</v>
      </c>
      <c r="AB14" s="48">
        <f t="shared" si="5"/>
        <v>0</v>
      </c>
      <c r="AC14" s="48">
        <f t="shared" si="6"/>
        <v>12195</v>
      </c>
    </row>
    <row r="15" spans="1:29" ht="54" hidden="1" customHeight="1">
      <c r="A15" s="1">
        <v>10</v>
      </c>
      <c r="B15" s="7" t="s">
        <v>76</v>
      </c>
      <c r="C15" s="8" t="s">
        <v>77</v>
      </c>
      <c r="D15" s="9" t="s">
        <v>35</v>
      </c>
      <c r="E15" s="9" t="s">
        <v>33</v>
      </c>
      <c r="F15" s="10" t="s">
        <v>36</v>
      </c>
      <c r="G15" s="9" t="s">
        <v>42</v>
      </c>
      <c r="H15" s="11">
        <f t="shared" si="0"/>
        <v>5</v>
      </c>
      <c r="I15" s="11">
        <v>5</v>
      </c>
      <c r="J15" s="12">
        <v>0</v>
      </c>
      <c r="K15" s="12">
        <v>0</v>
      </c>
      <c r="L15" s="13">
        <f t="shared" si="7"/>
        <v>10000</v>
      </c>
      <c r="M15" s="13">
        <v>10000</v>
      </c>
      <c r="N15" s="13">
        <v>0</v>
      </c>
      <c r="O15" s="14">
        <f t="shared" si="8"/>
        <v>40000</v>
      </c>
      <c r="P15" s="13">
        <v>40000</v>
      </c>
      <c r="Q15" s="13">
        <v>0</v>
      </c>
      <c r="R15" s="13">
        <f t="shared" si="1"/>
        <v>50000</v>
      </c>
      <c r="S15" s="14">
        <f t="shared" si="2"/>
        <v>8000</v>
      </c>
      <c r="T15" s="14" t="e">
        <f t="shared" si="3"/>
        <v>#DIV/0!</v>
      </c>
      <c r="U15" s="55" t="s">
        <v>55</v>
      </c>
      <c r="V15" s="55" t="s">
        <v>56</v>
      </c>
      <c r="W15" s="56">
        <v>5</v>
      </c>
      <c r="X15" s="56">
        <v>6</v>
      </c>
      <c r="Y15" s="15">
        <v>0</v>
      </c>
      <c r="Z15" s="15">
        <v>0</v>
      </c>
      <c r="AA15" s="48">
        <f t="shared" si="4"/>
        <v>3000</v>
      </c>
      <c r="AB15" s="48">
        <f t="shared" si="5"/>
        <v>0</v>
      </c>
      <c r="AC15" s="48">
        <f t="shared" si="6"/>
        <v>43000</v>
      </c>
    </row>
    <row r="16" spans="1:29" ht="54" hidden="1" customHeight="1">
      <c r="A16" s="1">
        <v>11</v>
      </c>
      <c r="B16" s="7" t="s">
        <v>78</v>
      </c>
      <c r="C16" s="8" t="s">
        <v>79</v>
      </c>
      <c r="D16" s="9" t="s">
        <v>35</v>
      </c>
      <c r="E16" s="9" t="s">
        <v>80</v>
      </c>
      <c r="F16" s="10" t="s">
        <v>41</v>
      </c>
      <c r="G16" s="9" t="s">
        <v>42</v>
      </c>
      <c r="H16" s="11">
        <f t="shared" si="0"/>
        <v>2</v>
      </c>
      <c r="I16" s="11">
        <v>2</v>
      </c>
      <c r="J16" s="12">
        <v>0</v>
      </c>
      <c r="K16" s="12">
        <v>0</v>
      </c>
      <c r="L16" s="13">
        <f t="shared" si="7"/>
        <v>8614</v>
      </c>
      <c r="M16" s="13">
        <v>8614</v>
      </c>
      <c r="N16" s="13">
        <v>0</v>
      </c>
      <c r="O16" s="14">
        <f t="shared" si="8"/>
        <v>34458</v>
      </c>
      <c r="P16" s="13">
        <v>34458</v>
      </c>
      <c r="Q16" s="13">
        <v>0</v>
      </c>
      <c r="R16" s="13">
        <f t="shared" si="1"/>
        <v>43072</v>
      </c>
      <c r="S16" s="14">
        <f t="shared" si="2"/>
        <v>17229</v>
      </c>
      <c r="T16" s="14" t="e">
        <f t="shared" si="3"/>
        <v>#DIV/0!</v>
      </c>
      <c r="U16" s="55" t="s">
        <v>56</v>
      </c>
      <c r="V16" s="55" t="s">
        <v>56</v>
      </c>
      <c r="W16" s="56">
        <v>0</v>
      </c>
      <c r="X16" s="56">
        <v>0</v>
      </c>
      <c r="Y16" s="15">
        <v>0</v>
      </c>
      <c r="Z16" s="15">
        <v>0</v>
      </c>
      <c r="AA16" s="48">
        <f t="shared" si="4"/>
        <v>0</v>
      </c>
      <c r="AB16" s="48">
        <f t="shared" si="5"/>
        <v>0</v>
      </c>
      <c r="AC16" s="48">
        <f t="shared" si="6"/>
        <v>34458</v>
      </c>
    </row>
    <row r="17" spans="1:29" ht="54" hidden="1" customHeight="1">
      <c r="A17" s="49">
        <v>12</v>
      </c>
      <c r="B17" s="7" t="s">
        <v>81</v>
      </c>
      <c r="C17" s="8" t="s">
        <v>82</v>
      </c>
      <c r="D17" s="9" t="s">
        <v>35</v>
      </c>
      <c r="E17" s="9" t="s">
        <v>83</v>
      </c>
      <c r="F17" s="10" t="s">
        <v>38</v>
      </c>
      <c r="G17" s="9" t="s">
        <v>42</v>
      </c>
      <c r="H17" s="11">
        <v>26</v>
      </c>
      <c r="I17" s="11">
        <v>26</v>
      </c>
      <c r="J17" s="12">
        <v>0</v>
      </c>
      <c r="K17" s="12">
        <v>0</v>
      </c>
      <c r="L17" s="13">
        <f t="shared" si="7"/>
        <v>143000</v>
      </c>
      <c r="M17" s="13">
        <v>143000</v>
      </c>
      <c r="N17" s="13">
        <v>0</v>
      </c>
      <c r="O17" s="14">
        <f t="shared" si="8"/>
        <v>572000</v>
      </c>
      <c r="P17" s="13">
        <v>572000</v>
      </c>
      <c r="Q17" s="13">
        <v>0</v>
      </c>
      <c r="R17" s="13">
        <f t="shared" si="1"/>
        <v>715000</v>
      </c>
      <c r="S17" s="14">
        <f t="shared" si="2"/>
        <v>22000</v>
      </c>
      <c r="T17" s="14" t="e">
        <f t="shared" si="3"/>
        <v>#DIV/0!</v>
      </c>
      <c r="U17" s="55" t="s">
        <v>55</v>
      </c>
      <c r="V17" s="55" t="s">
        <v>56</v>
      </c>
      <c r="W17" s="56">
        <v>26</v>
      </c>
      <c r="X17" s="56">
        <v>3</v>
      </c>
      <c r="Y17" s="15">
        <v>0</v>
      </c>
      <c r="Z17" s="15">
        <v>0</v>
      </c>
      <c r="AA17" s="48">
        <f t="shared" si="4"/>
        <v>7800</v>
      </c>
      <c r="AB17" s="48">
        <f t="shared" si="5"/>
        <v>0</v>
      </c>
      <c r="AC17" s="48">
        <f t="shared" si="6"/>
        <v>579800</v>
      </c>
    </row>
    <row r="18" spans="1:29" ht="54" hidden="1" customHeight="1">
      <c r="A18" s="1">
        <v>13</v>
      </c>
      <c r="B18" s="7" t="s">
        <v>84</v>
      </c>
      <c r="C18" s="8" t="s">
        <v>85</v>
      </c>
      <c r="D18" s="9" t="s">
        <v>35</v>
      </c>
      <c r="E18" s="9" t="s">
        <v>86</v>
      </c>
      <c r="F18" s="10" t="s">
        <v>25</v>
      </c>
      <c r="G18" s="9" t="s">
        <v>25</v>
      </c>
      <c r="H18" s="11">
        <f t="shared" ref="H18:H32" si="9">I18+J18+K18</f>
        <v>6</v>
      </c>
      <c r="I18" s="11">
        <v>0</v>
      </c>
      <c r="J18" s="12">
        <v>6</v>
      </c>
      <c r="K18" s="12">
        <v>0</v>
      </c>
      <c r="L18" s="13">
        <f t="shared" si="7"/>
        <v>5000</v>
      </c>
      <c r="M18" s="13">
        <v>5000</v>
      </c>
      <c r="N18" s="13">
        <v>0</v>
      </c>
      <c r="O18" s="14">
        <f t="shared" si="8"/>
        <v>20000</v>
      </c>
      <c r="P18" s="13">
        <v>20000</v>
      </c>
      <c r="Q18" s="13">
        <v>0</v>
      </c>
      <c r="R18" s="13">
        <f t="shared" si="1"/>
        <v>25000</v>
      </c>
      <c r="S18" s="14">
        <f t="shared" si="2"/>
        <v>3333.3333333333335</v>
      </c>
      <c r="T18" s="14" t="e">
        <f t="shared" si="3"/>
        <v>#DIV/0!</v>
      </c>
      <c r="U18" s="55" t="s">
        <v>55</v>
      </c>
      <c r="V18" s="55" t="s">
        <v>56</v>
      </c>
      <c r="W18" s="56">
        <v>6</v>
      </c>
      <c r="X18" s="56">
        <v>4</v>
      </c>
      <c r="Y18" s="15">
        <v>0</v>
      </c>
      <c r="Z18" s="15">
        <v>0</v>
      </c>
      <c r="AA18" s="48">
        <f t="shared" si="4"/>
        <v>2400</v>
      </c>
      <c r="AB18" s="48">
        <f t="shared" si="5"/>
        <v>0</v>
      </c>
      <c r="AC18" s="48">
        <f t="shared" si="6"/>
        <v>22400</v>
      </c>
    </row>
    <row r="19" spans="1:29" ht="54" hidden="1" customHeight="1">
      <c r="A19" s="1">
        <v>14</v>
      </c>
      <c r="B19" s="7" t="s">
        <v>87</v>
      </c>
      <c r="C19" s="8" t="s">
        <v>88</v>
      </c>
      <c r="D19" s="9" t="s">
        <v>35</v>
      </c>
      <c r="E19" s="9" t="s">
        <v>24</v>
      </c>
      <c r="F19" s="10" t="s">
        <v>33</v>
      </c>
      <c r="G19" s="9" t="s">
        <v>42</v>
      </c>
      <c r="H19" s="11">
        <f t="shared" si="9"/>
        <v>3</v>
      </c>
      <c r="I19" s="11">
        <v>3</v>
      </c>
      <c r="J19" s="12">
        <v>0</v>
      </c>
      <c r="K19" s="12">
        <v>0</v>
      </c>
      <c r="L19" s="13">
        <f t="shared" si="7"/>
        <v>15000</v>
      </c>
      <c r="M19" s="13">
        <v>15000</v>
      </c>
      <c r="N19" s="13">
        <v>0</v>
      </c>
      <c r="O19" s="14">
        <f t="shared" si="8"/>
        <v>60000</v>
      </c>
      <c r="P19" s="13">
        <v>60000</v>
      </c>
      <c r="Q19" s="13">
        <v>0</v>
      </c>
      <c r="R19" s="13">
        <f t="shared" si="1"/>
        <v>75000</v>
      </c>
      <c r="S19" s="14">
        <f t="shared" si="2"/>
        <v>20000</v>
      </c>
      <c r="T19" s="14" t="e">
        <f t="shared" si="3"/>
        <v>#DIV/0!</v>
      </c>
      <c r="U19" s="55" t="s">
        <v>55</v>
      </c>
      <c r="V19" s="55" t="s">
        <v>56</v>
      </c>
      <c r="W19" s="28">
        <v>3</v>
      </c>
      <c r="X19" s="28">
        <v>4</v>
      </c>
      <c r="Y19" s="15">
        <v>0</v>
      </c>
      <c r="Z19" s="15">
        <v>0</v>
      </c>
      <c r="AA19" s="48">
        <f t="shared" si="4"/>
        <v>1200</v>
      </c>
      <c r="AB19" s="48">
        <f t="shared" si="5"/>
        <v>0</v>
      </c>
      <c r="AC19" s="48">
        <f t="shared" si="6"/>
        <v>61200</v>
      </c>
    </row>
    <row r="20" spans="1:29" ht="54" hidden="1" customHeight="1">
      <c r="A20" s="49">
        <v>15</v>
      </c>
      <c r="B20" s="7" t="s">
        <v>89</v>
      </c>
      <c r="C20" s="8" t="s">
        <v>88</v>
      </c>
      <c r="D20" s="9" t="s">
        <v>35</v>
      </c>
      <c r="E20" s="9" t="s">
        <v>24</v>
      </c>
      <c r="F20" s="10" t="s">
        <v>33</v>
      </c>
      <c r="G20" s="9" t="s">
        <v>42</v>
      </c>
      <c r="H20" s="11">
        <f t="shared" si="9"/>
        <v>10</v>
      </c>
      <c r="I20" s="11">
        <v>10</v>
      </c>
      <c r="J20" s="12">
        <v>0</v>
      </c>
      <c r="K20" s="12">
        <v>0</v>
      </c>
      <c r="L20" s="13">
        <f t="shared" si="7"/>
        <v>50000</v>
      </c>
      <c r="M20" s="13">
        <v>50000</v>
      </c>
      <c r="N20" s="13">
        <v>0</v>
      </c>
      <c r="O20" s="14">
        <f t="shared" si="8"/>
        <v>200000</v>
      </c>
      <c r="P20" s="13">
        <v>200000</v>
      </c>
      <c r="Q20" s="13">
        <v>0</v>
      </c>
      <c r="R20" s="13">
        <f t="shared" si="1"/>
        <v>250000</v>
      </c>
      <c r="S20" s="14">
        <f t="shared" si="2"/>
        <v>20000</v>
      </c>
      <c r="T20" s="14" t="e">
        <f t="shared" si="3"/>
        <v>#DIV/0!</v>
      </c>
      <c r="U20" s="55" t="s">
        <v>55</v>
      </c>
      <c r="V20" s="55" t="s">
        <v>56</v>
      </c>
      <c r="W20" s="29">
        <v>10</v>
      </c>
      <c r="X20" s="28">
        <v>4</v>
      </c>
      <c r="Y20" s="15">
        <v>0</v>
      </c>
      <c r="Z20" s="15">
        <v>0</v>
      </c>
      <c r="AA20" s="48">
        <f t="shared" si="4"/>
        <v>4000</v>
      </c>
      <c r="AB20" s="48">
        <f t="shared" si="5"/>
        <v>0</v>
      </c>
      <c r="AC20" s="48">
        <f t="shared" si="6"/>
        <v>204000</v>
      </c>
    </row>
    <row r="21" spans="1:29" ht="54" hidden="1" customHeight="1">
      <c r="A21" s="1">
        <v>16</v>
      </c>
      <c r="B21" s="7" t="s">
        <v>90</v>
      </c>
      <c r="C21" s="8" t="s">
        <v>91</v>
      </c>
      <c r="D21" s="9" t="s">
        <v>80</v>
      </c>
      <c r="E21" s="9" t="s">
        <v>92</v>
      </c>
      <c r="F21" s="10" t="s">
        <v>41</v>
      </c>
      <c r="G21" s="9" t="s">
        <v>64</v>
      </c>
      <c r="H21" s="11">
        <f t="shared" si="9"/>
        <v>24</v>
      </c>
      <c r="I21" s="11">
        <v>24</v>
      </c>
      <c r="J21" s="12">
        <v>0</v>
      </c>
      <c r="K21" s="12">
        <v>0</v>
      </c>
      <c r="L21" s="13">
        <f t="shared" si="7"/>
        <v>92018</v>
      </c>
      <c r="M21" s="13">
        <v>92018</v>
      </c>
      <c r="N21" s="13">
        <v>0</v>
      </c>
      <c r="O21" s="14">
        <f t="shared" si="8"/>
        <v>368072</v>
      </c>
      <c r="P21" s="13">
        <v>368072</v>
      </c>
      <c r="Q21" s="13">
        <v>0</v>
      </c>
      <c r="R21" s="13">
        <f t="shared" si="1"/>
        <v>460090</v>
      </c>
      <c r="S21" s="14">
        <f t="shared" si="2"/>
        <v>15336.333333333334</v>
      </c>
      <c r="T21" s="14" t="e">
        <f t="shared" si="3"/>
        <v>#DIV/0!</v>
      </c>
      <c r="U21" s="57" t="s">
        <v>55</v>
      </c>
      <c r="V21" s="57" t="s">
        <v>56</v>
      </c>
      <c r="W21" s="58">
        <v>24</v>
      </c>
      <c r="X21" s="58">
        <v>2</v>
      </c>
      <c r="Y21" s="15">
        <v>0</v>
      </c>
      <c r="Z21" s="15">
        <v>0</v>
      </c>
      <c r="AA21" s="48">
        <f t="shared" si="4"/>
        <v>4800</v>
      </c>
      <c r="AB21" s="48">
        <f t="shared" si="5"/>
        <v>0</v>
      </c>
      <c r="AC21" s="48">
        <f t="shared" si="6"/>
        <v>372872</v>
      </c>
    </row>
    <row r="22" spans="1:29" ht="54" hidden="1" customHeight="1">
      <c r="A22" s="1">
        <v>17</v>
      </c>
      <c r="B22" s="7" t="s">
        <v>93</v>
      </c>
      <c r="C22" s="8" t="s">
        <v>94</v>
      </c>
      <c r="D22" s="9" t="s">
        <v>80</v>
      </c>
      <c r="E22" s="9" t="s">
        <v>95</v>
      </c>
      <c r="F22" s="10" t="s">
        <v>41</v>
      </c>
      <c r="G22" s="9" t="s">
        <v>64</v>
      </c>
      <c r="H22" s="11">
        <f t="shared" si="9"/>
        <v>10</v>
      </c>
      <c r="I22" s="11">
        <v>10</v>
      </c>
      <c r="J22" s="12">
        <v>0</v>
      </c>
      <c r="K22" s="12">
        <v>0</v>
      </c>
      <c r="L22" s="13">
        <f t="shared" si="7"/>
        <v>27040</v>
      </c>
      <c r="M22" s="13">
        <v>27040</v>
      </c>
      <c r="N22" s="13">
        <v>0</v>
      </c>
      <c r="O22" s="14">
        <f t="shared" si="8"/>
        <v>108160</v>
      </c>
      <c r="P22" s="13">
        <v>108160</v>
      </c>
      <c r="Q22" s="13">
        <v>0</v>
      </c>
      <c r="R22" s="13">
        <f t="shared" si="1"/>
        <v>135200</v>
      </c>
      <c r="S22" s="14">
        <f t="shared" si="2"/>
        <v>10816</v>
      </c>
      <c r="T22" s="14" t="e">
        <f t="shared" si="3"/>
        <v>#DIV/0!</v>
      </c>
      <c r="U22" s="57" t="s">
        <v>55</v>
      </c>
      <c r="V22" s="57" t="s">
        <v>56</v>
      </c>
      <c r="W22" s="58">
        <v>10</v>
      </c>
      <c r="X22" s="58">
        <v>4</v>
      </c>
      <c r="Y22" s="15">
        <v>0</v>
      </c>
      <c r="Z22" s="15">
        <v>0</v>
      </c>
      <c r="AA22" s="48">
        <f t="shared" si="4"/>
        <v>4000</v>
      </c>
      <c r="AB22" s="48">
        <f t="shared" si="5"/>
        <v>0</v>
      </c>
      <c r="AC22" s="48">
        <f t="shared" si="6"/>
        <v>112160</v>
      </c>
    </row>
    <row r="23" spans="1:29" ht="54" hidden="1" customHeight="1">
      <c r="A23" s="49">
        <v>18</v>
      </c>
      <c r="B23" s="7" t="s">
        <v>96</v>
      </c>
      <c r="C23" s="8" t="s">
        <v>97</v>
      </c>
      <c r="D23" s="9" t="s">
        <v>80</v>
      </c>
      <c r="E23" s="9" t="s">
        <v>80</v>
      </c>
      <c r="F23" s="10" t="s">
        <v>41</v>
      </c>
      <c r="G23" s="9" t="s">
        <v>64</v>
      </c>
      <c r="H23" s="11">
        <f t="shared" si="9"/>
        <v>30</v>
      </c>
      <c r="I23" s="11">
        <v>30</v>
      </c>
      <c r="J23" s="12">
        <v>0</v>
      </c>
      <c r="K23" s="12">
        <v>0</v>
      </c>
      <c r="L23" s="13">
        <f t="shared" si="7"/>
        <v>17613</v>
      </c>
      <c r="M23" s="13">
        <v>17613</v>
      </c>
      <c r="N23" s="13">
        <v>0</v>
      </c>
      <c r="O23" s="14">
        <f t="shared" si="8"/>
        <v>70451</v>
      </c>
      <c r="P23" s="13">
        <v>70451</v>
      </c>
      <c r="Q23" s="13">
        <v>0</v>
      </c>
      <c r="R23" s="13">
        <f t="shared" si="1"/>
        <v>88064</v>
      </c>
      <c r="S23" s="14">
        <f t="shared" si="2"/>
        <v>2348.3666666666668</v>
      </c>
      <c r="T23" s="14" t="e">
        <f t="shared" si="3"/>
        <v>#DIV/0!</v>
      </c>
      <c r="U23" s="57" t="s">
        <v>55</v>
      </c>
      <c r="V23" s="57" t="s">
        <v>56</v>
      </c>
      <c r="W23" s="58">
        <v>27</v>
      </c>
      <c r="X23" s="58">
        <v>4</v>
      </c>
      <c r="Y23" s="15">
        <v>3</v>
      </c>
      <c r="Z23" s="15">
        <v>4</v>
      </c>
      <c r="AA23" s="48">
        <f t="shared" si="4"/>
        <v>10800</v>
      </c>
      <c r="AB23" s="48">
        <f t="shared" si="5"/>
        <v>6000</v>
      </c>
      <c r="AC23" s="48">
        <f t="shared" si="6"/>
        <v>87251</v>
      </c>
    </row>
    <row r="24" spans="1:29" ht="54" hidden="1" customHeight="1">
      <c r="A24" s="1">
        <v>19</v>
      </c>
      <c r="B24" s="7" t="s">
        <v>98</v>
      </c>
      <c r="C24" s="8" t="s">
        <v>99</v>
      </c>
      <c r="D24" s="9" t="s">
        <v>80</v>
      </c>
      <c r="E24" s="9" t="s">
        <v>100</v>
      </c>
      <c r="F24" s="10" t="s">
        <v>41</v>
      </c>
      <c r="G24" s="9" t="s">
        <v>64</v>
      </c>
      <c r="H24" s="11">
        <f t="shared" si="9"/>
        <v>47</v>
      </c>
      <c r="I24" s="11">
        <v>47</v>
      </c>
      <c r="J24" s="12">
        <v>0</v>
      </c>
      <c r="K24" s="12">
        <v>0</v>
      </c>
      <c r="L24" s="13">
        <f t="shared" si="7"/>
        <v>154156</v>
      </c>
      <c r="M24" s="13">
        <v>154156</v>
      </c>
      <c r="N24" s="13">
        <v>0</v>
      </c>
      <c r="O24" s="14">
        <f t="shared" si="8"/>
        <v>616623</v>
      </c>
      <c r="P24" s="13">
        <v>616623</v>
      </c>
      <c r="Q24" s="13">
        <v>0</v>
      </c>
      <c r="R24" s="13">
        <f t="shared" si="1"/>
        <v>770779</v>
      </c>
      <c r="S24" s="14">
        <f t="shared" si="2"/>
        <v>13119.63829787234</v>
      </c>
      <c r="T24" s="14" t="e">
        <f t="shared" si="3"/>
        <v>#DIV/0!</v>
      </c>
      <c r="U24" s="57" t="s">
        <v>56</v>
      </c>
      <c r="V24" s="57" t="s">
        <v>56</v>
      </c>
      <c r="W24" s="58">
        <v>47</v>
      </c>
      <c r="X24" s="58">
        <v>2</v>
      </c>
      <c r="Y24" s="15">
        <v>0</v>
      </c>
      <c r="Z24" s="15">
        <v>0</v>
      </c>
      <c r="AA24" s="48">
        <f t="shared" si="4"/>
        <v>9400</v>
      </c>
      <c r="AB24" s="48">
        <f t="shared" si="5"/>
        <v>0</v>
      </c>
      <c r="AC24" s="48">
        <f t="shared" si="6"/>
        <v>626023</v>
      </c>
    </row>
    <row r="25" spans="1:29" ht="54" hidden="1" customHeight="1">
      <c r="A25" s="1">
        <v>20</v>
      </c>
      <c r="B25" s="7" t="s">
        <v>101</v>
      </c>
      <c r="C25" s="8" t="s">
        <v>102</v>
      </c>
      <c r="D25" s="9" t="s">
        <v>43</v>
      </c>
      <c r="E25" s="9" t="s">
        <v>45</v>
      </c>
      <c r="F25" s="10" t="s">
        <v>36</v>
      </c>
      <c r="G25" s="9" t="s">
        <v>42</v>
      </c>
      <c r="H25" s="11">
        <f t="shared" si="9"/>
        <v>50</v>
      </c>
      <c r="I25" s="11">
        <v>50</v>
      </c>
      <c r="J25" s="12">
        <v>0</v>
      </c>
      <c r="K25" s="12">
        <v>0</v>
      </c>
      <c r="L25" s="13">
        <f t="shared" si="7"/>
        <v>1116332</v>
      </c>
      <c r="M25" s="13">
        <v>1116332</v>
      </c>
      <c r="N25" s="13">
        <v>0</v>
      </c>
      <c r="O25" s="14">
        <f t="shared" ref="O25:O32" si="10">P25+Q25</f>
        <v>1100000</v>
      </c>
      <c r="P25" s="13">
        <v>1100000</v>
      </c>
      <c r="Q25" s="13">
        <v>0</v>
      </c>
      <c r="R25" s="13">
        <f>O25+L25</f>
        <v>2216332</v>
      </c>
      <c r="S25" s="14">
        <f t="shared" si="2"/>
        <v>22000</v>
      </c>
      <c r="T25" s="14" t="e">
        <f t="shared" si="3"/>
        <v>#DIV/0!</v>
      </c>
      <c r="U25" s="57" t="s">
        <v>56</v>
      </c>
      <c r="V25" s="57" t="s">
        <v>56</v>
      </c>
      <c r="W25" s="59">
        <v>0</v>
      </c>
      <c r="X25" s="59">
        <v>0</v>
      </c>
      <c r="Y25" s="15">
        <v>0</v>
      </c>
      <c r="Z25" s="15">
        <v>0</v>
      </c>
      <c r="AA25" s="60">
        <f t="shared" si="4"/>
        <v>0</v>
      </c>
      <c r="AB25" s="60">
        <f t="shared" si="5"/>
        <v>0</v>
      </c>
      <c r="AC25" s="48">
        <f t="shared" si="6"/>
        <v>1100000</v>
      </c>
    </row>
    <row r="26" spans="1:29" ht="54" hidden="1" customHeight="1">
      <c r="A26" s="49">
        <v>21</v>
      </c>
      <c r="B26" s="7" t="s">
        <v>103</v>
      </c>
      <c r="C26" s="8" t="s">
        <v>104</v>
      </c>
      <c r="D26" s="9" t="s">
        <v>44</v>
      </c>
      <c r="E26" s="9" t="s">
        <v>95</v>
      </c>
      <c r="F26" s="10" t="s">
        <v>33</v>
      </c>
      <c r="G26" s="9" t="s">
        <v>25</v>
      </c>
      <c r="H26" s="11">
        <f t="shared" si="9"/>
        <v>16</v>
      </c>
      <c r="I26" s="11">
        <v>16</v>
      </c>
      <c r="J26" s="12">
        <v>0</v>
      </c>
      <c r="K26" s="12">
        <v>0</v>
      </c>
      <c r="L26" s="30">
        <f t="shared" si="7"/>
        <v>25621.09</v>
      </c>
      <c r="M26" s="30">
        <v>25621.09</v>
      </c>
      <c r="N26" s="13">
        <v>0</v>
      </c>
      <c r="O26" s="31">
        <f t="shared" si="10"/>
        <v>102486</v>
      </c>
      <c r="P26" s="13">
        <v>102486</v>
      </c>
      <c r="Q26" s="13">
        <v>0</v>
      </c>
      <c r="R26" s="13">
        <f>L26+O26</f>
        <v>128107.09</v>
      </c>
      <c r="S26" s="14">
        <f t="shared" si="2"/>
        <v>6405.375</v>
      </c>
      <c r="T26" s="14" t="e">
        <f t="shared" si="3"/>
        <v>#DIV/0!</v>
      </c>
      <c r="U26" s="57" t="s">
        <v>69</v>
      </c>
      <c r="V26" s="57" t="s">
        <v>69</v>
      </c>
      <c r="W26" s="61">
        <v>16</v>
      </c>
      <c r="X26" s="61">
        <v>4</v>
      </c>
      <c r="Y26" s="15">
        <v>0</v>
      </c>
      <c r="Z26" s="15">
        <v>0</v>
      </c>
      <c r="AA26" s="60">
        <f t="shared" si="4"/>
        <v>6400</v>
      </c>
      <c r="AB26" s="60">
        <f t="shared" si="5"/>
        <v>0</v>
      </c>
      <c r="AC26" s="48">
        <f t="shared" si="6"/>
        <v>108886</v>
      </c>
    </row>
    <row r="27" spans="1:29" ht="54" hidden="1" customHeight="1">
      <c r="A27" s="1">
        <v>22</v>
      </c>
      <c r="B27" s="7" t="s">
        <v>105</v>
      </c>
      <c r="C27" s="8" t="s">
        <v>106</v>
      </c>
      <c r="D27" s="9" t="s">
        <v>44</v>
      </c>
      <c r="E27" s="9" t="s">
        <v>34</v>
      </c>
      <c r="F27" s="10" t="s">
        <v>36</v>
      </c>
      <c r="G27" s="9" t="s">
        <v>25</v>
      </c>
      <c r="H27" s="11">
        <f t="shared" si="9"/>
        <v>5</v>
      </c>
      <c r="I27" s="11">
        <v>5</v>
      </c>
      <c r="J27" s="12">
        <v>0</v>
      </c>
      <c r="K27" s="12">
        <v>0</v>
      </c>
      <c r="L27" s="30">
        <f t="shared" si="7"/>
        <v>6380</v>
      </c>
      <c r="M27" s="30">
        <v>6380</v>
      </c>
      <c r="N27" s="13">
        <v>0</v>
      </c>
      <c r="O27" s="31">
        <f t="shared" si="10"/>
        <v>25518</v>
      </c>
      <c r="P27" s="13">
        <v>25518</v>
      </c>
      <c r="Q27" s="13">
        <v>0</v>
      </c>
      <c r="R27" s="13">
        <f>L27+O27</f>
        <v>31898</v>
      </c>
      <c r="S27" s="14">
        <f t="shared" si="2"/>
        <v>5103.6000000000004</v>
      </c>
      <c r="T27" s="14" t="e">
        <f t="shared" si="3"/>
        <v>#DIV/0!</v>
      </c>
      <c r="U27" s="57" t="s">
        <v>68</v>
      </c>
      <c r="V27" s="57" t="s">
        <v>69</v>
      </c>
      <c r="W27" s="61">
        <v>5</v>
      </c>
      <c r="X27" s="61">
        <v>4</v>
      </c>
      <c r="Y27" s="15">
        <v>0</v>
      </c>
      <c r="Z27" s="15">
        <v>0</v>
      </c>
      <c r="AA27" s="60">
        <f t="shared" si="4"/>
        <v>2000</v>
      </c>
      <c r="AB27" s="60">
        <f t="shared" si="5"/>
        <v>0</v>
      </c>
      <c r="AC27" s="48">
        <f t="shared" si="6"/>
        <v>27518</v>
      </c>
    </row>
    <row r="28" spans="1:29" ht="54" hidden="1" customHeight="1">
      <c r="A28" s="1">
        <v>23</v>
      </c>
      <c r="B28" s="7" t="s">
        <v>107</v>
      </c>
      <c r="C28" s="32" t="s">
        <v>108</v>
      </c>
      <c r="D28" s="9" t="s">
        <v>44</v>
      </c>
      <c r="E28" s="9" t="s">
        <v>95</v>
      </c>
      <c r="F28" s="10" t="s">
        <v>38</v>
      </c>
      <c r="G28" s="9" t="s">
        <v>42</v>
      </c>
      <c r="H28" s="11">
        <f t="shared" si="9"/>
        <v>2</v>
      </c>
      <c r="I28" s="11">
        <v>2</v>
      </c>
      <c r="J28" s="12">
        <v>0</v>
      </c>
      <c r="K28" s="12">
        <v>0</v>
      </c>
      <c r="L28" s="30">
        <f t="shared" si="7"/>
        <v>329</v>
      </c>
      <c r="M28" s="13">
        <v>329</v>
      </c>
      <c r="N28" s="13">
        <v>0</v>
      </c>
      <c r="O28" s="31">
        <f t="shared" si="10"/>
        <v>1311</v>
      </c>
      <c r="P28" s="13">
        <v>1311</v>
      </c>
      <c r="Q28" s="13">
        <v>0</v>
      </c>
      <c r="R28" s="13">
        <v>1640</v>
      </c>
      <c r="S28" s="14">
        <f t="shared" si="2"/>
        <v>655.5</v>
      </c>
      <c r="T28" s="14" t="e">
        <f t="shared" si="3"/>
        <v>#DIV/0!</v>
      </c>
      <c r="U28" s="62" t="s">
        <v>69</v>
      </c>
      <c r="V28" s="57" t="s">
        <v>69</v>
      </c>
      <c r="W28" s="61">
        <v>2</v>
      </c>
      <c r="X28" s="61">
        <v>4</v>
      </c>
      <c r="Y28" s="15">
        <v>0</v>
      </c>
      <c r="Z28" s="15">
        <v>0</v>
      </c>
      <c r="AA28" s="60">
        <f t="shared" si="4"/>
        <v>800</v>
      </c>
      <c r="AB28" s="60">
        <f t="shared" si="5"/>
        <v>0</v>
      </c>
      <c r="AC28" s="48">
        <f t="shared" si="6"/>
        <v>2111</v>
      </c>
    </row>
    <row r="29" spans="1:29" ht="54" customHeight="1">
      <c r="A29" s="49">
        <v>24</v>
      </c>
      <c r="B29" s="7" t="s">
        <v>109</v>
      </c>
      <c r="C29" s="8" t="s">
        <v>110</v>
      </c>
      <c r="D29" s="9" t="s">
        <v>46</v>
      </c>
      <c r="E29" s="9" t="s">
        <v>92</v>
      </c>
      <c r="F29" s="10" t="s">
        <v>23</v>
      </c>
      <c r="G29" s="9" t="s">
        <v>42</v>
      </c>
      <c r="H29" s="11">
        <f t="shared" si="9"/>
        <v>5</v>
      </c>
      <c r="I29" s="11">
        <v>5</v>
      </c>
      <c r="J29" s="12">
        <v>0</v>
      </c>
      <c r="K29" s="12">
        <v>0</v>
      </c>
      <c r="L29" s="27">
        <f t="shared" si="7"/>
        <v>27501</v>
      </c>
      <c r="M29" s="27">
        <v>27501</v>
      </c>
      <c r="N29" s="27">
        <v>0</v>
      </c>
      <c r="O29" s="33">
        <f t="shared" si="10"/>
        <v>110000</v>
      </c>
      <c r="P29" s="27">
        <v>110000</v>
      </c>
      <c r="Q29" s="27">
        <v>0</v>
      </c>
      <c r="R29" s="27">
        <f>L29+O29</f>
        <v>137501</v>
      </c>
      <c r="S29" s="14">
        <f t="shared" si="2"/>
        <v>22000</v>
      </c>
      <c r="T29" s="14" t="e">
        <f t="shared" si="3"/>
        <v>#DIV/0!</v>
      </c>
      <c r="U29" s="57" t="s">
        <v>56</v>
      </c>
      <c r="V29" s="57" t="s">
        <v>56</v>
      </c>
      <c r="W29" s="63">
        <v>0</v>
      </c>
      <c r="X29" s="63">
        <v>0</v>
      </c>
      <c r="Y29" s="15">
        <v>0</v>
      </c>
      <c r="Z29" s="15">
        <v>0</v>
      </c>
      <c r="AA29" s="60">
        <f t="shared" si="4"/>
        <v>0</v>
      </c>
      <c r="AB29" s="60">
        <f t="shared" si="5"/>
        <v>0</v>
      </c>
      <c r="AC29" s="60">
        <f t="shared" si="6"/>
        <v>110000</v>
      </c>
    </row>
    <row r="30" spans="1:29" ht="54" hidden="1" customHeight="1">
      <c r="A30" s="1">
        <v>25</v>
      </c>
      <c r="B30" s="7" t="s">
        <v>111</v>
      </c>
      <c r="C30" s="8" t="s">
        <v>112</v>
      </c>
      <c r="D30" s="9" t="s">
        <v>47</v>
      </c>
      <c r="E30" s="9" t="s">
        <v>113</v>
      </c>
      <c r="F30" s="10" t="s">
        <v>34</v>
      </c>
      <c r="G30" s="9" t="s">
        <v>42</v>
      </c>
      <c r="H30" s="11">
        <f t="shared" si="9"/>
        <v>6</v>
      </c>
      <c r="I30" s="11">
        <v>6</v>
      </c>
      <c r="J30" s="12">
        <v>0</v>
      </c>
      <c r="K30" s="12">
        <v>0</v>
      </c>
      <c r="L30" s="27">
        <f t="shared" si="7"/>
        <v>21260</v>
      </c>
      <c r="M30" s="27">
        <v>21260</v>
      </c>
      <c r="N30" s="27">
        <v>0</v>
      </c>
      <c r="O30" s="33">
        <f t="shared" si="10"/>
        <v>83000</v>
      </c>
      <c r="P30" s="27">
        <v>83000</v>
      </c>
      <c r="Q30" s="27">
        <v>0</v>
      </c>
      <c r="R30" s="27">
        <f>L30+O30</f>
        <v>104260</v>
      </c>
      <c r="S30" s="14">
        <f t="shared" si="2"/>
        <v>13833.333333333334</v>
      </c>
      <c r="T30" s="14" t="e">
        <f t="shared" si="3"/>
        <v>#DIV/0!</v>
      </c>
      <c r="U30" s="64" t="s">
        <v>56</v>
      </c>
      <c r="V30" s="64" t="s">
        <v>56</v>
      </c>
      <c r="W30" s="63">
        <v>6</v>
      </c>
      <c r="X30" s="63">
        <v>4</v>
      </c>
      <c r="Y30" s="15">
        <v>0</v>
      </c>
      <c r="Z30" s="15">
        <v>0</v>
      </c>
      <c r="AA30" s="60">
        <f t="shared" si="4"/>
        <v>2400</v>
      </c>
      <c r="AB30" s="60">
        <f t="shared" si="5"/>
        <v>0</v>
      </c>
      <c r="AC30" s="60">
        <f t="shared" si="6"/>
        <v>85400</v>
      </c>
    </row>
    <row r="31" spans="1:29" ht="54" hidden="1" customHeight="1">
      <c r="A31" s="1">
        <v>26</v>
      </c>
      <c r="B31" s="7" t="s">
        <v>114</v>
      </c>
      <c r="C31" s="8" t="s">
        <v>120</v>
      </c>
      <c r="D31" s="9" t="s">
        <v>115</v>
      </c>
      <c r="E31" s="9" t="s">
        <v>34</v>
      </c>
      <c r="F31" s="10" t="s">
        <v>95</v>
      </c>
      <c r="G31" s="9" t="s">
        <v>42</v>
      </c>
      <c r="H31" s="11">
        <f t="shared" si="9"/>
        <v>8</v>
      </c>
      <c r="I31" s="11">
        <v>8</v>
      </c>
      <c r="J31" s="12">
        <v>0</v>
      </c>
      <c r="K31" s="12">
        <v>0</v>
      </c>
      <c r="L31" s="13">
        <f t="shared" si="7"/>
        <v>11000</v>
      </c>
      <c r="M31" s="13">
        <v>11000</v>
      </c>
      <c r="N31" s="13">
        <v>0</v>
      </c>
      <c r="O31" s="14">
        <f t="shared" si="10"/>
        <v>44000</v>
      </c>
      <c r="P31" s="13">
        <v>44000</v>
      </c>
      <c r="Q31" s="34">
        <v>0</v>
      </c>
      <c r="R31" s="13">
        <f>L31+O31</f>
        <v>55000</v>
      </c>
      <c r="S31" s="14">
        <f t="shared" si="2"/>
        <v>5500</v>
      </c>
      <c r="T31" s="14" t="e">
        <f t="shared" si="3"/>
        <v>#DIV/0!</v>
      </c>
      <c r="U31" s="55" t="s">
        <v>68</v>
      </c>
      <c r="V31" s="55" t="s">
        <v>69</v>
      </c>
      <c r="W31" s="63">
        <v>0</v>
      </c>
      <c r="X31" s="63">
        <v>0</v>
      </c>
      <c r="Y31" s="15">
        <v>0</v>
      </c>
      <c r="Z31" s="15">
        <v>0</v>
      </c>
      <c r="AA31" s="60">
        <f t="shared" si="4"/>
        <v>0</v>
      </c>
      <c r="AB31" s="60">
        <f t="shared" si="5"/>
        <v>0</v>
      </c>
      <c r="AC31" s="60">
        <f t="shared" si="6"/>
        <v>44000</v>
      </c>
    </row>
    <row r="32" spans="1:29" ht="54" hidden="1" customHeight="1">
      <c r="A32" s="49">
        <v>27</v>
      </c>
      <c r="B32" s="7" t="s">
        <v>116</v>
      </c>
      <c r="C32" s="8" t="s">
        <v>121</v>
      </c>
      <c r="D32" s="9" t="s">
        <v>115</v>
      </c>
      <c r="E32" s="9" t="s">
        <v>39</v>
      </c>
      <c r="F32" s="10" t="s">
        <v>38</v>
      </c>
      <c r="G32" s="9" t="s">
        <v>42</v>
      </c>
      <c r="H32" s="11">
        <f t="shared" si="9"/>
        <v>28</v>
      </c>
      <c r="I32" s="11">
        <v>28</v>
      </c>
      <c r="J32" s="12">
        <v>0</v>
      </c>
      <c r="K32" s="12">
        <v>0</v>
      </c>
      <c r="L32" s="13">
        <f t="shared" si="7"/>
        <v>154000</v>
      </c>
      <c r="M32" s="13">
        <v>154000</v>
      </c>
      <c r="N32" s="13">
        <v>0</v>
      </c>
      <c r="O32" s="14">
        <f t="shared" si="10"/>
        <v>616000</v>
      </c>
      <c r="P32" s="13">
        <v>616000</v>
      </c>
      <c r="Q32" s="34">
        <v>0</v>
      </c>
      <c r="R32" s="13">
        <f>L32+O32</f>
        <v>770000</v>
      </c>
      <c r="S32" s="14">
        <f t="shared" si="2"/>
        <v>22000</v>
      </c>
      <c r="T32" s="14" t="e">
        <f t="shared" si="3"/>
        <v>#DIV/0!</v>
      </c>
      <c r="U32" s="55" t="s">
        <v>68</v>
      </c>
      <c r="V32" s="55" t="s">
        <v>69</v>
      </c>
      <c r="W32" s="63">
        <v>0</v>
      </c>
      <c r="X32" s="63">
        <v>0</v>
      </c>
      <c r="Y32" s="15">
        <v>0</v>
      </c>
      <c r="Z32" s="15">
        <v>0</v>
      </c>
      <c r="AA32" s="60">
        <f t="shared" si="4"/>
        <v>0</v>
      </c>
      <c r="AB32" s="60">
        <f t="shared" si="5"/>
        <v>0</v>
      </c>
      <c r="AC32" s="60">
        <f t="shared" si="6"/>
        <v>616000</v>
      </c>
    </row>
    <row r="33" spans="1:29" ht="54" hidden="1" customHeight="1">
      <c r="A33" s="1">
        <v>28</v>
      </c>
      <c r="B33" s="16" t="s">
        <v>119</v>
      </c>
      <c r="C33" s="65" t="s">
        <v>117</v>
      </c>
      <c r="D33" s="9" t="s">
        <v>115</v>
      </c>
      <c r="E33" s="9" t="s">
        <v>118</v>
      </c>
      <c r="F33" s="10" t="s">
        <v>41</v>
      </c>
      <c r="G33" s="9" t="s">
        <v>64</v>
      </c>
      <c r="H33" s="11">
        <v>15</v>
      </c>
      <c r="I33" s="11">
        <v>15</v>
      </c>
      <c r="J33" s="12">
        <v>0</v>
      </c>
      <c r="K33" s="12">
        <v>0</v>
      </c>
      <c r="L33" s="13">
        <v>82500</v>
      </c>
      <c r="M33" s="13">
        <v>82500</v>
      </c>
      <c r="N33" s="13">
        <v>0</v>
      </c>
      <c r="O33" s="14">
        <v>330000</v>
      </c>
      <c r="P33" s="13">
        <v>330000</v>
      </c>
      <c r="Q33" s="34">
        <v>0</v>
      </c>
      <c r="R33" s="13">
        <f>L33+O33</f>
        <v>412500</v>
      </c>
      <c r="S33" s="14">
        <f t="shared" si="2"/>
        <v>22000</v>
      </c>
      <c r="T33" s="14" t="e">
        <f t="shared" si="3"/>
        <v>#DIV/0!</v>
      </c>
      <c r="U33" s="55" t="s">
        <v>68</v>
      </c>
      <c r="V33" s="55" t="s">
        <v>69</v>
      </c>
      <c r="W33" s="63">
        <v>0</v>
      </c>
      <c r="X33" s="63">
        <v>0</v>
      </c>
      <c r="Y33" s="15">
        <v>0</v>
      </c>
      <c r="Z33" s="15">
        <v>0</v>
      </c>
      <c r="AA33" s="60">
        <f t="shared" si="4"/>
        <v>0</v>
      </c>
      <c r="AB33" s="60">
        <f t="shared" si="5"/>
        <v>0</v>
      </c>
      <c r="AC33" s="60">
        <f t="shared" si="6"/>
        <v>330000</v>
      </c>
    </row>
  </sheetData>
  <autoFilter ref="A5:AC33" xr:uid="{00000000-0009-0000-0000-000000000000}">
    <filterColumn colId="3">
      <filters>
        <filter val="28"/>
      </filters>
    </filterColumn>
  </autoFilter>
  <mergeCells count="16">
    <mergeCell ref="L1:Q3"/>
    <mergeCell ref="A1:A4"/>
    <mergeCell ref="B1:B4"/>
    <mergeCell ref="C1:C4"/>
    <mergeCell ref="D1:G3"/>
    <mergeCell ref="H1:K3"/>
    <mergeCell ref="Y1:Z3"/>
    <mergeCell ref="AA1:AA4"/>
    <mergeCell ref="AB1:AB4"/>
    <mergeCell ref="AC1:AC4"/>
    <mergeCell ref="R1:R4"/>
    <mergeCell ref="S1:S4"/>
    <mergeCell ref="T1:T4"/>
    <mergeCell ref="U1:U4"/>
    <mergeCell ref="V1:V4"/>
    <mergeCell ref="W1:X3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D4:G4" xr:uid="{00000000-0002-0000-00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 (2)</vt:lpstr>
      <vt:lpstr>Arkusz2</vt:lpstr>
      <vt:lpstr>Arkusz3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Joanna Kozłowska</cp:lastModifiedBy>
  <dcterms:created xsi:type="dcterms:W3CDTF">2019-06-23T11:38:51Z</dcterms:created>
  <dcterms:modified xsi:type="dcterms:W3CDTF">2019-07-03T07:37:02Z</dcterms:modified>
</cp:coreProperties>
</file>