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6946A1F1-2A88-4892-829C-564AFB4B269A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Maj" sheetId="8" r:id="rId1"/>
  </sheets>
  <definedNames>
    <definedName name="_xlnm.Print_Area" localSheetId="0">Maj!$A$1:$H$167</definedName>
  </definedNames>
  <calcPr calcId="191029"/>
</workbook>
</file>

<file path=xl/calcChain.xml><?xml version="1.0" encoding="utf-8"?>
<calcChain xmlns="http://schemas.openxmlformats.org/spreadsheetml/2006/main">
  <c r="D121" i="8" l="1"/>
  <c r="E71" i="8"/>
  <c r="D71" i="8"/>
  <c r="C71" i="8"/>
  <c r="E121" i="8" l="1"/>
  <c r="E97" i="8"/>
  <c r="H135" i="8" l="1"/>
  <c r="G109" i="8" l="1"/>
  <c r="H109" i="8"/>
  <c r="G125" i="8" l="1"/>
  <c r="G151" i="8"/>
  <c r="G152" i="8"/>
  <c r="G157" i="8"/>
  <c r="G165" i="8"/>
  <c r="F71" i="8" l="1"/>
  <c r="D107" i="8" l="1"/>
  <c r="F107" i="8" l="1"/>
  <c r="E107" i="8" l="1"/>
  <c r="D161" i="8" l="1"/>
  <c r="D153" i="8"/>
  <c r="D137" i="8"/>
  <c r="D97" i="8"/>
  <c r="C161" i="8" l="1"/>
  <c r="C153" i="8"/>
  <c r="C137" i="8"/>
  <c r="C121" i="8"/>
  <c r="C107" i="8"/>
  <c r="C101" i="8"/>
  <c r="C97" i="8"/>
  <c r="C80" i="8"/>
  <c r="H165" i="8" l="1"/>
  <c r="H164" i="8"/>
  <c r="H163" i="8"/>
  <c r="F161" i="8"/>
  <c r="E161" i="8"/>
  <c r="F137" i="8"/>
  <c r="E137" i="8"/>
  <c r="G121" i="8"/>
  <c r="E80" i="8"/>
  <c r="H80" i="8" s="1"/>
  <c r="H137" i="8" l="1"/>
  <c r="G137" i="8"/>
  <c r="F97" i="8"/>
  <c r="F153" i="8"/>
  <c r="H97" i="8"/>
  <c r="E153" i="8"/>
  <c r="G153" i="8" s="1"/>
  <c r="G164" i="8" l="1"/>
  <c r="G163" i="8"/>
  <c r="H108" i="8" l="1"/>
  <c r="G108" i="8" l="1"/>
  <c r="D66" i="8" l="1"/>
  <c r="D75" i="8" s="1"/>
  <c r="D83" i="8" s="1"/>
  <c r="D91" i="8" s="1"/>
  <c r="D104" i="8" s="1"/>
  <c r="D115" i="8" s="1"/>
  <c r="C66" i="8"/>
  <c r="C75" i="8" s="1"/>
  <c r="C83" i="8" s="1"/>
  <c r="C91" i="8" s="1"/>
  <c r="C104" i="8" s="1"/>
  <c r="C115" i="8" s="1"/>
  <c r="H160" i="8" l="1"/>
  <c r="H159" i="8"/>
  <c r="H156" i="8"/>
  <c r="H152" i="8"/>
  <c r="H151" i="8"/>
  <c r="H148" i="8"/>
  <c r="H144" i="8"/>
  <c r="H143" i="8"/>
  <c r="H140" i="8"/>
  <c r="H136" i="8"/>
  <c r="H132" i="8"/>
  <c r="H131" i="8"/>
  <c r="H128" i="8"/>
  <c r="H124" i="8"/>
  <c r="H123" i="8"/>
  <c r="H120" i="8"/>
  <c r="H111" i="8"/>
  <c r="H110" i="8"/>
  <c r="H100" i="8"/>
  <c r="H99" i="8"/>
  <c r="H96" i="8"/>
  <c r="H87" i="8"/>
  <c r="H86" i="8"/>
  <c r="H79" i="8"/>
  <c r="H70" i="8"/>
  <c r="H69" i="8"/>
  <c r="H62" i="8"/>
  <c r="H61" i="8"/>
  <c r="H157" i="8"/>
  <c r="H155" i="8"/>
  <c r="H139" i="8"/>
  <c r="H68" i="8"/>
  <c r="H77" i="8" s="1"/>
  <c r="H85" i="8" s="1"/>
  <c r="H93" i="8" s="1"/>
  <c r="H106" i="8" s="1"/>
  <c r="H117" i="8" s="1"/>
  <c r="G68" i="8"/>
  <c r="G77" i="8" s="1"/>
  <c r="G85" i="8" s="1"/>
  <c r="G93" i="8" s="1"/>
  <c r="G106" i="8" s="1"/>
  <c r="G117" i="8" s="1"/>
  <c r="F67" i="8"/>
  <c r="F76" i="8" s="1"/>
  <c r="F84" i="8" s="1"/>
  <c r="F92" i="8" s="1"/>
  <c r="F105" i="8" s="1"/>
  <c r="F116" i="8" s="1"/>
  <c r="E67" i="8"/>
  <c r="E76" i="8" s="1"/>
  <c r="E84" i="8" s="1"/>
  <c r="E92" i="8" s="1"/>
  <c r="E105" i="8" s="1"/>
  <c r="E116" i="8" s="1"/>
  <c r="D67" i="8"/>
  <c r="D76" i="8" s="1"/>
  <c r="D84" i="8" s="1"/>
  <c r="D92" i="8" s="1"/>
  <c r="D105" i="8" s="1"/>
  <c r="D116" i="8" s="1"/>
  <c r="C67" i="8"/>
  <c r="C76" i="8" s="1"/>
  <c r="C84" i="8" s="1"/>
  <c r="C92" i="8" s="1"/>
  <c r="C105" i="8" s="1"/>
  <c r="C116" i="8" s="1"/>
  <c r="G99" i="8" l="1"/>
  <c r="G159" i="8"/>
  <c r="G110" i="8"/>
  <c r="G96" i="8"/>
  <c r="G128" i="8"/>
  <c r="G148" i="8"/>
  <c r="G156" i="8"/>
  <c r="G136" i="8"/>
  <c r="G120" i="8"/>
  <c r="G79" i="8"/>
  <c r="H121" i="8"/>
  <c r="H129" i="8"/>
  <c r="H149" i="8"/>
  <c r="H141" i="8"/>
  <c r="G62" i="8"/>
  <c r="G140" i="8"/>
  <c r="G95" i="8"/>
  <c r="H119" i="8"/>
  <c r="G144" i="8"/>
  <c r="H78" i="8"/>
  <c r="G135" i="8"/>
  <c r="G87" i="8"/>
  <c r="H127" i="8"/>
  <c r="G147" i="8"/>
  <c r="G69" i="8"/>
  <c r="H88" i="8"/>
  <c r="H145" i="8"/>
  <c r="H161" i="8"/>
  <c r="G131" i="8"/>
  <c r="H133" i="8"/>
  <c r="G124" i="8"/>
  <c r="G160" i="8"/>
  <c r="G78" i="8"/>
  <c r="G127" i="8"/>
  <c r="G139" i="8"/>
  <c r="G155" i="8"/>
  <c r="G123" i="8"/>
  <c r="G86" i="8"/>
  <c r="G132" i="8"/>
  <c r="G143" i="8"/>
  <c r="H101" i="8"/>
  <c r="G111" i="8"/>
  <c r="G61" i="8"/>
  <c r="G70" i="8"/>
  <c r="H71" i="8"/>
  <c r="H95" i="8"/>
  <c r="G100" i="8"/>
  <c r="H147" i="8"/>
  <c r="H153" i="8"/>
  <c r="G119" i="8"/>
  <c r="H107" i="8"/>
  <c r="G149" i="8" l="1"/>
  <c r="G141" i="8"/>
  <c r="G129" i="8"/>
  <c r="G97" i="8"/>
  <c r="G80" i="8"/>
  <c r="G133" i="8"/>
  <c r="G88" i="8"/>
  <c r="G161" i="8"/>
  <c r="G145" i="8"/>
  <c r="G101" i="8"/>
  <c r="G71" i="8"/>
  <c r="G107" i="8"/>
  <c r="H125" i="8" l="1"/>
</calcChain>
</file>

<file path=xl/sharedStrings.xml><?xml version="1.0" encoding="utf-8"?>
<sst xmlns="http://schemas.openxmlformats.org/spreadsheetml/2006/main" count="138" uniqueCount="92">
  <si>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</si>
  <si>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</si>
  <si>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</si>
  <si>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</si>
  <si>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</si>
  <si>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</si>
  <si>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</si>
  <si>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</si>
  <si>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</si>
  <si>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</si>
  <si>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</si>
  <si>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</si>
  <si>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</si>
  <si>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</si>
  <si>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</si>
  <si>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</si>
  <si>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</si>
  <si>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</si>
  <si>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</si>
  <si>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</si>
  <si>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</si>
  <si>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</si>
  <si>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</si>
  <si>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</si>
  <si>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</si>
  <si>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</si>
  <si>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</si>
  <si>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</si>
  <si>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</si>
  <si>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</si>
  <si>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</si>
  <si>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</si>
  <si>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</si>
  <si>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</si>
  <si>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</si>
  <si>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</si>
  <si>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</si>
  <si>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</si>
  <si>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</si>
  <si>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</si>
  <si>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</si>
  <si>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</si>
  <si>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</si>
  <si>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</si>
  <si>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</si>
  <si>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</si>
  <si>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</si>
  <si>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</si>
  <si>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</si>
  <si>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</si>
  <si>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</si>
  <si>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</si>
  <si>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</si>
  <si>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</si>
  <si>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</si>
  <si>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</si>
  <si>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</si>
  <si>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</si>
  <si>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kwiecień</t>
  </si>
  <si>
    <t>TABELA 3. ZASIŁKI POGRZEBOWE WYPŁACANE Z FUNDUSZU EMERYTALNO - RENTOWEGO</t>
  </si>
  <si>
    <t xml:space="preserve">Wysokość świadczenia w zł </t>
  </si>
  <si>
    <t>maj</t>
  </si>
  <si>
    <t>Składka od emerytów i rencistów w  zł</t>
  </si>
  <si>
    <t>TABELA 6. PRZYPIS SKŁADEK NA UBEZPIECZENIE ZDROWOTNE</t>
  </si>
  <si>
    <t>Wysokość świadczenia w zł</t>
  </si>
  <si>
    <t>Narastajaco styczeń-maj</t>
  </si>
  <si>
    <t>Działy specjalne produkcji rolnej w zł</t>
  </si>
  <si>
    <t>Liczba osób</t>
  </si>
  <si>
    <t>TABELA 7. ŚWIADCZENIA ZLECONE DO WYPŁATY KASIE ROLNICZEGO UBEZPIECZENIA SPOŁECZNEGO</t>
  </si>
  <si>
    <t xml:space="preserve">Tablica 6. Przypis składek na ubezpieczenie zdrowotne </t>
  </si>
  <si>
    <t>2024 rok</t>
  </si>
  <si>
    <t>ŚWIADCZENIA PIENIĘŻNE Z TYTUŁU PEŁNIENIA FUNKCJI SOŁTYSA</t>
  </si>
  <si>
    <t>Warszawa 2025 rok</t>
  </si>
  <si>
    <t>Dane opracowane są na podstawie meldunków statystycznych opracowanych przez jednostki organizacyjne Kasy za maj 2025 r.</t>
  </si>
  <si>
    <t xml:space="preserve">Kwota świadczeń emerytalno-rentowych w zł </t>
  </si>
  <si>
    <t xml:space="preserve">                         KASA ROLNICZEGO UBEZPIECZENIA SPOŁECZNEGO</t>
  </si>
  <si>
    <t>MIESIĘCZNA INFORMACJA STATYSTYCZNA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</si>
  <si>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 od 1 stycznia 2016 r. </t>
  </si>
  <si>
    <t>Zasiłek macierzyński do 31 grudnia 2015 r. był świadczeniem finansowanym z ubezpieczenia wypadkowego, chorobowego i macierzyńskiego.</t>
  </si>
  <si>
    <t>Świadczeniami z ubezpieczenia wypadkowego, chorobowego i macierzyńskiego, finansowanymi z Funduszu Składkowego, są:
- jednorazowe odszkodowanie z tytułu stałego lub długotrwałego uszczerbku na zdrowiu albo śmierci wskutek wypadku przy pracy rolniczej lub rolniczej choroby zawodowej;
- zasiłek chorobowy.</t>
  </si>
  <si>
    <t>Dane dotyczące przypisu składek na ubezpieczenie zdrowotne w ramach realizowanych zadań przez KRUS na podstawie ustawy z dnia 27 sierpnia 2004 r. o świadczeniach opieki zdrowotnej finansowanych ze środków publicznych.</t>
  </si>
  <si>
    <t>Tablica 7. Świadczenia zlecone do wypłaty Kasie Rolniczego Ubezpieczenia Społecznego</t>
  </si>
  <si>
    <t>2025 rok</t>
  </si>
  <si>
    <t>maja 
2025 r. 
z kwietniem
2025 r.</t>
  </si>
  <si>
    <t>maja 
2025 r. 
z majem
2024 r.</t>
  </si>
  <si>
    <r>
      <t xml:space="preserve">Składka za rolników i domowników w zł </t>
    </r>
    <r>
      <rPr>
        <vertAlign val="superscript"/>
        <sz val="11"/>
        <rFont val="Arial"/>
        <family val="2"/>
        <charset val="238"/>
      </rPr>
      <t>a)</t>
    </r>
  </si>
  <si>
    <r>
      <t>a)</t>
    </r>
    <r>
      <rPr>
        <sz val="9"/>
        <rFont val="Arial"/>
        <family val="2"/>
        <charset val="238"/>
      </rPr>
      <t xml:space="preserve"> zgodnie z art. 86 ust. 2b ustawy o świadczeniach opieki zdrowotnej finansowanych ze środków publicznych, Kasa przekazuje do Narodowego Funduszu Zdrowia składki za rolników i domowników wymierzone z gospodarstw rolnych w ryczałtowej kwocie miesięcznej 155 167  tys. zł</t>
    </r>
  </si>
  <si>
    <t xml:space="preserve">Informacja miesięczna zawiera dane statystyczne dotyczące wypłaty świadczeń pieniężnych z ubezpieczenia społecznego rolników oraz realizacji zadań zleconych do wypłaty Kasie Rolniczego Ubezpieczenia Społecznego przez budżet państwa. 
</t>
  </si>
  <si>
    <t xml:space="preserve">Wysokość zasiłku w zł </t>
  </si>
  <si>
    <t xml:space="preserve">Wysokość świadczenia w zł, nie więcej niż </t>
  </si>
  <si>
    <r>
      <t xml:space="preserve">Wysokość świadczenia w zł, nie więcej niż  </t>
    </r>
    <r>
      <rPr>
        <vertAlign val="superscript"/>
        <sz val="11"/>
        <rFont val="Arial"/>
        <family val="2"/>
        <charset val="238"/>
      </rPr>
      <t>b)</t>
    </r>
  </si>
  <si>
    <t>MAJ 2025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</si>
</sst>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00"/>
    <numFmt numFmtId="166" formatCode="0.000"/>
    <numFmt numFmtId="167" formatCode="0.000%"/>
  </numFmts>
  <fonts count="15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8" fillId="0" borderId="0"/>
    <xf numFmtId="0" fontId="12" fillId="0" borderId="0"/>
    <xf numFmtId="0" fontId="6" fillId="0" borderId="0"/>
  </cellStyleXfs>
  <cellXfs count="12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0" fontId="2" fillId="0" borderId="0" xfId="1" applyNumberFormat="1" applyFont="1"/>
    <xf numFmtId="10" fontId="5" fillId="0" borderId="6" xfId="1" applyNumberFormat="1" applyFont="1" applyBorder="1" applyAlignment="1">
      <alignment vertical="center"/>
    </xf>
    <xf numFmtId="10" fontId="5" fillId="0" borderId="10" xfId="1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5" fillId="0" borderId="1" xfId="4" applyFont="1" applyBorder="1" applyAlignment="1">
      <alignment horizontal="center" vertical="center" wrapText="1"/>
    </xf>
    <xf numFmtId="3" fontId="5" fillId="0" borderId="4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vertical="center"/>
    </xf>
    <xf numFmtId="3" fontId="2" fillId="0" borderId="0" xfId="4" applyNumberFormat="1" applyFont="1"/>
    <xf numFmtId="166" fontId="2" fillId="0" borderId="0" xfId="4" applyNumberFormat="1" applyFont="1"/>
    <xf numFmtId="4" fontId="5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5" fillId="0" borderId="7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5" fillId="0" borderId="10" xfId="4" applyNumberFormat="1" applyFont="1" applyBorder="1" applyAlignment="1">
      <alignment horizontal="right" vertical="center"/>
    </xf>
    <xf numFmtId="10" fontId="5" fillId="0" borderId="10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horizontal="right" vertical="center"/>
    </xf>
    <xf numFmtId="10" fontId="5" fillId="0" borderId="6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horizontal="right" vertical="center"/>
    </xf>
    <xf numFmtId="164" fontId="2" fillId="0" borderId="0" xfId="4" applyNumberFormat="1" applyFont="1"/>
    <xf numFmtId="164" fontId="14" fillId="0" borderId="0" xfId="4" applyNumberFormat="1" applyFont="1" applyBorder="1" applyAlignment="1">
      <alignment vertical="top"/>
    </xf>
    <xf numFmtId="4" fontId="14" fillId="0" borderId="0" xfId="4" applyNumberFormat="1" applyFont="1" applyBorder="1" applyAlignment="1">
      <alignment vertical="top"/>
    </xf>
    <xf numFmtId="4" fontId="5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165" fontId="2" fillId="0" borderId="0" xfId="4" applyNumberFormat="1" applyFont="1"/>
    <xf numFmtId="4" fontId="5" fillId="0" borderId="4" xfId="4" applyNumberFormat="1" applyFont="1" applyFill="1" applyBorder="1" applyAlignment="1">
      <alignment vertical="center"/>
    </xf>
    <xf numFmtId="10" fontId="5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4" fillId="0" borderId="0" xfId="4" applyFont="1" applyBorder="1" applyAlignment="1">
      <alignment horizontal="left" vertical="top"/>
    </xf>
    <xf numFmtId="0" fontId="13" fillId="0" borderId="0" xfId="4" applyFont="1" applyBorder="1" applyAlignment="1">
      <alignment horizontal="left" vertical="top" wrapText="1"/>
    </xf>
    <xf numFmtId="0" fontId="5" fillId="0" borderId="0" xfId="4" applyFont="1" applyBorder="1" applyAlignment="1">
      <alignment horizontal="left" vertical="center" wrapText="1"/>
    </xf>
    <xf numFmtId="4" fontId="5" fillId="0" borderId="0" xfId="4" applyNumberFormat="1" applyFont="1" applyBorder="1" applyAlignment="1">
      <alignment horizontal="right" vertical="center"/>
    </xf>
    <xf numFmtId="10" fontId="5" fillId="0" borderId="0" xfId="4" applyNumberFormat="1" applyFont="1" applyBorder="1" applyAlignment="1">
      <alignment vertical="center"/>
    </xf>
    <xf numFmtId="0" fontId="5" fillId="0" borderId="0" xfId="4" applyFont="1" applyBorder="1" applyAlignment="1">
      <alignment horizontal="left" wrapText="1"/>
    </xf>
    <xf numFmtId="4" fontId="5" fillId="0" borderId="0" xfId="4" applyNumberFormat="1" applyFont="1" applyBorder="1"/>
    <xf numFmtId="0" fontId="7" fillId="2" borderId="1" xfId="4" applyFont="1" applyFill="1" applyBorder="1" applyAlignment="1">
      <alignment horizontal="center" vertical="center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9" fillId="0" borderId="0" xfId="4" applyFont="1" applyAlignment="1">
      <alignment horizontal="left" wrapText="1"/>
    </xf>
    <xf numFmtId="0" fontId="1" fillId="3" borderId="0" xfId="4" applyFont="1" applyFill="1" applyAlignment="1">
      <alignment horizontal="left" vertical="center"/>
    </xf>
    <xf numFmtId="0" fontId="6" fillId="0" borderId="0" xfId="4" applyFont="1"/>
    <xf numFmtId="0" fontId="6" fillId="4" borderId="0" xfId="4" applyFill="1"/>
    <xf numFmtId="0" fontId="6" fillId="4" borderId="0" xfId="4" applyFont="1" applyFill="1"/>
    <xf numFmtId="0" fontId="10" fillId="4" borderId="0" xfId="4" applyFont="1" applyFill="1" applyAlignment="1">
      <alignment horizontal="center"/>
    </xf>
    <xf numFmtId="0" fontId="9" fillId="4" borderId="0" xfId="4" applyFont="1" applyFill="1" applyAlignment="1">
      <alignment horizontal="center"/>
    </xf>
    <xf numFmtId="4" fontId="5" fillId="0" borderId="4" xfId="4" applyNumberFormat="1" applyFont="1" applyFill="1" applyBorder="1" applyAlignment="1">
      <alignment horizontal="right" vertical="center"/>
    </xf>
    <xf numFmtId="4" fontId="5" fillId="0" borderId="7" xfId="4" applyNumberFormat="1" applyFont="1" applyFill="1" applyBorder="1" applyAlignment="1">
      <alignment vertical="center"/>
    </xf>
    <xf numFmtId="4" fontId="5" fillId="5" borderId="4" xfId="4" applyNumberFormat="1" applyFont="1" applyFill="1" applyBorder="1" applyAlignment="1">
      <alignment vertical="center"/>
    </xf>
    <xf numFmtId="4" fontId="5" fillId="5" borderId="7" xfId="4" applyNumberFormat="1" applyFont="1" applyFill="1" applyBorder="1" applyAlignment="1">
      <alignment vertical="center"/>
    </xf>
    <xf numFmtId="167" fontId="5" fillId="0" borderId="4" xfId="4" applyNumberFormat="1" applyFont="1" applyBorder="1" applyAlignment="1">
      <alignment horizontal="right" vertical="center"/>
    </xf>
    <xf numFmtId="3" fontId="5" fillId="0" borderId="4" xfId="4" applyNumberFormat="1" applyFont="1" applyFill="1" applyBorder="1" applyAlignment="1">
      <alignment vertical="center"/>
    </xf>
    <xf numFmtId="0" fontId="6" fillId="0" borderId="0" xfId="4" applyFill="1"/>
    <xf numFmtId="0" fontId="6" fillId="0" borderId="0" xfId="4" applyFont="1" applyFill="1"/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center" wrapText="1"/>
    </xf>
    <xf numFmtId="0" fontId="14" fillId="0" borderId="0" xfId="4" applyFont="1" applyAlignment="1">
      <alignment horizontal="left" vertical="top"/>
    </xf>
    <xf numFmtId="0" fontId="7" fillId="0" borderId="5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5" fillId="0" borderId="12" xfId="4" applyFont="1" applyBorder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1" fillId="3" borderId="11" xfId="4" applyFont="1" applyFill="1" applyBorder="1" applyAlignment="1">
      <alignment horizontal="left" vertical="center"/>
    </xf>
    <xf numFmtId="0" fontId="7" fillId="2" borderId="13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left" vertical="center"/>
    </xf>
    <xf numFmtId="0" fontId="5" fillId="0" borderId="14" xfId="4" applyFont="1" applyBorder="1" applyAlignment="1">
      <alignment horizontal="left" vertical="center"/>
    </xf>
    <xf numFmtId="0" fontId="5" fillId="0" borderId="5" xfId="4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left" vertical="center" wrapText="1"/>
    </xf>
    <xf numFmtId="0" fontId="13" fillId="0" borderId="0" xfId="4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7" fillId="0" borderId="13" xfId="4" applyFont="1" applyBorder="1" applyAlignment="1">
      <alignment horizontal="center"/>
    </xf>
    <xf numFmtId="0" fontId="7" fillId="0" borderId="15" xfId="4" applyFont="1" applyBorder="1" applyAlignment="1">
      <alignment horizontal="center"/>
    </xf>
    <xf numFmtId="0" fontId="7" fillId="0" borderId="14" xfId="4" applyFont="1" applyBorder="1" applyAlignment="1">
      <alignment horizontal="center"/>
    </xf>
    <xf numFmtId="0" fontId="5" fillId="0" borderId="13" xfId="4" applyFont="1" applyBorder="1" applyAlignment="1">
      <alignment horizontal="left" vertical="center" wrapText="1"/>
    </xf>
    <xf numFmtId="0" fontId="5" fillId="0" borderId="14" xfId="4" applyFont="1" applyBorder="1" applyAlignment="1">
      <alignment horizontal="left" vertical="center" wrapText="1"/>
    </xf>
    <xf numFmtId="0" fontId="13" fillId="0" borderId="15" xfId="4" applyFont="1" applyBorder="1" applyAlignment="1">
      <alignment horizontal="left" vertical="top" wrapText="1"/>
    </xf>
    <xf numFmtId="0" fontId="14" fillId="0" borderId="15" xfId="4" applyFont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left" vertical="center"/>
    </xf>
    <xf numFmtId="0" fontId="9" fillId="0" borderId="0" xfId="4" applyFont="1" applyAlignment="1">
      <alignment horizontal="left" wrapText="1"/>
    </xf>
    <xf numFmtId="0" fontId="10" fillId="4" borderId="0" xfId="4" applyFont="1" applyFill="1" applyAlignment="1">
      <alignment horizontal="center" wrapText="1"/>
    </xf>
    <xf numFmtId="0" fontId="10" fillId="4" borderId="0" xfId="4" applyFont="1" applyFill="1" applyAlignment="1">
      <alignment horizontal="center"/>
    </xf>
    <xf numFmtId="0" fontId="9" fillId="4" borderId="0" xfId="4" applyFont="1" applyFill="1" applyAlignment="1">
      <alignment horizontal="center"/>
    </xf>
    <xf numFmtId="0" fontId="11" fillId="4" borderId="0" xfId="4" applyFont="1" applyFill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35719</xdr:rowOff>
    </xdr:from>
    <xdr:to>
      <xdr:col>1</xdr:col>
      <xdr:colOff>1228333</xdr:colOff>
      <xdr:row>8</xdr:row>
      <xdr:rowOff>85069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EA5AC07-4168-420E-843F-933F93516E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35719"/>
          <a:ext cx="1446614" cy="147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9524</xdr:rowOff>
    </xdr:from>
    <xdr:to>
      <xdr:col>7</xdr:col>
      <xdr:colOff>781049</xdr:colOff>
      <xdr:row>32</xdr:row>
      <xdr:rowOff>390524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1F6487B-1641-44F0-A774-A6FDCD827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34049"/>
          <a:ext cx="9877424" cy="6943725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22B79F45-80AC-4350-B551-5ABB834BB2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7CFD43A-ADF9-427F-AA30-8C8D0066AC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</xdr:colOff>
      <xdr:row>0</xdr:row>
      <xdr:rowOff>38100</xdr:rowOff>
    </xdr:from>
    <xdr:to>
      <xdr:col>1</xdr:col>
      <xdr:colOff>1237858</xdr:colOff>
      <xdr:row>8</xdr:row>
      <xdr:rowOff>87450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6C6AA35-8841-413D-AB0D-541F9E15132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3810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9098D974-BADE-4D69-9F9B-C78BB3E7A1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1A26-E9A1-4812-963D-BD7B20FC4C1B}">
  <dimension ref="A1:N169"/>
  <sheetViews>
    <sheetView showGridLines="0" tabSelected="1" view="pageBreakPreview" topLeftCell="A7" zoomScaleNormal="100" zoomScaleSheetLayoutView="100" workbookViewId="0">
      <selection activeCell="B18" sqref="B18:G18"/>
    </sheetView>
  </sheetViews>
  <sheetFormatPr defaultRowHeight="15"/>
  <cols>
    <col min="1" max="1" width="3.7109375" style="9" customWidth="1"/>
    <col min="2" max="2" width="42" style="9" customWidth="1"/>
    <col min="3" max="3" width="18.28515625" style="9" customWidth="1"/>
    <col min="4" max="4" width="18.42578125" style="9" customWidth="1"/>
    <col min="5" max="5" width="18.28515625" style="9" customWidth="1"/>
    <col min="6" max="6" width="21.28515625" style="9" customWidth="1"/>
    <col min="7" max="7" width="14.42578125" style="9" customWidth="1"/>
    <col min="8" max="8" width="12.28515625" style="9" customWidth="1"/>
    <col min="9" max="9" width="15.5703125" style="9" customWidth="1"/>
    <col min="10" max="10" width="16" style="9" bestFit="1" customWidth="1"/>
    <col min="11" max="11" width="24.85546875" style="9" bestFit="1" customWidth="1"/>
    <col min="12" max="16384" width="9.140625" style="9"/>
  </cols>
  <sheetData>
    <row r="1" spans="1:13" s="6" customFormat="1" ht="12.75">
      <c r="D1" s="56"/>
      <c r="E1" s="56"/>
    </row>
    <row r="2" spans="1:13" s="6" customFormat="1" ht="12.75">
      <c r="D2" s="56"/>
      <c r="E2" s="56"/>
    </row>
    <row r="3" spans="1:13" s="6" customFormat="1" ht="12.75">
      <c r="D3" s="56"/>
      <c r="E3" s="56"/>
    </row>
    <row r="4" spans="1:13" s="6" customFormat="1" ht="12.75">
      <c r="D4" s="56"/>
      <c r="E4" s="56"/>
    </row>
    <row r="5" spans="1:13" s="6" customFormat="1" ht="12.75">
      <c r="D5" s="56"/>
      <c r="E5" s="56"/>
    </row>
    <row r="6" spans="1:13" s="6" customFormat="1" ht="12.75">
      <c r="D6" s="56"/>
      <c r="E6" s="56"/>
    </row>
    <row r="7" spans="1:13" s="6" customFormat="1" ht="12.75">
      <c r="D7" s="56"/>
      <c r="E7" s="56"/>
    </row>
    <row r="8" spans="1:13" s="6" customFormat="1" ht="20.25" customHeight="1">
      <c r="B8" s="115" t="s">
        <v>75</v>
      </c>
      <c r="C8" s="115"/>
      <c r="D8" s="115"/>
      <c r="E8" s="115"/>
      <c r="F8" s="115"/>
      <c r="G8" s="115"/>
      <c r="H8" s="54"/>
    </row>
    <row r="9" spans="1:13" s="6" customFormat="1" ht="12.75">
      <c r="D9" s="56"/>
      <c r="E9" s="56"/>
    </row>
    <row r="10" spans="1:13" s="6" customFormat="1" ht="12.75">
      <c r="D10" s="56"/>
      <c r="E10" s="56"/>
    </row>
    <row r="11" spans="1:13" s="6" customFormat="1" ht="12.75">
      <c r="D11" s="56"/>
      <c r="E11" s="56"/>
    </row>
    <row r="12" spans="1:13" s="6" customFormat="1" ht="12.75">
      <c r="D12" s="56"/>
      <c r="E12" s="56"/>
    </row>
    <row r="13" spans="1:13" s="6" customFormat="1" ht="12.75">
      <c r="D13" s="56"/>
      <c r="E13" s="56"/>
    </row>
    <row r="14" spans="1:13" s="6" customFormat="1" ht="12.75">
      <c r="D14" s="56"/>
      <c r="E14" s="56"/>
    </row>
    <row r="15" spans="1:13" s="6" customFormat="1" ht="150" customHeight="1">
      <c r="A15" s="57"/>
      <c r="B15" s="116" t="s">
        <v>76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</row>
    <row r="16" spans="1:13" s="6" customFormat="1" ht="12.75">
      <c r="A16" s="57"/>
      <c r="B16" s="57"/>
      <c r="C16" s="57"/>
      <c r="D16" s="58"/>
      <c r="E16" s="58"/>
      <c r="F16" s="57"/>
      <c r="G16" s="57"/>
      <c r="H16" s="57"/>
    </row>
    <row r="17" spans="1:8" s="6" customFormat="1" ht="12.75">
      <c r="A17" s="57"/>
      <c r="B17" s="57"/>
      <c r="C17" s="57"/>
      <c r="D17" s="58"/>
      <c r="E17" s="58"/>
      <c r="F17" s="57"/>
      <c r="G17" s="57"/>
      <c r="H17" s="57"/>
    </row>
    <row r="18" spans="1:8" s="6" customFormat="1" ht="41.25" customHeight="1">
      <c r="A18" s="57"/>
      <c r="B18" s="117" t="s">
        <v>91</v>
      </c>
      <c r="C18" s="117"/>
      <c r="D18" s="117"/>
      <c r="E18" s="117"/>
      <c r="F18" s="117"/>
      <c r="G18" s="117"/>
      <c r="H18" s="59"/>
    </row>
    <row r="19" spans="1:8" s="6" customFormat="1" ht="48" customHeight="1">
      <c r="A19" s="57"/>
      <c r="B19" s="118"/>
      <c r="C19" s="118"/>
      <c r="D19" s="118"/>
      <c r="E19" s="118"/>
      <c r="F19" s="118"/>
      <c r="G19" s="118"/>
      <c r="H19" s="60"/>
    </row>
    <row r="20" spans="1:8" s="6" customFormat="1" ht="39.75" customHeight="1">
      <c r="D20" s="56"/>
      <c r="E20" s="56"/>
    </row>
    <row r="21" spans="1:8" s="6" customFormat="1" ht="39.75" customHeight="1">
      <c r="D21" s="56"/>
      <c r="E21" s="56"/>
    </row>
    <row r="22" spans="1:8" s="6" customFormat="1" ht="39.75" customHeight="1">
      <c r="D22" s="56"/>
      <c r="E22" s="56"/>
    </row>
    <row r="23" spans="1:8" s="6" customFormat="1" ht="39.75" customHeight="1">
      <c r="D23" s="56"/>
      <c r="E23" s="56"/>
    </row>
    <row r="24" spans="1:8" s="6" customFormat="1" ht="39.75" customHeight="1">
      <c r="D24" s="56"/>
      <c r="E24" s="56"/>
    </row>
    <row r="25" spans="1:8" s="6" customFormat="1" ht="39.75" customHeight="1">
      <c r="D25" s="56"/>
      <c r="E25" s="56"/>
    </row>
    <row r="26" spans="1:8" s="6" customFormat="1" ht="39.75" customHeight="1">
      <c r="D26" s="56"/>
      <c r="E26" s="56"/>
    </row>
    <row r="27" spans="1:8" s="6" customFormat="1" ht="39.75" customHeight="1">
      <c r="D27" s="56"/>
      <c r="E27" s="56"/>
    </row>
    <row r="28" spans="1:8" s="6" customFormat="1" ht="39.75" customHeight="1">
      <c r="D28" s="56"/>
      <c r="E28" s="56"/>
    </row>
    <row r="29" spans="1:8" s="6" customFormat="1" ht="39.75" customHeight="1">
      <c r="D29" s="56"/>
      <c r="E29" s="56"/>
    </row>
    <row r="30" spans="1:8" s="6" customFormat="1" ht="39.75" customHeight="1">
      <c r="D30" s="56"/>
      <c r="E30" s="56"/>
    </row>
    <row r="31" spans="1:8" s="6" customFormat="1" ht="39.75" customHeight="1">
      <c r="D31" s="56"/>
      <c r="E31" s="56"/>
    </row>
    <row r="32" spans="1:8" s="6" customFormat="1" ht="39.75" customHeight="1">
      <c r="A32" s="57"/>
      <c r="B32" s="57"/>
      <c r="C32" s="57"/>
      <c r="D32" s="58"/>
      <c r="E32" s="58"/>
      <c r="F32" s="57"/>
      <c r="G32" s="57"/>
    </row>
    <row r="33" spans="1:8" s="67" customFormat="1" ht="39.75" customHeight="1">
      <c r="D33" s="68"/>
      <c r="E33" s="68"/>
    </row>
    <row r="34" spans="1:8" s="6" customFormat="1" ht="27" customHeight="1">
      <c r="A34" s="57"/>
      <c r="B34" s="57"/>
      <c r="C34" s="57"/>
      <c r="D34" s="58"/>
      <c r="E34" s="58"/>
      <c r="F34" s="57"/>
      <c r="G34" s="57"/>
      <c r="H34" s="57"/>
    </row>
    <row r="35" spans="1:8" s="6" customFormat="1" ht="29.25" customHeight="1">
      <c r="A35" s="57"/>
      <c r="B35" s="119" t="s">
        <v>72</v>
      </c>
      <c r="C35" s="119"/>
      <c r="D35" s="119"/>
      <c r="E35" s="119"/>
      <c r="F35" s="119"/>
      <c r="G35" s="119"/>
      <c r="H35" s="57"/>
    </row>
    <row r="36" spans="1:8" ht="31.5" customHeight="1">
      <c r="A36" s="120" t="s">
        <v>53</v>
      </c>
      <c r="B36" s="120"/>
      <c r="C36" s="120"/>
      <c r="D36" s="120"/>
      <c r="E36" s="120"/>
      <c r="F36" s="120"/>
      <c r="G36" s="120"/>
      <c r="H36" s="55"/>
    </row>
    <row r="37" spans="1:8" ht="51" customHeight="1">
      <c r="A37" s="42" t="s">
        <v>33</v>
      </c>
      <c r="B37" s="121" t="s">
        <v>87</v>
      </c>
      <c r="C37" s="121"/>
      <c r="D37" s="121"/>
      <c r="E37" s="121"/>
      <c r="F37" s="121"/>
      <c r="G37" s="121"/>
      <c r="H37" s="52"/>
    </row>
    <row r="38" spans="1:8" ht="33.75" customHeight="1">
      <c r="A38" s="42" t="s">
        <v>34</v>
      </c>
      <c r="B38" s="122" t="s">
        <v>73</v>
      </c>
      <c r="C38" s="122"/>
      <c r="D38" s="122"/>
      <c r="E38" s="122"/>
      <c r="F38" s="122"/>
      <c r="G38" s="122"/>
      <c r="H38" s="53"/>
    </row>
    <row r="39" spans="1:8" ht="36.75" customHeight="1">
      <c r="A39" s="42" t="s">
        <v>36</v>
      </c>
      <c r="B39" s="122" t="s">
        <v>35</v>
      </c>
      <c r="C39" s="122"/>
      <c r="D39" s="122"/>
      <c r="E39" s="122"/>
      <c r="F39" s="122"/>
      <c r="G39" s="122"/>
      <c r="H39" s="53"/>
    </row>
    <row r="40" spans="1:8" ht="53.25" customHeight="1">
      <c r="A40" s="42" t="s">
        <v>37</v>
      </c>
      <c r="B40" s="122" t="s">
        <v>57</v>
      </c>
      <c r="C40" s="122"/>
      <c r="D40" s="122"/>
      <c r="E40" s="122"/>
      <c r="F40" s="122"/>
      <c r="G40" s="122"/>
      <c r="H40" s="53"/>
    </row>
    <row r="41" spans="1:8" ht="126.75" customHeight="1">
      <c r="A41" s="42" t="s">
        <v>38</v>
      </c>
      <c r="B41" s="122" t="s">
        <v>77</v>
      </c>
      <c r="C41" s="122"/>
      <c r="D41" s="122"/>
      <c r="E41" s="122"/>
      <c r="F41" s="122"/>
      <c r="G41" s="122"/>
      <c r="H41" s="53"/>
    </row>
    <row r="42" spans="1:8" ht="35.25" customHeight="1">
      <c r="A42" s="42" t="s">
        <v>39</v>
      </c>
      <c r="B42" s="122" t="s">
        <v>78</v>
      </c>
      <c r="C42" s="122"/>
      <c r="D42" s="122"/>
      <c r="E42" s="122"/>
      <c r="F42" s="122"/>
      <c r="G42" s="122"/>
      <c r="H42" s="53"/>
    </row>
    <row r="43" spans="1:8" ht="82.5" customHeight="1">
      <c r="A43" s="42" t="s">
        <v>40</v>
      </c>
      <c r="B43" s="122" t="s">
        <v>79</v>
      </c>
      <c r="C43" s="122"/>
      <c r="D43" s="122"/>
      <c r="E43" s="122"/>
      <c r="F43" s="122"/>
      <c r="G43" s="122"/>
      <c r="H43" s="53"/>
    </row>
    <row r="44" spans="1:8" ht="42" customHeight="1">
      <c r="A44" s="42" t="s">
        <v>41</v>
      </c>
      <c r="B44" s="122" t="s">
        <v>80</v>
      </c>
      <c r="C44" s="122"/>
      <c r="D44" s="122"/>
      <c r="E44" s="122"/>
      <c r="F44" s="122"/>
      <c r="G44" s="122"/>
      <c r="H44" s="53"/>
    </row>
    <row r="45" spans="1:8" ht="21" customHeight="1">
      <c r="A45" s="42" t="s">
        <v>42</v>
      </c>
      <c r="B45" s="122" t="s">
        <v>47</v>
      </c>
      <c r="C45" s="122"/>
      <c r="D45" s="122"/>
      <c r="E45" s="122"/>
      <c r="F45" s="122"/>
      <c r="G45" s="122"/>
      <c r="H45" s="53"/>
    </row>
    <row r="46" spans="1:8" s="6" customFormat="1" ht="21" customHeight="1">
      <c r="B46" s="114" t="s">
        <v>49</v>
      </c>
      <c r="C46" s="114"/>
      <c r="D46" s="114"/>
      <c r="E46" s="114"/>
      <c r="F46" s="114"/>
      <c r="G46" s="9"/>
      <c r="H46" s="9"/>
    </row>
    <row r="47" spans="1:8" s="6" customFormat="1" ht="21" customHeight="1">
      <c r="B47" s="114" t="s">
        <v>48</v>
      </c>
      <c r="C47" s="114"/>
      <c r="D47" s="114"/>
      <c r="E47" s="114"/>
      <c r="F47" s="114"/>
      <c r="G47" s="9"/>
      <c r="H47" s="9"/>
    </row>
    <row r="48" spans="1:8" s="6" customFormat="1" ht="21" customHeight="1">
      <c r="B48" s="114" t="s">
        <v>51</v>
      </c>
      <c r="C48" s="114"/>
      <c r="D48" s="114"/>
      <c r="E48" s="114"/>
      <c r="F48" s="114"/>
      <c r="G48" s="9"/>
      <c r="H48" s="9"/>
    </row>
    <row r="49" spans="1:14" s="6" customFormat="1" ht="21" customHeight="1">
      <c r="B49" s="114" t="s">
        <v>50</v>
      </c>
      <c r="C49" s="114"/>
      <c r="D49" s="114"/>
      <c r="E49" s="114"/>
      <c r="F49" s="114"/>
      <c r="G49" s="9"/>
      <c r="H49" s="9"/>
    </row>
    <row r="50" spans="1:14" s="6" customFormat="1" ht="21" customHeight="1">
      <c r="B50" s="114" t="s">
        <v>29</v>
      </c>
      <c r="C50" s="114"/>
      <c r="D50" s="114"/>
      <c r="E50" s="114"/>
      <c r="F50" s="114"/>
      <c r="G50" s="9"/>
      <c r="H50" s="9"/>
    </row>
    <row r="51" spans="1:14" s="6" customFormat="1" ht="21" customHeight="1">
      <c r="B51" s="114" t="s">
        <v>69</v>
      </c>
      <c r="C51" s="114"/>
      <c r="D51" s="114"/>
      <c r="E51" s="114"/>
      <c r="F51" s="114"/>
      <c r="G51" s="9"/>
      <c r="H51" s="9"/>
    </row>
    <row r="52" spans="1:14" s="6" customFormat="1" ht="21" customHeight="1">
      <c r="B52" s="114" t="s">
        <v>81</v>
      </c>
      <c r="C52" s="114"/>
      <c r="D52" s="114"/>
      <c r="E52" s="114"/>
      <c r="F52" s="114"/>
      <c r="G52" s="9"/>
      <c r="H52" s="9"/>
    </row>
    <row r="53" spans="1:14" s="6" customFormat="1" ht="21" customHeight="1">
      <c r="B53" s="51"/>
      <c r="C53" s="51"/>
      <c r="D53" s="51"/>
      <c r="E53" s="51"/>
      <c r="F53" s="51"/>
      <c r="G53" s="9"/>
      <c r="H53" s="9"/>
    </row>
    <row r="54" spans="1:14" s="6" customFormat="1" ht="21.75" customHeight="1">
      <c r="B54" s="7" t="s">
        <v>27</v>
      </c>
      <c r="C54" s="7"/>
      <c r="D54" s="7"/>
      <c r="E54" s="7"/>
      <c r="F54" s="9"/>
      <c r="G54" s="9"/>
      <c r="H54" s="9"/>
    </row>
    <row r="55" spans="1:14" s="6" customFormat="1" ht="21.75" customHeight="1">
      <c r="B55" s="8" t="s">
        <v>28</v>
      </c>
      <c r="C55" s="7"/>
      <c r="D55" s="7"/>
      <c r="E55" s="7"/>
      <c r="F55" s="9"/>
      <c r="G55" s="9"/>
      <c r="H55" s="9"/>
    </row>
    <row r="56" spans="1:14" s="6" customFormat="1" ht="21.75" customHeight="1">
      <c r="B56" s="8" t="s">
        <v>52</v>
      </c>
      <c r="C56" s="8"/>
      <c r="D56" s="9"/>
      <c r="E56" s="9"/>
      <c r="F56" s="9"/>
      <c r="G56" s="9"/>
      <c r="H56" s="9"/>
    </row>
    <row r="57" spans="1:14" ht="31.5" customHeight="1">
      <c r="A57" s="88" t="s">
        <v>54</v>
      </c>
      <c r="B57" s="88"/>
      <c r="C57" s="88"/>
      <c r="D57" s="88"/>
      <c r="E57" s="88"/>
      <c r="F57" s="88"/>
      <c r="G57" s="88"/>
      <c r="H57" s="88"/>
      <c r="I57" s="13"/>
    </row>
    <row r="58" spans="1:14" ht="30.75" customHeight="1">
      <c r="A58" s="89" t="s">
        <v>0</v>
      </c>
      <c r="B58" s="90"/>
      <c r="C58" s="5" t="s">
        <v>70</v>
      </c>
      <c r="D58" s="112" t="s">
        <v>82</v>
      </c>
      <c r="E58" s="112"/>
      <c r="F58" s="112"/>
      <c r="G58" s="112"/>
      <c r="H58" s="113"/>
      <c r="I58" s="13"/>
    </row>
    <row r="59" spans="1:14" ht="33.75" customHeight="1">
      <c r="A59" s="91"/>
      <c r="B59" s="92"/>
      <c r="C59" s="79" t="s">
        <v>61</v>
      </c>
      <c r="D59" s="79" t="s">
        <v>58</v>
      </c>
      <c r="E59" s="79" t="s">
        <v>61</v>
      </c>
      <c r="F59" s="79" t="s">
        <v>65</v>
      </c>
      <c r="G59" s="81" t="s">
        <v>24</v>
      </c>
      <c r="H59" s="82"/>
      <c r="I59" s="13"/>
    </row>
    <row r="60" spans="1:14" ht="66.75" customHeight="1">
      <c r="A60" s="93"/>
      <c r="B60" s="94"/>
      <c r="C60" s="80"/>
      <c r="D60" s="80"/>
      <c r="E60" s="80"/>
      <c r="F60" s="80"/>
      <c r="G60" s="1" t="s">
        <v>83</v>
      </c>
      <c r="H60" s="1" t="s">
        <v>84</v>
      </c>
      <c r="I60" s="13"/>
    </row>
    <row r="61" spans="1:14" ht="30.75" customHeight="1">
      <c r="A61" s="108" t="s">
        <v>21</v>
      </c>
      <c r="B61" s="109"/>
      <c r="C61" s="11">
        <v>970001</v>
      </c>
      <c r="D61" s="66">
        <v>961657</v>
      </c>
      <c r="E61" s="66">
        <v>961572</v>
      </c>
      <c r="F61" s="66">
        <v>962853</v>
      </c>
      <c r="G61" s="23">
        <f>E61/D61-1</f>
        <v>-8.8389103391373069E-5</v>
      </c>
      <c r="H61" s="24">
        <f>E61/C61-1</f>
        <v>-8.6896817632147183E-3</v>
      </c>
      <c r="I61" s="13"/>
      <c r="L61" s="13"/>
      <c r="N61" s="26"/>
    </row>
    <row r="62" spans="1:14" ht="30.75" customHeight="1">
      <c r="A62" s="86" t="s">
        <v>74</v>
      </c>
      <c r="B62" s="87"/>
      <c r="C62" s="17">
        <v>2072164543.28</v>
      </c>
      <c r="D62" s="40">
        <v>2181588345.4400001</v>
      </c>
      <c r="E62" s="40">
        <v>2262610974.5999999</v>
      </c>
      <c r="F62" s="62">
        <v>10742077838.630001</v>
      </c>
      <c r="G62" s="25">
        <f>E62/D62-1</f>
        <v>3.7139284012657647E-2</v>
      </c>
      <c r="H62" s="22">
        <f>E62/C62-1</f>
        <v>9.1907002239573599E-2</v>
      </c>
      <c r="I62" s="13"/>
      <c r="L62" s="13"/>
    </row>
    <row r="63" spans="1:14" ht="30.75" customHeight="1">
      <c r="A63" s="111"/>
      <c r="B63" s="111"/>
      <c r="C63" s="111"/>
      <c r="D63" s="111"/>
      <c r="E63" s="111"/>
      <c r="F63" s="111"/>
      <c r="G63" s="111"/>
      <c r="H63" s="111"/>
      <c r="I63" s="13"/>
    </row>
    <row r="64" spans="1:14" ht="27" customHeight="1">
      <c r="A64" s="43"/>
      <c r="B64" s="43"/>
      <c r="C64" s="27"/>
      <c r="D64" s="27"/>
      <c r="E64" s="27"/>
      <c r="F64" s="27"/>
      <c r="G64" s="28"/>
      <c r="H64" s="28"/>
      <c r="I64" s="13"/>
    </row>
    <row r="65" spans="1:11" ht="32.25" customHeight="1">
      <c r="A65" s="88" t="s">
        <v>45</v>
      </c>
      <c r="B65" s="88"/>
      <c r="C65" s="88"/>
      <c r="D65" s="88"/>
      <c r="E65" s="88"/>
      <c r="F65" s="88"/>
      <c r="G65" s="88"/>
      <c r="H65" s="88"/>
      <c r="I65" s="13"/>
    </row>
    <row r="66" spans="1:11" ht="30" customHeight="1">
      <c r="A66" s="89" t="s">
        <v>0</v>
      </c>
      <c r="B66" s="90"/>
      <c r="C66" s="50" t="str">
        <f>C58</f>
        <v>2024 rok</v>
      </c>
      <c r="D66" s="95" t="str">
        <f>D58</f>
        <v>2025 rok</v>
      </c>
      <c r="E66" s="96"/>
      <c r="F66" s="96"/>
      <c r="G66" s="96"/>
      <c r="H66" s="97"/>
      <c r="I66" s="13"/>
    </row>
    <row r="67" spans="1:11" ht="30" customHeight="1">
      <c r="A67" s="91"/>
      <c r="B67" s="92"/>
      <c r="C67" s="79" t="str">
        <f>C59</f>
        <v>maj</v>
      </c>
      <c r="D67" s="79" t="str">
        <f t="shared" ref="D67:F67" si="0">D59</f>
        <v>kwiecień</v>
      </c>
      <c r="E67" s="79" t="str">
        <f t="shared" si="0"/>
        <v>maj</v>
      </c>
      <c r="F67" s="79" t="str">
        <f t="shared" si="0"/>
        <v>Narastajaco styczeń-maj</v>
      </c>
      <c r="G67" s="81" t="s">
        <v>24</v>
      </c>
      <c r="H67" s="82"/>
      <c r="I67" s="13"/>
    </row>
    <row r="68" spans="1:11" ht="73.5" customHeight="1">
      <c r="A68" s="93"/>
      <c r="B68" s="94"/>
      <c r="C68" s="80"/>
      <c r="D68" s="80"/>
      <c r="E68" s="80"/>
      <c r="F68" s="80"/>
      <c r="G68" s="10" t="str">
        <f>G60</f>
        <v>maja 
2025 r. 
z kwietniem
2025 r.</v>
      </c>
      <c r="H68" s="10" t="str">
        <f>H60</f>
        <v>maja 
2025 r. 
z majem
2024 r.</v>
      </c>
      <c r="I68" s="13"/>
    </row>
    <row r="69" spans="1:11" ht="30" customHeight="1">
      <c r="A69" s="108" t="s">
        <v>19</v>
      </c>
      <c r="B69" s="109"/>
      <c r="C69" s="11">
        <v>968579</v>
      </c>
      <c r="D69" s="66">
        <v>960202</v>
      </c>
      <c r="E69" s="66">
        <v>960123</v>
      </c>
      <c r="F69" s="66">
        <v>961402</v>
      </c>
      <c r="G69" s="12">
        <f>E69/D69-1</f>
        <v>-8.2274354771150193E-5</v>
      </c>
      <c r="H69" s="3">
        <f>E69/C69-1</f>
        <v>-8.7303152349988977E-3</v>
      </c>
      <c r="I69" s="13"/>
      <c r="J69" s="14"/>
      <c r="K69" s="13"/>
    </row>
    <row r="70" spans="1:11" ht="31.5" customHeight="1">
      <c r="A70" s="69" t="s">
        <v>25</v>
      </c>
      <c r="B70" s="70"/>
      <c r="C70" s="15">
        <v>1945688237.72</v>
      </c>
      <c r="D70" s="40">
        <v>2049554229.8100004</v>
      </c>
      <c r="E70" s="40">
        <v>2034684313.0599995</v>
      </c>
      <c r="F70" s="40">
        <v>9995931501.4399986</v>
      </c>
      <c r="G70" s="12">
        <f t="shared" ref="G70:G71" si="1">E70/D70-1</f>
        <v>-7.2551955609291285E-3</v>
      </c>
      <c r="H70" s="3">
        <f t="shared" ref="H70:H71" si="2">E70/C70-1</f>
        <v>4.5740151795483408E-2</v>
      </c>
      <c r="I70" s="13"/>
      <c r="K70" s="16"/>
    </row>
    <row r="71" spans="1:11" ht="31.5" customHeight="1">
      <c r="A71" s="86" t="s">
        <v>10</v>
      </c>
      <c r="B71" s="87"/>
      <c r="C71" s="17">
        <f>ROUND(C70/C69,2)</f>
        <v>2008.81</v>
      </c>
      <c r="D71" s="17">
        <f>ROUND(D70/D69,2)</f>
        <v>2134.5</v>
      </c>
      <c r="E71" s="17">
        <f>ROUND(E70/E69,2)</f>
        <v>2119.19</v>
      </c>
      <c r="F71" s="62">
        <f>ROUND(F70/F69,2)/5</f>
        <v>2079.4479999999999</v>
      </c>
      <c r="G71" s="18">
        <f t="shared" si="1"/>
        <v>-7.1726399625204884E-3</v>
      </c>
      <c r="H71" s="4">
        <f t="shared" si="2"/>
        <v>5.4947954261478138E-2</v>
      </c>
      <c r="I71" s="13"/>
      <c r="K71" s="19"/>
    </row>
    <row r="72" spans="1:11" ht="45" customHeight="1">
      <c r="A72" s="110" t="s">
        <v>56</v>
      </c>
      <c r="B72" s="110"/>
      <c r="C72" s="110"/>
      <c r="D72" s="110"/>
      <c r="E72" s="110"/>
      <c r="F72" s="110"/>
      <c r="G72" s="110"/>
      <c r="H72" s="110"/>
      <c r="I72" s="13"/>
    </row>
    <row r="73" spans="1:11" ht="27" customHeight="1">
      <c r="A73" s="44"/>
      <c r="B73" s="44"/>
      <c r="C73" s="44"/>
      <c r="D73" s="44"/>
      <c r="E73" s="44"/>
      <c r="F73" s="44"/>
      <c r="G73" s="44"/>
      <c r="H73" s="44"/>
      <c r="I73" s="13"/>
    </row>
    <row r="74" spans="1:11" ht="31.5" customHeight="1">
      <c r="A74" s="88" t="s">
        <v>59</v>
      </c>
      <c r="B74" s="88"/>
      <c r="C74" s="88"/>
      <c r="D74" s="88"/>
      <c r="E74" s="88"/>
      <c r="F74" s="88"/>
      <c r="G74" s="88"/>
      <c r="H74" s="88"/>
      <c r="I74" s="13"/>
    </row>
    <row r="75" spans="1:11" ht="30" customHeight="1">
      <c r="A75" s="89" t="s">
        <v>0</v>
      </c>
      <c r="B75" s="90"/>
      <c r="C75" s="50" t="str">
        <f>C66</f>
        <v>2024 rok</v>
      </c>
      <c r="D75" s="96" t="str">
        <f>D66</f>
        <v>2025 rok</v>
      </c>
      <c r="E75" s="96"/>
      <c r="F75" s="96"/>
      <c r="G75" s="96"/>
      <c r="H75" s="97"/>
      <c r="I75" s="13"/>
      <c r="K75" s="20"/>
    </row>
    <row r="76" spans="1:11" ht="30" customHeight="1">
      <c r="A76" s="91"/>
      <c r="B76" s="92"/>
      <c r="C76" s="79" t="str">
        <f>C67</f>
        <v>maj</v>
      </c>
      <c r="D76" s="79" t="str">
        <f t="shared" ref="D76:F76" si="3">D67</f>
        <v>kwiecień</v>
      </c>
      <c r="E76" s="79" t="str">
        <f t="shared" si="3"/>
        <v>maj</v>
      </c>
      <c r="F76" s="79" t="str">
        <f t="shared" si="3"/>
        <v>Narastajaco styczeń-maj</v>
      </c>
      <c r="G76" s="81" t="s">
        <v>24</v>
      </c>
      <c r="H76" s="82"/>
      <c r="I76" s="13"/>
      <c r="K76" s="20"/>
    </row>
    <row r="77" spans="1:11" ht="65.25" customHeight="1">
      <c r="A77" s="93"/>
      <c r="B77" s="94"/>
      <c r="C77" s="80"/>
      <c r="D77" s="80"/>
      <c r="E77" s="80"/>
      <c r="F77" s="80"/>
      <c r="G77" s="10" t="str">
        <f>G68</f>
        <v>maja 
2025 r. 
z kwietniem
2025 r.</v>
      </c>
      <c r="H77" s="10" t="str">
        <f>H68</f>
        <v>maja 
2025 r. 
z majem
2024 r.</v>
      </c>
      <c r="I77" s="13"/>
    </row>
    <row r="78" spans="1:11" ht="25.5" customHeight="1">
      <c r="A78" s="69" t="s">
        <v>11</v>
      </c>
      <c r="B78" s="70"/>
      <c r="C78" s="11">
        <v>3171</v>
      </c>
      <c r="D78" s="11">
        <v>3287</v>
      </c>
      <c r="E78" s="11">
        <v>3210</v>
      </c>
      <c r="F78" s="11">
        <v>17806</v>
      </c>
      <c r="G78" s="12">
        <f>E78/D78-1</f>
        <v>-2.3425616063279531E-2</v>
      </c>
      <c r="H78" s="12">
        <f>E78/C78-1</f>
        <v>1.2298959318826963E-2</v>
      </c>
      <c r="I78" s="13"/>
      <c r="J78" s="20"/>
      <c r="K78" s="20"/>
    </row>
    <row r="79" spans="1:11" ht="25.5" customHeight="1">
      <c r="A79" s="69" t="s">
        <v>22</v>
      </c>
      <c r="B79" s="70"/>
      <c r="C79" s="15">
        <v>12684000.140000001</v>
      </c>
      <c r="D79" s="15">
        <v>13145720</v>
      </c>
      <c r="E79" s="40">
        <v>12839999.640000001</v>
      </c>
      <c r="F79" s="40">
        <v>71217894.460000008</v>
      </c>
      <c r="G79" s="12">
        <f t="shared" ref="G79:G80" si="4">E79/D79-1</f>
        <v>-2.3256265917728336E-2</v>
      </c>
      <c r="H79" s="12">
        <f t="shared" ref="H79" si="5">E79/C79-1</f>
        <v>1.2298919763335858E-2</v>
      </c>
      <c r="I79" s="13"/>
      <c r="J79" s="20"/>
    </row>
    <row r="80" spans="1:11" ht="25.5" customHeight="1">
      <c r="A80" s="86" t="s">
        <v>88</v>
      </c>
      <c r="B80" s="87"/>
      <c r="C80" s="21">
        <f t="shared" ref="C80" si="6">ROUND(C79/C78,2)</f>
        <v>4000</v>
      </c>
      <c r="D80" s="21">
        <v>4000</v>
      </c>
      <c r="E80" s="21">
        <f>ROUND(E79/E78,2)</f>
        <v>4000</v>
      </c>
      <c r="F80" s="21">
        <v>4000</v>
      </c>
      <c r="G80" s="18">
        <f t="shared" si="4"/>
        <v>0</v>
      </c>
      <c r="H80" s="22">
        <f>E80/C80-1</f>
        <v>0</v>
      </c>
      <c r="I80" s="13"/>
      <c r="J80" s="20"/>
    </row>
    <row r="81" spans="1:10" ht="25.5" customHeight="1">
      <c r="A81" s="45"/>
      <c r="B81" s="45"/>
      <c r="C81" s="46"/>
      <c r="D81" s="46"/>
      <c r="E81" s="46"/>
      <c r="F81" s="46"/>
      <c r="G81" s="47"/>
      <c r="H81" s="47"/>
      <c r="I81" s="13"/>
      <c r="J81" s="20"/>
    </row>
    <row r="82" spans="1:10" ht="31.5" customHeight="1">
      <c r="A82" s="88" t="s">
        <v>46</v>
      </c>
      <c r="B82" s="88"/>
      <c r="C82" s="88"/>
      <c r="D82" s="88"/>
      <c r="E82" s="88"/>
      <c r="F82" s="88"/>
      <c r="G82" s="88"/>
      <c r="H82" s="88"/>
      <c r="I82" s="13"/>
    </row>
    <row r="83" spans="1:10" ht="30" customHeight="1">
      <c r="A83" s="89" t="s">
        <v>0</v>
      </c>
      <c r="B83" s="90"/>
      <c r="C83" s="50" t="str">
        <f>C75</f>
        <v>2024 rok</v>
      </c>
      <c r="D83" s="96" t="str">
        <f>D75</f>
        <v>2025 rok</v>
      </c>
      <c r="E83" s="96"/>
      <c r="F83" s="96"/>
      <c r="G83" s="96"/>
      <c r="H83" s="97"/>
      <c r="I83" s="13"/>
    </row>
    <row r="84" spans="1:10" ht="37.5" customHeight="1">
      <c r="A84" s="91"/>
      <c r="B84" s="92"/>
      <c r="C84" s="79" t="str">
        <f>C76</f>
        <v>maj</v>
      </c>
      <c r="D84" s="79" t="str">
        <f t="shared" ref="D84:F84" si="7">D76</f>
        <v>kwiecień</v>
      </c>
      <c r="E84" s="79" t="str">
        <f t="shared" si="7"/>
        <v>maj</v>
      </c>
      <c r="F84" s="79" t="str">
        <f t="shared" si="7"/>
        <v>Narastajaco styczeń-maj</v>
      </c>
      <c r="G84" s="81" t="s">
        <v>24</v>
      </c>
      <c r="H84" s="82"/>
      <c r="I84" s="13"/>
    </row>
    <row r="85" spans="1:10" ht="66" customHeight="1">
      <c r="A85" s="93"/>
      <c r="B85" s="94"/>
      <c r="C85" s="80"/>
      <c r="D85" s="80"/>
      <c r="E85" s="80"/>
      <c r="F85" s="80"/>
      <c r="G85" s="10" t="str">
        <f>G77</f>
        <v>maja 
2025 r. 
z kwietniem
2025 r.</v>
      </c>
      <c r="H85" s="10" t="str">
        <f>H77</f>
        <v>maja 
2025 r. 
z majem
2024 r.</v>
      </c>
      <c r="I85" s="13"/>
    </row>
    <row r="86" spans="1:10" ht="25.5" customHeight="1">
      <c r="A86" s="108" t="s">
        <v>14</v>
      </c>
      <c r="B86" s="109"/>
      <c r="C86" s="11">
        <v>8896</v>
      </c>
      <c r="D86" s="11">
        <v>7698</v>
      </c>
      <c r="E86" s="11">
        <v>7658</v>
      </c>
      <c r="F86" s="11">
        <v>39102</v>
      </c>
      <c r="G86" s="23">
        <f>E86/D86-1</f>
        <v>-5.196154845414358E-3</v>
      </c>
      <c r="H86" s="24">
        <f>E86/C86-1</f>
        <v>-0.1391636690647482</v>
      </c>
      <c r="I86" s="13"/>
    </row>
    <row r="87" spans="1:10" ht="25.5" customHeight="1">
      <c r="A87" s="69" t="s">
        <v>22</v>
      </c>
      <c r="B87" s="70"/>
      <c r="C87" s="15">
        <v>8830170.2100000009</v>
      </c>
      <c r="D87" s="15">
        <v>7658265.21</v>
      </c>
      <c r="E87" s="15">
        <v>7565377.3300000001</v>
      </c>
      <c r="F87" s="15">
        <v>39110582.82</v>
      </c>
      <c r="G87" s="23">
        <f t="shared" ref="G87:G88" si="8">E87/D87-1</f>
        <v>-1.2129102016303794E-2</v>
      </c>
      <c r="H87" s="24">
        <f t="shared" ref="H87:H88" si="9">E87/C87-1</f>
        <v>-0.1432353907026217</v>
      </c>
      <c r="I87" s="13"/>
    </row>
    <row r="88" spans="1:10" ht="25.5" customHeight="1">
      <c r="A88" s="86" t="s">
        <v>88</v>
      </c>
      <c r="B88" s="87"/>
      <c r="C88" s="17">
        <v>1000</v>
      </c>
      <c r="D88" s="17">
        <v>1000</v>
      </c>
      <c r="E88" s="17">
        <v>1000</v>
      </c>
      <c r="F88" s="17">
        <v>1000</v>
      </c>
      <c r="G88" s="25">
        <f t="shared" si="8"/>
        <v>0</v>
      </c>
      <c r="H88" s="22">
        <f t="shared" si="9"/>
        <v>0</v>
      </c>
      <c r="I88" s="13"/>
    </row>
    <row r="89" spans="1:10" ht="27" customHeight="1">
      <c r="I89" s="13"/>
    </row>
    <row r="90" spans="1:10" ht="31.5" customHeight="1">
      <c r="A90" s="88" t="s">
        <v>30</v>
      </c>
      <c r="B90" s="88"/>
      <c r="C90" s="88"/>
      <c r="D90" s="88"/>
      <c r="E90" s="88"/>
      <c r="F90" s="88"/>
      <c r="G90" s="88"/>
      <c r="H90" s="88"/>
      <c r="I90" s="13"/>
    </row>
    <row r="91" spans="1:10" ht="30" customHeight="1">
      <c r="A91" s="89" t="s">
        <v>0</v>
      </c>
      <c r="B91" s="90"/>
      <c r="C91" s="50" t="str">
        <f>C83</f>
        <v>2024 rok</v>
      </c>
      <c r="D91" s="96" t="str">
        <f>D83</f>
        <v>2025 rok</v>
      </c>
      <c r="E91" s="96"/>
      <c r="F91" s="96"/>
      <c r="G91" s="96"/>
      <c r="H91" s="97"/>
      <c r="I91" s="13"/>
    </row>
    <row r="92" spans="1:10" ht="39.75" customHeight="1">
      <c r="A92" s="91"/>
      <c r="B92" s="92"/>
      <c r="C92" s="79" t="str">
        <f>C84</f>
        <v>maj</v>
      </c>
      <c r="D92" s="79" t="str">
        <f t="shared" ref="D92:F92" si="10">D84</f>
        <v>kwiecień</v>
      </c>
      <c r="E92" s="79" t="str">
        <f t="shared" si="10"/>
        <v>maj</v>
      </c>
      <c r="F92" s="79" t="str">
        <f t="shared" si="10"/>
        <v>Narastajaco styczeń-maj</v>
      </c>
      <c r="G92" s="81" t="s">
        <v>24</v>
      </c>
      <c r="H92" s="82"/>
      <c r="I92" s="13"/>
    </row>
    <row r="93" spans="1:10" ht="57" customHeight="1">
      <c r="A93" s="93"/>
      <c r="B93" s="94"/>
      <c r="C93" s="80"/>
      <c r="D93" s="80"/>
      <c r="E93" s="80"/>
      <c r="F93" s="80"/>
      <c r="G93" s="10" t="str">
        <f>G85</f>
        <v>maja 
2025 r. 
z kwietniem
2025 r.</v>
      </c>
      <c r="H93" s="10" t="str">
        <f>H85</f>
        <v>maja 
2025 r. 
z majem
2024 r.</v>
      </c>
      <c r="I93" s="13"/>
    </row>
    <row r="94" spans="1:10" ht="15.75">
      <c r="A94" s="105" t="s">
        <v>23</v>
      </c>
      <c r="B94" s="106"/>
      <c r="C94" s="106"/>
      <c r="D94" s="106"/>
      <c r="E94" s="106"/>
      <c r="F94" s="106"/>
      <c r="G94" s="106"/>
      <c r="H94" s="107"/>
      <c r="I94" s="13"/>
    </row>
    <row r="95" spans="1:10" ht="21" customHeight="1">
      <c r="A95" s="69" t="s">
        <v>3</v>
      </c>
      <c r="B95" s="70"/>
      <c r="C95" s="11">
        <v>777</v>
      </c>
      <c r="D95" s="11">
        <v>697</v>
      </c>
      <c r="E95" s="11">
        <v>649</v>
      </c>
      <c r="F95" s="11">
        <v>3173</v>
      </c>
      <c r="G95" s="23">
        <f t="shared" ref="G95:G97" si="11">E95/D95-1</f>
        <v>-6.8866571018651346E-2</v>
      </c>
      <c r="H95" s="24">
        <f t="shared" ref="H95:H96" si="12">E95/C95-1</f>
        <v>-0.1647361647361647</v>
      </c>
      <c r="I95" s="13"/>
    </row>
    <row r="96" spans="1:10" ht="21" customHeight="1">
      <c r="A96" s="69" t="s">
        <v>20</v>
      </c>
      <c r="B96" s="70"/>
      <c r="C96" s="15">
        <v>5857029</v>
      </c>
      <c r="D96" s="15">
        <v>7791872</v>
      </c>
      <c r="E96" s="15">
        <v>7134789</v>
      </c>
      <c r="F96" s="15">
        <v>35439552</v>
      </c>
      <c r="G96" s="23">
        <f t="shared" si="11"/>
        <v>-8.4329285696684964E-2</v>
      </c>
      <c r="H96" s="24">
        <f t="shared" si="12"/>
        <v>0.21815838712767177</v>
      </c>
      <c r="I96" s="13"/>
    </row>
    <row r="97" spans="1:14" ht="21" customHeight="1">
      <c r="A97" s="69" t="s">
        <v>1</v>
      </c>
      <c r="B97" s="70"/>
      <c r="C97" s="15">
        <f t="shared" ref="C97" si="13">ROUND(C96/C95,2)</f>
        <v>7538</v>
      </c>
      <c r="D97" s="15">
        <f>ROUND(D96/D95,2)</f>
        <v>11179.16</v>
      </c>
      <c r="E97" s="15">
        <f>ROUND(E96/E95,2)</f>
        <v>10993.51</v>
      </c>
      <c r="F97" s="15">
        <f>ROUND(F96/F95,2)</f>
        <v>11169.1</v>
      </c>
      <c r="G97" s="23">
        <f t="shared" si="11"/>
        <v>-1.6606793354777993E-2</v>
      </c>
      <c r="H97" s="24">
        <f>E97/C97-1</f>
        <v>0.45841204563544702</v>
      </c>
      <c r="I97" s="13"/>
    </row>
    <row r="98" spans="1:14" ht="21" customHeight="1">
      <c r="A98" s="73" t="s">
        <v>7</v>
      </c>
      <c r="B98" s="74"/>
      <c r="C98" s="74"/>
      <c r="D98" s="74"/>
      <c r="E98" s="74"/>
      <c r="F98" s="74"/>
      <c r="G98" s="74"/>
      <c r="H98" s="75"/>
      <c r="I98" s="13"/>
    </row>
    <row r="99" spans="1:14" ht="21" customHeight="1">
      <c r="A99" s="69" t="s">
        <v>8</v>
      </c>
      <c r="B99" s="70"/>
      <c r="C99" s="11">
        <v>2088627</v>
      </c>
      <c r="D99" s="66">
        <v>2145063</v>
      </c>
      <c r="E99" s="66">
        <v>1988864</v>
      </c>
      <c r="F99" s="66">
        <v>9969477</v>
      </c>
      <c r="G99" s="23">
        <f t="shared" ref="G99:G101" si="14">E99/D99-1</f>
        <v>-7.2817907912261837E-2</v>
      </c>
      <c r="H99" s="24">
        <f t="shared" ref="H99:H101" si="15">E99/C99-1</f>
        <v>-4.7764871372437456E-2</v>
      </c>
      <c r="I99" s="13"/>
    </row>
    <row r="100" spans="1:14" ht="21" customHeight="1">
      <c r="A100" s="69" t="s">
        <v>22</v>
      </c>
      <c r="B100" s="70"/>
      <c r="C100" s="15">
        <v>41772615</v>
      </c>
      <c r="D100" s="15">
        <v>53585290</v>
      </c>
      <c r="E100" s="15">
        <v>49711753</v>
      </c>
      <c r="F100" s="15">
        <v>244990957</v>
      </c>
      <c r="G100" s="23">
        <f t="shared" si="14"/>
        <v>-7.2287319896934377E-2</v>
      </c>
      <c r="H100" s="24">
        <f t="shared" si="15"/>
        <v>0.19005604509078489</v>
      </c>
      <c r="I100" s="13"/>
      <c r="J100" s="20"/>
    </row>
    <row r="101" spans="1:14" ht="21" customHeight="1">
      <c r="A101" s="86" t="s">
        <v>9</v>
      </c>
      <c r="B101" s="87"/>
      <c r="C101" s="17">
        <f t="shared" ref="C101" si="16">ROUND(C100/C99,2)</f>
        <v>20</v>
      </c>
      <c r="D101" s="17">
        <v>25</v>
      </c>
      <c r="E101" s="17">
        <v>25</v>
      </c>
      <c r="F101" s="17">
        <v>25</v>
      </c>
      <c r="G101" s="25">
        <f t="shared" si="14"/>
        <v>0</v>
      </c>
      <c r="H101" s="22">
        <f t="shared" si="15"/>
        <v>0.25</v>
      </c>
      <c r="I101" s="13"/>
      <c r="J101" s="20"/>
      <c r="K101" s="2"/>
    </row>
    <row r="102" spans="1:14" ht="27.75" customHeight="1">
      <c r="A102" s="48"/>
      <c r="B102" s="48"/>
      <c r="C102" s="49"/>
      <c r="D102" s="49"/>
      <c r="E102" s="49"/>
      <c r="F102" s="49"/>
      <c r="G102" s="41"/>
      <c r="H102" s="47"/>
      <c r="I102" s="13"/>
      <c r="J102" s="20"/>
      <c r="K102" s="2"/>
    </row>
    <row r="103" spans="1:14" ht="35.25" customHeight="1">
      <c r="A103" s="104" t="s">
        <v>63</v>
      </c>
      <c r="B103" s="104"/>
      <c r="C103" s="104"/>
      <c r="D103" s="104"/>
      <c r="E103" s="104"/>
      <c r="F103" s="104"/>
      <c r="G103" s="104"/>
      <c r="H103" s="104"/>
      <c r="I103" s="13"/>
    </row>
    <row r="104" spans="1:14" ht="30" customHeight="1">
      <c r="A104" s="89" t="s">
        <v>0</v>
      </c>
      <c r="B104" s="90"/>
      <c r="C104" s="50" t="str">
        <f>C91</f>
        <v>2024 rok</v>
      </c>
      <c r="D104" s="96" t="str">
        <f>D91</f>
        <v>2025 rok</v>
      </c>
      <c r="E104" s="96"/>
      <c r="F104" s="96"/>
      <c r="G104" s="96"/>
      <c r="H104" s="97"/>
      <c r="I104" s="13"/>
    </row>
    <row r="105" spans="1:14" ht="33" customHeight="1">
      <c r="A105" s="91"/>
      <c r="B105" s="92"/>
      <c r="C105" s="79" t="str">
        <f>C92</f>
        <v>maj</v>
      </c>
      <c r="D105" s="79" t="str">
        <f t="shared" ref="D105:F105" si="17">D92</f>
        <v>kwiecień</v>
      </c>
      <c r="E105" s="79" t="str">
        <f t="shared" si="17"/>
        <v>maj</v>
      </c>
      <c r="F105" s="79" t="str">
        <f t="shared" si="17"/>
        <v>Narastajaco styczeń-maj</v>
      </c>
      <c r="G105" s="81" t="s">
        <v>24</v>
      </c>
      <c r="H105" s="82"/>
      <c r="I105" s="13"/>
    </row>
    <row r="106" spans="1:14" ht="65.25" customHeight="1">
      <c r="A106" s="93"/>
      <c r="B106" s="94"/>
      <c r="C106" s="80"/>
      <c r="D106" s="80"/>
      <c r="E106" s="80"/>
      <c r="F106" s="80"/>
      <c r="G106" s="10" t="str">
        <f>G93</f>
        <v>maja 
2025 r. 
z kwietniem
2025 r.</v>
      </c>
      <c r="H106" s="10" t="str">
        <f>H93</f>
        <v>maja 
2025 r. 
z majem
2024 r.</v>
      </c>
      <c r="I106" s="13"/>
    </row>
    <row r="107" spans="1:14" ht="30" customHeight="1">
      <c r="A107" s="98" t="s">
        <v>55</v>
      </c>
      <c r="B107" s="99"/>
      <c r="C107" s="29">
        <f>SUM(C108:C111)</f>
        <v>334039239.28000003</v>
      </c>
      <c r="D107" s="61">
        <f>SUM(D108:D111)</f>
        <v>467645325.13999999</v>
      </c>
      <c r="E107" s="61">
        <f>SUM(E108:E111)</f>
        <v>352115836.94</v>
      </c>
      <c r="F107" s="61">
        <f>SUM(F108:F111)</f>
        <v>1828265373.05</v>
      </c>
      <c r="G107" s="23">
        <f>E107/D107-1</f>
        <v>-0.24704510446119332</v>
      </c>
      <c r="H107" s="24">
        <f>E107/C107-1</f>
        <v>5.411519227191075E-2</v>
      </c>
      <c r="I107" s="13"/>
    </row>
    <row r="108" spans="1:14" ht="30" customHeight="1">
      <c r="A108" s="69" t="s">
        <v>62</v>
      </c>
      <c r="B108" s="70"/>
      <c r="C108" s="29">
        <v>172892727</v>
      </c>
      <c r="D108" s="61">
        <v>306040464</v>
      </c>
      <c r="E108" s="61">
        <v>190081794</v>
      </c>
      <c r="F108" s="61">
        <v>1020087090</v>
      </c>
      <c r="G108" s="23">
        <f t="shared" ref="G108:G111" si="18">E108/D108-1</f>
        <v>-0.37889979803455009</v>
      </c>
      <c r="H108" s="24">
        <f t="shared" ref="H108:H111" si="19">E108/C108-1</f>
        <v>9.9420416915513066E-2</v>
      </c>
      <c r="I108" s="13"/>
      <c r="J108" s="30"/>
      <c r="K108" s="31"/>
      <c r="L108" s="20"/>
      <c r="M108" s="20"/>
      <c r="N108" s="20"/>
    </row>
    <row r="109" spans="1:14" ht="30" customHeight="1">
      <c r="A109" s="69" t="s">
        <v>85</v>
      </c>
      <c r="B109" s="70"/>
      <c r="C109" s="15">
        <v>155167000</v>
      </c>
      <c r="D109" s="40">
        <v>155167000</v>
      </c>
      <c r="E109" s="40">
        <v>155167000</v>
      </c>
      <c r="F109" s="40">
        <v>775835000</v>
      </c>
      <c r="G109" s="23">
        <f>E109/D109-1</f>
        <v>0</v>
      </c>
      <c r="H109" s="24">
        <f>E109/C109-1</f>
        <v>0</v>
      </c>
      <c r="I109" s="13"/>
      <c r="J109" s="30"/>
      <c r="K109" s="31"/>
      <c r="L109" s="32"/>
      <c r="M109" s="33"/>
      <c r="N109" s="31"/>
    </row>
    <row r="110" spans="1:14" ht="30" customHeight="1">
      <c r="A110" s="100" t="s">
        <v>26</v>
      </c>
      <c r="B110" s="101"/>
      <c r="C110" s="15">
        <v>1481673.81</v>
      </c>
      <c r="D110" s="40">
        <v>1475913.99</v>
      </c>
      <c r="E110" s="40">
        <v>2206179.8199999998</v>
      </c>
      <c r="F110" s="40">
        <v>6063260.8100000005</v>
      </c>
      <c r="G110" s="23">
        <f t="shared" si="18"/>
        <v>0.49478887994008369</v>
      </c>
      <c r="H110" s="24">
        <f t="shared" si="19"/>
        <v>0.48897807676036309</v>
      </c>
      <c r="I110" s="13"/>
      <c r="J110" s="30"/>
      <c r="K110" s="31"/>
      <c r="L110" s="34"/>
      <c r="M110" s="31"/>
      <c r="N110" s="31"/>
    </row>
    <row r="111" spans="1:14" ht="30" customHeight="1">
      <c r="A111" s="86" t="s">
        <v>66</v>
      </c>
      <c r="B111" s="87"/>
      <c r="C111" s="17">
        <v>4497838.4700000007</v>
      </c>
      <c r="D111" s="62">
        <v>4961947.1500000004</v>
      </c>
      <c r="E111" s="62">
        <v>4660863.1199999992</v>
      </c>
      <c r="F111" s="62">
        <v>26280022.240000002</v>
      </c>
      <c r="G111" s="25">
        <f t="shared" si="18"/>
        <v>-6.067860476909781E-2</v>
      </c>
      <c r="H111" s="22">
        <f t="shared" si="19"/>
        <v>3.6245109976125622E-2</v>
      </c>
      <c r="I111" s="13"/>
      <c r="J111" s="30"/>
      <c r="K111" s="31"/>
      <c r="L111" s="35"/>
      <c r="M111" s="31"/>
      <c r="N111" s="31"/>
    </row>
    <row r="112" spans="1:14" ht="30" customHeight="1">
      <c r="A112" s="103" t="s">
        <v>86</v>
      </c>
      <c r="B112" s="103"/>
      <c r="C112" s="103"/>
      <c r="D112" s="103"/>
      <c r="E112" s="103"/>
      <c r="F112" s="103"/>
      <c r="G112" s="103"/>
      <c r="H112" s="103"/>
      <c r="I112" s="13"/>
      <c r="J112" s="30"/>
      <c r="K112" s="31"/>
      <c r="L112" s="35"/>
      <c r="M112" s="31"/>
      <c r="N112" s="31"/>
    </row>
    <row r="113" spans="1:14" ht="24" customHeight="1">
      <c r="A113" s="102"/>
      <c r="B113" s="102"/>
      <c r="C113" s="102"/>
      <c r="D113" s="102"/>
      <c r="E113" s="102"/>
      <c r="F113" s="102"/>
      <c r="G113" s="102"/>
      <c r="H113" s="102"/>
      <c r="I113" s="13"/>
      <c r="J113" s="37"/>
      <c r="K113" s="37"/>
      <c r="L113" s="38"/>
      <c r="M113" s="38"/>
      <c r="N113" s="36"/>
    </row>
    <row r="114" spans="1:14" ht="31.5" customHeight="1">
      <c r="A114" s="88" t="s">
        <v>68</v>
      </c>
      <c r="B114" s="88"/>
      <c r="C114" s="88"/>
      <c r="D114" s="88"/>
      <c r="E114" s="88"/>
      <c r="F114" s="88"/>
      <c r="G114" s="88"/>
      <c r="H114" s="88"/>
      <c r="I114" s="13"/>
    </row>
    <row r="115" spans="1:14" ht="24.75" customHeight="1">
      <c r="A115" s="89" t="s">
        <v>0</v>
      </c>
      <c r="B115" s="90"/>
      <c r="C115" s="50" t="str">
        <f>C104</f>
        <v>2024 rok</v>
      </c>
      <c r="D115" s="95" t="str">
        <f>D104</f>
        <v>2025 rok</v>
      </c>
      <c r="E115" s="96"/>
      <c r="F115" s="96"/>
      <c r="G115" s="96"/>
      <c r="H115" s="97"/>
      <c r="I115" s="13"/>
    </row>
    <row r="116" spans="1:14" ht="34.5" customHeight="1">
      <c r="A116" s="91"/>
      <c r="B116" s="92"/>
      <c r="C116" s="79" t="str">
        <f>C105</f>
        <v>maj</v>
      </c>
      <c r="D116" s="79" t="str">
        <f>D105</f>
        <v>kwiecień</v>
      </c>
      <c r="E116" s="79" t="str">
        <f>E105</f>
        <v>maj</v>
      </c>
      <c r="F116" s="79" t="str">
        <f>F105</f>
        <v>Narastajaco styczeń-maj</v>
      </c>
      <c r="G116" s="81" t="s">
        <v>24</v>
      </c>
      <c r="H116" s="82"/>
      <c r="I116" s="13"/>
    </row>
    <row r="117" spans="1:14" ht="63" customHeight="1">
      <c r="A117" s="93"/>
      <c r="B117" s="94"/>
      <c r="C117" s="80"/>
      <c r="D117" s="80"/>
      <c r="E117" s="80"/>
      <c r="F117" s="80"/>
      <c r="G117" s="10" t="str">
        <f>G106</f>
        <v>maja 
2025 r. 
z kwietniem
2025 r.</v>
      </c>
      <c r="H117" s="10" t="str">
        <f>H106</f>
        <v>maja 
2025 r. 
z majem
2024 r.</v>
      </c>
      <c r="I117" s="13"/>
    </row>
    <row r="118" spans="1:14" ht="18.75" customHeight="1">
      <c r="A118" s="83" t="s">
        <v>15</v>
      </c>
      <c r="B118" s="84"/>
      <c r="C118" s="84"/>
      <c r="D118" s="84"/>
      <c r="E118" s="84"/>
      <c r="F118" s="84"/>
      <c r="G118" s="84"/>
      <c r="H118" s="85"/>
      <c r="I118" s="13"/>
    </row>
    <row r="119" spans="1:14" ht="18" customHeight="1">
      <c r="A119" s="69" t="s">
        <v>67</v>
      </c>
      <c r="B119" s="70"/>
      <c r="C119" s="11">
        <v>2214</v>
      </c>
      <c r="D119" s="11">
        <v>1905</v>
      </c>
      <c r="E119" s="11">
        <v>1880</v>
      </c>
      <c r="F119" s="11">
        <v>1947</v>
      </c>
      <c r="G119" s="23">
        <f>E119/D119-1</f>
        <v>-1.3123359580052507E-2</v>
      </c>
      <c r="H119" s="24">
        <f>E119/C119-1</f>
        <v>-0.15085817524841916</v>
      </c>
      <c r="I119" s="13"/>
    </row>
    <row r="120" spans="1:14" ht="18" customHeight="1">
      <c r="A120" s="69" t="s">
        <v>20</v>
      </c>
      <c r="B120" s="70"/>
      <c r="C120" s="15">
        <v>7462592.7000000002</v>
      </c>
      <c r="D120" s="40">
        <v>6783628.4500000002</v>
      </c>
      <c r="E120" s="40">
        <v>6694446.4800000004</v>
      </c>
      <c r="F120" s="40">
        <v>33769785.560000002</v>
      </c>
      <c r="G120" s="23">
        <f t="shared" ref="G120" si="20">E120/D120-1</f>
        <v>-1.3146647204712369E-2</v>
      </c>
      <c r="H120" s="24">
        <f t="shared" ref="H120:H121" si="21">E120/C120-1</f>
        <v>-0.10293288819045421</v>
      </c>
      <c r="I120" s="13"/>
    </row>
    <row r="121" spans="1:14" ht="18" customHeight="1">
      <c r="A121" s="69" t="s">
        <v>1</v>
      </c>
      <c r="B121" s="70"/>
      <c r="C121" s="15">
        <f t="shared" ref="C121:D121" si="22">ROUND(C120/C119,2)</f>
        <v>3370.64</v>
      </c>
      <c r="D121" s="15">
        <f t="shared" si="22"/>
        <v>3560.96</v>
      </c>
      <c r="E121" s="15">
        <f>ROUND(E120/E119,2)</f>
        <v>3560.88</v>
      </c>
      <c r="F121" s="40">
        <v>3469.62</v>
      </c>
      <c r="G121" s="65">
        <f>E121/D121-1</f>
        <v>-2.2465851905129064E-5</v>
      </c>
      <c r="H121" s="24">
        <f t="shared" si="21"/>
        <v>5.6440319939240036E-2</v>
      </c>
      <c r="I121" s="13"/>
      <c r="K121" s="20"/>
      <c r="M121" s="20"/>
    </row>
    <row r="122" spans="1:14" ht="18.75" customHeight="1">
      <c r="A122" s="73" t="s">
        <v>18</v>
      </c>
      <c r="B122" s="74"/>
      <c r="C122" s="74"/>
      <c r="D122" s="74"/>
      <c r="E122" s="74"/>
      <c r="F122" s="74"/>
      <c r="G122" s="74"/>
      <c r="H122" s="75"/>
      <c r="I122" s="13"/>
    </row>
    <row r="123" spans="1:14" ht="17.25" customHeight="1">
      <c r="A123" s="69" t="s">
        <v>3</v>
      </c>
      <c r="B123" s="70"/>
      <c r="C123" s="11">
        <v>63</v>
      </c>
      <c r="D123" s="11">
        <v>44</v>
      </c>
      <c r="E123" s="11">
        <v>47</v>
      </c>
      <c r="F123" s="11">
        <v>231</v>
      </c>
      <c r="G123" s="23">
        <f t="shared" ref="G123:G124" si="23">E123/D123-1</f>
        <v>6.8181818181818121E-2</v>
      </c>
      <c r="H123" s="24">
        <f t="shared" ref="H123:H125" si="24">E123/C123-1</f>
        <v>-0.25396825396825395</v>
      </c>
      <c r="I123" s="13"/>
    </row>
    <row r="124" spans="1:14" ht="18" customHeight="1">
      <c r="A124" s="69" t="s">
        <v>20</v>
      </c>
      <c r="B124" s="70"/>
      <c r="C124" s="15">
        <v>79614.990000000005</v>
      </c>
      <c r="D124" s="15">
        <v>58662.560000000005</v>
      </c>
      <c r="E124" s="15">
        <v>62662.280000000006</v>
      </c>
      <c r="F124" s="15">
        <v>301444.5</v>
      </c>
      <c r="G124" s="23">
        <f t="shared" si="23"/>
        <v>6.8181818181818121E-2</v>
      </c>
      <c r="H124" s="24">
        <f t="shared" si="24"/>
        <v>-0.21293364478221999</v>
      </c>
      <c r="I124" s="13"/>
    </row>
    <row r="125" spans="1:14" ht="18" customHeight="1">
      <c r="A125" s="69" t="s">
        <v>60</v>
      </c>
      <c r="B125" s="70"/>
      <c r="C125" s="15">
        <v>1263.73</v>
      </c>
      <c r="D125" s="40">
        <v>1333.24</v>
      </c>
      <c r="E125" s="40">
        <v>1333.24</v>
      </c>
      <c r="F125" s="63">
        <v>1333.24</v>
      </c>
      <c r="G125" s="23">
        <f>E125/D125-1</f>
        <v>0</v>
      </c>
      <c r="H125" s="24">
        <f t="shared" si="24"/>
        <v>5.5003837845109205E-2</v>
      </c>
      <c r="I125" s="13"/>
    </row>
    <row r="126" spans="1:14" ht="18" customHeight="1">
      <c r="A126" s="73" t="s">
        <v>2</v>
      </c>
      <c r="B126" s="74"/>
      <c r="C126" s="74"/>
      <c r="D126" s="74"/>
      <c r="E126" s="74"/>
      <c r="F126" s="74"/>
      <c r="G126" s="74"/>
      <c r="H126" s="75"/>
      <c r="I126" s="13"/>
    </row>
    <row r="127" spans="1:14" ht="17.25" customHeight="1">
      <c r="A127" s="69" t="s">
        <v>3</v>
      </c>
      <c r="B127" s="70"/>
      <c r="C127" s="11">
        <v>21885</v>
      </c>
      <c r="D127" s="11">
        <v>18885</v>
      </c>
      <c r="E127" s="11">
        <v>18637</v>
      </c>
      <c r="F127" s="11">
        <v>95998</v>
      </c>
      <c r="G127" s="23">
        <f t="shared" ref="G127:G129" si="25">E127/D127-1</f>
        <v>-1.3132115435530833E-2</v>
      </c>
      <c r="H127" s="24">
        <f t="shared" ref="H127:H129" si="26">E127/C127-1</f>
        <v>-0.14841215444368294</v>
      </c>
      <c r="I127" s="13"/>
    </row>
    <row r="128" spans="1:14" ht="18" customHeight="1">
      <c r="A128" s="69" t="s">
        <v>20</v>
      </c>
      <c r="B128" s="70"/>
      <c r="C128" s="15">
        <v>6532794.8200000003</v>
      </c>
      <c r="D128" s="40">
        <v>5887193.75</v>
      </c>
      <c r="E128" s="40">
        <v>5808352.7599999998</v>
      </c>
      <c r="F128" s="40">
        <v>29374476.579999998</v>
      </c>
      <c r="G128" s="23">
        <f t="shared" si="25"/>
        <v>-1.3391947564151518E-2</v>
      </c>
      <c r="H128" s="24">
        <f t="shared" si="26"/>
        <v>-0.11089312919826255</v>
      </c>
      <c r="I128" s="13"/>
      <c r="M128" s="20"/>
    </row>
    <row r="129" spans="1:10" ht="18" customHeight="1">
      <c r="A129" s="69" t="s">
        <v>60</v>
      </c>
      <c r="B129" s="70"/>
      <c r="C129" s="15">
        <v>299.82</v>
      </c>
      <c r="D129" s="15">
        <v>312.70999999999998</v>
      </c>
      <c r="E129" s="15">
        <v>312.70999999999998</v>
      </c>
      <c r="F129" s="15">
        <v>312.70999999999998</v>
      </c>
      <c r="G129" s="23">
        <f t="shared" si="25"/>
        <v>0</v>
      </c>
      <c r="H129" s="24">
        <f t="shared" si="26"/>
        <v>4.2992462143953025E-2</v>
      </c>
      <c r="I129" s="13"/>
    </row>
    <row r="130" spans="1:10" ht="18" customHeight="1">
      <c r="A130" s="73" t="s">
        <v>4</v>
      </c>
      <c r="B130" s="74"/>
      <c r="C130" s="74"/>
      <c r="D130" s="74"/>
      <c r="E130" s="74"/>
      <c r="F130" s="74"/>
      <c r="G130" s="74"/>
      <c r="H130" s="75"/>
      <c r="I130" s="13"/>
    </row>
    <row r="131" spans="1:10" ht="16.5" customHeight="1">
      <c r="A131" s="69" t="s">
        <v>3</v>
      </c>
      <c r="B131" s="70"/>
      <c r="C131" s="11">
        <v>6175</v>
      </c>
      <c r="D131" s="11">
        <v>5269</v>
      </c>
      <c r="E131" s="11">
        <v>5193</v>
      </c>
      <c r="F131" s="11">
        <v>26877</v>
      </c>
      <c r="G131" s="23">
        <f t="shared" ref="G131:G133" si="27">E131/D131-1</f>
        <v>-1.4423989371797341E-2</v>
      </c>
      <c r="H131" s="24">
        <f t="shared" ref="H131:H133" si="28">E131/C131-1</f>
        <v>-0.15902834008097166</v>
      </c>
      <c r="I131" s="13"/>
    </row>
    <row r="132" spans="1:10" ht="18" customHeight="1">
      <c r="A132" s="69" t="s">
        <v>20</v>
      </c>
      <c r="B132" s="70"/>
      <c r="C132" s="15">
        <v>2026478.15</v>
      </c>
      <c r="D132" s="40">
        <v>1824788.21</v>
      </c>
      <c r="E132" s="40">
        <v>1799288.24</v>
      </c>
      <c r="F132" s="40">
        <v>9098374.209999999</v>
      </c>
      <c r="G132" s="23">
        <f t="shared" si="27"/>
        <v>-1.397420799863669E-2</v>
      </c>
      <c r="H132" s="24">
        <f t="shared" si="28"/>
        <v>-0.1121107128640888</v>
      </c>
      <c r="I132" s="13"/>
    </row>
    <row r="133" spans="1:10" ht="18" customHeight="1">
      <c r="A133" s="69" t="s">
        <v>60</v>
      </c>
      <c r="B133" s="70"/>
      <c r="C133" s="15">
        <v>330.07</v>
      </c>
      <c r="D133" s="15">
        <v>348.22</v>
      </c>
      <c r="E133" s="15">
        <v>348.22</v>
      </c>
      <c r="F133" s="15">
        <v>348.22</v>
      </c>
      <c r="G133" s="23">
        <f t="shared" si="27"/>
        <v>0</v>
      </c>
      <c r="H133" s="24">
        <f t="shared" si="28"/>
        <v>5.4988335807556021E-2</v>
      </c>
      <c r="I133" s="13"/>
    </row>
    <row r="134" spans="1:10" ht="18" customHeight="1">
      <c r="A134" s="73" t="s">
        <v>16</v>
      </c>
      <c r="B134" s="74"/>
      <c r="C134" s="74"/>
      <c r="D134" s="74"/>
      <c r="E134" s="74"/>
      <c r="F134" s="74"/>
      <c r="G134" s="74"/>
      <c r="H134" s="75"/>
      <c r="I134" s="13"/>
    </row>
    <row r="135" spans="1:10" ht="20.25" customHeight="1">
      <c r="A135" s="69" t="s">
        <v>3</v>
      </c>
      <c r="B135" s="70"/>
      <c r="C135" s="11">
        <v>4</v>
      </c>
      <c r="D135" s="11">
        <v>8</v>
      </c>
      <c r="E135" s="11">
        <v>9</v>
      </c>
      <c r="F135" s="11">
        <v>57</v>
      </c>
      <c r="G135" s="23">
        <f t="shared" ref="G135:G136" si="29">E135/D135-1</f>
        <v>0.125</v>
      </c>
      <c r="H135" s="24">
        <f>E135/C135-1</f>
        <v>1.25</v>
      </c>
      <c r="I135" s="13"/>
    </row>
    <row r="136" spans="1:10" ht="18" customHeight="1">
      <c r="A136" s="69" t="s">
        <v>20</v>
      </c>
      <c r="B136" s="70"/>
      <c r="C136" s="15">
        <v>16000</v>
      </c>
      <c r="D136" s="15">
        <v>32000</v>
      </c>
      <c r="E136" s="15">
        <v>36000</v>
      </c>
      <c r="F136" s="15">
        <v>228000</v>
      </c>
      <c r="G136" s="23">
        <f t="shared" si="29"/>
        <v>0.125</v>
      </c>
      <c r="H136" s="24">
        <f t="shared" ref="H136" si="30">E136/C136-1</f>
        <v>1.25</v>
      </c>
      <c r="I136" s="13"/>
    </row>
    <row r="137" spans="1:10" ht="20.25" customHeight="1">
      <c r="A137" s="69" t="s">
        <v>60</v>
      </c>
      <c r="B137" s="70"/>
      <c r="C137" s="40">
        <f t="shared" ref="C137" si="31">ROUND(C136/C135,2)</f>
        <v>4000</v>
      </c>
      <c r="D137" s="40">
        <f>ROUND(D136/D135,2)</f>
        <v>4000</v>
      </c>
      <c r="E137" s="40">
        <f>ROUND(E136/E135,2)</f>
        <v>4000</v>
      </c>
      <c r="F137" s="40">
        <f>ROUND(F136/F135,2)</f>
        <v>4000</v>
      </c>
      <c r="G137" s="23">
        <f>E137/D137-1</f>
        <v>0</v>
      </c>
      <c r="H137" s="24">
        <f>E137/C137-1</f>
        <v>0</v>
      </c>
      <c r="I137" s="13"/>
      <c r="J137" s="39"/>
    </row>
    <row r="138" spans="1:10" ht="18" customHeight="1">
      <c r="A138" s="73" t="s">
        <v>12</v>
      </c>
      <c r="B138" s="74"/>
      <c r="C138" s="74"/>
      <c r="D138" s="74"/>
      <c r="E138" s="74"/>
      <c r="F138" s="74"/>
      <c r="G138" s="74"/>
      <c r="H138" s="75"/>
      <c r="I138" s="13"/>
    </row>
    <row r="139" spans="1:10" ht="17.25" customHeight="1">
      <c r="A139" s="69" t="s">
        <v>3</v>
      </c>
      <c r="B139" s="70"/>
      <c r="C139" s="11">
        <v>1399</v>
      </c>
      <c r="D139" s="11">
        <v>1115</v>
      </c>
      <c r="E139" s="11">
        <v>1094</v>
      </c>
      <c r="F139" s="11">
        <v>5725</v>
      </c>
      <c r="G139" s="23">
        <f t="shared" ref="G139:G141" si="32">E139/D139-1</f>
        <v>-1.8834080717488821E-2</v>
      </c>
      <c r="H139" s="24">
        <f t="shared" ref="H139:H141" si="33">E139/C139-1</f>
        <v>-0.21801286633309502</v>
      </c>
      <c r="I139" s="13"/>
    </row>
    <row r="140" spans="1:10" ht="18" customHeight="1">
      <c r="A140" s="69" t="s">
        <v>20</v>
      </c>
      <c r="B140" s="70"/>
      <c r="C140" s="15">
        <v>459163.56</v>
      </c>
      <c r="D140" s="15">
        <v>385167</v>
      </c>
      <c r="E140" s="40">
        <v>382694.82</v>
      </c>
      <c r="F140" s="40">
        <v>1941235.4</v>
      </c>
      <c r="G140" s="23">
        <f t="shared" si="32"/>
        <v>-6.418462640880418E-3</v>
      </c>
      <c r="H140" s="24">
        <f t="shared" si="33"/>
        <v>-0.16653921752849898</v>
      </c>
      <c r="I140" s="13"/>
    </row>
    <row r="141" spans="1:10" ht="18" customHeight="1">
      <c r="A141" s="69" t="s">
        <v>60</v>
      </c>
      <c r="B141" s="70"/>
      <c r="C141" s="15">
        <v>330.07</v>
      </c>
      <c r="D141" s="15">
        <v>348.22</v>
      </c>
      <c r="E141" s="15">
        <v>348.22</v>
      </c>
      <c r="F141" s="15">
        <v>348.22</v>
      </c>
      <c r="G141" s="23">
        <f t="shared" si="32"/>
        <v>0</v>
      </c>
      <c r="H141" s="24">
        <f t="shared" si="33"/>
        <v>5.4988335807556021E-2</v>
      </c>
      <c r="I141" s="13"/>
    </row>
    <row r="142" spans="1:10" ht="18" customHeight="1">
      <c r="A142" s="73" t="s">
        <v>5</v>
      </c>
      <c r="B142" s="74"/>
      <c r="C142" s="74"/>
      <c r="D142" s="74"/>
      <c r="E142" s="74"/>
      <c r="F142" s="74"/>
      <c r="G142" s="74"/>
      <c r="H142" s="75"/>
      <c r="I142" s="13"/>
    </row>
    <row r="143" spans="1:10" ht="17.25" customHeight="1">
      <c r="A143" s="69" t="s">
        <v>3</v>
      </c>
      <c r="B143" s="70"/>
      <c r="C143" s="11">
        <v>4104</v>
      </c>
      <c r="D143" s="11">
        <v>3513</v>
      </c>
      <c r="E143" s="11">
        <v>3462</v>
      </c>
      <c r="F143" s="11">
        <v>17838</v>
      </c>
      <c r="G143" s="23">
        <f t="shared" ref="G143:G145" si="34">E143/D143-1</f>
        <v>-1.4517506404782221E-2</v>
      </c>
      <c r="H143" s="24">
        <f t="shared" ref="H143:H145" si="35">E143/C143-1</f>
        <v>-0.1564327485380117</v>
      </c>
      <c r="I143" s="13"/>
    </row>
    <row r="144" spans="1:10" ht="18" customHeight="1">
      <c r="A144" s="69" t="s">
        <v>20</v>
      </c>
      <c r="B144" s="70"/>
      <c r="C144" s="15">
        <v>1187251.8999999999</v>
      </c>
      <c r="D144" s="15">
        <v>1065844</v>
      </c>
      <c r="E144" s="40">
        <v>1046420.11</v>
      </c>
      <c r="F144" s="40">
        <v>5293383.6000000006</v>
      </c>
      <c r="G144" s="23">
        <f t="shared" si="34"/>
        <v>-1.8223952098055607E-2</v>
      </c>
      <c r="H144" s="24">
        <f t="shared" si="35"/>
        <v>-0.11861997441318051</v>
      </c>
      <c r="I144" s="13"/>
    </row>
    <row r="145" spans="1:9" ht="18" customHeight="1">
      <c r="A145" s="69" t="s">
        <v>89</v>
      </c>
      <c r="B145" s="70"/>
      <c r="C145" s="15">
        <v>330.07</v>
      </c>
      <c r="D145" s="15">
        <v>348.22</v>
      </c>
      <c r="E145" s="15">
        <v>348.22</v>
      </c>
      <c r="F145" s="15">
        <v>348.22</v>
      </c>
      <c r="G145" s="23">
        <f t="shared" si="34"/>
        <v>0</v>
      </c>
      <c r="H145" s="24">
        <f t="shared" si="35"/>
        <v>5.4988335807556021E-2</v>
      </c>
      <c r="I145" s="13"/>
    </row>
    <row r="146" spans="1:9" ht="18" customHeight="1">
      <c r="A146" s="73" t="s">
        <v>6</v>
      </c>
      <c r="B146" s="74"/>
      <c r="C146" s="74"/>
      <c r="D146" s="74"/>
      <c r="E146" s="74"/>
      <c r="F146" s="74"/>
      <c r="G146" s="74"/>
      <c r="H146" s="75"/>
      <c r="I146" s="13"/>
    </row>
    <row r="147" spans="1:9" ht="17.25" customHeight="1">
      <c r="A147" s="69" t="s">
        <v>3</v>
      </c>
      <c r="B147" s="70"/>
      <c r="C147" s="11">
        <v>17174</v>
      </c>
      <c r="D147" s="11">
        <v>14534</v>
      </c>
      <c r="E147" s="11">
        <v>14313</v>
      </c>
      <c r="F147" s="11">
        <v>74048</v>
      </c>
      <c r="G147" s="23">
        <f t="shared" ref="G147:G149" si="36">E147/D147-1</f>
        <v>-1.5205724508050134E-2</v>
      </c>
      <c r="H147" s="24">
        <f t="shared" ref="H147:H149" si="37">E147/C147-1</f>
        <v>-0.16658902992896241</v>
      </c>
      <c r="I147" s="13"/>
    </row>
    <row r="148" spans="1:9" ht="18" customHeight="1">
      <c r="A148" s="69" t="s">
        <v>20</v>
      </c>
      <c r="B148" s="70"/>
      <c r="C148" s="15">
        <v>846224.01</v>
      </c>
      <c r="D148" s="40">
        <v>755599.82</v>
      </c>
      <c r="E148" s="40">
        <v>743821.81</v>
      </c>
      <c r="F148" s="40">
        <v>3762460.55</v>
      </c>
      <c r="G148" s="23">
        <f t="shared" si="36"/>
        <v>-1.5587629441203288E-2</v>
      </c>
      <c r="H148" s="24">
        <f t="shared" si="37"/>
        <v>-0.12101074749698959</v>
      </c>
      <c r="I148" s="13"/>
    </row>
    <row r="149" spans="1:9" ht="18" customHeight="1">
      <c r="A149" s="69" t="s">
        <v>60</v>
      </c>
      <c r="B149" s="70"/>
      <c r="C149" s="15">
        <v>49.51</v>
      </c>
      <c r="D149" s="15">
        <v>52.23</v>
      </c>
      <c r="E149" s="15">
        <v>52.23</v>
      </c>
      <c r="F149" s="15">
        <v>52.23</v>
      </c>
      <c r="G149" s="23">
        <f t="shared" si="36"/>
        <v>0</v>
      </c>
      <c r="H149" s="24">
        <f t="shared" si="37"/>
        <v>5.4938396283578994E-2</v>
      </c>
      <c r="I149" s="13"/>
    </row>
    <row r="150" spans="1:9" ht="18" customHeight="1">
      <c r="A150" s="73" t="s">
        <v>13</v>
      </c>
      <c r="B150" s="74"/>
      <c r="C150" s="74"/>
      <c r="D150" s="74"/>
      <c r="E150" s="74"/>
      <c r="F150" s="74"/>
      <c r="G150" s="74"/>
      <c r="H150" s="75"/>
      <c r="I150" s="13"/>
    </row>
    <row r="151" spans="1:9" ht="18" customHeight="1">
      <c r="A151" s="69" t="s">
        <v>3</v>
      </c>
      <c r="B151" s="70"/>
      <c r="C151" s="11">
        <v>5</v>
      </c>
      <c r="D151" s="11">
        <v>5</v>
      </c>
      <c r="E151" s="11">
        <v>5</v>
      </c>
      <c r="F151" s="11">
        <v>25</v>
      </c>
      <c r="G151" s="23">
        <f>E151/D151-1</f>
        <v>0</v>
      </c>
      <c r="H151" s="24">
        <f t="shared" ref="H151:H153" si="38">E151/C151-1</f>
        <v>0</v>
      </c>
      <c r="I151" s="13"/>
    </row>
    <row r="152" spans="1:9" ht="18" customHeight="1">
      <c r="A152" s="69" t="s">
        <v>20</v>
      </c>
      <c r="B152" s="70"/>
      <c r="C152" s="15">
        <v>6927.95</v>
      </c>
      <c r="D152" s="15">
        <v>7308.95</v>
      </c>
      <c r="E152" s="15">
        <v>7308.95</v>
      </c>
      <c r="F152" s="15">
        <v>35782.75</v>
      </c>
      <c r="G152" s="23">
        <f>E152/D152-1</f>
        <v>0</v>
      </c>
      <c r="H152" s="24">
        <f t="shared" si="38"/>
        <v>5.4994623229093653E-2</v>
      </c>
      <c r="I152" s="13"/>
    </row>
    <row r="153" spans="1:9" ht="18" customHeight="1">
      <c r="A153" s="69" t="s">
        <v>1</v>
      </c>
      <c r="B153" s="70"/>
      <c r="C153" s="15">
        <f t="shared" ref="C153" si="39">ROUND(C152/C151,2)</f>
        <v>1385.59</v>
      </c>
      <c r="D153" s="15">
        <f>ROUND(D152/D151,2)</f>
        <v>1461.79</v>
      </c>
      <c r="E153" s="15">
        <f>ROUND(E152/E151,2)</f>
        <v>1461.79</v>
      </c>
      <c r="F153" s="15">
        <f>ROUND(F152/F151,2)</f>
        <v>1431.31</v>
      </c>
      <c r="G153" s="23">
        <f>E153/D153-1</f>
        <v>0</v>
      </c>
      <c r="H153" s="24">
        <f t="shared" si="38"/>
        <v>5.4994623229093875E-2</v>
      </c>
      <c r="I153" s="13"/>
    </row>
    <row r="154" spans="1:9" ht="18.75" customHeight="1">
      <c r="A154" s="73" t="s">
        <v>17</v>
      </c>
      <c r="B154" s="74"/>
      <c r="C154" s="74"/>
      <c r="D154" s="74"/>
      <c r="E154" s="74"/>
      <c r="F154" s="74"/>
      <c r="G154" s="74"/>
      <c r="H154" s="75"/>
      <c r="I154" s="13"/>
    </row>
    <row r="155" spans="1:9" ht="18" customHeight="1">
      <c r="A155" s="69" t="s">
        <v>67</v>
      </c>
      <c r="B155" s="70"/>
      <c r="C155" s="11">
        <v>1422</v>
      </c>
      <c r="D155" s="11">
        <v>1455</v>
      </c>
      <c r="E155" s="11">
        <v>1449</v>
      </c>
      <c r="F155" s="11">
        <v>1451</v>
      </c>
      <c r="G155" s="23">
        <f t="shared" ref="G155:G156" si="40">E155/D155-1</f>
        <v>-4.1237113402061709E-3</v>
      </c>
      <c r="H155" s="24">
        <f t="shared" ref="H155:H165" si="41">E155/C155-1</f>
        <v>1.8987341772152E-2</v>
      </c>
      <c r="I155" s="13"/>
    </row>
    <row r="156" spans="1:9" ht="18" customHeight="1">
      <c r="A156" s="69" t="s">
        <v>31</v>
      </c>
      <c r="B156" s="70"/>
      <c r="C156" s="15">
        <v>2569075.21</v>
      </c>
      <c r="D156" s="63">
        <v>2765489.11</v>
      </c>
      <c r="E156" s="15">
        <v>2757405.9999999995</v>
      </c>
      <c r="F156" s="15">
        <v>13506067.83</v>
      </c>
      <c r="G156" s="23">
        <f t="shared" si="40"/>
        <v>-2.9228500559889126E-3</v>
      </c>
      <c r="H156" s="24">
        <f t="shared" si="41"/>
        <v>7.3306841803202571E-2</v>
      </c>
      <c r="I156" s="13"/>
    </row>
    <row r="157" spans="1:9" ht="18" customHeight="1">
      <c r="A157" s="69" t="s">
        <v>90</v>
      </c>
      <c r="B157" s="70"/>
      <c r="C157" s="15">
        <v>1780.96</v>
      </c>
      <c r="D157" s="40">
        <v>1878.91</v>
      </c>
      <c r="E157" s="40">
        <v>1878.91</v>
      </c>
      <c r="F157" s="40">
        <v>1878.91</v>
      </c>
      <c r="G157" s="23">
        <f>E157/D157-1</f>
        <v>0</v>
      </c>
      <c r="H157" s="24">
        <f t="shared" si="41"/>
        <v>5.4998427814212603E-2</v>
      </c>
      <c r="I157" s="13"/>
    </row>
    <row r="158" spans="1:9" ht="32.25" customHeight="1">
      <c r="A158" s="76" t="s">
        <v>32</v>
      </c>
      <c r="B158" s="77"/>
      <c r="C158" s="77"/>
      <c r="D158" s="77"/>
      <c r="E158" s="77"/>
      <c r="F158" s="77"/>
      <c r="G158" s="77"/>
      <c r="H158" s="78"/>
      <c r="I158" s="13"/>
    </row>
    <row r="159" spans="1:9" ht="18" customHeight="1">
      <c r="A159" s="69" t="s">
        <v>3</v>
      </c>
      <c r="B159" s="70"/>
      <c r="C159" s="11">
        <v>321</v>
      </c>
      <c r="D159" s="11">
        <v>326</v>
      </c>
      <c r="E159" s="11">
        <v>327</v>
      </c>
      <c r="F159" s="11">
        <v>1625</v>
      </c>
      <c r="G159" s="23">
        <f t="shared" ref="G159:G161" si="42">E159/D159-1</f>
        <v>3.0674846625766694E-3</v>
      </c>
      <c r="H159" s="24">
        <f t="shared" si="41"/>
        <v>1.8691588785046731E-2</v>
      </c>
      <c r="I159" s="13"/>
    </row>
    <row r="160" spans="1:9" ht="18" customHeight="1">
      <c r="A160" s="69" t="s">
        <v>22</v>
      </c>
      <c r="B160" s="70"/>
      <c r="C160" s="15">
        <v>459845.15</v>
      </c>
      <c r="D160" s="15">
        <v>487150.70999999996</v>
      </c>
      <c r="E160" s="15">
        <v>496353.92000000004</v>
      </c>
      <c r="F160" s="15">
        <v>2375983.37</v>
      </c>
      <c r="G160" s="23">
        <f t="shared" si="42"/>
        <v>1.8891915399240844E-2</v>
      </c>
      <c r="H160" s="24">
        <f t="shared" si="41"/>
        <v>7.9393617612363743E-2</v>
      </c>
      <c r="I160" s="13"/>
    </row>
    <row r="161" spans="1:9" ht="18" customHeight="1">
      <c r="A161" s="69" t="s">
        <v>1</v>
      </c>
      <c r="B161" s="70"/>
      <c r="C161" s="15">
        <f t="shared" ref="C161" si="43">ROUND(C160/C159,2)</f>
        <v>1432.54</v>
      </c>
      <c r="D161" s="15">
        <f>ROUND(D160/D159,2)</f>
        <v>1494.33</v>
      </c>
      <c r="E161" s="15">
        <f>ROUND(E160/E159,2)</f>
        <v>1517.9</v>
      </c>
      <c r="F161" s="15">
        <f>ROUND(F160/F159,2)</f>
        <v>1462.14</v>
      </c>
      <c r="G161" s="23">
        <f t="shared" si="42"/>
        <v>1.5772955103625197E-2</v>
      </c>
      <c r="H161" s="24">
        <f t="shared" si="41"/>
        <v>5.9586468789702307E-2</v>
      </c>
      <c r="I161" s="13"/>
    </row>
    <row r="162" spans="1:9" ht="18.75" customHeight="1">
      <c r="A162" s="76" t="s">
        <v>71</v>
      </c>
      <c r="B162" s="77"/>
      <c r="C162" s="77"/>
      <c r="D162" s="77"/>
      <c r="E162" s="77"/>
      <c r="F162" s="77"/>
      <c r="G162" s="77"/>
      <c r="H162" s="78"/>
      <c r="I162" s="13"/>
    </row>
    <row r="163" spans="1:9" ht="18" customHeight="1">
      <c r="A163" s="69" t="s">
        <v>3</v>
      </c>
      <c r="B163" s="70"/>
      <c r="C163" s="11">
        <v>32245</v>
      </c>
      <c r="D163" s="11">
        <v>36943</v>
      </c>
      <c r="E163" s="11">
        <v>37121</v>
      </c>
      <c r="F163" s="11">
        <v>184098</v>
      </c>
      <c r="G163" s="23">
        <f t="shared" ref="G163:G164" si="44">E163/D163-1</f>
        <v>4.8182334948434491E-3</v>
      </c>
      <c r="H163" s="24">
        <f t="shared" si="41"/>
        <v>0.15121724298340822</v>
      </c>
      <c r="I163" s="13"/>
    </row>
    <row r="164" spans="1:9" ht="18" customHeight="1">
      <c r="A164" s="69" t="s">
        <v>22</v>
      </c>
      <c r="B164" s="70"/>
      <c r="C164" s="15">
        <v>10969563.24</v>
      </c>
      <c r="D164" s="15">
        <v>13250919.76</v>
      </c>
      <c r="E164" s="15">
        <v>13290235.220000001</v>
      </c>
      <c r="F164" s="15">
        <v>64574726.519999988</v>
      </c>
      <c r="G164" s="23">
        <f t="shared" si="44"/>
        <v>2.9669985715770064E-3</v>
      </c>
      <c r="H164" s="24">
        <f t="shared" si="41"/>
        <v>0.21155554958995793</v>
      </c>
      <c r="I164" s="13"/>
    </row>
    <row r="165" spans="1:9" ht="18" customHeight="1">
      <c r="A165" s="69" t="s">
        <v>64</v>
      </c>
      <c r="B165" s="70"/>
      <c r="C165" s="15">
        <v>336.36</v>
      </c>
      <c r="D165" s="64">
        <v>354.86</v>
      </c>
      <c r="E165" s="62">
        <v>354.86</v>
      </c>
      <c r="F165" s="62">
        <v>354.86</v>
      </c>
      <c r="G165" s="25">
        <f>E165/D165-1</f>
        <v>0</v>
      </c>
      <c r="H165" s="24">
        <f t="shared" si="41"/>
        <v>5.5000594601022801E-2</v>
      </c>
      <c r="I165" s="13"/>
    </row>
    <row r="166" spans="1:9" ht="26.25" customHeight="1">
      <c r="A166" s="71" t="s">
        <v>43</v>
      </c>
      <c r="B166" s="71"/>
      <c r="C166" s="71"/>
      <c r="D166" s="71"/>
      <c r="E166" s="71"/>
      <c r="F166" s="71"/>
      <c r="G166" s="71"/>
      <c r="H166" s="71"/>
    </row>
    <row r="167" spans="1:9" ht="14.25" customHeight="1">
      <c r="A167" s="72" t="s">
        <v>44</v>
      </c>
      <c r="B167" s="72"/>
      <c r="C167" s="72"/>
      <c r="D167" s="72"/>
      <c r="E167" s="72"/>
      <c r="F167" s="72"/>
      <c r="G167" s="72"/>
      <c r="H167" s="72"/>
    </row>
    <row r="168" spans="1:9" ht="14.25" customHeight="1">
      <c r="D168" s="36"/>
      <c r="E168" s="36"/>
      <c r="F168" s="36"/>
      <c r="G168" s="36"/>
      <c r="H168" s="36"/>
    </row>
    <row r="169" spans="1:9">
      <c r="D169" s="31"/>
      <c r="E169" s="31"/>
      <c r="F169" s="31"/>
      <c r="G169" s="41"/>
      <c r="H169" s="36"/>
    </row>
  </sheetData>
  <mergeCells count="157">
    <mergeCell ref="B46:F46"/>
    <mergeCell ref="B47:F47"/>
    <mergeCell ref="B48:F48"/>
    <mergeCell ref="B8:G8"/>
    <mergeCell ref="B15:G15"/>
    <mergeCell ref="H15:M15"/>
    <mergeCell ref="B18:G18"/>
    <mergeCell ref="B19:G19"/>
    <mergeCell ref="B35:G35"/>
    <mergeCell ref="A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A57:H57"/>
    <mergeCell ref="A58:B60"/>
    <mergeCell ref="D58:H58"/>
    <mergeCell ref="C59:C60"/>
    <mergeCell ref="D59:D60"/>
    <mergeCell ref="E59:E60"/>
    <mergeCell ref="B49:F49"/>
    <mergeCell ref="B50:F50"/>
    <mergeCell ref="B51:F51"/>
    <mergeCell ref="B52:F52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A111:B111"/>
    <mergeCell ref="A114:H114"/>
    <mergeCell ref="A115:B117"/>
    <mergeCell ref="D115:H115"/>
    <mergeCell ref="C116:C117"/>
    <mergeCell ref="D116:D117"/>
    <mergeCell ref="E116:E117"/>
    <mergeCell ref="G105:H105"/>
    <mergeCell ref="A107:B107"/>
    <mergeCell ref="A108:B108"/>
    <mergeCell ref="A109:B109"/>
    <mergeCell ref="A110:B110"/>
    <mergeCell ref="A113:H113"/>
    <mergeCell ref="A112:H112"/>
    <mergeCell ref="A122:H122"/>
    <mergeCell ref="A123:B123"/>
    <mergeCell ref="A124:B124"/>
    <mergeCell ref="A125:B125"/>
    <mergeCell ref="A126:H126"/>
    <mergeCell ref="A127:B127"/>
    <mergeCell ref="F116:F117"/>
    <mergeCell ref="G116:H116"/>
    <mergeCell ref="A118:H118"/>
    <mergeCell ref="A119:B119"/>
    <mergeCell ref="A120:B120"/>
    <mergeCell ref="A121:B121"/>
    <mergeCell ref="A138:H138"/>
    <mergeCell ref="A139:B139"/>
    <mergeCell ref="A140:B140"/>
    <mergeCell ref="A141:B141"/>
    <mergeCell ref="A134:H134"/>
    <mergeCell ref="A135:B135"/>
    <mergeCell ref="A136:B136"/>
    <mergeCell ref="A137:B137"/>
    <mergeCell ref="A128:B128"/>
    <mergeCell ref="A129:B129"/>
    <mergeCell ref="A130:H130"/>
    <mergeCell ref="A131:B131"/>
    <mergeCell ref="A132:B132"/>
    <mergeCell ref="A133:B133"/>
    <mergeCell ref="A148:B148"/>
    <mergeCell ref="A149:B149"/>
    <mergeCell ref="A150:H150"/>
    <mergeCell ref="A151:B151"/>
    <mergeCell ref="A152:B152"/>
    <mergeCell ref="A153:B153"/>
    <mergeCell ref="A142:H142"/>
    <mergeCell ref="A143:B143"/>
    <mergeCell ref="A144:B144"/>
    <mergeCell ref="A145:B145"/>
    <mergeCell ref="A146:H146"/>
    <mergeCell ref="A147:B147"/>
    <mergeCell ref="A160:B160"/>
    <mergeCell ref="A161:B161"/>
    <mergeCell ref="A166:H166"/>
    <mergeCell ref="A167:H167"/>
    <mergeCell ref="A154:H154"/>
    <mergeCell ref="A155:B155"/>
    <mergeCell ref="A156:B156"/>
    <mergeCell ref="A157:B157"/>
    <mergeCell ref="A158:H158"/>
    <mergeCell ref="A159:B159"/>
    <mergeCell ref="A162:H162"/>
    <mergeCell ref="A163:B163"/>
    <mergeCell ref="A164:B164"/>
    <mergeCell ref="A165:B16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4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Maj</vt:lpstr>
      <vt:lpstr>Maj!Obszar_wydruku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2025-08-20T08:35:14Z</cp:lastPrinted>
  <dcterms:created xsi:type="dcterms:W3CDTF">2008-02-15T13:23:15Z</dcterms:created>
  <dcterms:modified xsi:type="dcterms:W3CDTF">2025-08-25T06:33:46Z</dcterms:modified>
</cp:coreProperties>
</file>