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45" yWindow="90" windowWidth="13740" windowHeight="1237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Arkusz13!$A$1:$E$129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P389" i="1" l="1"/>
  <c r="P379" i="1"/>
  <c r="P388" i="1"/>
  <c r="P386" i="1"/>
  <c r="P381" i="1"/>
  <c r="S380" i="1" l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79" i="1"/>
  <c r="P380" i="1"/>
  <c r="P382" i="1"/>
  <c r="P383" i="1"/>
  <c r="P384" i="1"/>
  <c r="P385" i="1"/>
  <c r="P387" i="1"/>
  <c r="P390" i="1"/>
  <c r="P391" i="1"/>
  <c r="P392" i="1"/>
  <c r="P393" i="1"/>
  <c r="P394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T390" i="1" l="1"/>
  <c r="T380" i="1"/>
  <c r="T394" i="1"/>
  <c r="U394" i="1" s="1"/>
  <c r="T392" i="1"/>
  <c r="U392" i="1" s="1"/>
  <c r="U390" i="1"/>
  <c r="T388" i="1"/>
  <c r="U388" i="1" s="1"/>
  <c r="T386" i="1"/>
  <c r="U386" i="1" s="1"/>
  <c r="T384" i="1"/>
  <c r="U384" i="1" s="1"/>
  <c r="T382" i="1"/>
  <c r="U382" i="1" s="1"/>
  <c r="T391" i="1"/>
  <c r="U391" i="1" s="1"/>
  <c r="T393" i="1"/>
  <c r="U393" i="1" s="1"/>
  <c r="T389" i="1"/>
  <c r="U389" i="1" s="1"/>
  <c r="T387" i="1"/>
  <c r="U387" i="1" s="1"/>
  <c r="T385" i="1"/>
  <c r="U385" i="1" s="1"/>
  <c r="T383" i="1"/>
  <c r="U383" i="1" s="1"/>
  <c r="U380" i="1"/>
  <c r="T379" i="1"/>
  <c r="T381" i="1"/>
  <c r="U381" i="1" s="1"/>
  <c r="J244" i="1"/>
  <c r="V245" i="1" l="1"/>
  <c r="S245" i="1"/>
  <c r="P245" i="1"/>
  <c r="M245" i="1"/>
  <c r="J245" i="1"/>
  <c r="K444" i="1" l="1"/>
  <c r="H444" i="1"/>
  <c r="O25" i="1"/>
  <c r="I23" i="1" l="1"/>
  <c r="O22" i="1"/>
  <c r="T155" i="1" l="1"/>
  <c r="T156" i="1"/>
  <c r="T157" i="1"/>
  <c r="T158" i="1"/>
  <c r="T159" i="1"/>
  <c r="T154" i="1"/>
  <c r="R155" i="1"/>
  <c r="R156" i="1"/>
  <c r="R157" i="1"/>
  <c r="R158" i="1"/>
  <c r="R159" i="1"/>
  <c r="R154" i="1"/>
  <c r="P155" i="1"/>
  <c r="P156" i="1"/>
  <c r="P157" i="1"/>
  <c r="P158" i="1"/>
  <c r="P159" i="1"/>
  <c r="P154" i="1"/>
  <c r="M155" i="1"/>
  <c r="M156" i="1"/>
  <c r="M157" i="1"/>
  <c r="M158" i="1"/>
  <c r="M159" i="1"/>
  <c r="M154" i="1"/>
  <c r="H155" i="1"/>
  <c r="H156" i="1"/>
  <c r="H157" i="1"/>
  <c r="H158" i="1"/>
  <c r="H159" i="1"/>
  <c r="F155" i="1"/>
  <c r="F156" i="1"/>
  <c r="F157" i="1"/>
  <c r="F158" i="1"/>
  <c r="F159" i="1"/>
  <c r="D155" i="1"/>
  <c r="D156" i="1"/>
  <c r="D157" i="1"/>
  <c r="D158" i="1"/>
  <c r="D159" i="1"/>
  <c r="A155" i="1"/>
  <c r="A156" i="1"/>
  <c r="A157" i="1"/>
  <c r="A158" i="1"/>
  <c r="A159" i="1"/>
  <c r="R160" i="1" l="1"/>
  <c r="T160" i="1"/>
  <c r="P160" i="1"/>
  <c r="G472" i="1"/>
  <c r="G463" i="1"/>
  <c r="M319" i="1"/>
  <c r="L377" i="1"/>
  <c r="M286" i="1"/>
  <c r="G176" i="1"/>
  <c r="G19" i="1"/>
  <c r="G188" i="1"/>
  <c r="M151" i="1"/>
  <c r="A151" i="1"/>
  <c r="G54" i="1"/>
  <c r="E9" i="1"/>
  <c r="P476" i="1"/>
  <c r="M476" i="1"/>
  <c r="J476" i="1"/>
  <c r="G476" i="1"/>
  <c r="P475" i="1"/>
  <c r="M475" i="1"/>
  <c r="J475" i="1"/>
  <c r="G475" i="1"/>
  <c r="P474" i="1"/>
  <c r="P477" i="1" s="1"/>
  <c r="M474" i="1"/>
  <c r="M477" i="1" s="1"/>
  <c r="J474" i="1"/>
  <c r="J477" i="1" s="1"/>
  <c r="G474" i="1"/>
  <c r="G477" i="1" s="1"/>
  <c r="P467" i="1"/>
  <c r="M467" i="1"/>
  <c r="J467" i="1"/>
  <c r="G467" i="1"/>
  <c r="J466" i="1"/>
  <c r="M466" i="1"/>
  <c r="P466" i="1"/>
  <c r="G466" i="1"/>
  <c r="P465" i="1"/>
  <c r="M465" i="1"/>
  <c r="M468" i="1" s="1"/>
  <c r="J465" i="1"/>
  <c r="G465" i="1"/>
  <c r="Q425" i="1"/>
  <c r="N425" i="1"/>
  <c r="L425" i="1"/>
  <c r="L379" i="1"/>
  <c r="Q346" i="1"/>
  <c r="O346" i="1"/>
  <c r="Q345" i="1"/>
  <c r="O345" i="1"/>
  <c r="Q344" i="1"/>
  <c r="O344" i="1"/>
  <c r="Q343" i="1"/>
  <c r="O343" i="1"/>
  <c r="Q323" i="1"/>
  <c r="O323" i="1"/>
  <c r="M323" i="1"/>
  <c r="K323" i="1"/>
  <c r="Q322" i="1"/>
  <c r="O322" i="1"/>
  <c r="M322" i="1"/>
  <c r="K322" i="1"/>
  <c r="Q321" i="1"/>
  <c r="Q324" i="1" s="1"/>
  <c r="O321" i="1"/>
  <c r="M321" i="1"/>
  <c r="M324" i="1" s="1"/>
  <c r="K321" i="1"/>
  <c r="K324" i="1" s="1"/>
  <c r="Q290" i="1"/>
  <c r="O290" i="1"/>
  <c r="M290" i="1"/>
  <c r="K290" i="1"/>
  <c r="Q289" i="1"/>
  <c r="O289" i="1"/>
  <c r="M289" i="1"/>
  <c r="K289" i="1"/>
  <c r="Q288" i="1"/>
  <c r="O288" i="1"/>
  <c r="M288" i="1"/>
  <c r="K288" i="1"/>
  <c r="Q315" i="1"/>
  <c r="O315" i="1"/>
  <c r="Q314" i="1"/>
  <c r="O314" i="1"/>
  <c r="Q313" i="1"/>
  <c r="O313" i="1"/>
  <c r="Q312" i="1"/>
  <c r="O312" i="1"/>
  <c r="V244" i="1"/>
  <c r="S244" i="1"/>
  <c r="P244" i="1"/>
  <c r="M244" i="1"/>
  <c r="V243" i="1"/>
  <c r="S243" i="1"/>
  <c r="P243" i="1"/>
  <c r="M243" i="1"/>
  <c r="J243" i="1"/>
  <c r="V242" i="1"/>
  <c r="S242" i="1"/>
  <c r="P242" i="1"/>
  <c r="M242" i="1"/>
  <c r="J242" i="1"/>
  <c r="V241" i="1"/>
  <c r="S241" i="1"/>
  <c r="P241" i="1"/>
  <c r="M241" i="1"/>
  <c r="J241" i="1"/>
  <c r="V240" i="1"/>
  <c r="S240" i="1"/>
  <c r="P240" i="1"/>
  <c r="M240" i="1"/>
  <c r="J240" i="1"/>
  <c r="S191" i="1"/>
  <c r="S192" i="1"/>
  <c r="S193" i="1"/>
  <c r="S194" i="1"/>
  <c r="S195" i="1"/>
  <c r="S190" i="1"/>
  <c r="P191" i="1"/>
  <c r="P192" i="1"/>
  <c r="P193" i="1"/>
  <c r="P194" i="1"/>
  <c r="P195" i="1"/>
  <c r="P190" i="1"/>
  <c r="M191" i="1"/>
  <c r="M192" i="1"/>
  <c r="M193" i="1"/>
  <c r="M194" i="1"/>
  <c r="M195" i="1"/>
  <c r="M190" i="1"/>
  <c r="J191" i="1"/>
  <c r="J192" i="1"/>
  <c r="J193" i="1"/>
  <c r="J194" i="1"/>
  <c r="J195" i="1"/>
  <c r="J190" i="1"/>
  <c r="G191" i="1"/>
  <c r="G192" i="1"/>
  <c r="G193" i="1"/>
  <c r="G194" i="1"/>
  <c r="G195" i="1"/>
  <c r="G190" i="1"/>
  <c r="C191" i="1"/>
  <c r="C192" i="1"/>
  <c r="C193" i="1"/>
  <c r="C194" i="1"/>
  <c r="C195" i="1"/>
  <c r="C190" i="1"/>
  <c r="S179" i="1"/>
  <c r="S180" i="1"/>
  <c r="S181" i="1"/>
  <c r="S182" i="1"/>
  <c r="S183" i="1"/>
  <c r="S178" i="1"/>
  <c r="P179" i="1"/>
  <c r="P180" i="1"/>
  <c r="P181" i="1"/>
  <c r="P182" i="1"/>
  <c r="P183" i="1"/>
  <c r="P178" i="1"/>
  <c r="M179" i="1"/>
  <c r="M180" i="1"/>
  <c r="M181" i="1"/>
  <c r="M182" i="1"/>
  <c r="M183" i="1"/>
  <c r="M178" i="1"/>
  <c r="J179" i="1"/>
  <c r="J180" i="1"/>
  <c r="J181" i="1"/>
  <c r="J182" i="1"/>
  <c r="J183" i="1"/>
  <c r="J178" i="1"/>
  <c r="G179" i="1"/>
  <c r="G180" i="1"/>
  <c r="G181" i="1"/>
  <c r="G182" i="1"/>
  <c r="G183" i="1"/>
  <c r="G178" i="1"/>
  <c r="C179" i="1"/>
  <c r="C180" i="1"/>
  <c r="C181" i="1"/>
  <c r="C182" i="1"/>
  <c r="C183" i="1"/>
  <c r="C178" i="1"/>
  <c r="H154" i="1"/>
  <c r="F154" i="1"/>
  <c r="D154" i="1"/>
  <c r="A154" i="1"/>
  <c r="Q58" i="1"/>
  <c r="Q59" i="1"/>
  <c r="Q60" i="1"/>
  <c r="Q61" i="1"/>
  <c r="Q62" i="1"/>
  <c r="Q57" i="1"/>
  <c r="O58" i="1"/>
  <c r="O59" i="1"/>
  <c r="O60" i="1"/>
  <c r="O61" i="1"/>
  <c r="O62" i="1"/>
  <c r="O57" i="1"/>
  <c r="M58" i="1"/>
  <c r="M59" i="1"/>
  <c r="M60" i="1"/>
  <c r="M61" i="1"/>
  <c r="M62" i="1"/>
  <c r="M57" i="1"/>
  <c r="K58" i="1"/>
  <c r="K59" i="1"/>
  <c r="K60" i="1"/>
  <c r="K61" i="1"/>
  <c r="K62" i="1"/>
  <c r="K57" i="1"/>
  <c r="I58" i="1"/>
  <c r="U58" i="1" s="1"/>
  <c r="I59" i="1"/>
  <c r="U59" i="1" s="1"/>
  <c r="I60" i="1"/>
  <c r="U60" i="1" s="1"/>
  <c r="I61" i="1"/>
  <c r="U61" i="1" s="1"/>
  <c r="I62" i="1"/>
  <c r="U62" i="1" s="1"/>
  <c r="I57" i="1"/>
  <c r="U57" i="1" s="1"/>
  <c r="G57" i="1"/>
  <c r="G58" i="1"/>
  <c r="G59" i="1"/>
  <c r="G60" i="1"/>
  <c r="G61" i="1"/>
  <c r="G62" i="1"/>
  <c r="C58" i="1"/>
  <c r="C59" i="1"/>
  <c r="C60" i="1"/>
  <c r="C61" i="1"/>
  <c r="C62" i="1"/>
  <c r="C57" i="1"/>
  <c r="Q23" i="1"/>
  <c r="Q24" i="1"/>
  <c r="Q25" i="1"/>
  <c r="Q26" i="1"/>
  <c r="Q27" i="1"/>
  <c r="Q22" i="1"/>
  <c r="O23" i="1"/>
  <c r="O24" i="1"/>
  <c r="O26" i="1"/>
  <c r="O27" i="1"/>
  <c r="M23" i="1"/>
  <c r="M24" i="1"/>
  <c r="M25" i="1"/>
  <c r="M26" i="1"/>
  <c r="M27" i="1"/>
  <c r="M22" i="1"/>
  <c r="K23" i="1"/>
  <c r="K24" i="1"/>
  <c r="K25" i="1"/>
  <c r="K26" i="1"/>
  <c r="K27" i="1"/>
  <c r="K22" i="1"/>
  <c r="C23" i="1"/>
  <c r="C24" i="1"/>
  <c r="C25" i="1"/>
  <c r="C26" i="1"/>
  <c r="C27" i="1"/>
  <c r="I24" i="1"/>
  <c r="I25" i="1"/>
  <c r="I26" i="1"/>
  <c r="I27" i="1"/>
  <c r="I22" i="1"/>
  <c r="G23" i="1"/>
  <c r="G24" i="1"/>
  <c r="G25" i="1"/>
  <c r="G26" i="1"/>
  <c r="G27" i="1"/>
  <c r="G22" i="1"/>
  <c r="S22" i="1" s="1"/>
  <c r="C22" i="1"/>
  <c r="J246" i="1" l="1"/>
  <c r="V246" i="1"/>
  <c r="S246" i="1"/>
  <c r="U379" i="1"/>
  <c r="P246" i="1"/>
  <c r="M246" i="1"/>
  <c r="S24" i="1"/>
  <c r="O324" i="1"/>
  <c r="G468" i="1"/>
  <c r="J468" i="1"/>
  <c r="Q347" i="1"/>
  <c r="S60" i="1"/>
  <c r="S27" i="1"/>
  <c r="S23" i="1"/>
  <c r="U25" i="1"/>
  <c r="S196" i="1"/>
  <c r="U26" i="1"/>
  <c r="P468" i="1"/>
  <c r="S57" i="1"/>
  <c r="S59" i="1"/>
  <c r="G184" i="1"/>
  <c r="M184" i="1"/>
  <c r="S184" i="1"/>
  <c r="F160" i="1"/>
  <c r="S61" i="1"/>
  <c r="S62" i="1"/>
  <c r="S25" i="1"/>
  <c r="U27" i="1"/>
  <c r="U23" i="1"/>
  <c r="S26" i="1"/>
  <c r="U22" i="1"/>
  <c r="O347" i="1"/>
  <c r="J196" i="1"/>
  <c r="P196" i="1"/>
  <c r="G196" i="1"/>
  <c r="M196" i="1"/>
  <c r="P184" i="1"/>
  <c r="J184" i="1"/>
  <c r="D160" i="1"/>
  <c r="H160" i="1"/>
  <c r="S58" i="1"/>
  <c r="U24" i="1"/>
  <c r="S395" i="1"/>
  <c r="R395" i="1"/>
  <c r="Q395" i="1"/>
  <c r="P395" i="1"/>
  <c r="O395" i="1"/>
  <c r="N395" i="1"/>
  <c r="L395" i="1"/>
  <c r="Q316" i="1"/>
  <c r="O316" i="1"/>
  <c r="Q291" i="1"/>
  <c r="O291" i="1"/>
  <c r="M291" i="1"/>
  <c r="K291" i="1"/>
  <c r="Q63" i="1"/>
  <c r="O63" i="1"/>
  <c r="M63" i="1"/>
  <c r="K63" i="1"/>
  <c r="I63" i="1"/>
  <c r="G63" i="1"/>
  <c r="Q28" i="1"/>
  <c r="O28" i="1"/>
  <c r="M28" i="1"/>
  <c r="K28" i="1"/>
  <c r="I28" i="1"/>
  <c r="G28" i="1"/>
  <c r="T395" i="1" l="1"/>
  <c r="U395" i="1"/>
  <c r="S28" i="1"/>
  <c r="U28" i="1"/>
  <c r="S63" i="1"/>
  <c r="U63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16-07-01', '2016-07-31' "/>
  </connection>
  <connection id="2" keepAlive="1" name="SP_Meldunek_sekcja_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16-07-01', '2016-07-31' "/>
  </connection>
  <connection id="3" keepAlive="1" name="SP_Meldunek_sekcja_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16-07-01', '2016-07-31' "/>
  </connection>
  <connection id="4" keepAlive="1" name="SP_Meldunek_sekcja_I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16-07-01', '2016-07-31' "/>
  </connection>
  <connection id="5" keepAlive="1" name="SP_Meldunek_sekcja_I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16-07-01', '2016-07-31' "/>
  </connection>
  <connection id="6" keepAlive="1" name="SP_Meldunek_sekcja_II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16-07-01', '2016-07-31' "/>
  </connection>
  <connection id="7" keepAlive="1" name="SP_Meldunek_sekcja_II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16-07-01', '2016-07-31' "/>
  </connection>
  <connection id="8" keepAlive="1" name="SP_Meldunek_sekcja_IV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16-07-01', '2016-07-31' "/>
  </connection>
  <connection id="9" keepAlive="1" name="SP_Meldunek_sekcja_IX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16-07-01', '2016-07-31' "/>
  </connection>
  <connection id="10" keepAlive="1" name="SP_Meldunek_sekcja_IX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16-07-01', '2016-07-31' "/>
  </connection>
  <connection id="11" keepAlive="1" name="SP_Meldunek_sekcja_V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16-07-01', '2016-07-31' "/>
  </connection>
  <connection id="12" keepAlive="1" name="SP_Meldunek_sekcja_V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16-07-01', '2016-07-31' "/>
  </connection>
  <connection id="13" keepAlive="1" name="SP_Meldunek_sekcja_V_tab_3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16-07-01', '2016-07-31' "/>
  </connection>
  <connection id="14" keepAlive="1" name="SP_Meldunek_sekcja_V_tab_4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16-07-01', '2016-07-31' "/>
  </connection>
  <connection id="15" keepAlive="1" name="SP_Meldunek_sekcja_V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16-07-01', '2016-07-31' "/>
  </connection>
  <connection id="16" keepAlive="1" name="SP_Meldunek_sekcja_V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16-07-01', '2016-07-31' 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16-07-01', '2016-07-31' "/>
  </connection>
</connections>
</file>

<file path=xl/sharedStrings.xml><?xml version="1.0" encoding="utf-8"?>
<sst xmlns="http://schemas.openxmlformats.org/spreadsheetml/2006/main" count="956" uniqueCount="173">
  <si>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</si>
  <si>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</si>
  <si>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</si>
  <si>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</si>
  <si>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</si>
  <si>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</si>
  <si>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</si>
  <si>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</si>
  <si>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</si>
  <si>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</si>
  <si>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</si>
  <si>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</si>
  <si>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</si>
  <si>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</si>
  <si>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</si>
  <si>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</si>
  <si>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</si>
  <si>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</si>
  <si>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</si>
  <si>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</si>
  <si>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</si>
  <si>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</si>
  <si>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</si>
  <si>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pobyt rezyd. UE</t>
  </si>
  <si>
    <t>pozytywne</t>
  </si>
  <si>
    <t>negatywne</t>
  </si>
  <si>
    <t>umorzenia</t>
  </si>
  <si>
    <t>Otrzymują:</t>
  </si>
  <si>
    <t>Wnioskujący</t>
  </si>
  <si>
    <t>przebywający 
w ośrodku</t>
  </si>
  <si>
    <t>VIII. Konsultacje wizowe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</si>
  <si>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</si>
  <si>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</si>
  <si>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</si>
  <si>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</si>
  <si>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</si>
  <si>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</si>
  <si>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</si>
  <si>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</si>
  <si>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</si>
  <si>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</si>
  <si>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</si>
  <si>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</si>
  <si>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</si>
  <si>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</si>
  <si>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</si>
  <si>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</si>
  <si>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</si>
  <si>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</si>
  <si>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IX.  Informacja o Małym Ruchu Granicznym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</si>
  <si>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</si>
  <si>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</si>
  <si>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</si>
  <si>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</si>
  <si>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</si>
  <si>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</si>
  <si>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</si>
  <si>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</si>
  <si>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</si>
  <si>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</si>
  <si>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</si>
  <si>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</si>
  <si>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</si>
  <si>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</si>
  <si>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</si>
  <si>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</si>
  <si>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</si>
  <si>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</si>
  <si>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1. Pan Piotr Stachańczyk - Sekretarz Stanu w Ministerstwie Spraw Wewnętrznych 
2. Pan gen. bryg. SG Dominik Tracz - Komendant Główny Straży Granicznej
3. Pani Renata Czyżak  - Zastępca Dyrektora Departamentu Porządku Publicznego MSW
4. Pani Monika Prus - Dyrektor Departamentu Polityki Migracyjnej MSW
5. Rzecznik Prasowy MSW 
6. Pan płk Michał Gałkowski - Szef Oddziału OiAZnOK Centrum Operacyjnego MON  
7. Pani Anna-Carin Öst - Przedstawicielstwo UNHCR w Polsce 
8. Pani Anna Rostocka - Dyrektor Biura IOM w Warszawie
9. Urząd do Spraw Cudzoziemców - a/a
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</si>
  <si>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</si>
  <si>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</si>
  <si>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</si>
  <si>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</si>
  <si>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</si>
  <si>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</si>
  <si>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</si>
  <si>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</si>
  <si>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</si>
  <si>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</si>
  <si>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</si>
  <si>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</si>
  <si>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</si>
  <si>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</si>
  <si>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</si>
  <si>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</si>
  <si>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</si>
  <si>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</si>
  <si>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</si>
  <si>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</si>
  <si>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</si>
  <si>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</si>
  <si>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</si>
  <si>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</si>
  <si>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</si>
  <si>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</si>
  <si>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</si>
  <si>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</si>
  <si>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</si>
  <si>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IV. Cudzoziemcy, w sprawie których wszczęto postępowanie o nadanie statusu uchodźcy i którym zapewniono zakwaterowanie w ośrodkach dla cudzoziemców: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</si>
  <si>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</si>
  <si>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</si>
  <si>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</si>
  <si>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</si>
  <si>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</si>
  <si>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</si>
  <si>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</si>
  <si>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</si>
  <si>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</si>
  <si>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</si>
  <si>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</si>
  <si>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</si>
  <si>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</si>
  <si>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</si>
  <si>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</si>
  <si>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</si>
  <si>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</si>
  <si>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</si>
  <si>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</si>
  <si>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</si>
  <si>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</si>
  <si>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</si>
  <si>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</si>
  <si>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</si>
  <si>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</si>
  <si>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</si>
  <si>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</si>
  <si>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</si>
  <si>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</si>
  <si>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</si>
  <si>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</si>
  <si>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</si>
  <si>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</si>
  <si>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</si>
  <si>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</si>
  <si>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</si>
  <si>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</si>
  <si>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</si>
  <si>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</si>
  <si>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</si>
  <si>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</si>
  <si>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</si>
  <si>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</si>
  <si>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</si>
  <si>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</si>
  <si>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</si>
  <si>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</si>
  <si>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</si>
  <si>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</si>
  <si>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SZWECJA</t>
  </si>
  <si>
    <t>WĘGRY</t>
  </si>
  <si>
    <t>01.07.2016</t>
  </si>
  <si>
    <t>31.07.2016</t>
  </si>
  <si>
    <t>01.01.2016</t>
  </si>
  <si>
    <t>ARMENIA</t>
  </si>
  <si>
    <t>NIDERLANDY</t>
  </si>
  <si>
    <t>25.07.2016 - 31.07.2016</t>
  </si>
  <si>
    <t>18.07.2016 - 24.07.2016</t>
  </si>
  <si>
    <t>11.07.2016 - 17.07.2016</t>
  </si>
  <si>
    <t>04.07.2016 - 10.07.2016</t>
  </si>
  <si>
    <t>27.06.2016 - 03.07.2016</t>
  </si>
  <si>
    <t>Liczba cudzoziemców objętych wnioskami o przejęcie odpowiedzialności za wniosek o udzielenie ochrony złożony na terytorium innego państwa członkowskiego (tzw. IN) w 2016 r.  wyniosła 5 172 os. Polska wystąpiła z takim wnioskiem do innych krajów europejskich (OUT) w przypadku 105 osób. Decyzje pozytywne zapadły w przypadku 93% wniosków IN (co stanowi wysoki odsetek) i 46% wniosków OUT. 68% wniosków IN oraz 37% wniosków OUT dotyczy współpracy z Niemcami. Poza tym, osoby, które ubiegały się o ochronę międzynarodową  w Polsce składały kolejne wnioski we Francji, Austrii, Szwecji i Holandii. Z kolei dalsze wnioski OUT z Polski kierowane były głównie do Austrii, Francji, Węgier i Holandii.</t>
  </si>
  <si>
    <t xml:space="preserve">W lipcu przyjęto ponad 91 tys. wniosków w sprawie konsultacji wizowych,  przy czym 93% z nich inicjowało inne państwo. W tym samym okresie wydano ponad 94,3 tys. decyzji - 92% z nich wobec wniosków innych państw.        </t>
  </si>
  <si>
    <t>Łącznie od początku roku 50% zezwoleń MRG wydano w Rosji, pozostałe 50% na Ukrainie. Wydano 79 odmów wydania zezwolenia: 71 na Ukrainie, 8 w  Rosji, a unieważniono 339: 287 wydanych na Ukrainie, a 52 w Rosji. Ogółem w porównaniu  z okresem styczeń-lipiec w zeszłym roku wydano większą liczbę zezwoleń (72,4 tys/63,3 tys). W porównaniu do czerwca br. widoczny jest spadek liczby wydanych zezwoleń o 49% (11 452/5947), w porównaniu do lipca 2015 r. o 53%.</t>
  </si>
  <si>
    <t xml:space="preserve">Sytuację migracyjną w Polsce dalej cechuje dominacja napływu obywateli Ukrainy. Wzrost liczby obywateli Ukrainy, ubiegających o ochronę międzynarodową i legalizację pobytu jest stale monitorowany. Zdecydowana większość obywateli Ukrainy, przybywających do Polski, preferuje legalizację pobytu umożliwiającą podjęcie pracy i samodzielne utrzymanie rodziny (przez pierwsze 6 miesięcy toku sprawy o udzieleniu ochrony międzynarodowej to jest niemożliwe). Wnioski o pobyt stały przeważnie składają osoby, które legalnie mieszkają w Polsce przez kilka lat. Stanowcza większość z nich to osoby polskiego pochodzenia, w tym legitymujące się Kartą Polaka bądź małżonkowie obywateli RP. Większa część cudzoziemców ubiega o zezwolenie na pobyt czasowy (głównie jednolite zezwolenia na pobyt i pracę), mając na celu znaleźć pracę.
Od 2008 roku w Polsce notowano ciągły wzrost liczby przybywających cudzoziemców. </t>
  </si>
  <si>
    <t>Warszawa, 4 sierpnia 2016 r.</t>
  </si>
  <si>
    <t>Szef Urzędu do Spraw Cudzoziemców pod koniec lipca br. miał pod swoją opieką 4 223 os. Ne przestrzeni ostatnich sześciu miesięcy średnia liczba osób będących pod opieką wynosi 4,1-4,2 tys. os. miesięcznie . Jednocześnie - bez względu na występujące wahania ogólnej liczby Beneficjentów pomocy społecznej UdSC - utrzymuje się wysokie, niezmienne (ok. 2 450-2 550 os.) zainteresowanie funkcjonowaniem poza ośrodkami dla cudzoziemców: aktualnie średnio 58% świadczeniobiorców wynajmuje mieszkania i utrzymuje się ze środków otrzymywanych z Urzędu. W analogicznym okresie w 2015 r. z możliwości mieszkania poza ośrodkiem korzystało 65% świadczeniobiorców.</t>
  </si>
  <si>
    <t xml:space="preserve">
Liczba składanych wniosków legalizacyjnych charakteryzuje się od dłuższego czasu tendencją wzrostową. 
Spośród niemal 74,3 tys. wniosków 90% dotyczyło otrzymania zezwolenia na pobyt czasowy, 8% zezwolenia na pobyt stały, a 2% zezwolenia na pobyt rezydenta UE. W sprawie zezwolenia na pobyt czasowy spośród prawie 66,7 tys. wniosków 68% (44 772) złożyli obywatele Ukrainy, 4%- Chińczycy, po 3%: Hindusi i Wietnamczycy, 2% - Rosjanie, Białorusini i Turcy. O zezwolenie na pobyt stały ubiegało się prawie  6,1 tys. cudzoziemców, w tym 66% (4 002) to obywatele Ukrainy, 17% - Białorusini, 3% - Rosjanie. Wnioski o zezwolenie na pobyt rezydenta długoterminowego UE, (1 509 wniosków) zdominowali również obywatele Ukrainy (535) - złożyli 36% wniosków, 18% - Wietnamczycy, 13%   -  Chińczycy, po 4%- Rosjanie, Ormianie i Turcy. Uwzględniając kryterium obywatelstwa wnioskodawców  najczęściej o zezwolenie na pobyt w 2016 r. ubiegali się obywatele Ukrainy 67% - (49 309/74 288),  w analogicznym okresie w 2015 r. odsetek ten był nieco niższy i wynosił 60% (34 008/56 854). Warto zwrócić uwagę, że  wzrósł, nie tylko odsetek, ale także liczba ukraińskich wnioskodawców (+45%). Za opisany wzrost odpowiedzialna jest zwiększona - w porównaniu z zeszłym rokiem - liczba wniosków o zezwolenie na pobyt czasowy składanych przez obywateli Ukrainy, (+57% - z 28 495 os. w 2015 r. na 44 772 os. w 2016 r.). Przyrost ten był na tyle duży, że przewyższył spadek zainteresowania obywateli Ukrainy pobytem stałym (-20%, 4 998 w 2015 r, 4 002 w 2016 r.). Ogółem w 2016 r. złożono łącznie 31% wniosków legalizacyjnych więcej (+39% wniosków na pobyt czasowy, -17% wniosków na pobyt stały, -3% wniosków na pobyt rezydenta długoterminowego UE). 87% wszystkich procedur zakończyło się decyzją przyznającą zezwolenie pobytowe (87% pobyt czasowy, 88% pobyt stały, 78% pobyt rezydenta długoterminowego UE), 9% odmową wydania zezwolenia, a 4% umorzeniem sprawy. 
Biorąc pod uwagę liczbę wniosków składanych miesięcznie, to aktualnie, po czerwcu br. widoczny jest spadek.  W stosunku do czerwca, który charakteryzował się największa liczbą złożonych wniosków w okresie 6 miesięcy jest to wartość mniejsza o 4%.
</t>
  </si>
  <si>
    <t xml:space="preserve">Do końca lipca 2016 r. cudzoziemcy złożyli 3 644 odwołania od decyzji organów pierwszej instancji, z czego 74% odwołań dotyczyło pobytu czasowego, 19% - zobowiązania do powrotu, 6% - pobytu stałego. Cudzoziemcy uzyskali w tym samym czasie 2 073 decyzje Szefa UdSC w sprawach o legalizację pobytu na terytorium RP, z czego 34% stanowiło utrzymanie decyzji, od której się odwołano. 19% decyzji uchylono i przekazano do ponownego rozpatrzenia, a w 12% postępowania odwoławcze zakończyły się uchyleniem decyzji organu pierwszej instancji i udzieleniem zezwolenia.
Liczba odwołań z 2016 r. jest ponad dwa razy większa niż w tym samym czasie rok temu. Szczególnie dużym wzrostem cechują się odwołania złożone od decyzji w sprawie pobytu czasowego (trzykrotny wzrost), pobytu stałego (+21%) oraz zobowiązania do powrotu (+52%).  Zmiany w liczbie złożonych odwołań są szczególnie widoczne od początku 2016 r. (grudzień 2015 r, 298, styczeń br. - 408, luty br.     - 487. marzec - 501, kwiecień - 521, maj - 551, czerwiec – 644, lipiec - 532). Lipiec jest pierwszym miesiącem w 2016 r. , którym liczba złożonych odwołań spadła w porównaniu do poprzedniego miesiąca (532/644).
</t>
  </si>
  <si>
    <t>Sporządziła: Hanna Talaka</t>
  </si>
  <si>
    <t>III. Wydane decyzje w sprawie o udzielenie ochrony międzynarodowej:</t>
  </si>
  <si>
    <t xml:space="preserve">W 2016 r. Szef Urzędu do Spraw Cudzoziemców wydał w sumie 8 424 decyzji: udzielił ochrony 150 os. (2% ogółu), 1 253os. (15% ogółu) uzyskały decyzję negatywną, a 7 021 postępowań (83% ogółu) umorzono. Najliczniejszymi Beneficjentami wszystkich decyzji przyznających ochronę (status uchodźcy, ochrona uzupełniająca i pobyt tolerowany) byli obywatele:
* Rosji (48 os., 32%, głównie ochrona uzupełniająca),
* Syrii (26 os., 17% ogółu, głównie status uchodźcy), 
* Iraku (18 os., 12% głównie ochrona uzupełniająca),
* Ukrainy (17 os., 11%, głównie ochrona uzupełniająca).
Warto zwrócić uwagę, że od początku br. Rada do Spraw Uchodźców wydała 55 decyzji o udzieleniu ochrony. Oznacza to, że włączając w to decyzje Szefa UdSC w Polsce wydano 205 decyzji udzielających ochrony cudzoziemcom, z czego 27% zostało wydanych przez RdSU. Najliczniejszymi grupami, które otrzymały od RdSU decyzje zezwalające na pobyt w Polsce byli obywatele Ukrainy (20 os.: 16 statusów uchodźcy, 4 ochrony uzupełniające), Kirgistanu (13 os.: 4 statusy uchodźcy, 5 ochron uzupełniających, 4 pobyty tolerowane), Rosji (12 os., 8 ochron uzupełniających, 4 pobyty tolerowane) oraz Kazachstanu (4 os. otrzymały pobyt tolerowany).
Spośród wydanych przez Szefa UdSC 47 decyzji o nadaniu statusu uchodźcy najwięcej uzyskali obywatele: Syrii -23 os. (49%), Egiptu i Chin - po 4 os. (po 9%),  Iraku i Rosji (po 3 os., po 6%), Białorusi i Ugandy ( po 2 os., po 4%) . Ochrony uzupełniającej (w sumie 82 decyzje) udzielono głównie obywatelom: Rosji - 37 os. (45%), Ukrainy - 16 os. (20%), Iraku – 15 os. (18%) i Syrii - 3 os. (4%). Pobyt tolerowany otrzymali: 8 obywateli Rosji (38%), 5 obywateli Armenii (24%), 3 os. z  Białorusi (14%) i po 1 obywatelu Pakistanu, Rwandy i Ukrainy. 
Porównując okres od 1 stycznia do 31 lipca 2016 r. z analogicznym okresem 2015 r. można zaobserwować spadek w zakresie liczby merytorycznych rozstrzygnięć wniosków o udzielenie ochrony międzynarodowej. Natomiast liczba umorzeń wzrosła. Proporcjonalny udział poszczególnych typów decyzji w stosunku do wszystkich wydanych decyzji pozostał bez większych zmian: status uchodźcy (1%), ochrona uzupełniająca (1%), natomiast spadł odsetek decyzji nie przyznających żadnej z form ochrony (z 35% ogółu na 15% ogółu) na rzecz wzrostu odsetka umorzeń (z 62% ogółu na 83% ogółu). Szczegółowo widoczny jest:
* wzrost o 45% łącznej liczby decyzji wydanych w 2016 r. (8 424/5 828),
* spadek o 51% łącznej liczby decyzji o udzieleniu ochrony w 2015 r. (150/309),
* spadek o 60% liczby decyzji o nadaniu statusu uchodźcy (47/118),
* spadek o 20% liczby decyzji o przyznaniu ochrony uzupełniającej (82/103),
*wzrost liczby umorzeń postępowań o 94% (7 021/3 619). Warto zauważyć, że jest on w dużej mierze spowodowany brakiem zainteresowania kontynuacją procedury o udzielenie ochrony międzynarodowej. 89% ogółu umorzeń wydawanych jest w stosunku do wnioskodawców z następujących państw: Rosji (81%) i Tadżykistanu (8%).
* spadek liczby decyzji o nieudzieleniu żadnej z form ochrony o 34% (1 253/1 900).
W 2016 r. uznawalność wynosi 9%, w analogicznym okresie 2015 r. - 10%, a w całym 2015 r. - 16%.
</t>
  </si>
  <si>
    <t xml:space="preserve">UJĘCIE ROCZNE
W  2016 r. wnioski o udzielenie ochrony międzynarodowej złożyło 8 121 osób, z czego 93% stanowiły wnioski pierwsze.  92% wniosków zostało złożonych przez obywateli 3 państw: Rosji (5 993 os., 74%), Ukrainy (789 os., 10%) oraz Tadżykistanu (689 os. 8%). W gronie pozostałych dominujących grup znaleźli się wnioskodawcy z Armenii (224 os., 3% ogółu), Gruzji (72 os., 1% ogółu), Turcji (58 os., 1% ogółu),  Kirgistanu (45 os., 1%), Wietnamu (31 os.) i Syrii (31 os.).
Osoby poszukujące ochrony międzynarodowej przybywały najczęściej na wschodnią granicę kraju (ok. 89% ogółu). Najwięcej wniosków (82%) przyjęła placówka Straży Granicznej w Terespolu, 4% - placówka w Medyce, dalsze 5% -  Nadwiślański Oddział SG.
Wśród ubiegających się o udzielenie ochrony międzynarodowej 48% stanowili niepełnoletni (48% dziewczynki, 52% chłopcy), 52% dorośli (po połowie kobiety i mężczyźni). Oznacza to, że kobiety i niepełnoletni stanowią grupę 74% wnioskodawców.
W porównaniu z tym samym okresem w 2015 r. łączna liczba osób objętych wnioskami wzrosła o 44% (8 121/5 348). Najważniejsze zmiany, jakie miały miejsce w tym czasie to:
 * 2-krotny wzrost liczby wniosków z Rosji (5 993/2 798). Aktualnie Rosja znajduje się na I pozycji pod względem liczby złożonych wniosków, podobnie jak w lipcu 2015 r, jednak wzrósł odsetek wniosków składanych przez jej obywateli  z 52% w lipcu 2015 r. na 74% w lipcu br.
* spadek o 48% liczby wniosków z Ukrainy (789/1 528). Obecnie są na 2 miejscu, stanowiąc 10% ogółu wnioskujących. Ukraina jest jednym z dwóch państw z zestawienia  top5 charakteryzującym się wysokim odsetkiem kolejnych wniosków (42%), podczas gdy w przypadku pozostałych państw wynosi on maksymalnie 7%.
* 5- krotny wzrost liczby wniosków z Tadżykistanu (689/149). Z powodu narastającego konfliktu wewnętrznego w Tadżykistanie, od sierpnia 2015 r. widoczny jest wzrost liczby wniosków. W zeszłym roku na koniec lipca odsetek tychże  wniosków wynosił 3%, wnioskodawcy pod względem liczebności znajdowali się na 5 miejscu, obecnie odpowiednio: 8%, na 3 miejscu. 
* brak dalszego napływu wnioskodawców z Turcji na przestrzeni ostatnich 3 miesięcy. Wzrost liczby osób, składających wniosek, w porównaniu z analogicznym okresem 2015 r. (58/3) Obywatele tureccy składali wnioski głównie w I kwartale br. (styczeń 8 os./ luty 41 os./marzec 7 os.). 
* 3-krotny wzrost liczby wniosków z Armenii (224/71), który jest konsekwencją konfliktu w Górnym Karabachu pomiędzy Armenią i Azerbejdżanem, 
* spadek liczby wniosków z Gruzji o 71% (72/252). Gruzja stała się drugim państwem po Ukrainie, z którego wnioskodawcy licznie składają kolejne wnioski o udzielenie ochrony międzynarodowej (46%).
UJĘCIE MIESIĘCZNE
Aktualnie liczba składanych miesięcznie wniosków spadła po raz pierwszy od 5 miesięcy i wynosi niemal tyle samo ile w marcu 2016 r. 
Jeżeli chodzi o rozkład wnioskodawców ze względu na pochodzenie, dotychczasowe tendencje pozostają bez większych zmian: w lipcu najliczniejsze  grupy wnioskodawców pochodziły z:
* Rosji (80%, -32% w stosunku do czerwca br., 42-procentowy wzrost w stosunku do lipca 2015), 
* Ukrainy (7%, -42% w stosunku do czerwca br., -58% w stosunku do lipca 2015 r.),  
* Armenii (4%, 3-krotny wzrost w stosunku do czerwca br., 3-krotny wzrost w porównaniu do lipca 2015 r. ),
* Tadżykistanu (3%, -41% w stosunku do czerwca br., -28% w stosunku do lipca 2015r.).
</t>
  </si>
  <si>
    <t>I. Przyjęte wnioski o udzielenie ochrony międzynarodowej w RP: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</si>
</sst>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4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0" fillId="0" borderId="44" xfId="0" applyBorder="1" applyProtection="1">
      <protection locked="0"/>
    </xf>
    <xf numFmtId="0" fontId="0" fillId="0" borderId="44" xfId="0" applyFill="1" applyBorder="1" applyProtection="1">
      <protection locked="0"/>
    </xf>
    <xf numFmtId="0" fontId="36" fillId="0" borderId="45" xfId="10" applyFont="1" applyFill="1" applyBorder="1" applyAlignment="1" applyProtection="1">
      <alignment horizontal="left" vertical="center"/>
      <protection locked="0"/>
    </xf>
    <xf numFmtId="0" fontId="36" fillId="0" borderId="45" xfId="1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165" fontId="3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2" fillId="35" borderId="46" xfId="24" applyFont="1" applyFill="1" applyBorder="1" applyAlignment="1" applyProtection="1">
      <alignment horizontal="left" vertical="center" wrapText="1" indent="1"/>
      <protection locked="0"/>
    </xf>
    <xf numFmtId="0" fontId="32" fillId="35" borderId="47" xfId="24" applyFont="1" applyFill="1" applyBorder="1" applyAlignment="1" applyProtection="1">
      <alignment horizontal="left" vertical="center" wrapText="1" indent="1"/>
      <protection locked="0"/>
    </xf>
    <xf numFmtId="0" fontId="32" fillId="35" borderId="47" xfId="0" applyFont="1" applyFill="1" applyBorder="1" applyAlignment="1" applyProtection="1">
      <alignment horizontal="center" vertical="center"/>
      <protection locked="0"/>
    </xf>
    <xf numFmtId="3" fontId="32" fillId="35" borderId="47" xfId="0" applyNumberFormat="1" applyFont="1" applyFill="1" applyBorder="1" applyAlignment="1" applyProtection="1">
      <alignment horizontal="center" vertical="center"/>
      <protection locked="0"/>
    </xf>
    <xf numFmtId="3" fontId="32" fillId="35" borderId="47" xfId="43" applyNumberFormat="1" applyFont="1" applyFill="1" applyBorder="1" applyAlignment="1" applyProtection="1">
      <alignment horizontal="center" vertical="center"/>
      <protection locked="0"/>
    </xf>
    <xf numFmtId="0" fontId="0" fillId="0" borderId="47" xfId="0" applyBorder="1" applyProtection="1">
      <protection locked="0"/>
    </xf>
    <xf numFmtId="0" fontId="32" fillId="35" borderId="46" xfId="0" applyFont="1" applyFill="1" applyBorder="1" applyAlignment="1" applyProtection="1">
      <alignment horizontal="center" vertical="center"/>
      <protection locked="0"/>
    </xf>
    <xf numFmtId="3" fontId="32" fillId="35" borderId="46" xfId="0" applyNumberFormat="1" applyFont="1" applyFill="1" applyBorder="1" applyAlignment="1" applyProtection="1">
      <alignment horizontal="center" vertical="center"/>
      <protection locked="0"/>
    </xf>
    <xf numFmtId="3" fontId="32" fillId="35" borderId="46" xfId="43" applyNumberFormat="1" applyFont="1" applyFill="1" applyBorder="1" applyAlignment="1" applyProtection="1">
      <alignment horizontal="center" vertical="center"/>
      <protection locked="0"/>
    </xf>
    <xf numFmtId="0" fontId="0" fillId="0" borderId="46" xfId="0" applyBorder="1" applyProtection="1"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protection locked="0"/>
    </xf>
    <xf numFmtId="0" fontId="27" fillId="0" borderId="0" xfId="0" applyFont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9" xfId="10" applyNumberFormat="1" applyFont="1" applyFill="1" applyBorder="1" applyAlignment="1" applyProtection="1">
      <alignment horizontal="center" vertical="center"/>
    </xf>
    <xf numFmtId="3" fontId="37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Fill="1" applyBorder="1" applyAlignment="1" applyProtection="1">
      <alignment horizontal="left" vertical="center"/>
    </xf>
    <xf numFmtId="0" fontId="36" fillId="0" borderId="0" xfId="10" applyFont="1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36" fillId="0" borderId="0" xfId="10" applyFont="1" applyFill="1" applyBorder="1" applyAlignment="1" applyProtection="1">
      <alignment horizontal="left" vertical="center"/>
    </xf>
    <xf numFmtId="0" fontId="32" fillId="0" borderId="0" xfId="10" applyFont="1" applyFill="1" applyBorder="1" applyAlignment="1" applyProtection="1">
      <alignment horizontal="center" vertical="center" wrapText="1"/>
      <protection locked="0"/>
    </xf>
    <xf numFmtId="0" fontId="32" fillId="0" borderId="0" xfId="10" applyFont="1" applyFill="1" applyBorder="1" applyAlignment="1" applyProtection="1">
      <alignment horizontal="center" vertical="center"/>
      <protection locked="0"/>
    </xf>
    <xf numFmtId="0" fontId="32" fillId="0" borderId="0" xfId="10" applyFont="1" applyFill="1" applyBorder="1" applyAlignment="1" applyProtection="1">
      <alignment horizontal="left" vertical="center" inden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Border="1" applyAlignment="1"/>
    <xf numFmtId="0" fontId="0" fillId="0" borderId="0" xfId="0" applyFill="1" applyBorder="1" applyAlignment="1"/>
    <xf numFmtId="0" fontId="20" fillId="0" borderId="0" xfId="0" applyFont="1" applyBorder="1" applyAlignment="1" applyProtection="1">
      <alignment horizontal="left" vertical="center"/>
      <protection locked="0"/>
    </xf>
    <xf numFmtId="165" fontId="0" fillId="0" borderId="0" xfId="0" applyNumberFormat="1" applyBorder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protection locked="0"/>
    </xf>
    <xf numFmtId="3" fontId="37" fillId="35" borderId="10" xfId="0" applyNumberFormat="1" applyFont="1" applyFill="1" applyBorder="1" applyAlignment="1" applyProtection="1">
      <alignment horizontal="right" vertical="center" wrapText="1"/>
    </xf>
    <xf numFmtId="0" fontId="36" fillId="36" borderId="20" xfId="0" applyFont="1" applyFill="1" applyBorder="1" applyAlignment="1" applyProtection="1">
      <alignment horizontal="center" vertical="center"/>
      <protection locked="0"/>
    </xf>
    <xf numFmtId="0" fontId="36" fillId="36" borderId="21" xfId="0" applyFont="1" applyFill="1" applyBorder="1" applyAlignment="1" applyProtection="1">
      <alignment horizontal="center" vertical="center"/>
      <protection locked="0"/>
    </xf>
    <xf numFmtId="0" fontId="36" fillId="36" borderId="25" xfId="0" applyFont="1" applyFill="1" applyBorder="1" applyAlignment="1" applyProtection="1">
      <alignment horizontal="center" vertical="center"/>
      <protection locked="0"/>
    </xf>
    <xf numFmtId="0" fontId="36" fillId="36" borderId="10" xfId="0" applyFont="1" applyFill="1" applyBorder="1" applyAlignment="1" applyProtection="1">
      <alignment horizontal="center" vertical="center"/>
      <protection locked="0"/>
    </xf>
    <xf numFmtId="0" fontId="36" fillId="36" borderId="21" xfId="0" applyFont="1" applyFill="1" applyBorder="1" applyAlignment="1" applyProtection="1">
      <alignment horizontal="center" vertical="center" wrapText="1"/>
    </xf>
    <xf numFmtId="0" fontId="36" fillId="36" borderId="31" xfId="0" applyFont="1" applyFill="1" applyBorder="1" applyAlignment="1" applyProtection="1">
      <alignment horizontal="center" vertical="center" wrapText="1"/>
    </xf>
    <xf numFmtId="0" fontId="36" fillId="36" borderId="10" xfId="0" applyFont="1" applyFill="1" applyBorder="1" applyAlignment="1" applyProtection="1">
      <alignment horizontal="center" vertical="center" textRotation="90"/>
      <protection locked="0"/>
    </xf>
    <xf numFmtId="3" fontId="37" fillId="0" borderId="42" xfId="0" applyNumberFormat="1" applyFont="1" applyFill="1" applyBorder="1" applyAlignment="1" applyProtection="1">
      <alignment horizontal="right" vertical="center"/>
    </xf>
    <xf numFmtId="3" fontId="37" fillId="34" borderId="10" xfId="0" applyNumberFormat="1" applyFont="1" applyFill="1" applyBorder="1" applyAlignment="1" applyProtection="1">
      <alignment horizontal="right" vertical="center"/>
    </xf>
    <xf numFmtId="0" fontId="21" fillId="0" borderId="0" xfId="0" applyFont="1" applyAlignment="1" applyProtection="1">
      <alignment horizontal="left" vertical="top" wrapText="1"/>
      <protection locked="0"/>
    </xf>
    <xf numFmtId="3" fontId="37" fillId="35" borderId="17" xfId="0" applyNumberFormat="1" applyFont="1" applyFill="1" applyBorder="1" applyAlignment="1" applyProtection="1">
      <alignment horizontal="right" vertical="center" wrapText="1"/>
    </xf>
    <xf numFmtId="3" fontId="37" fillId="35" borderId="26" xfId="0" applyNumberFormat="1" applyFont="1" applyFill="1" applyBorder="1" applyAlignment="1" applyProtection="1">
      <alignment horizontal="right" vertical="center" wrapText="1"/>
    </xf>
    <xf numFmtId="3" fontId="37" fillId="36" borderId="11" xfId="0" applyNumberFormat="1" applyFont="1" applyFill="1" applyBorder="1" applyAlignment="1" applyProtection="1">
      <alignment horizontal="right" vertical="center" wrapText="1"/>
    </xf>
    <xf numFmtId="3" fontId="37" fillId="36" borderId="35" xfId="0" applyNumberFormat="1" applyFont="1" applyFill="1" applyBorder="1" applyAlignment="1" applyProtection="1">
      <alignment horizontal="right" vertical="center" wrapText="1"/>
    </xf>
    <xf numFmtId="3" fontId="36" fillId="35" borderId="51" xfId="24" applyNumberFormat="1" applyFont="1" applyFill="1" applyBorder="1" applyAlignment="1" applyProtection="1">
      <alignment horizontal="center" vertical="center" wrapText="1"/>
    </xf>
    <xf numFmtId="3" fontId="36" fillId="35" borderId="53" xfId="24" applyNumberFormat="1" applyFont="1" applyFill="1" applyBorder="1" applyAlignment="1" applyProtection="1">
      <alignment horizontal="center" vertical="center" wrapText="1"/>
    </xf>
    <xf numFmtId="3" fontId="37" fillId="36" borderId="17" xfId="0" applyNumberFormat="1" applyFont="1" applyFill="1" applyBorder="1" applyAlignment="1" applyProtection="1">
      <alignment horizontal="right" vertical="center" wrapText="1"/>
    </xf>
    <xf numFmtId="3" fontId="37" fillId="36" borderId="26" xfId="0" applyNumberFormat="1" applyFont="1" applyFill="1" applyBorder="1" applyAlignment="1" applyProtection="1">
      <alignment horizontal="right" vertical="center" wrapText="1"/>
    </xf>
    <xf numFmtId="3" fontId="36" fillId="35" borderId="49" xfId="0" applyNumberFormat="1" applyFont="1" applyFill="1" applyBorder="1" applyAlignment="1" applyProtection="1">
      <alignment horizontal="center" vertical="center"/>
    </xf>
    <xf numFmtId="3" fontId="36" fillId="35" borderId="50" xfId="0" applyNumberFormat="1" applyFont="1" applyFill="1" applyBorder="1" applyAlignment="1" applyProtection="1">
      <alignment horizontal="center" vertical="center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0" fillId="0" borderId="40" xfId="0" applyFont="1" applyBorder="1" applyAlignment="1" applyProtection="1">
      <alignment horizontal="center" vertical="center" wrapText="1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0" fontId="37" fillId="35" borderId="25" xfId="0" applyFont="1" applyFill="1" applyBorder="1" applyAlignment="1" applyProtection="1">
      <alignment horizontal="left" vertical="center"/>
    </xf>
    <xf numFmtId="0" fontId="37" fillId="35" borderId="10" xfId="0" applyFont="1" applyFill="1" applyBorder="1" applyAlignment="1" applyProtection="1">
      <alignment horizontal="left" vertical="center"/>
    </xf>
    <xf numFmtId="0" fontId="37" fillId="36" borderId="25" xfId="0" applyFont="1" applyFill="1" applyBorder="1" applyAlignment="1" applyProtection="1">
      <alignment horizontal="left" vertical="center"/>
    </xf>
    <xf numFmtId="0" fontId="37" fillId="36" borderId="10" xfId="0" applyFont="1" applyFill="1" applyBorder="1" applyAlignment="1" applyProtection="1">
      <alignment horizontal="left" vertical="center"/>
    </xf>
    <xf numFmtId="3" fontId="37" fillId="36" borderId="10" xfId="0" applyNumberFormat="1" applyFont="1" applyFill="1" applyBorder="1" applyAlignment="1" applyProtection="1">
      <alignment horizontal="right" vertical="center" wrapText="1"/>
    </xf>
    <xf numFmtId="3" fontId="37" fillId="35" borderId="10" xfId="0" applyNumberFormat="1" applyFont="1" applyFill="1" applyBorder="1" applyAlignment="1" applyProtection="1">
      <alignment horizontal="right" vertical="center"/>
    </xf>
    <xf numFmtId="3" fontId="37" fillId="35" borderId="42" xfId="0" applyNumberFormat="1" applyFont="1" applyFill="1" applyBorder="1" applyAlignment="1" applyProtection="1">
      <alignment horizontal="right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7" fillId="0" borderId="25" xfId="0" applyFont="1" applyFill="1" applyBorder="1" applyAlignment="1" applyProtection="1">
      <alignment horizontal="left" vertical="center"/>
      <protection locked="0"/>
    </xf>
    <xf numFmtId="0" fontId="37" fillId="0" borderId="10" xfId="0" applyFont="1" applyFill="1" applyBorder="1" applyAlignment="1" applyProtection="1">
      <alignment horizontal="left" vertical="center"/>
      <protection locked="0"/>
    </xf>
    <xf numFmtId="0" fontId="36" fillId="35" borderId="20" xfId="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 wrapText="1"/>
      <protection locked="0"/>
    </xf>
    <xf numFmtId="3" fontId="37" fillId="0" borderId="10" xfId="0" applyNumberFormat="1" applyFont="1" applyBorder="1" applyAlignment="1" applyProtection="1">
      <alignment horizontal="right" vertical="center" wrapText="1"/>
    </xf>
    <xf numFmtId="3" fontId="37" fillId="0" borderId="32" xfId="0" applyNumberFormat="1" applyFont="1" applyBorder="1" applyAlignment="1" applyProtection="1">
      <alignment horizontal="right" vertical="center" wrapText="1"/>
    </xf>
    <xf numFmtId="3" fontId="36" fillId="36" borderId="49" xfId="10" applyNumberFormat="1" applyFont="1" applyFill="1" applyBorder="1" applyAlignment="1" applyProtection="1">
      <alignment horizontal="center" vertical="center"/>
    </xf>
    <xf numFmtId="3" fontId="36" fillId="36" borderId="50" xfId="10" applyNumberFormat="1" applyFont="1" applyFill="1" applyBorder="1" applyAlignment="1" applyProtection="1">
      <alignment horizontal="center" vertical="center"/>
    </xf>
    <xf numFmtId="0" fontId="36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7" fillId="0" borderId="41" xfId="0" applyFont="1" applyFill="1" applyBorder="1" applyAlignment="1" applyProtection="1">
      <alignment horizontal="left" vertical="center" wrapText="1"/>
    </xf>
    <xf numFmtId="0" fontId="37" fillId="0" borderId="42" xfId="0" applyFont="1" applyFill="1" applyBorder="1" applyAlignment="1" applyProtection="1">
      <alignment horizontal="left" vertical="center" wrapText="1"/>
    </xf>
    <xf numFmtId="3" fontId="37" fillId="36" borderId="42" xfId="24" applyNumberFormat="1" applyFont="1" applyFill="1" applyBorder="1" applyAlignment="1" applyProtection="1">
      <alignment horizontal="right" vertical="center" wrapText="1"/>
    </xf>
    <xf numFmtId="0" fontId="37" fillId="36" borderId="41" xfId="0" applyFont="1" applyFill="1" applyBorder="1" applyAlignment="1" applyProtection="1">
      <alignment horizontal="left" vertical="center"/>
    </xf>
    <xf numFmtId="0" fontId="37" fillId="36" borderId="42" xfId="0" applyFont="1" applyFill="1" applyBorder="1" applyAlignment="1" applyProtection="1">
      <alignment horizontal="left" vertical="center"/>
    </xf>
    <xf numFmtId="0" fontId="36" fillId="35" borderId="48" xfId="0" applyFont="1" applyFill="1" applyBorder="1" applyAlignment="1" applyProtection="1">
      <alignment horizontal="center" vertical="center"/>
    </xf>
    <xf numFmtId="0" fontId="36" fillId="35" borderId="49" xfId="0" applyFont="1" applyFill="1" applyBorder="1" applyAlignment="1" applyProtection="1">
      <alignment horizontal="center" vertical="center"/>
    </xf>
    <xf numFmtId="0" fontId="36" fillId="36" borderId="32" xfId="0" applyFont="1" applyFill="1" applyBorder="1" applyAlignment="1" applyProtection="1">
      <alignment horizontal="center" vertical="center" textRotation="90"/>
      <protection locked="0"/>
    </xf>
    <xf numFmtId="0" fontId="36" fillId="35" borderId="20" xfId="44" applyFont="1" applyFill="1" applyBorder="1" applyAlignment="1" applyProtection="1">
      <alignment horizontal="center" vertical="center"/>
      <protection locked="0"/>
    </xf>
    <xf numFmtId="0" fontId="36" fillId="35" borderId="21" xfId="44" applyFont="1" applyFill="1" applyBorder="1" applyAlignment="1" applyProtection="1">
      <alignment horizontal="center" vertical="center"/>
      <protection locked="0"/>
    </xf>
    <xf numFmtId="0" fontId="36" fillId="35" borderId="25" xfId="44" applyFont="1" applyFill="1" applyBorder="1" applyAlignment="1" applyProtection="1">
      <alignment horizontal="center" vertical="center"/>
      <protection locked="0"/>
    </xf>
    <xf numFmtId="0" fontId="36" fillId="35" borderId="10" xfId="44" applyFont="1" applyFill="1" applyBorder="1" applyAlignment="1" applyProtection="1">
      <alignment horizontal="center" vertical="center"/>
      <protection locked="0"/>
    </xf>
    <xf numFmtId="0" fontId="37" fillId="35" borderId="17" xfId="43" applyFont="1" applyFill="1" applyBorder="1" applyAlignment="1" applyProtection="1">
      <alignment horizontal="right" vertical="center"/>
    </xf>
    <xf numFmtId="0" fontId="37" fillId="35" borderId="26" xfId="43" applyFont="1" applyFill="1" applyBorder="1" applyAlignment="1" applyProtection="1">
      <alignment horizontal="right" vertical="center"/>
    </xf>
    <xf numFmtId="0" fontId="37" fillId="35" borderId="19" xfId="43" applyFont="1" applyFill="1" applyBorder="1" applyAlignment="1" applyProtection="1">
      <alignment horizontal="right" vertical="center"/>
    </xf>
    <xf numFmtId="0" fontId="37" fillId="34" borderId="17" xfId="43" applyFont="1" applyFill="1" applyBorder="1" applyAlignment="1" applyProtection="1">
      <alignment horizontal="right" vertical="center"/>
    </xf>
    <xf numFmtId="0" fontId="37" fillId="34" borderId="19" xfId="43" applyFont="1" applyFill="1" applyBorder="1" applyAlignment="1" applyProtection="1">
      <alignment horizontal="right" vertical="center"/>
    </xf>
    <xf numFmtId="0" fontId="37" fillId="35" borderId="11" xfId="43" applyFont="1" applyFill="1" applyBorder="1" applyAlignment="1" applyProtection="1">
      <alignment horizontal="right" vertical="center"/>
    </xf>
    <xf numFmtId="0" fontId="37" fillId="35" borderId="13" xfId="43" applyFont="1" applyFill="1" applyBorder="1" applyAlignment="1" applyProtection="1">
      <alignment horizontal="right" vertical="center"/>
    </xf>
    <xf numFmtId="0" fontId="36" fillId="36" borderId="51" xfId="10" applyFont="1" applyFill="1" applyBorder="1" applyAlignment="1" applyProtection="1">
      <alignment horizontal="center" vertical="center"/>
    </xf>
    <xf numFmtId="0" fontId="36" fillId="36" borderId="52" xfId="1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36" fillId="35" borderId="17" xfId="44" applyFont="1" applyFill="1" applyBorder="1" applyAlignment="1" applyProtection="1">
      <alignment horizontal="center" vertical="center"/>
      <protection locked="0"/>
    </xf>
    <xf numFmtId="0" fontId="36" fillId="35" borderId="26" xfId="44" applyFont="1" applyFill="1" applyBorder="1" applyAlignment="1" applyProtection="1">
      <alignment horizontal="center" vertical="center"/>
      <protection locked="0"/>
    </xf>
    <xf numFmtId="0" fontId="36" fillId="35" borderId="17" xfId="44" applyFont="1" applyFill="1" applyBorder="1" applyAlignment="1" applyProtection="1">
      <alignment horizontal="center" vertical="center" wrapText="1"/>
      <protection locked="0"/>
    </xf>
    <xf numFmtId="0" fontId="36" fillId="35" borderId="19" xfId="44" applyFont="1" applyFill="1" applyBorder="1" applyAlignment="1" applyProtection="1">
      <alignment horizontal="center" vertical="center" wrapText="1"/>
      <protection locked="0"/>
    </xf>
    <xf numFmtId="0" fontId="36" fillId="35" borderId="14" xfId="44" applyFont="1" applyFill="1" applyBorder="1" applyAlignment="1" applyProtection="1">
      <alignment horizontal="center" vertical="center"/>
      <protection locked="0"/>
    </xf>
    <xf numFmtId="0" fontId="36" fillId="35" borderId="15" xfId="44" applyFont="1" applyFill="1" applyBorder="1" applyAlignment="1" applyProtection="1">
      <alignment horizontal="center" vertical="center"/>
      <protection locked="0"/>
    </xf>
    <xf numFmtId="0" fontId="36" fillId="35" borderId="36" xfId="44" applyFont="1" applyFill="1" applyBorder="1" applyAlignment="1" applyProtection="1">
      <alignment horizontal="center" vertical="center"/>
      <protection locked="0"/>
    </xf>
    <xf numFmtId="0" fontId="36" fillId="35" borderId="16" xfId="44" applyFont="1" applyFill="1" applyBorder="1" applyAlignment="1" applyProtection="1">
      <alignment horizontal="center" vertical="center"/>
      <protection locked="0"/>
    </xf>
    <xf numFmtId="0" fontId="36" fillId="35" borderId="54" xfId="0" applyFont="1" applyFill="1" applyBorder="1" applyAlignment="1" applyProtection="1">
      <alignment horizontal="center" vertical="center"/>
    </xf>
    <xf numFmtId="0" fontId="36" fillId="35" borderId="55" xfId="0" applyFont="1" applyFill="1" applyBorder="1" applyAlignment="1" applyProtection="1">
      <alignment horizontal="center" vertical="center"/>
    </xf>
    <xf numFmtId="0" fontId="36" fillId="35" borderId="53" xfId="0" applyFont="1" applyFill="1" applyBorder="1" applyAlignment="1" applyProtection="1">
      <alignment horizontal="center" vertical="center"/>
    </xf>
    <xf numFmtId="0" fontId="37" fillId="35" borderId="35" xfId="43" applyFont="1" applyFill="1" applyBorder="1" applyAlignment="1" applyProtection="1">
      <alignment horizontal="right" vertical="center"/>
    </xf>
    <xf numFmtId="0" fontId="37" fillId="34" borderId="26" xfId="43" applyFont="1" applyFill="1" applyBorder="1" applyAlignment="1" applyProtection="1">
      <alignment horizontal="right" vertical="center"/>
    </xf>
    <xf numFmtId="0" fontId="37" fillId="34" borderId="10" xfId="43" applyFont="1" applyFill="1" applyBorder="1" applyAlignment="1" applyProtection="1">
      <alignment horizontal="right" vertical="center"/>
    </xf>
    <xf numFmtId="0" fontId="36" fillId="36" borderId="49" xfId="10" applyFont="1" applyFill="1" applyBorder="1" applyAlignment="1" applyProtection="1">
      <alignment horizontal="center" vertical="center"/>
    </xf>
    <xf numFmtId="0" fontId="36" fillId="36" borderId="50" xfId="10" applyFont="1" applyFill="1" applyBorder="1" applyAlignment="1" applyProtection="1">
      <alignment horizontal="center" vertical="center"/>
    </xf>
    <xf numFmtId="0" fontId="37" fillId="34" borderId="10" xfId="0" applyFont="1" applyFill="1" applyBorder="1" applyAlignment="1" applyProtection="1">
      <alignment horizontal="right" vertical="center"/>
    </xf>
    <xf numFmtId="0" fontId="37" fillId="35" borderId="42" xfId="0" applyFont="1" applyFill="1" applyBorder="1" applyAlignment="1" applyProtection="1">
      <alignment horizontal="right" vertical="center"/>
    </xf>
    <xf numFmtId="0" fontId="0" fillId="33" borderId="0" xfId="0" applyFill="1" applyAlignment="1" applyProtection="1">
      <alignment horizontal="left" vertical="top" wrapText="1"/>
      <protection locked="0"/>
    </xf>
    <xf numFmtId="0" fontId="37" fillId="34" borderId="25" xfId="0" applyFont="1" applyFill="1" applyBorder="1" applyAlignment="1" applyProtection="1">
      <alignment horizontal="left" vertical="center" wrapText="1" indent="1"/>
    </xf>
    <xf numFmtId="0" fontId="37" fillId="34" borderId="10" xfId="0" applyFont="1" applyFill="1" applyBorder="1" applyAlignment="1" applyProtection="1">
      <alignment horizontal="left" vertical="center" wrapText="1" indent="1"/>
    </xf>
    <xf numFmtId="0" fontId="20" fillId="0" borderId="0" xfId="0" applyFont="1" applyAlignment="1" applyProtection="1">
      <alignment horizontal="left" vertical="center" wrapText="1"/>
      <protection locked="0"/>
    </xf>
    <xf numFmtId="0" fontId="37" fillId="35" borderId="43" xfId="0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/>
    </xf>
    <xf numFmtId="0" fontId="37" fillId="35" borderId="10" xfId="0" applyFont="1" applyFill="1" applyBorder="1" applyAlignment="1" applyProtection="1">
      <alignment horizontal="left" vertical="center" wrapText="1"/>
    </xf>
    <xf numFmtId="0" fontId="37" fillId="35" borderId="41" xfId="0" applyFont="1" applyFill="1" applyBorder="1" applyAlignment="1" applyProtection="1">
      <alignment horizontal="left" vertical="center" wrapText="1" indent="1"/>
    </xf>
    <xf numFmtId="0" fontId="37" fillId="35" borderId="42" xfId="0" applyFont="1" applyFill="1" applyBorder="1" applyAlignment="1" applyProtection="1">
      <alignment horizontal="left" vertical="center" wrapText="1" indent="1"/>
    </xf>
    <xf numFmtId="0" fontId="37" fillId="33" borderId="25" xfId="0" applyFont="1" applyFill="1" applyBorder="1" applyAlignment="1" applyProtection="1">
      <alignment horizontal="left" vertical="center" indent="1"/>
      <protection locked="0"/>
    </xf>
    <xf numFmtId="0" fontId="37" fillId="33" borderId="10" xfId="0" applyFont="1" applyFill="1" applyBorder="1" applyAlignment="1" applyProtection="1">
      <alignment horizontal="left" vertical="center" indent="1"/>
      <protection locked="0"/>
    </xf>
    <xf numFmtId="3" fontId="37" fillId="33" borderId="10" xfId="24" applyNumberFormat="1" applyFont="1" applyFill="1" applyBorder="1" applyAlignment="1" applyProtection="1">
      <alignment horizontal="right" vertical="center"/>
    </xf>
    <xf numFmtId="3" fontId="37" fillId="33" borderId="17" xfId="24" applyNumberFormat="1" applyFont="1" applyFill="1" applyBorder="1" applyAlignment="1" applyProtection="1">
      <alignment horizontal="right" vertical="center"/>
    </xf>
    <xf numFmtId="3" fontId="37" fillId="33" borderId="18" xfId="24" applyNumberFormat="1" applyFont="1" applyFill="1" applyBorder="1" applyAlignment="1" applyProtection="1">
      <alignment horizontal="right" vertical="center"/>
    </xf>
    <xf numFmtId="3" fontId="37" fillId="33" borderId="19" xfId="24" applyNumberFormat="1" applyFont="1" applyFill="1" applyBorder="1" applyAlignment="1" applyProtection="1">
      <alignment horizontal="right" vertical="center"/>
    </xf>
    <xf numFmtId="0" fontId="37" fillId="0" borderId="25" xfId="24" applyFont="1" applyFill="1" applyBorder="1" applyAlignment="1" applyProtection="1">
      <alignment horizontal="left" vertical="center" indent="1"/>
      <protection locked="0"/>
    </xf>
    <xf numFmtId="0" fontId="37" fillId="0" borderId="10" xfId="24" applyFont="1" applyFill="1" applyBorder="1" applyAlignment="1" applyProtection="1">
      <alignment horizontal="left" vertical="center" indent="1"/>
      <protection locked="0"/>
    </xf>
    <xf numFmtId="0" fontId="36" fillId="35" borderId="22" xfId="44" applyFont="1" applyFill="1" applyBorder="1" applyAlignment="1" applyProtection="1">
      <alignment horizontal="center" vertical="center"/>
      <protection locked="0"/>
    </xf>
    <xf numFmtId="0" fontId="37" fillId="34" borderId="25" xfId="0" applyFont="1" applyFill="1" applyBorder="1" applyAlignment="1" applyProtection="1">
      <alignment horizontal="left" vertical="center"/>
    </xf>
    <xf numFmtId="0" fontId="37" fillId="34" borderId="10" xfId="0" applyFont="1" applyFill="1" applyBorder="1" applyAlignment="1" applyProtection="1">
      <alignment horizontal="left" vertical="center"/>
    </xf>
    <xf numFmtId="0" fontId="37" fillId="34" borderId="48" xfId="0" applyFont="1" applyFill="1" applyBorder="1" applyAlignment="1" applyProtection="1">
      <alignment horizontal="left" vertical="center"/>
    </xf>
    <xf numFmtId="0" fontId="37" fillId="34" borderId="49" xfId="0" applyFont="1" applyFill="1" applyBorder="1" applyAlignment="1" applyProtection="1">
      <alignment horizontal="left" vertical="center"/>
    </xf>
    <xf numFmtId="0" fontId="37" fillId="35" borderId="41" xfId="0" applyFont="1" applyFill="1" applyBorder="1" applyAlignment="1" applyProtection="1">
      <alignment horizontal="left" vertical="center"/>
    </xf>
    <xf numFmtId="0" fontId="37" fillId="35" borderId="42" xfId="0" applyFont="1" applyFill="1" applyBorder="1" applyAlignment="1" applyProtection="1">
      <alignment horizontal="left" vertical="center"/>
    </xf>
    <xf numFmtId="0" fontId="37" fillId="34" borderId="25" xfId="0" applyFont="1" applyFill="1" applyBorder="1" applyAlignment="1" applyProtection="1">
      <alignment horizontal="left" vertical="center" wrapText="1"/>
      <protection locked="0"/>
    </xf>
    <xf numFmtId="0" fontId="37" fillId="34" borderId="10" xfId="0" applyFont="1" applyFill="1" applyBorder="1" applyAlignment="1" applyProtection="1">
      <alignment horizontal="left" vertical="center" wrapText="1"/>
      <protection locked="0"/>
    </xf>
    <xf numFmtId="0" fontId="37" fillId="0" borderId="25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3" fontId="37" fillId="35" borderId="28" xfId="0" applyNumberFormat="1" applyFont="1" applyFill="1" applyBorder="1" applyAlignment="1" applyProtection="1">
      <alignment horizontal="right" vertical="center" wrapText="1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37" fillId="34" borderId="41" xfId="0" applyFont="1" applyFill="1" applyBorder="1" applyAlignment="1" applyProtection="1">
      <alignment horizontal="left" vertical="center" wrapText="1"/>
      <protection locked="0"/>
    </xf>
    <xf numFmtId="0" fontId="37" fillId="34" borderId="42" xfId="0" applyFont="1" applyFill="1" applyBorder="1" applyAlignment="1" applyProtection="1">
      <alignment horizontal="left" vertical="center" wrapText="1"/>
      <protection locked="0"/>
    </xf>
    <xf numFmtId="0" fontId="36" fillId="35" borderId="22" xfId="0" applyFont="1" applyFill="1" applyBorder="1" applyAlignment="1" applyProtection="1">
      <alignment horizontal="center" vertical="center" wrapText="1"/>
      <protection locked="0"/>
    </xf>
    <xf numFmtId="0" fontId="36" fillId="35" borderId="23" xfId="0" applyFont="1" applyFill="1" applyBorder="1" applyAlignment="1" applyProtection="1">
      <alignment horizontal="center" vertical="center" wrapText="1"/>
      <protection locked="0"/>
    </xf>
    <xf numFmtId="0" fontId="36" fillId="35" borderId="24" xfId="0" applyFont="1" applyFill="1" applyBorder="1" applyAlignment="1" applyProtection="1">
      <alignment horizontal="center" vertical="center" wrapText="1"/>
      <protection locked="0"/>
    </xf>
    <xf numFmtId="3" fontId="37" fillId="35" borderId="29" xfId="0" applyNumberFormat="1" applyFont="1" applyFill="1" applyBorder="1" applyAlignment="1" applyProtection="1">
      <alignment horizontal="right" vertical="center" wrapText="1"/>
    </xf>
    <xf numFmtId="3" fontId="37" fillId="35" borderId="37" xfId="0" applyNumberFormat="1" applyFont="1" applyFill="1" applyBorder="1" applyAlignment="1" applyProtection="1">
      <alignment horizontal="right" vertical="center" wrapText="1"/>
    </xf>
    <xf numFmtId="3" fontId="37" fillId="35" borderId="30" xfId="0" applyNumberFormat="1" applyFont="1" applyFill="1" applyBorder="1" applyAlignment="1" applyProtection="1">
      <alignment horizontal="right" vertical="center" wrapText="1"/>
    </xf>
    <xf numFmtId="3" fontId="37" fillId="0" borderId="10" xfId="0" applyNumberFormat="1" applyFont="1" applyBorder="1" applyAlignment="1" applyProtection="1">
      <alignment horizontal="right" vertical="center"/>
    </xf>
    <xf numFmtId="3" fontId="37" fillId="0" borderId="32" xfId="0" applyNumberFormat="1" applyFont="1" applyBorder="1" applyAlignment="1" applyProtection="1">
      <alignment horizontal="right" vertical="center"/>
    </xf>
    <xf numFmtId="0" fontId="36" fillId="36" borderId="20" xfId="0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  <protection locked="0"/>
    </xf>
    <xf numFmtId="0" fontId="37" fillId="34" borderId="25" xfId="24" applyFont="1" applyFill="1" applyBorder="1" applyAlignment="1" applyProtection="1">
      <alignment horizontal="left" vertical="center"/>
      <protection locked="0"/>
    </xf>
    <xf numFmtId="0" fontId="37" fillId="34" borderId="10" xfId="24" applyFont="1" applyFill="1" applyBorder="1" applyAlignment="1" applyProtection="1">
      <alignment horizontal="left" vertical="center"/>
      <protection locked="0"/>
    </xf>
    <xf numFmtId="0" fontId="37" fillId="34" borderId="25" xfId="0" applyFont="1" applyFill="1" applyBorder="1" applyAlignment="1" applyProtection="1">
      <alignment horizontal="left" vertical="center" wrapText="1"/>
    </xf>
    <xf numFmtId="0" fontId="37" fillId="34" borderId="10" xfId="0" applyFont="1" applyFill="1" applyBorder="1" applyAlignment="1" applyProtection="1">
      <alignment horizontal="left" vertical="center" wrapText="1"/>
    </xf>
    <xf numFmtId="3" fontId="37" fillId="0" borderId="10" xfId="0" applyNumberFormat="1" applyFont="1" applyFill="1" applyBorder="1" applyAlignment="1" applyProtection="1">
      <alignment horizontal="right" vertical="center"/>
    </xf>
    <xf numFmtId="0" fontId="36" fillId="35" borderId="25" xfId="0" applyFont="1" applyFill="1" applyBorder="1" applyAlignment="1" applyProtection="1">
      <alignment horizontal="center" vertical="center" wrapText="1"/>
      <protection locked="0"/>
    </xf>
    <xf numFmtId="0" fontId="36" fillId="35" borderId="10" xfId="0" applyFont="1" applyFill="1" applyBorder="1" applyAlignment="1" applyProtection="1">
      <alignment horizontal="center" vertical="center" wrapText="1"/>
      <protection locked="0"/>
    </xf>
    <xf numFmtId="0" fontId="37" fillId="35" borderId="41" xfId="0" applyFont="1" applyFill="1" applyBorder="1" applyAlignment="1" applyProtection="1">
      <alignment horizontal="left" vertical="center" wrapText="1"/>
    </xf>
    <xf numFmtId="0" fontId="37" fillId="35" borderId="42" xfId="0" applyFont="1" applyFill="1" applyBorder="1" applyAlignment="1" applyProtection="1">
      <alignment horizontal="left" vertical="center" wrapText="1"/>
    </xf>
    <xf numFmtId="0" fontId="37" fillId="35" borderId="32" xfId="0" applyFont="1" applyFill="1" applyBorder="1" applyAlignment="1" applyProtection="1">
      <alignment horizontal="right" vertical="center"/>
    </xf>
    <xf numFmtId="0" fontId="36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7" fillId="34" borderId="32" xfId="0" applyFont="1" applyFill="1" applyBorder="1" applyAlignment="1" applyProtection="1">
      <alignment horizontal="right" vertical="center"/>
    </xf>
    <xf numFmtId="0" fontId="36" fillId="35" borderId="21" xfId="0" applyFont="1" applyFill="1" applyBorder="1" applyAlignment="1" applyProtection="1">
      <alignment horizontal="center" vertical="center"/>
    </xf>
    <xf numFmtId="0" fontId="36" fillId="35" borderId="31" xfId="0" applyFont="1" applyFill="1" applyBorder="1" applyAlignment="1" applyProtection="1">
      <alignment horizontal="center" vertical="center"/>
    </xf>
    <xf numFmtId="0" fontId="36" fillId="36" borderId="48" xfId="10" applyFont="1" applyFill="1" applyBorder="1" applyAlignment="1" applyProtection="1">
      <alignment horizontal="left" vertical="center" indent="1"/>
    </xf>
    <xf numFmtId="0" fontId="36" fillId="36" borderId="49" xfId="10" applyFont="1" applyFill="1" applyBorder="1" applyAlignment="1" applyProtection="1">
      <alignment horizontal="left" vertical="center" indent="1"/>
    </xf>
    <xf numFmtId="0" fontId="36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6" xfId="44" applyFont="1" applyFill="1" applyBorder="1" applyAlignment="1" applyProtection="1">
      <alignment horizontal="center" vertical="center" textRotation="90" wrapText="1"/>
      <protection locked="0"/>
    </xf>
    <xf numFmtId="164" fontId="29" fillId="0" borderId="0" xfId="2" applyNumberFormat="1" applyFont="1" applyBorder="1" applyAlignment="1" applyProtection="1">
      <alignment horizontal="center"/>
    </xf>
    <xf numFmtId="0" fontId="36" fillId="35" borderId="33" xfId="44" applyFont="1" applyFill="1" applyBorder="1" applyAlignment="1" applyProtection="1">
      <alignment horizontal="center" vertical="center" textRotation="90"/>
      <protection locked="0"/>
    </xf>
    <xf numFmtId="0" fontId="36" fillId="35" borderId="12" xfId="44" applyFont="1" applyFill="1" applyBorder="1" applyAlignment="1" applyProtection="1">
      <alignment horizontal="center" vertical="center" textRotation="90"/>
      <protection locked="0"/>
    </xf>
    <xf numFmtId="0" fontId="36" fillId="35" borderId="13" xfId="44" applyFont="1" applyFill="1" applyBorder="1" applyAlignment="1" applyProtection="1">
      <alignment horizontal="center" vertical="center" textRotation="90"/>
      <protection locked="0"/>
    </xf>
    <xf numFmtId="0" fontId="36" fillId="35" borderId="34" xfId="44" applyFont="1" applyFill="1" applyBorder="1" applyAlignment="1" applyProtection="1">
      <alignment horizontal="center" vertical="center" textRotation="90"/>
      <protection locked="0"/>
    </xf>
    <xf numFmtId="0" fontId="36" fillId="35" borderId="15" xfId="44" applyFont="1" applyFill="1" applyBorder="1" applyAlignment="1" applyProtection="1">
      <alignment horizontal="center" vertical="center" textRotation="90"/>
      <protection locked="0"/>
    </xf>
    <xf numFmtId="0" fontId="36" fillId="35" borderId="16" xfId="44" applyFont="1" applyFill="1" applyBorder="1" applyAlignment="1" applyProtection="1">
      <alignment horizontal="center" vertical="center" textRotation="90"/>
      <protection locked="0"/>
    </xf>
    <xf numFmtId="0" fontId="36" fillId="36" borderId="48" xfId="10" applyFont="1" applyFill="1" applyBorder="1" applyAlignment="1" applyProtection="1">
      <alignment horizontal="left" vertical="center"/>
    </xf>
    <xf numFmtId="0" fontId="36" fillId="36" borderId="49" xfId="10" applyFont="1" applyFill="1" applyBorder="1" applyAlignment="1" applyProtection="1">
      <alignment horizontal="left" vertical="center"/>
    </xf>
    <xf numFmtId="0" fontId="36" fillId="35" borderId="20" xfId="0" applyFont="1" applyFill="1" applyBorder="1" applyAlignment="1" applyProtection="1">
      <alignment horizontal="center"/>
    </xf>
    <xf numFmtId="0" fontId="36" fillId="35" borderId="21" xfId="0" applyFont="1" applyFill="1" applyBorder="1" applyAlignment="1" applyProtection="1">
      <alignment horizontal="center"/>
    </xf>
    <xf numFmtId="0" fontId="36" fillId="35" borderId="31" xfId="0" applyFont="1" applyFill="1" applyBorder="1" applyAlignment="1" applyProtection="1">
      <alignment horizontal="center"/>
    </xf>
    <xf numFmtId="0" fontId="36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7" fillId="35" borderId="10" xfId="43" applyFont="1" applyFill="1" applyBorder="1" applyAlignment="1" applyProtection="1">
      <alignment horizontal="right" vertical="center"/>
    </xf>
    <xf numFmtId="0" fontId="36" fillId="35" borderId="10" xfId="44" applyFont="1" applyFill="1" applyBorder="1" applyAlignment="1" applyProtection="1">
      <alignment horizontal="center" vertical="center" wrapText="1"/>
      <protection locked="0"/>
    </xf>
    <xf numFmtId="0" fontId="37" fillId="35" borderId="42" xfId="43" applyFont="1" applyFill="1" applyBorder="1" applyAlignment="1" applyProtection="1">
      <alignment horizontal="right" vertical="center"/>
    </xf>
    <xf numFmtId="0" fontId="37" fillId="35" borderId="43" xfId="43" applyFont="1" applyFill="1" applyBorder="1" applyAlignment="1" applyProtection="1">
      <alignment horizontal="right" vertical="center"/>
    </xf>
    <xf numFmtId="0" fontId="36" fillId="36" borderId="53" xfId="10" applyFont="1" applyFill="1" applyBorder="1" applyAlignment="1" applyProtection="1">
      <alignment horizontal="center" vertical="center"/>
    </xf>
    <xf numFmtId="0" fontId="36" fillId="35" borderId="19" xfId="44" applyFont="1" applyFill="1" applyBorder="1" applyAlignment="1" applyProtection="1">
      <alignment horizontal="center" vertical="center"/>
      <protection locked="0"/>
    </xf>
    <xf numFmtId="0" fontId="28" fillId="35" borderId="0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6" fillId="35" borderId="32" xfId="44" applyFont="1" applyFill="1" applyBorder="1" applyAlignment="1" applyProtection="1">
      <alignment horizontal="center" vertical="center"/>
      <protection locked="0"/>
    </xf>
    <xf numFmtId="0" fontId="37" fillId="34" borderId="32" xfId="43" applyFont="1" applyFill="1" applyBorder="1" applyAlignment="1" applyProtection="1">
      <alignment horizontal="right" vertical="center"/>
    </xf>
    <xf numFmtId="0" fontId="37" fillId="35" borderId="32" xfId="43" applyFont="1" applyFill="1" applyBorder="1" applyAlignment="1" applyProtection="1">
      <alignment horizontal="right" vertical="center"/>
    </xf>
    <xf numFmtId="0" fontId="37" fillId="34" borderId="25" xfId="24" applyFont="1" applyFill="1" applyBorder="1" applyAlignment="1" applyProtection="1">
      <alignment horizontal="left" vertical="center" wrapText="1"/>
      <protection locked="0"/>
    </xf>
    <xf numFmtId="0" fontId="37" fillId="34" borderId="10" xfId="24" applyFont="1" applyFill="1" applyBorder="1" applyAlignment="1" applyProtection="1">
      <alignment horizontal="left" vertical="center" wrapText="1"/>
      <protection locked="0"/>
    </xf>
    <xf numFmtId="0" fontId="0" fillId="33" borderId="0" xfId="0" applyFill="1" applyAlignment="1" applyProtection="1">
      <alignment horizontal="left" vertical="top"/>
      <protection locked="0"/>
    </xf>
    <xf numFmtId="0" fontId="35" fillId="35" borderId="21" xfId="0" applyFont="1" applyFill="1" applyBorder="1" applyAlignment="1" applyProtection="1">
      <alignment horizontal="center" vertical="center" wrapText="1"/>
    </xf>
    <xf numFmtId="0" fontId="35" fillId="35" borderId="31" xfId="0" applyFont="1" applyFill="1" applyBorder="1" applyAlignment="1" applyProtection="1">
      <alignment horizontal="center" vertical="center" wrapText="1"/>
    </xf>
    <xf numFmtId="0" fontId="36" fillId="36" borderId="48" xfId="0" applyFont="1" applyFill="1" applyBorder="1" applyAlignment="1" applyProtection="1">
      <alignment horizontal="center" vertical="center"/>
    </xf>
    <xf numFmtId="0" fontId="36" fillId="36" borderId="49" xfId="0" applyFont="1" applyFill="1" applyBorder="1" applyAlignment="1" applyProtection="1">
      <alignment horizontal="center" vertical="center"/>
    </xf>
    <xf numFmtId="3" fontId="36" fillId="34" borderId="49" xfId="0" applyNumberFormat="1" applyFont="1" applyFill="1" applyBorder="1" applyAlignment="1" applyProtection="1">
      <alignment horizontal="center" vertical="center"/>
    </xf>
    <xf numFmtId="3" fontId="37" fillId="0" borderId="42" xfId="0" applyNumberFormat="1" applyFont="1" applyBorder="1" applyAlignment="1" applyProtection="1">
      <alignment horizontal="right" vertical="center" wrapText="1"/>
    </xf>
    <xf numFmtId="3" fontId="37" fillId="0" borderId="43" xfId="0" applyNumberFormat="1" applyFont="1" applyBorder="1" applyAlignment="1" applyProtection="1">
      <alignment horizontal="right" vertical="center" wrapText="1"/>
    </xf>
    <xf numFmtId="3" fontId="36" fillId="34" borderId="50" xfId="0" applyNumberFormat="1" applyFont="1" applyFill="1" applyBorder="1" applyAlignment="1" applyProtection="1">
      <alignment horizontal="center" vertical="center"/>
    </xf>
    <xf numFmtId="3" fontId="36" fillId="36" borderId="49" xfId="0" applyNumberFormat="1" applyFont="1" applyFill="1" applyBorder="1" applyAlignment="1" applyProtection="1">
      <alignment horizontal="center" vertical="center"/>
    </xf>
    <xf numFmtId="3" fontId="36" fillId="36" borderId="50" xfId="0" applyNumberFormat="1" applyFont="1" applyFill="1" applyBorder="1" applyAlignment="1" applyProtection="1">
      <alignment horizontal="center" vertical="center"/>
    </xf>
    <xf numFmtId="3" fontId="37" fillId="0" borderId="42" xfId="0" applyNumberFormat="1" applyFont="1" applyBorder="1" applyAlignment="1" applyProtection="1">
      <alignment horizontal="right" vertical="center"/>
    </xf>
    <xf numFmtId="0" fontId="36" fillId="34" borderId="48" xfId="24" applyFont="1" applyFill="1" applyBorder="1" applyAlignment="1" applyProtection="1">
      <alignment horizontal="center" vertical="center" wrapText="1"/>
      <protection locked="0"/>
    </xf>
    <xf numFmtId="0" fontId="36" fillId="34" borderId="49" xfId="24" applyFont="1" applyFill="1" applyBorder="1" applyAlignment="1" applyProtection="1">
      <alignment horizontal="center" vertical="center" wrapText="1"/>
      <protection locked="0"/>
    </xf>
    <xf numFmtId="3" fontId="37" fillId="36" borderId="10" xfId="24" applyNumberFormat="1" applyFont="1" applyFill="1" applyBorder="1" applyAlignment="1" applyProtection="1">
      <alignment horizontal="right" vertical="center"/>
    </xf>
    <xf numFmtId="0" fontId="37" fillId="36" borderId="25" xfId="24" applyFont="1" applyFill="1" applyBorder="1" applyAlignment="1" applyProtection="1">
      <alignment horizontal="left" vertical="center" wrapText="1"/>
    </xf>
    <xf numFmtId="0" fontId="37" fillId="36" borderId="10" xfId="24" applyFont="1" applyFill="1" applyBorder="1" applyAlignment="1" applyProtection="1">
      <alignment horizontal="left" vertical="center" wrapText="1"/>
    </xf>
    <xf numFmtId="0" fontId="37" fillId="0" borderId="25" xfId="0" applyFont="1" applyFill="1" applyBorder="1" applyAlignment="1" applyProtection="1">
      <alignment horizontal="left" vertical="center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6" fillId="36" borderId="48" xfId="10" applyFont="1" applyFill="1" applyBorder="1" applyAlignment="1" applyProtection="1">
      <alignment vertical="center" wrapText="1"/>
    </xf>
    <xf numFmtId="0" fontId="36" fillId="36" borderId="49" xfId="10" applyFont="1" applyFill="1" applyBorder="1" applyAlignment="1" applyProtection="1">
      <alignment vertical="center" wrapText="1"/>
    </xf>
    <xf numFmtId="0" fontId="36" fillId="36" borderId="31" xfId="0" applyFont="1" applyFill="1" applyBorder="1" applyAlignment="1" applyProtection="1">
      <alignment horizontal="center" vertical="center"/>
      <protection locked="0"/>
    </xf>
    <xf numFmtId="0" fontId="37" fillId="0" borderId="25" xfId="0" applyFont="1" applyFill="1" applyBorder="1" applyAlignment="1" applyProtection="1">
      <alignment horizontal="left" vertical="center" indent="1"/>
      <protection locked="0"/>
    </xf>
    <xf numFmtId="0" fontId="37" fillId="0" borderId="10" xfId="0" applyFont="1" applyFill="1" applyBorder="1" applyAlignment="1" applyProtection="1">
      <alignment horizontal="left" vertical="center" indent="1"/>
      <protection locked="0"/>
    </xf>
    <xf numFmtId="0" fontId="37" fillId="35" borderId="27" xfId="0" applyFont="1" applyFill="1" applyBorder="1" applyAlignment="1" applyProtection="1">
      <alignment horizontal="center" vertical="center"/>
      <protection locked="0"/>
    </xf>
    <xf numFmtId="0" fontId="37" fillId="35" borderId="28" xfId="0" applyFont="1" applyFill="1" applyBorder="1" applyAlignment="1" applyProtection="1">
      <alignment horizontal="center" vertical="center"/>
      <protection locked="0"/>
    </xf>
    <xf numFmtId="0" fontId="36" fillId="35" borderId="20" xfId="0" applyFont="1" applyFill="1" applyBorder="1" applyAlignment="1" applyProtection="1">
      <alignment horizontal="center" vertical="center"/>
      <protection locked="0"/>
    </xf>
    <xf numFmtId="0" fontId="36" fillId="35" borderId="21" xfId="0" applyFont="1" applyFill="1" applyBorder="1" applyAlignment="1" applyProtection="1">
      <alignment horizontal="center" vertical="center"/>
      <protection locked="0"/>
    </xf>
    <xf numFmtId="3" fontId="36" fillId="35" borderId="49" xfId="10" applyNumberFormat="1" applyFont="1" applyFill="1" applyBorder="1" applyAlignment="1" applyProtection="1">
      <alignment horizontal="center" vertical="center"/>
    </xf>
    <xf numFmtId="0" fontId="37" fillId="0" borderId="41" xfId="0" applyFont="1" applyFill="1" applyBorder="1" applyAlignment="1" applyProtection="1">
      <alignment horizontal="left" vertical="center" wrapText="1"/>
      <protection locked="0"/>
    </xf>
    <xf numFmtId="0" fontId="37" fillId="0" borderId="42" xfId="0" applyFont="1" applyFill="1" applyBorder="1" applyAlignment="1" applyProtection="1">
      <alignment horizontal="left" vertical="center" wrapText="1"/>
      <protection locked="0"/>
    </xf>
    <xf numFmtId="3" fontId="37" fillId="0" borderId="42" xfId="24" applyNumberFormat="1" applyFont="1" applyFill="1" applyBorder="1" applyAlignment="1" applyProtection="1">
      <alignment horizontal="right" vertical="center"/>
    </xf>
    <xf numFmtId="0" fontId="36" fillId="33" borderId="48" xfId="10" applyFont="1" applyFill="1" applyBorder="1" applyAlignment="1" applyProtection="1">
      <alignment horizontal="center" vertical="center"/>
      <protection locked="0"/>
    </xf>
    <xf numFmtId="0" fontId="36" fillId="33" borderId="49" xfId="10" applyFont="1" applyFill="1" applyBorder="1" applyAlignment="1" applyProtection="1">
      <alignment horizontal="center" vertical="center"/>
      <protection locked="0"/>
    </xf>
    <xf numFmtId="3" fontId="36" fillId="33" borderId="49" xfId="10" applyNumberFormat="1" applyFont="1" applyFill="1" applyBorder="1" applyAlignment="1" applyProtection="1">
      <alignment horizontal="center" vertical="center"/>
    </xf>
    <xf numFmtId="0" fontId="37" fillId="36" borderId="25" xfId="24" applyFont="1" applyFill="1" applyBorder="1" applyAlignment="1" applyProtection="1">
      <alignment horizontal="left" vertical="center" indent="1"/>
      <protection locked="0"/>
    </xf>
    <xf numFmtId="0" fontId="37" fillId="36" borderId="10" xfId="24" applyFont="1" applyFill="1" applyBorder="1" applyAlignment="1" applyProtection="1">
      <alignment horizontal="left" vertical="center" indent="1"/>
      <protection locked="0"/>
    </xf>
    <xf numFmtId="3" fontId="37" fillId="0" borderId="10" xfId="24" applyNumberFormat="1" applyFont="1" applyFill="1" applyBorder="1" applyAlignment="1" applyProtection="1">
      <alignment horizontal="right" vertical="center"/>
    </xf>
    <xf numFmtId="0" fontId="36" fillId="36" borderId="48" xfId="10" applyFont="1" applyFill="1" applyBorder="1" applyAlignment="1" applyProtection="1">
      <alignment horizontal="center" vertical="center"/>
      <protection locked="0"/>
    </xf>
    <xf numFmtId="0" fontId="36" fillId="36" borderId="49" xfId="10" applyFont="1" applyFill="1" applyBorder="1" applyAlignment="1" applyProtection="1">
      <alignment horizontal="center" vertical="center"/>
      <protection locked="0"/>
    </xf>
    <xf numFmtId="0" fontId="36" fillId="33" borderId="2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  <protection locked="0"/>
    </xf>
    <xf numFmtId="0" fontId="36" fillId="33" borderId="25" xfId="0" applyFont="1" applyFill="1" applyBorder="1" applyAlignment="1" applyProtection="1">
      <alignment horizontal="center" vertical="center"/>
      <protection locked="0"/>
    </xf>
    <xf numFmtId="0" fontId="36" fillId="33" borderId="1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</xf>
    <xf numFmtId="0" fontId="36" fillId="33" borderId="31" xfId="0" applyFont="1" applyFill="1" applyBorder="1" applyAlignment="1" applyProtection="1">
      <alignment horizontal="center" vertical="center"/>
    </xf>
    <xf numFmtId="0" fontId="36" fillId="33" borderId="10" xfId="0" applyFont="1" applyFill="1" applyBorder="1" applyAlignment="1" applyProtection="1">
      <alignment horizontal="center" vertical="center" wrapText="1"/>
      <protection locked="0"/>
    </xf>
    <xf numFmtId="0" fontId="36" fillId="33" borderId="32" xfId="0" applyFont="1" applyFill="1" applyBorder="1" applyAlignment="1" applyProtection="1">
      <alignment horizontal="center" vertical="center" wrapText="1"/>
      <protection locked="0"/>
    </xf>
    <xf numFmtId="0" fontId="37" fillId="0" borderId="41" xfId="0" applyFont="1" applyFill="1" applyBorder="1" applyAlignment="1" applyProtection="1">
      <alignment horizontal="left" vertical="center" indent="1"/>
      <protection locked="0"/>
    </xf>
    <xf numFmtId="0" fontId="37" fillId="0" borderId="42" xfId="0" applyFont="1" applyFill="1" applyBorder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37" fillId="0" borderId="41" xfId="24" applyFont="1" applyFill="1" applyBorder="1" applyAlignment="1" applyProtection="1">
      <alignment horizontal="left" vertical="center" indent="1"/>
      <protection locked="0"/>
    </xf>
    <xf numFmtId="0" fontId="37" fillId="0" borderId="42" xfId="24" applyFont="1" applyFill="1" applyBorder="1" applyAlignment="1" applyProtection="1">
      <alignment horizontal="left" vertical="center" indent="1"/>
      <protection locked="0"/>
    </xf>
    <xf numFmtId="3" fontId="36" fillId="33" borderId="50" xfId="10" applyNumberFormat="1" applyFont="1" applyFill="1" applyBorder="1" applyAlignment="1" applyProtection="1">
      <alignment horizontal="center" vertical="center"/>
    </xf>
    <xf numFmtId="0" fontId="36" fillId="35" borderId="48" xfId="10" applyFont="1" applyFill="1" applyBorder="1" applyAlignment="1" applyProtection="1">
      <alignment horizontal="center" vertical="center" wrapText="1"/>
      <protection locked="0"/>
    </xf>
    <xf numFmtId="0" fontId="36" fillId="35" borderId="49" xfId="10" applyFont="1" applyFill="1" applyBorder="1" applyAlignment="1" applyProtection="1">
      <alignment horizontal="center" vertical="center" wrapText="1"/>
      <protection locked="0"/>
    </xf>
    <xf numFmtId="3" fontId="36" fillId="35" borderId="50" xfId="10" applyNumberFormat="1" applyFont="1" applyFill="1" applyBorder="1" applyAlignment="1" applyProtection="1">
      <alignment horizontal="center" vertical="center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6" fillId="36" borderId="31" xfId="0" applyFont="1" applyFill="1" applyBorder="1" applyAlignment="1" applyProtection="1">
      <alignment horizontal="center" vertical="center" textRotation="90" wrapText="1"/>
      <protection locked="0"/>
    </xf>
    <xf numFmtId="3" fontId="37" fillId="36" borderId="10" xfId="24" applyNumberFormat="1" applyFont="1" applyFill="1" applyBorder="1" applyAlignment="1" applyProtection="1">
      <alignment horizontal="right" vertical="center" wrapText="1"/>
    </xf>
    <xf numFmtId="3" fontId="37" fillId="36" borderId="32" xfId="24" applyNumberFormat="1" applyFont="1" applyFill="1" applyBorder="1" applyAlignment="1" applyProtection="1">
      <alignment horizontal="right" vertical="center" wrapText="1"/>
    </xf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tygodniowy'!$C$57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tygodniowy'!$G$55:$J$56,'Meldunek tygodniowy'!$K$55:$N$56,'Meldunek tygodniowy'!$O$55:$R$56)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1912</c:v>
                </c:pt>
                <c:pt idx="2">
                  <c:v>5585</c:v>
                </c:pt>
                <c:pt idx="4">
                  <c:v>188</c:v>
                </c:pt>
                <c:pt idx="6">
                  <c:v>403</c:v>
                </c:pt>
                <c:pt idx="8">
                  <c:v>5</c:v>
                </c:pt>
                <c:pt idx="10">
                  <c:v>5</c:v>
                </c:pt>
              </c:numCache>
            </c:numRef>
          </c:val>
        </c:ser>
        <c:ser>
          <c:idx val="1"/>
          <c:order val="1"/>
          <c:tx>
            <c:strRef>
              <c:f>'Meldunek tygodniowy'!$C$58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tygodniowy'!$G$55:$J$56,'Meldunek tygodniowy'!$K$55:$N$56,'Meldunek tygodniowy'!$O$55:$R$56)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tygodniowy'!$G$58:$R$58</c:f>
              <c:numCache>
                <c:formatCode>General</c:formatCode>
                <c:ptCount val="12"/>
                <c:pt idx="0">
                  <c:v>271</c:v>
                </c:pt>
                <c:pt idx="2">
                  <c:v>400</c:v>
                </c:pt>
                <c:pt idx="4">
                  <c:v>207</c:v>
                </c:pt>
                <c:pt idx="6">
                  <c:v>389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tygodniowy'!$C$59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tygodniowy'!$G$55:$J$56,'Meldunek tygodniowy'!$K$55:$N$56,'Meldunek tygodniowy'!$O$55:$R$56)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240</c:v>
                </c:pt>
                <c:pt idx="2">
                  <c:v>688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tygodniowy'!$C$60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tygodniowy'!$G$55:$J$56,'Meldunek tygodniowy'!$K$55:$N$56,'Meldunek tygodniowy'!$O$55:$R$56)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tygodniowy'!$G$60:$R$60</c:f>
              <c:numCache>
                <c:formatCode>General</c:formatCode>
                <c:ptCount val="12"/>
                <c:pt idx="0">
                  <c:v>102</c:v>
                </c:pt>
                <c:pt idx="2">
                  <c:v>218</c:v>
                </c:pt>
                <c:pt idx="4">
                  <c:v>6</c:v>
                </c:pt>
                <c:pt idx="6">
                  <c:v>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tygodniowy'!$C$61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tygodniowy'!$G$61:$R$61</c:f>
              <c:numCache>
                <c:formatCode>General</c:formatCode>
                <c:ptCount val="12"/>
                <c:pt idx="0">
                  <c:v>20</c:v>
                </c:pt>
                <c:pt idx="2">
                  <c:v>39</c:v>
                </c:pt>
                <c:pt idx="4">
                  <c:v>14</c:v>
                </c:pt>
                <c:pt idx="6">
                  <c:v>33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tygodniowy'!$C$62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tygodniowy'!$G$55:$J$56,'Meldunek tygodniowy'!$K$55:$N$56,'Meldunek tygodniowy'!$O$55:$R$56)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tygodniowy'!$G$62:$R$62</c:f>
              <c:numCache>
                <c:formatCode>General</c:formatCode>
                <c:ptCount val="12"/>
                <c:pt idx="0">
                  <c:v>221</c:v>
                </c:pt>
                <c:pt idx="2">
                  <c:v>315</c:v>
                </c:pt>
                <c:pt idx="4">
                  <c:v>32</c:v>
                </c:pt>
                <c:pt idx="6">
                  <c:v>39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20832512"/>
        <c:axId val="221090176"/>
        <c:axId val="0"/>
      </c:bar3DChart>
      <c:catAx>
        <c:axId val="22083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221090176"/>
        <c:crosses val="autoZero"/>
        <c:auto val="1"/>
        <c:lblAlgn val="ctr"/>
        <c:lblOffset val="100"/>
        <c:noMultiLvlLbl val="0"/>
      </c:catAx>
      <c:valAx>
        <c:axId val="2210901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2208325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tygodniowy'!$B$241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tygodniowy'!$J$240,'Meldunek tygodniowy'!$M$240,'Meldunek tygodniowy'!$P$240,'Meldunek tygodniowy'!$S$240,'Meldunek tygodniowy'!$V$240)</c:f>
              <c:strCache>
                <c:ptCount val="5"/>
                <c:pt idx="0">
                  <c:v>27.06.2016 - 03.07.2016</c:v>
                </c:pt>
                <c:pt idx="1">
                  <c:v>04.07.2016 - 10.07.2016</c:v>
                </c:pt>
                <c:pt idx="2">
                  <c:v>11.07.2016 - 17.07.2016</c:v>
                </c:pt>
                <c:pt idx="3">
                  <c:v>18.07.2016 - 24.07.2016</c:v>
                </c:pt>
                <c:pt idx="4">
                  <c:v>25.07.2016 - 31.07.2016</c:v>
                </c:pt>
              </c:strCache>
            </c:strRef>
          </c:cat>
          <c:val>
            <c:numRef>
              <c:f>('Meldunek tygodniowy'!$J$241,'Meldunek tygodniowy'!$M$241,'Meldunek tygodniowy'!$P$241,'Meldunek tygodniowy'!$S$241,'Meldunek tygodniowy'!$V$241)</c:f>
              <c:numCache>
                <c:formatCode>#,##0</c:formatCode>
                <c:ptCount val="5"/>
                <c:pt idx="0">
                  <c:v>1658</c:v>
                </c:pt>
                <c:pt idx="1">
                  <c:v>1702</c:v>
                </c:pt>
                <c:pt idx="2">
                  <c:v>1734</c:v>
                </c:pt>
                <c:pt idx="3">
                  <c:v>1734</c:v>
                </c:pt>
                <c:pt idx="4">
                  <c:v>1807</c:v>
                </c:pt>
              </c:numCache>
            </c:numRef>
          </c:val>
        </c:ser>
        <c:ser>
          <c:idx val="1"/>
          <c:order val="1"/>
          <c:tx>
            <c:strRef>
              <c:f>'Meldunek tygodniowy'!$B$242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tygodniowy'!$J$240,'Meldunek tygodniowy'!$M$240,'Meldunek tygodniowy'!$P$240,'Meldunek tygodniowy'!$S$240,'Meldunek tygodniowy'!$V$240)</c:f>
              <c:strCache>
                <c:ptCount val="5"/>
                <c:pt idx="0">
                  <c:v>27.06.2016 - 03.07.2016</c:v>
                </c:pt>
                <c:pt idx="1">
                  <c:v>04.07.2016 - 10.07.2016</c:v>
                </c:pt>
                <c:pt idx="2">
                  <c:v>11.07.2016 - 17.07.2016</c:v>
                </c:pt>
                <c:pt idx="3">
                  <c:v>18.07.2016 - 24.07.2016</c:v>
                </c:pt>
                <c:pt idx="4">
                  <c:v>25.07.2016 - 31.07.2016</c:v>
                </c:pt>
              </c:strCache>
            </c:strRef>
          </c:cat>
          <c:val>
            <c:numRef>
              <c:f>('Meldunek tygodniowy'!$J$242,'Meldunek tygodniowy'!$M$242,'Meldunek tygodniowy'!$P$242,'Meldunek tygodniowy'!$S$242,'Meldunek tygodniowy'!$V$242)</c:f>
              <c:numCache>
                <c:formatCode>#,##0</c:formatCode>
                <c:ptCount val="5"/>
                <c:pt idx="0">
                  <c:v>2425</c:v>
                </c:pt>
                <c:pt idx="1">
                  <c:v>2429</c:v>
                </c:pt>
                <c:pt idx="2">
                  <c:v>2435</c:v>
                </c:pt>
                <c:pt idx="3">
                  <c:v>2428</c:v>
                </c:pt>
                <c:pt idx="4">
                  <c:v>2415</c:v>
                </c:pt>
              </c:numCache>
            </c:numRef>
          </c:val>
        </c:ser>
        <c:ser>
          <c:idx val="5"/>
          <c:order val="2"/>
          <c:tx>
            <c:strRef>
              <c:f>'Meldunek tygodniowy'!$B$245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tygodniowy'!$J$240,'Meldunek tygodniowy'!$M$240,'Meldunek tygodniowy'!$P$240,'Meldunek tygodniowy'!$S$240,'Meldunek tygodniowy'!$V$240)</c:f>
              <c:strCache>
                <c:ptCount val="5"/>
                <c:pt idx="0">
                  <c:v>27.06.2016 - 03.07.2016</c:v>
                </c:pt>
                <c:pt idx="1">
                  <c:v>04.07.2016 - 10.07.2016</c:v>
                </c:pt>
                <c:pt idx="2">
                  <c:v>11.07.2016 - 17.07.2016</c:v>
                </c:pt>
                <c:pt idx="3">
                  <c:v>18.07.2016 - 24.07.2016</c:v>
                </c:pt>
                <c:pt idx="4">
                  <c:v>25.07.2016 - 31.07.2016</c:v>
                </c:pt>
              </c:strCache>
            </c:strRef>
          </c:cat>
          <c:val>
            <c:numRef>
              <c:f>('Meldunek tygodniowy'!$J$245,'Meldunek tygodniowy'!$M$245,'Meldunek tygodniowy'!$P$245,'Meldunek tygodniowy'!$S$245,'Meldunek tygodniowy'!$V$245)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29061120"/>
        <c:axId val="329062656"/>
        <c:axId val="0"/>
      </c:bar3DChart>
      <c:catAx>
        <c:axId val="32906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29062656"/>
        <c:crosses val="autoZero"/>
        <c:auto val="1"/>
        <c:lblAlgn val="ctr"/>
        <c:lblOffset val="100"/>
        <c:noMultiLvlLbl val="0"/>
      </c:catAx>
      <c:valAx>
        <c:axId val="3290626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329061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tygodniowy'!$C$379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tygodniowy'!$L$378:$T$378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tygodniowy'!$L$379:$T$379</c:f>
              <c:numCache>
                <c:formatCode>#,##0</c:formatCode>
                <c:ptCount val="9"/>
                <c:pt idx="0">
                  <c:v>2681</c:v>
                </c:pt>
                <c:pt idx="2">
                  <c:v>339</c:v>
                </c:pt>
                <c:pt idx="3">
                  <c:v>206</c:v>
                </c:pt>
                <c:pt idx="4">
                  <c:v>221</c:v>
                </c:pt>
                <c:pt idx="5">
                  <c:v>39</c:v>
                </c:pt>
                <c:pt idx="6">
                  <c:v>0</c:v>
                </c:pt>
                <c:pt idx="7">
                  <c:v>0</c:v>
                </c:pt>
                <c:pt idx="8">
                  <c:v>340</c:v>
                </c:pt>
              </c:numCache>
            </c:numRef>
          </c:val>
        </c:ser>
        <c:ser>
          <c:idx val="0"/>
          <c:order val="1"/>
          <c:tx>
            <c:strRef>
              <c:f>'Meldunek tygodniowy'!$C$380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tygodniowy'!$L$378:$T$378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tygodniowy'!$L$380:$T$380</c:f>
              <c:numCache>
                <c:formatCode>#,##0</c:formatCode>
                <c:ptCount val="9"/>
                <c:pt idx="0">
                  <c:v>209</c:v>
                </c:pt>
                <c:pt idx="2">
                  <c:v>95</c:v>
                </c:pt>
                <c:pt idx="3">
                  <c:v>20</c:v>
                </c:pt>
                <c:pt idx="4">
                  <c:v>39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45</c:v>
                </c:pt>
              </c:numCache>
            </c:numRef>
          </c:val>
        </c:ser>
        <c:ser>
          <c:idx val="1"/>
          <c:order val="2"/>
          <c:tx>
            <c:strRef>
              <c:f>'Meldunek tygodniowy'!$C$381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tygodniowy'!$L$378:$T$378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tygodniowy'!$L$381:$T$381</c:f>
              <c:numCache>
                <c:formatCode>#,##0</c:formatCode>
                <c:ptCount val="9"/>
                <c:pt idx="0">
                  <c:v>49</c:v>
                </c:pt>
                <c:pt idx="2">
                  <c:v>24</c:v>
                </c:pt>
                <c:pt idx="3">
                  <c:v>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</c:v>
                </c:pt>
              </c:numCache>
            </c:numRef>
          </c:val>
        </c:ser>
        <c:ser>
          <c:idx val="2"/>
          <c:order val="3"/>
          <c:tx>
            <c:strRef>
              <c:f>'Meldunek tygodniowy'!$C$382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tygodniowy'!$L$378:$T$378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tygodniowy'!$L$382:$T$382</c:f>
              <c:numCache>
                <c:formatCode>#,##0</c:formatCode>
                <c:ptCount val="9"/>
                <c:pt idx="0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ser>
          <c:idx val="3"/>
          <c:order val="4"/>
          <c:tx>
            <c:strRef>
              <c:f>'Meldunek tygodniowy'!$C$383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tygodniowy'!$L$378:$T$378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tygodniowy'!$L$383:$T$383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tygodniowy'!$C$384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tygodniowy'!$L$378:$T$378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tygodniowy'!$L$384:$T$384</c:f>
              <c:numCache>
                <c:formatCode>#,##0</c:formatCode>
                <c:ptCount val="9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tygodniowy'!$C$385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tygodniowy'!$L$378:$T$378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tygodniowy'!$L$385:$T$385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tygodniowy'!$C$386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tygodniowy'!$L$378:$T$378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tygodniowy'!$L$386:$T$386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tygodniowy'!$C$387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tygodniowy'!$L$378:$T$378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tygodniowy'!$L$387:$T$387</c:f>
              <c:numCache>
                <c:formatCode>#,##0</c:formatCode>
                <c:ptCount val="9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tygodniowy'!$C$388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tygodniowy'!$L$378:$T$378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tygodniowy'!$L$388:$T$388</c:f>
              <c:numCache>
                <c:formatCode>#,##0</c:formatCode>
                <c:ptCount val="9"/>
                <c:pt idx="0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</c:numCache>
            </c:numRef>
          </c:val>
        </c:ser>
        <c:ser>
          <c:idx val="10"/>
          <c:order val="10"/>
          <c:tx>
            <c:strRef>
              <c:f>'Meldunek tygodniowy'!$C$389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tygodniowy'!$L$378:$T$378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tygodniowy'!$L$389:$T$389</c:f>
              <c:numCache>
                <c:formatCode>#,##0</c:formatCode>
                <c:ptCount val="9"/>
                <c:pt idx="0">
                  <c:v>681</c:v>
                </c:pt>
                <c:pt idx="2">
                  <c:v>230</c:v>
                </c:pt>
                <c:pt idx="3">
                  <c:v>18</c:v>
                </c:pt>
                <c:pt idx="4">
                  <c:v>122</c:v>
                </c:pt>
                <c:pt idx="5">
                  <c:v>53</c:v>
                </c:pt>
                <c:pt idx="6">
                  <c:v>18</c:v>
                </c:pt>
                <c:pt idx="7">
                  <c:v>0</c:v>
                </c:pt>
                <c:pt idx="8">
                  <c:v>173</c:v>
                </c:pt>
              </c:numCache>
            </c:numRef>
          </c:val>
        </c:ser>
        <c:ser>
          <c:idx val="11"/>
          <c:order val="11"/>
          <c:tx>
            <c:strRef>
              <c:f>'Meldunek tygodniowy'!$C$390</c:f>
              <c:strCache>
                <c:ptCount val="1"/>
                <c:pt idx="0">
                  <c:v>cofnięcie zakazu wjazdu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tygodniowy'!$L$378:$T$378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tygodniowy'!$L$390:$T$390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33</c:v>
                </c:pt>
              </c:numCache>
            </c:numRef>
          </c:val>
        </c:ser>
        <c:ser>
          <c:idx val="12"/>
          <c:order val="12"/>
          <c:tx>
            <c:strRef>
              <c:f>'Meldunek tygodniowy'!$C$391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tygodniowy'!$L$378:$T$378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tygodniowy'!$L$391:$T$391</c:f>
              <c:numCache>
                <c:formatCode>#,##0</c:formatCode>
                <c:ptCount val="9"/>
                <c:pt idx="0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</c:ser>
        <c:ser>
          <c:idx val="13"/>
          <c:order val="13"/>
          <c:tx>
            <c:strRef>
              <c:f>'Meldunek tygodniowy'!$C$392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tygodniowy'!$L$378:$T$378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tygodniowy'!$L$392:$T$392</c:f>
              <c:numCache>
                <c:formatCode>#,##0</c:formatCode>
                <c:ptCount val="9"/>
                <c:pt idx="0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tygodniowy'!$C$393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tygodniowy'!$L$378:$T$378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tygodniowy'!$L$393:$T$393</c:f>
              <c:numCache>
                <c:formatCode>#,##0</c:formatCode>
                <c:ptCount val="9"/>
                <c:pt idx="0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'Meldunek tygodniowy'!$C$394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'Meldunek tygodniowy'!$L$378:$T$378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tygodniowy'!$L$394:$T$394</c:f>
              <c:numCache>
                <c:formatCode>#,##0</c:formatCode>
                <c:ptCount val="9"/>
                <c:pt idx="0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8331136"/>
        <c:axId val="58332672"/>
        <c:axId val="0"/>
      </c:bar3DChart>
      <c:catAx>
        <c:axId val="5833113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32672"/>
        <c:crosses val="autoZero"/>
        <c:auto val="1"/>
        <c:lblAlgn val="ctr"/>
        <c:lblOffset val="100"/>
        <c:noMultiLvlLbl val="0"/>
      </c:catAx>
      <c:valAx>
        <c:axId val="583326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31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282</c:v>
                </c:pt>
                <c:pt idx="2">
                  <c:v>863</c:v>
                </c:pt>
                <c:pt idx="4">
                  <c:v>21</c:v>
                </c:pt>
                <c:pt idx="6">
                  <c:v>39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34</c:v>
                </c:pt>
                <c:pt idx="2">
                  <c:v>47</c:v>
                </c:pt>
                <c:pt idx="4">
                  <c:v>23</c:v>
                </c:pt>
                <c:pt idx="6">
                  <c:v>34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11</c:v>
                </c:pt>
                <c:pt idx="2">
                  <c:v>33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21</c:v>
                </c:pt>
                <c:pt idx="2">
                  <c:v>48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3</c:v>
                </c:pt>
                <c:pt idx="2">
                  <c:v>8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37</c:v>
                </c:pt>
                <c:pt idx="2">
                  <c:v>46</c:v>
                </c:pt>
                <c:pt idx="4">
                  <c:v>4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8346880"/>
        <c:axId val="58348672"/>
        <c:axId val="0"/>
      </c:bar3DChart>
      <c:catAx>
        <c:axId val="58346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58348672"/>
        <c:crosses val="autoZero"/>
        <c:auto val="1"/>
        <c:lblAlgn val="ctr"/>
        <c:lblOffset val="100"/>
        <c:noMultiLvlLbl val="0"/>
      </c:catAx>
      <c:valAx>
        <c:axId val="5834867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583468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tygodniowy'!$G$288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tygodniowy'!$K$286:$K$287,'Meldunek tygodniowy'!$M$286:$M$287,'Meldunek tygodniowy'!$O$286:$O$287,'Meldunek tygodniowy'!$Q$286:$Q$287)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01.07.2016 - 31.07.2016 r.</c:v>
                  </c:pt>
                </c:lvl>
              </c:multiLvlStrCache>
            </c:multiLvlStrRef>
          </c:cat>
          <c:val>
            <c:numRef>
              <c:f>('Meldunek tygodniowy'!$K$288,'Meldunek tygodniowy'!$M$288,'Meldunek tygodniowy'!$O$288,'Meldunek tygodniowy'!$Q$288)</c:f>
              <c:numCache>
                <c:formatCode>#,##0</c:formatCode>
                <c:ptCount val="4"/>
                <c:pt idx="0">
                  <c:v>10615</c:v>
                </c:pt>
                <c:pt idx="1">
                  <c:v>6960</c:v>
                </c:pt>
                <c:pt idx="2">
                  <c:v>765</c:v>
                </c:pt>
                <c:pt idx="3">
                  <c:v>344</c:v>
                </c:pt>
              </c:numCache>
            </c:numRef>
          </c:val>
        </c:ser>
        <c:ser>
          <c:idx val="2"/>
          <c:order val="1"/>
          <c:tx>
            <c:strRef>
              <c:f>'Meldunek tygodniowy'!$G$289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tygodniowy'!$K$286:$K$287,'Meldunek tygodniowy'!$M$286:$M$287,'Meldunek tygodniowy'!$O$286:$O$287,'Meldunek tygodniowy'!$Q$286:$Q$287)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01.07.2016 - 31.07.2016 r.</c:v>
                  </c:pt>
                </c:lvl>
              </c:multiLvlStrCache>
            </c:multiLvlStrRef>
          </c:cat>
          <c:val>
            <c:numRef>
              <c:f>('Meldunek tygodniowy'!$K$289,'Meldunek tygodniowy'!$M$289,'Meldunek tygodniowy'!$O$289,'Meldunek tygodniowy'!$Q$289)</c:f>
              <c:numCache>
                <c:formatCode>#,##0</c:formatCode>
                <c:ptCount val="4"/>
                <c:pt idx="0">
                  <c:v>781</c:v>
                </c:pt>
                <c:pt idx="1">
                  <c:v>678</c:v>
                </c:pt>
                <c:pt idx="2">
                  <c:v>66</c:v>
                </c:pt>
                <c:pt idx="3">
                  <c:v>32</c:v>
                </c:pt>
              </c:numCache>
            </c:numRef>
          </c:val>
        </c:ser>
        <c:ser>
          <c:idx val="4"/>
          <c:order val="2"/>
          <c:tx>
            <c:strRef>
              <c:f>'Meldunek tygodniowy'!$G$290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tygodniowy'!$K$286:$K$287,'Meldunek tygodniowy'!$M$286:$M$287,'Meldunek tygodniowy'!$O$286:$O$287,'Meldunek tygodniowy'!$Q$286:$Q$287)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01.07.2016 - 31.07.2016 r.</c:v>
                  </c:pt>
                </c:lvl>
              </c:multiLvlStrCache>
            </c:multiLvlStrRef>
          </c:cat>
          <c:val>
            <c:numRef>
              <c:f>('Meldunek tygodniowy'!$K$290,'Meldunek tygodniowy'!$M$290,'Meldunek tygodniowy'!$O$290,'Meldunek tygodniowy'!$Q$290)</c:f>
              <c:numCache>
                <c:formatCode>#,##0</c:formatCode>
                <c:ptCount val="4"/>
                <c:pt idx="0">
                  <c:v>185</c:v>
                </c:pt>
                <c:pt idx="1">
                  <c:v>180</c:v>
                </c:pt>
                <c:pt idx="2">
                  <c:v>23</c:v>
                </c:pt>
                <c:pt idx="3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362496"/>
        <c:axId val="58368384"/>
        <c:axId val="0"/>
      </c:bar3DChart>
      <c:catAx>
        <c:axId val="5836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368384"/>
        <c:crosses val="autoZero"/>
        <c:auto val="1"/>
        <c:lblAlgn val="ctr"/>
        <c:lblOffset val="100"/>
        <c:noMultiLvlLbl val="0"/>
      </c:catAx>
      <c:valAx>
        <c:axId val="58368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83624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tygodniowy'!$D$443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'Meldunek tygodniowy'!$H$440:$M$440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tygodniowy'!$H$443:$M$443</c:f>
              <c:numCache>
                <c:formatCode>#,##0</c:formatCode>
                <c:ptCount val="6"/>
                <c:pt idx="0">
                  <c:v>1218</c:v>
                </c:pt>
                <c:pt idx="3">
                  <c:v>1157</c:v>
                </c:pt>
              </c:numCache>
            </c:numRef>
          </c:val>
        </c:ser>
        <c:ser>
          <c:idx val="1"/>
          <c:order val="1"/>
          <c:tx>
            <c:strRef>
              <c:f>'Meldunek tygodniowy'!$D$442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'Meldunek tygodniowy'!$H$440:$M$440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tygodniowy'!$H$442:$M$442</c:f>
              <c:numCache>
                <c:formatCode>#,##0</c:formatCode>
                <c:ptCount val="6"/>
                <c:pt idx="0">
                  <c:v>4834</c:v>
                </c:pt>
                <c:pt idx="3">
                  <c:v>6149</c:v>
                </c:pt>
              </c:numCache>
            </c:numRef>
          </c:val>
        </c:ser>
        <c:ser>
          <c:idx val="0"/>
          <c:order val="2"/>
          <c:tx>
            <c:strRef>
              <c:f>'Meldunek tygodniowy'!$D$441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'Meldunek tygodniowy'!$H$440:$M$440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tygodniowy'!$H$441:$M$441</c:f>
              <c:numCache>
                <c:formatCode>#,##0</c:formatCode>
                <c:ptCount val="6"/>
                <c:pt idx="0">
                  <c:v>85095</c:v>
                </c:pt>
                <c:pt idx="3">
                  <c:v>87074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380672"/>
        <c:axId val="58382208"/>
        <c:axId val="343531008"/>
      </c:bar3DChart>
      <c:catAx>
        <c:axId val="583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382208"/>
        <c:crosses val="autoZero"/>
        <c:auto val="1"/>
        <c:lblAlgn val="ctr"/>
        <c:lblOffset val="100"/>
        <c:noMultiLvlLbl val="0"/>
      </c:catAx>
      <c:valAx>
        <c:axId val="583822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8380672"/>
        <c:crosses val="autoZero"/>
        <c:crossBetween val="between"/>
      </c:valAx>
      <c:serAx>
        <c:axId val="343531008"/>
        <c:scaling>
          <c:orientation val="minMax"/>
        </c:scaling>
        <c:delete val="0"/>
        <c:axPos val="b"/>
        <c:majorTickMark val="out"/>
        <c:minorTickMark val="none"/>
        <c:tickLblPos val="nextTo"/>
        <c:crossAx val="58382208"/>
        <c:crosses val="autoZero"/>
      </c:ser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tygodniowy'!$G$321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tygodniowy'!$K$319:$K$320,'Meldunek tygodniowy'!$M$319:$M$320,'Meldunek tygodniowy'!$O$319:$O$320,'Meldunek tygodniowy'!$Q$319:$Q$320)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01.01.2016 - 31.07.2016 r.</c:v>
                  </c:pt>
                </c:lvl>
              </c:multiLvlStrCache>
            </c:multiLvlStrRef>
          </c:cat>
          <c:val>
            <c:numRef>
              <c:f>('Meldunek tygodniowy'!$K$321,'Meldunek tygodniowy'!$M$321,'Meldunek tygodniowy'!$O$321,'Meldunek tygodniowy'!$Q$321)</c:f>
              <c:numCache>
                <c:formatCode>#,##0</c:formatCode>
                <c:ptCount val="4"/>
                <c:pt idx="0">
                  <c:v>66691</c:v>
                </c:pt>
                <c:pt idx="1">
                  <c:v>48190</c:v>
                </c:pt>
                <c:pt idx="2">
                  <c:v>5187</c:v>
                </c:pt>
                <c:pt idx="3">
                  <c:v>2037</c:v>
                </c:pt>
              </c:numCache>
            </c:numRef>
          </c:val>
        </c:ser>
        <c:ser>
          <c:idx val="2"/>
          <c:order val="1"/>
          <c:tx>
            <c:strRef>
              <c:f>'Meldunek tygodniowy'!$G$322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tygodniowy'!$K$319:$K$320,'Meldunek tygodniowy'!$M$319:$M$320,'Meldunek tygodniowy'!$O$319:$O$320,'Meldunek tygodniowy'!$Q$319:$Q$320)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01.01.2016 - 31.07.2016 r.</c:v>
                  </c:pt>
                </c:lvl>
              </c:multiLvlStrCache>
            </c:multiLvlStrRef>
          </c:cat>
          <c:val>
            <c:numRef>
              <c:f>('Meldunek tygodniowy'!$K$322,'Meldunek tygodniowy'!$M$322,'Meldunek tygodniowy'!$O$322,'Meldunek tygodniowy'!$Q$322)</c:f>
              <c:numCache>
                <c:formatCode>#,##0</c:formatCode>
                <c:ptCount val="4"/>
                <c:pt idx="0">
                  <c:v>6088</c:v>
                </c:pt>
                <c:pt idx="1">
                  <c:v>5479</c:v>
                </c:pt>
                <c:pt idx="2">
                  <c:v>444</c:v>
                </c:pt>
                <c:pt idx="3">
                  <c:v>268</c:v>
                </c:pt>
              </c:numCache>
            </c:numRef>
          </c:val>
        </c:ser>
        <c:ser>
          <c:idx val="4"/>
          <c:order val="2"/>
          <c:tx>
            <c:strRef>
              <c:f>'Meldunek tygodniowy'!$G$323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tygodniowy'!$K$319:$K$320,'Meldunek tygodniowy'!$M$319:$M$320,'Meldunek tygodniowy'!$O$319:$O$320,'Meldunek tygodniowy'!$Q$319:$Q$320)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01.01.2016 - 31.07.2016 r.</c:v>
                  </c:pt>
                </c:lvl>
              </c:multiLvlStrCache>
            </c:multiLvlStrRef>
          </c:cat>
          <c:val>
            <c:numRef>
              <c:f>('Meldunek tygodniowy'!$K$323,'Meldunek tygodniowy'!$M$323,'Meldunek tygodniowy'!$O$323,'Meldunek tygodniowy'!$Q$323)</c:f>
              <c:numCache>
                <c:formatCode>#,##0</c:formatCode>
                <c:ptCount val="4"/>
                <c:pt idx="0">
                  <c:v>1509</c:v>
                </c:pt>
                <c:pt idx="1">
                  <c:v>1105</c:v>
                </c:pt>
                <c:pt idx="2">
                  <c:v>129</c:v>
                </c:pt>
                <c:pt idx="3">
                  <c:v>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495744"/>
        <c:axId val="58497280"/>
        <c:axId val="0"/>
      </c:bar3DChart>
      <c:catAx>
        <c:axId val="5849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497280"/>
        <c:crosses val="autoZero"/>
        <c:auto val="1"/>
        <c:lblAlgn val="ctr"/>
        <c:lblOffset val="100"/>
        <c:noMultiLvlLbl val="0"/>
      </c:catAx>
      <c:valAx>
        <c:axId val="584972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84957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75</xdr:row>
      <xdr:rowOff>52389</xdr:rowOff>
    </xdr:from>
    <xdr:to>
      <xdr:col>24</xdr:col>
      <xdr:colOff>19051</xdr:colOff>
      <xdr:row>96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249</xdr:row>
      <xdr:rowOff>65086</xdr:rowOff>
    </xdr:from>
    <xdr:to>
      <xdr:col>23</xdr:col>
      <xdr:colOff>9525</xdr:colOff>
      <xdr:row>263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399</xdr:row>
      <xdr:rowOff>69397</xdr:rowOff>
    </xdr:from>
    <xdr:to>
      <xdr:col>23</xdr:col>
      <xdr:colOff>1</xdr:colOff>
      <xdr:row>421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30</xdr:row>
      <xdr:rowOff>142193</xdr:rowOff>
    </xdr:from>
    <xdr:to>
      <xdr:col>23</xdr:col>
      <xdr:colOff>238126</xdr:colOff>
      <xdr:row>49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292</xdr:row>
      <xdr:rowOff>9526</xdr:rowOff>
    </xdr:from>
    <xdr:to>
      <xdr:col>23</xdr:col>
      <xdr:colOff>9525</xdr:colOff>
      <xdr:row>306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444</xdr:row>
      <xdr:rowOff>134470</xdr:rowOff>
    </xdr:from>
    <xdr:to>
      <xdr:col>20</xdr:col>
      <xdr:colOff>238125</xdr:colOff>
      <xdr:row>454</xdr:row>
      <xdr:rowOff>0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169</xdr:row>
      <xdr:rowOff>0</xdr:rowOff>
    </xdr:from>
    <xdr:to>
      <xdr:col>20</xdr:col>
      <xdr:colOff>234084</xdr:colOff>
      <xdr:row>169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59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325</xdr:row>
      <xdr:rowOff>0</xdr:rowOff>
    </xdr:from>
    <xdr:to>
      <xdr:col>22</xdr:col>
      <xdr:colOff>266700</xdr:colOff>
      <xdr:row>338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101</xdr:row>
      <xdr:rowOff>31751</xdr:rowOff>
    </xdr:from>
    <xdr:to>
      <xdr:col>25</xdr:col>
      <xdr:colOff>21167</xdr:colOff>
      <xdr:row>139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161</xdr:row>
      <xdr:rowOff>0</xdr:rowOff>
    </xdr:from>
    <xdr:to>
      <xdr:col>25</xdr:col>
      <xdr:colOff>10584</xdr:colOff>
      <xdr:row>169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197</xdr:row>
      <xdr:rowOff>0</xdr:rowOff>
    </xdr:from>
    <xdr:to>
      <xdr:col>25</xdr:col>
      <xdr:colOff>10584</xdr:colOff>
      <xdr:row>231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267</xdr:row>
      <xdr:rowOff>0</xdr:rowOff>
    </xdr:from>
    <xdr:to>
      <xdr:col>25</xdr:col>
      <xdr:colOff>10584</xdr:colOff>
      <xdr:row>274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348</xdr:row>
      <xdr:rowOff>190499</xdr:rowOff>
    </xdr:from>
    <xdr:to>
      <xdr:col>25</xdr:col>
      <xdr:colOff>10584</xdr:colOff>
      <xdr:row>368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426</xdr:row>
      <xdr:rowOff>0</xdr:rowOff>
    </xdr:from>
    <xdr:to>
      <xdr:col>25</xdr:col>
      <xdr:colOff>10584</xdr:colOff>
      <xdr:row>436</xdr:row>
      <xdr:rowOff>0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454</xdr:row>
      <xdr:rowOff>0</xdr:rowOff>
    </xdr:from>
    <xdr:to>
      <xdr:col>25</xdr:col>
      <xdr:colOff>10584</xdr:colOff>
      <xdr:row>457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479</xdr:row>
      <xdr:rowOff>0</xdr:rowOff>
    </xdr:from>
    <xdr:to>
      <xdr:col>25</xdr:col>
      <xdr:colOff>10584</xdr:colOff>
      <xdr:row>484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</xdr:colOff>
      <xdr:row>489</xdr:row>
      <xdr:rowOff>190499</xdr:rowOff>
    </xdr:from>
    <xdr:to>
      <xdr:col>24</xdr:col>
      <xdr:colOff>247651</xdr:colOff>
      <xdr:row>515</xdr:row>
      <xdr:rowOff>38100</xdr:rowOff>
    </xdr:to>
    <xdr:sp macro="" textlink="">
      <xdr:nvSpPr>
        <xdr:cNvPr id="32" name="Prostokąt 31"/>
        <xdr:cNvSpPr/>
      </xdr:nvSpPr>
      <xdr:spPr>
        <a:xfrm>
          <a:off x="1" y="103336724"/>
          <a:ext cx="8248650" cy="480060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29" tableType="queryTable" totalsRowShown="0">
  <autoFilter ref="A1:E129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588"/>
  <sheetViews>
    <sheetView tabSelected="1" view="pageBreakPreview" zoomScale="85" zoomScaleNormal="85" zoomScaleSheetLayoutView="85" zoomScalePageLayoutView="70" workbookViewId="0">
      <selection activeCell="V12" sqref="V12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6" x14ac:dyDescent="0.25">
      <c r="R1" s="61"/>
      <c r="S1" s="61"/>
      <c r="T1" s="62"/>
      <c r="U1" s="63"/>
      <c r="V1" s="63"/>
      <c r="W1" s="63"/>
      <c r="X1" s="63"/>
      <c r="Y1" s="63"/>
      <c r="Z1" s="63"/>
    </row>
    <row r="2" spans="1:26" x14ac:dyDescent="0.25">
      <c r="Q2" s="5"/>
      <c r="R2" s="61"/>
      <c r="S2" s="61"/>
      <c r="T2" s="64"/>
      <c r="U2" s="63"/>
      <c r="V2" s="63"/>
      <c r="W2" s="63"/>
      <c r="X2" s="63"/>
      <c r="Y2" s="63"/>
      <c r="Z2" s="63"/>
    </row>
    <row r="3" spans="1:26" x14ac:dyDescent="0.25">
      <c r="R3" s="61"/>
      <c r="S3" s="61"/>
      <c r="T3" s="64"/>
      <c r="U3" s="63"/>
      <c r="V3" s="63"/>
      <c r="W3" s="63"/>
      <c r="X3" s="63"/>
      <c r="Y3" s="63"/>
      <c r="Z3" s="63"/>
    </row>
    <row r="4" spans="1:26" x14ac:dyDescent="0.25">
      <c r="R4" s="61"/>
      <c r="S4" s="61"/>
      <c r="T4" s="64"/>
      <c r="U4" s="63"/>
      <c r="V4" s="63"/>
      <c r="W4" s="63"/>
      <c r="X4" s="63"/>
      <c r="Y4" s="63"/>
      <c r="Z4" s="63"/>
    </row>
    <row r="5" spans="1:26" x14ac:dyDescent="0.25">
      <c r="E5" s="246" t="s">
        <v>70</v>
      </c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61"/>
      <c r="S5" s="61"/>
      <c r="T5" s="64"/>
      <c r="U5" s="63"/>
      <c r="V5" s="63"/>
      <c r="W5" s="63"/>
      <c r="X5" s="63"/>
      <c r="Y5" s="63"/>
      <c r="Z5" s="63"/>
    </row>
    <row r="6" spans="1:26" x14ac:dyDescent="0.25"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61"/>
      <c r="S6" s="61"/>
      <c r="T6" s="64"/>
      <c r="U6" s="63"/>
      <c r="V6" s="63"/>
      <c r="W6" s="63"/>
      <c r="X6" s="63"/>
      <c r="Y6" s="63"/>
      <c r="Z6" s="63"/>
    </row>
    <row r="7" spans="1:26" x14ac:dyDescent="0.25"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61"/>
      <c r="S7" s="61"/>
      <c r="T7" s="64"/>
      <c r="U7" s="63"/>
      <c r="V7" s="63"/>
      <c r="W7" s="63"/>
      <c r="X7" s="63"/>
      <c r="Y7" s="63"/>
      <c r="Z7" s="63"/>
    </row>
    <row r="8" spans="1:26" x14ac:dyDescent="0.25"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61"/>
      <c r="S8" s="61"/>
      <c r="T8" s="64"/>
      <c r="U8" s="63"/>
      <c r="V8" s="63"/>
      <c r="W8" s="63"/>
      <c r="X8" s="63"/>
      <c r="Y8" s="63"/>
      <c r="Z8" s="63"/>
    </row>
    <row r="9" spans="1:26" ht="19.5" x14ac:dyDescent="0.3">
      <c r="E9" s="226" t="str">
        <f>CONCATENATE("w okresie ",Arkusz18!A2," - ",Arkusz18!B2," r.")</f>
        <v>w okresie 01.07.2016 - 31.07.2016 r.</v>
      </c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61"/>
      <c r="S9" s="61"/>
      <c r="T9" s="64"/>
      <c r="U9" s="63"/>
      <c r="V9" s="63"/>
      <c r="W9" s="63"/>
      <c r="X9" s="63"/>
      <c r="Y9" s="63"/>
      <c r="Z9" s="63"/>
    </row>
    <row r="10" spans="1:26" x14ac:dyDescent="0.25">
      <c r="R10" s="61"/>
      <c r="S10" s="61"/>
      <c r="T10" s="64"/>
      <c r="U10" s="63"/>
      <c r="V10" s="63"/>
      <c r="W10" s="63"/>
      <c r="X10" s="63"/>
      <c r="Y10" s="63"/>
      <c r="Z10" s="63"/>
    </row>
    <row r="11" spans="1:26" x14ac:dyDescent="0.25">
      <c r="R11" s="61"/>
      <c r="S11" s="61"/>
      <c r="T11" s="64"/>
      <c r="U11" s="63"/>
      <c r="V11" s="63"/>
      <c r="W11" s="63"/>
      <c r="X11" s="63"/>
      <c r="Y11" s="63"/>
      <c r="Z11" s="63"/>
    </row>
    <row r="12" spans="1:26" x14ac:dyDescent="0.25">
      <c r="R12" s="61"/>
      <c r="S12" s="61"/>
      <c r="T12" s="64"/>
      <c r="U12" s="63"/>
      <c r="V12" s="63"/>
      <c r="W12" s="63"/>
      <c r="X12" s="63"/>
      <c r="Y12" s="63"/>
      <c r="Z12" s="63"/>
    </row>
    <row r="13" spans="1:26" x14ac:dyDescent="0.25">
      <c r="R13" s="61"/>
      <c r="S13" s="61"/>
      <c r="T13" s="64"/>
      <c r="U13" s="63"/>
      <c r="V13" s="63"/>
      <c r="W13" s="63"/>
      <c r="X13" s="63"/>
      <c r="Y13" s="63"/>
      <c r="Z13" s="63"/>
    </row>
    <row r="14" spans="1:26" ht="18" x14ac:dyDescent="0.25">
      <c r="A14" s="8" t="s">
        <v>71</v>
      </c>
      <c r="F14" s="9"/>
      <c r="R14" s="61"/>
      <c r="S14" s="61"/>
      <c r="T14" s="64"/>
      <c r="U14" s="63"/>
      <c r="V14" s="63"/>
      <c r="W14" s="63"/>
      <c r="X14" s="63"/>
      <c r="Y14" s="63"/>
      <c r="Z14" s="63"/>
    </row>
    <row r="15" spans="1:26" x14ac:dyDescent="0.25">
      <c r="F15" s="9"/>
      <c r="R15" s="61"/>
      <c r="S15" s="61"/>
      <c r="T15" s="64"/>
      <c r="U15" s="63"/>
      <c r="V15" s="63"/>
      <c r="W15" s="63"/>
      <c r="X15" s="63"/>
      <c r="Y15" s="63"/>
      <c r="Z15" s="63"/>
    </row>
    <row r="16" spans="1:26" x14ac:dyDescent="0.25">
      <c r="A16" s="247" t="s">
        <v>172</v>
      </c>
      <c r="B16" s="247"/>
      <c r="C16" s="247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</row>
    <row r="17" spans="1:26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65"/>
      <c r="N17" s="65"/>
      <c r="O17" s="65"/>
      <c r="P17" s="65"/>
      <c r="Q17" s="65"/>
      <c r="R17" s="65"/>
      <c r="S17" s="65"/>
      <c r="T17" s="65"/>
      <c r="U17" s="65"/>
      <c r="V17" s="4"/>
      <c r="W17" s="4"/>
      <c r="X17" s="4"/>
      <c r="Y17" s="66"/>
      <c r="Z17" s="4"/>
    </row>
    <row r="18" spans="1:26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65"/>
      <c r="N18" s="65"/>
      <c r="O18" s="65"/>
      <c r="P18" s="65"/>
      <c r="Q18" s="65"/>
      <c r="R18" s="65"/>
      <c r="S18" s="65"/>
      <c r="T18" s="65"/>
      <c r="U18" s="65"/>
      <c r="V18" s="4"/>
      <c r="W18" s="4"/>
      <c r="X18" s="4"/>
      <c r="Y18" s="66"/>
      <c r="Z18" s="4"/>
    </row>
    <row r="19" spans="1:26" ht="15.75" thickBot="1" x14ac:dyDescent="0.3">
      <c r="C19" s="128" t="s">
        <v>0</v>
      </c>
      <c r="D19" s="129"/>
      <c r="E19" s="129"/>
      <c r="F19" s="180"/>
      <c r="G19" s="150" t="str">
        <f>CONCATENATE(Arkusz18!A2," - ",Arkusz18!B2," r.")</f>
        <v>01.07.2016 - 31.07.2016 r.</v>
      </c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2"/>
    </row>
    <row r="20" spans="1:26" x14ac:dyDescent="0.25">
      <c r="C20" s="130"/>
      <c r="D20" s="131"/>
      <c r="E20" s="131"/>
      <c r="F20" s="131"/>
      <c r="G20" s="146" t="s">
        <v>32</v>
      </c>
      <c r="H20" s="147"/>
      <c r="I20" s="147"/>
      <c r="J20" s="149"/>
      <c r="K20" s="146" t="s">
        <v>33</v>
      </c>
      <c r="L20" s="147"/>
      <c r="M20" s="147"/>
      <c r="N20" s="149"/>
      <c r="O20" s="146" t="s">
        <v>110</v>
      </c>
      <c r="P20" s="147"/>
      <c r="Q20" s="147"/>
      <c r="R20" s="149"/>
      <c r="S20" s="146" t="s">
        <v>57</v>
      </c>
      <c r="T20" s="147"/>
      <c r="U20" s="147"/>
      <c r="V20" s="148"/>
    </row>
    <row r="21" spans="1:26" ht="15" customHeight="1" x14ac:dyDescent="0.25">
      <c r="C21" s="130"/>
      <c r="D21" s="131"/>
      <c r="E21" s="131"/>
      <c r="F21" s="131"/>
      <c r="G21" s="144" t="s">
        <v>31</v>
      </c>
      <c r="H21" s="145"/>
      <c r="I21" s="142" t="s">
        <v>9</v>
      </c>
      <c r="J21" s="245"/>
      <c r="K21" s="144" t="s">
        <v>34</v>
      </c>
      <c r="L21" s="145"/>
      <c r="M21" s="142" t="s">
        <v>9</v>
      </c>
      <c r="N21" s="245"/>
      <c r="O21" s="144" t="s">
        <v>31</v>
      </c>
      <c r="P21" s="145"/>
      <c r="Q21" s="142" t="s">
        <v>9</v>
      </c>
      <c r="R21" s="245"/>
      <c r="S21" s="144" t="s">
        <v>31</v>
      </c>
      <c r="T21" s="145"/>
      <c r="U21" s="142" t="s">
        <v>9</v>
      </c>
      <c r="V21" s="143"/>
    </row>
    <row r="22" spans="1:26" x14ac:dyDescent="0.25">
      <c r="C22" s="181" t="str">
        <f>Arkusz2!B2</f>
        <v>ROSJA</v>
      </c>
      <c r="D22" s="182"/>
      <c r="E22" s="182"/>
      <c r="F22" s="182"/>
      <c r="G22" s="135">
        <f>Arkusz2!F2</f>
        <v>282</v>
      </c>
      <c r="H22" s="136"/>
      <c r="I22" s="135">
        <f>Arkusz2!F8</f>
        <v>863</v>
      </c>
      <c r="J22" s="136"/>
      <c r="K22" s="135">
        <f>Arkusz2!F14</f>
        <v>21</v>
      </c>
      <c r="L22" s="136"/>
      <c r="M22" s="135">
        <f>Arkusz2!F20</f>
        <v>39</v>
      </c>
      <c r="N22" s="136"/>
      <c r="O22" s="135">
        <f>Arkusz2!F26</f>
        <v>0</v>
      </c>
      <c r="P22" s="136"/>
      <c r="Q22" s="135">
        <f>Arkusz2!F32</f>
        <v>0</v>
      </c>
      <c r="R22" s="136"/>
      <c r="S22" s="135">
        <f>SUM(G22,K22,O22)</f>
        <v>303</v>
      </c>
      <c r="T22" s="136"/>
      <c r="U22" s="135">
        <f>SUM(I22,M22,Q22)</f>
        <v>902</v>
      </c>
      <c r="V22" s="154"/>
    </row>
    <row r="23" spans="1:26" x14ac:dyDescent="0.25">
      <c r="C23" s="101" t="str">
        <f>Arkusz2!B3</f>
        <v>UKRAINA</v>
      </c>
      <c r="D23" s="102"/>
      <c r="E23" s="102"/>
      <c r="F23" s="102"/>
      <c r="G23" s="132">
        <f>Arkusz2!F3</f>
        <v>34</v>
      </c>
      <c r="H23" s="134"/>
      <c r="I23" s="132">
        <f>Arkusz2!F9</f>
        <v>47</v>
      </c>
      <c r="J23" s="134"/>
      <c r="K23" s="132">
        <f>Arkusz2!F15</f>
        <v>23</v>
      </c>
      <c r="L23" s="134"/>
      <c r="M23" s="132">
        <f>Arkusz2!F21</f>
        <v>34</v>
      </c>
      <c r="N23" s="134"/>
      <c r="O23" s="132">
        <f>Arkusz2!F27</f>
        <v>0</v>
      </c>
      <c r="P23" s="134"/>
      <c r="Q23" s="132">
        <f>Arkusz2!F33</f>
        <v>0</v>
      </c>
      <c r="R23" s="134"/>
      <c r="S23" s="132">
        <f t="shared" ref="S23:S27" si="0">SUM(G23,K23,O23)</f>
        <v>57</v>
      </c>
      <c r="T23" s="134"/>
      <c r="U23" s="132">
        <f t="shared" ref="U23:U27" si="1">SUM(I23,M23,Q23)</f>
        <v>81</v>
      </c>
      <c r="V23" s="133"/>
    </row>
    <row r="24" spans="1:26" x14ac:dyDescent="0.25">
      <c r="C24" s="181" t="str">
        <f>Arkusz2!B4</f>
        <v>TADŻYKISTAN</v>
      </c>
      <c r="D24" s="182"/>
      <c r="E24" s="182"/>
      <c r="F24" s="182"/>
      <c r="G24" s="135">
        <f>Arkusz2!F4</f>
        <v>11</v>
      </c>
      <c r="H24" s="136"/>
      <c r="I24" s="135">
        <f>Arkusz2!F10</f>
        <v>33</v>
      </c>
      <c r="J24" s="136"/>
      <c r="K24" s="135">
        <f>Arkusz2!F16</f>
        <v>0</v>
      </c>
      <c r="L24" s="136"/>
      <c r="M24" s="135">
        <f>Arkusz2!F22</f>
        <v>0</v>
      </c>
      <c r="N24" s="136"/>
      <c r="O24" s="135">
        <f>Arkusz2!F28</f>
        <v>0</v>
      </c>
      <c r="P24" s="136"/>
      <c r="Q24" s="135">
        <f>Arkusz2!F34</f>
        <v>0</v>
      </c>
      <c r="R24" s="136"/>
      <c r="S24" s="135">
        <f t="shared" si="0"/>
        <v>11</v>
      </c>
      <c r="T24" s="136"/>
      <c r="U24" s="135">
        <f t="shared" si="1"/>
        <v>33</v>
      </c>
      <c r="V24" s="154"/>
    </row>
    <row r="25" spans="1:26" x14ac:dyDescent="0.25">
      <c r="C25" s="101" t="str">
        <f>Arkusz2!B5</f>
        <v>ARMENIA</v>
      </c>
      <c r="D25" s="102"/>
      <c r="E25" s="102"/>
      <c r="F25" s="102"/>
      <c r="G25" s="132">
        <f>Arkusz2!F5</f>
        <v>21</v>
      </c>
      <c r="H25" s="134"/>
      <c r="I25" s="132">
        <f>Arkusz2!F11</f>
        <v>48</v>
      </c>
      <c r="J25" s="134"/>
      <c r="K25" s="132">
        <f>Arkusz2!F17</f>
        <v>0</v>
      </c>
      <c r="L25" s="134"/>
      <c r="M25" s="132">
        <f>Arkusz2!F23</f>
        <v>0</v>
      </c>
      <c r="N25" s="134"/>
      <c r="O25" s="132">
        <f>Arkusz2!F29</f>
        <v>0</v>
      </c>
      <c r="P25" s="134"/>
      <c r="Q25" s="132">
        <f>Arkusz2!F35</f>
        <v>0</v>
      </c>
      <c r="R25" s="134"/>
      <c r="S25" s="132">
        <f t="shared" si="0"/>
        <v>21</v>
      </c>
      <c r="T25" s="134"/>
      <c r="U25" s="132">
        <f t="shared" si="1"/>
        <v>48</v>
      </c>
      <c r="V25" s="133"/>
    </row>
    <row r="26" spans="1:26" x14ac:dyDescent="0.25">
      <c r="C26" s="181" t="str">
        <f>Arkusz2!B6</f>
        <v>GRUZJA</v>
      </c>
      <c r="D26" s="182"/>
      <c r="E26" s="182"/>
      <c r="F26" s="182"/>
      <c r="G26" s="135">
        <f>Arkusz2!F6</f>
        <v>3</v>
      </c>
      <c r="H26" s="136"/>
      <c r="I26" s="135">
        <f>Arkusz2!F12</f>
        <v>8</v>
      </c>
      <c r="J26" s="136"/>
      <c r="K26" s="135">
        <f>Arkusz2!F18</f>
        <v>0</v>
      </c>
      <c r="L26" s="136"/>
      <c r="M26" s="135">
        <f>Arkusz2!F24</f>
        <v>0</v>
      </c>
      <c r="N26" s="136"/>
      <c r="O26" s="135">
        <f>Arkusz2!F30</f>
        <v>0</v>
      </c>
      <c r="P26" s="136"/>
      <c r="Q26" s="135">
        <f>Arkusz2!F36</f>
        <v>0</v>
      </c>
      <c r="R26" s="136"/>
      <c r="S26" s="135">
        <f t="shared" si="0"/>
        <v>3</v>
      </c>
      <c r="T26" s="136"/>
      <c r="U26" s="135">
        <f t="shared" si="1"/>
        <v>8</v>
      </c>
      <c r="V26" s="154"/>
    </row>
    <row r="27" spans="1:26" ht="15.75" thickBot="1" x14ac:dyDescent="0.3">
      <c r="C27" s="185" t="str">
        <f>Arkusz2!B7</f>
        <v>Pozostałe</v>
      </c>
      <c r="D27" s="186"/>
      <c r="E27" s="186"/>
      <c r="F27" s="186"/>
      <c r="G27" s="137">
        <f>Arkusz2!F7</f>
        <v>37</v>
      </c>
      <c r="H27" s="138"/>
      <c r="I27" s="137">
        <f>Arkusz2!F13</f>
        <v>46</v>
      </c>
      <c r="J27" s="138"/>
      <c r="K27" s="137">
        <f>Arkusz2!F19</f>
        <v>4</v>
      </c>
      <c r="L27" s="138"/>
      <c r="M27" s="137">
        <f>Arkusz2!F25</f>
        <v>4</v>
      </c>
      <c r="N27" s="138"/>
      <c r="O27" s="137">
        <f>Arkusz2!F31</f>
        <v>0</v>
      </c>
      <c r="P27" s="138"/>
      <c r="Q27" s="137">
        <f>Arkusz2!F37</f>
        <v>0</v>
      </c>
      <c r="R27" s="138"/>
      <c r="S27" s="137">
        <f t="shared" si="0"/>
        <v>41</v>
      </c>
      <c r="T27" s="138"/>
      <c r="U27" s="137">
        <f t="shared" si="1"/>
        <v>50</v>
      </c>
      <c r="V27" s="153"/>
    </row>
    <row r="28" spans="1:26" ht="15.75" thickBot="1" x14ac:dyDescent="0.3">
      <c r="C28" s="183" t="s">
        <v>1</v>
      </c>
      <c r="D28" s="184"/>
      <c r="E28" s="184"/>
      <c r="F28" s="184"/>
      <c r="G28" s="139">
        <f>SUM(G22:G27)</f>
        <v>388</v>
      </c>
      <c r="H28" s="140"/>
      <c r="I28" s="139">
        <f>SUM(I22:I27)</f>
        <v>1045</v>
      </c>
      <c r="J28" s="140"/>
      <c r="K28" s="139">
        <f>SUM(K22:K27)</f>
        <v>48</v>
      </c>
      <c r="L28" s="140"/>
      <c r="M28" s="139">
        <f>SUM(M22:M27)</f>
        <v>77</v>
      </c>
      <c r="N28" s="140"/>
      <c r="O28" s="139">
        <f>SUM(O22:O27)</f>
        <v>0</v>
      </c>
      <c r="P28" s="140"/>
      <c r="Q28" s="139">
        <f>SUM(Q22:Q27)</f>
        <v>0</v>
      </c>
      <c r="R28" s="140"/>
      <c r="S28" s="139">
        <f>SUM(S22:S27)</f>
        <v>436</v>
      </c>
      <c r="T28" s="140"/>
      <c r="U28" s="139">
        <f>SUM(U22:U27)</f>
        <v>1122</v>
      </c>
      <c r="V28" s="244"/>
    </row>
    <row r="29" spans="1:26" s="51" customFormat="1" x14ac:dyDescent="0.25">
      <c r="C29" s="54"/>
      <c r="D29" s="54"/>
      <c r="E29" s="54"/>
      <c r="F29" s="54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Y29" s="6"/>
    </row>
    <row r="30" spans="1:26" s="51" customFormat="1" x14ac:dyDescent="0.25">
      <c r="C30" s="54"/>
      <c r="D30" s="54"/>
      <c r="E30" s="54"/>
      <c r="F30" s="54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Y30" s="6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M40" s="11"/>
      <c r="N40" s="11"/>
      <c r="O40" s="11"/>
      <c r="P40" s="11"/>
      <c r="Q40" s="11"/>
      <c r="R40" s="11"/>
      <c r="S40" s="11"/>
    </row>
    <row r="41" spans="1:19" x14ac:dyDescent="0.25">
      <c r="M41" s="11"/>
      <c r="N41" s="11"/>
      <c r="O41" s="11"/>
      <c r="P41" s="11"/>
      <c r="Q41" s="11"/>
      <c r="R41" s="11"/>
      <c r="S41" s="11"/>
    </row>
    <row r="42" spans="1:19" x14ac:dyDescent="0.25">
      <c r="D42" s="141"/>
      <c r="E42" s="141"/>
    </row>
    <row r="46" spans="1:19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51" spans="3:25" s="51" customFormat="1" x14ac:dyDescent="0.25">
      <c r="Y51" s="6"/>
    </row>
    <row r="53" spans="3:25" ht="15.75" thickBot="1" x14ac:dyDescent="0.3"/>
    <row r="54" spans="3:25" x14ac:dyDescent="0.25">
      <c r="C54" s="128" t="s">
        <v>0</v>
      </c>
      <c r="D54" s="129"/>
      <c r="E54" s="129"/>
      <c r="F54" s="129"/>
      <c r="G54" s="218" t="str">
        <f>CONCATENATE(Arkusz18!C2," - ",Arkusz18!B2," r.")</f>
        <v>01.01.2016 - 31.07.2016 r.</v>
      </c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9"/>
    </row>
    <row r="55" spans="3:25" x14ac:dyDescent="0.25">
      <c r="C55" s="130"/>
      <c r="D55" s="131"/>
      <c r="E55" s="131"/>
      <c r="F55" s="131"/>
      <c r="G55" s="131" t="s">
        <v>32</v>
      </c>
      <c r="H55" s="131"/>
      <c r="I55" s="131"/>
      <c r="J55" s="131"/>
      <c r="K55" s="131" t="s">
        <v>33</v>
      </c>
      <c r="L55" s="131"/>
      <c r="M55" s="131"/>
      <c r="N55" s="131"/>
      <c r="O55" s="131" t="s">
        <v>147</v>
      </c>
      <c r="P55" s="131"/>
      <c r="Q55" s="131"/>
      <c r="R55" s="131"/>
      <c r="S55" s="131" t="s">
        <v>57</v>
      </c>
      <c r="T55" s="131"/>
      <c r="U55" s="131"/>
      <c r="V55" s="248"/>
    </row>
    <row r="56" spans="3:25" x14ac:dyDescent="0.25">
      <c r="C56" s="130"/>
      <c r="D56" s="131"/>
      <c r="E56" s="131"/>
      <c r="F56" s="131"/>
      <c r="G56" s="241" t="s">
        <v>31</v>
      </c>
      <c r="H56" s="241"/>
      <c r="I56" s="131" t="s">
        <v>9</v>
      </c>
      <c r="J56" s="131"/>
      <c r="K56" s="241" t="s">
        <v>34</v>
      </c>
      <c r="L56" s="241"/>
      <c r="M56" s="131" t="s">
        <v>9</v>
      </c>
      <c r="N56" s="131"/>
      <c r="O56" s="241" t="s">
        <v>31</v>
      </c>
      <c r="P56" s="241"/>
      <c r="Q56" s="131" t="s">
        <v>9</v>
      </c>
      <c r="R56" s="131"/>
      <c r="S56" s="241" t="s">
        <v>31</v>
      </c>
      <c r="T56" s="241"/>
      <c r="U56" s="131" t="s">
        <v>9</v>
      </c>
      <c r="V56" s="248"/>
    </row>
    <row r="57" spans="3:25" x14ac:dyDescent="0.25">
      <c r="C57" s="181" t="str">
        <f>Arkusz3!B2</f>
        <v>ROSJA</v>
      </c>
      <c r="D57" s="182"/>
      <c r="E57" s="182"/>
      <c r="F57" s="182"/>
      <c r="G57" s="155">
        <f>Arkusz3!F2</f>
        <v>1912</v>
      </c>
      <c r="H57" s="155"/>
      <c r="I57" s="155">
        <f>Arkusz3!F8</f>
        <v>5585</v>
      </c>
      <c r="J57" s="155"/>
      <c r="K57" s="155">
        <f>Arkusz3!F14</f>
        <v>188</v>
      </c>
      <c r="L57" s="155"/>
      <c r="M57" s="155">
        <f>Arkusz3!F20</f>
        <v>403</v>
      </c>
      <c r="N57" s="155"/>
      <c r="O57" s="155">
        <f>Arkusz3!F26</f>
        <v>5</v>
      </c>
      <c r="P57" s="155"/>
      <c r="Q57" s="155">
        <f>Arkusz3!F32</f>
        <v>5</v>
      </c>
      <c r="R57" s="155"/>
      <c r="S57" s="155">
        <f>SUM(G57,K57,O57)</f>
        <v>2105</v>
      </c>
      <c r="T57" s="155"/>
      <c r="U57" s="155">
        <f>SUM(I57,M57,Q57)</f>
        <v>5993</v>
      </c>
      <c r="V57" s="249"/>
    </row>
    <row r="58" spans="3:25" x14ac:dyDescent="0.25">
      <c r="C58" s="101" t="str">
        <f>Arkusz3!B3</f>
        <v>UKRAINA</v>
      </c>
      <c r="D58" s="102"/>
      <c r="E58" s="102"/>
      <c r="F58" s="102"/>
      <c r="G58" s="240">
        <f>Arkusz3!F3</f>
        <v>271</v>
      </c>
      <c r="H58" s="240"/>
      <c r="I58" s="240">
        <f>Arkusz3!F9</f>
        <v>400</v>
      </c>
      <c r="J58" s="240"/>
      <c r="K58" s="240">
        <f>Arkusz3!F15</f>
        <v>207</v>
      </c>
      <c r="L58" s="240"/>
      <c r="M58" s="240">
        <f>Arkusz3!F21</f>
        <v>389</v>
      </c>
      <c r="N58" s="240"/>
      <c r="O58" s="240">
        <f>Arkusz3!F27</f>
        <v>0</v>
      </c>
      <c r="P58" s="240"/>
      <c r="Q58" s="240">
        <f>Arkusz3!F33</f>
        <v>0</v>
      </c>
      <c r="R58" s="240"/>
      <c r="S58" s="240">
        <f t="shared" ref="S58:S62" si="2">SUM(G58,K58,O58)</f>
        <v>478</v>
      </c>
      <c r="T58" s="240"/>
      <c r="U58" s="240">
        <f t="shared" ref="U58:U62" si="3">SUM(I58,M58,Q58)</f>
        <v>789</v>
      </c>
      <c r="V58" s="250"/>
    </row>
    <row r="59" spans="3:25" x14ac:dyDescent="0.25">
      <c r="C59" s="181" t="str">
        <f>Arkusz3!B4</f>
        <v>TADŻYKISTAN</v>
      </c>
      <c r="D59" s="182"/>
      <c r="E59" s="182"/>
      <c r="F59" s="182"/>
      <c r="G59" s="155">
        <f>Arkusz3!F4</f>
        <v>240</v>
      </c>
      <c r="H59" s="155"/>
      <c r="I59" s="155">
        <f>Arkusz3!F10</f>
        <v>688</v>
      </c>
      <c r="J59" s="155"/>
      <c r="K59" s="155">
        <f>Arkusz3!F16</f>
        <v>1</v>
      </c>
      <c r="L59" s="155"/>
      <c r="M59" s="155">
        <f>Arkusz3!F22</f>
        <v>1</v>
      </c>
      <c r="N59" s="155"/>
      <c r="O59" s="155">
        <f>Arkusz3!F28</f>
        <v>0</v>
      </c>
      <c r="P59" s="155"/>
      <c r="Q59" s="155">
        <f>Arkusz3!F34</f>
        <v>0</v>
      </c>
      <c r="R59" s="155"/>
      <c r="S59" s="155">
        <f t="shared" si="2"/>
        <v>241</v>
      </c>
      <c r="T59" s="155"/>
      <c r="U59" s="155">
        <f t="shared" si="3"/>
        <v>689</v>
      </c>
      <c r="V59" s="249"/>
    </row>
    <row r="60" spans="3:25" x14ac:dyDescent="0.25">
      <c r="C60" s="101" t="str">
        <f>Arkusz3!B5</f>
        <v>ARMENIA</v>
      </c>
      <c r="D60" s="102"/>
      <c r="E60" s="102"/>
      <c r="F60" s="102"/>
      <c r="G60" s="240">
        <f>Arkusz3!F5</f>
        <v>102</v>
      </c>
      <c r="H60" s="240"/>
      <c r="I60" s="240">
        <f>Arkusz3!F11</f>
        <v>218</v>
      </c>
      <c r="J60" s="240"/>
      <c r="K60" s="240">
        <f>Arkusz3!F17</f>
        <v>6</v>
      </c>
      <c r="L60" s="240"/>
      <c r="M60" s="240">
        <f>Arkusz3!F23</f>
        <v>6</v>
      </c>
      <c r="N60" s="240"/>
      <c r="O60" s="240">
        <f>Arkusz3!F29</f>
        <v>0</v>
      </c>
      <c r="P60" s="240"/>
      <c r="Q60" s="240">
        <f>Arkusz3!F35</f>
        <v>0</v>
      </c>
      <c r="R60" s="240"/>
      <c r="S60" s="240">
        <f t="shared" si="2"/>
        <v>108</v>
      </c>
      <c r="T60" s="240"/>
      <c r="U60" s="240">
        <f t="shared" si="3"/>
        <v>224</v>
      </c>
      <c r="V60" s="250"/>
    </row>
    <row r="61" spans="3:25" x14ac:dyDescent="0.25">
      <c r="C61" s="181" t="str">
        <f>Arkusz3!B6</f>
        <v>GRUZJA</v>
      </c>
      <c r="D61" s="182"/>
      <c r="E61" s="182"/>
      <c r="F61" s="182"/>
      <c r="G61" s="155">
        <f>Arkusz3!F6</f>
        <v>20</v>
      </c>
      <c r="H61" s="155"/>
      <c r="I61" s="155">
        <f>Arkusz3!F12</f>
        <v>39</v>
      </c>
      <c r="J61" s="155"/>
      <c r="K61" s="155">
        <f>Arkusz3!F18</f>
        <v>14</v>
      </c>
      <c r="L61" s="155"/>
      <c r="M61" s="155">
        <f>Arkusz3!F24</f>
        <v>33</v>
      </c>
      <c r="N61" s="155"/>
      <c r="O61" s="155">
        <f>Arkusz3!F30</f>
        <v>0</v>
      </c>
      <c r="P61" s="155"/>
      <c r="Q61" s="155">
        <f>Arkusz3!F36</f>
        <v>0</v>
      </c>
      <c r="R61" s="155"/>
      <c r="S61" s="155">
        <f t="shared" si="2"/>
        <v>34</v>
      </c>
      <c r="T61" s="155"/>
      <c r="U61" s="155">
        <f t="shared" si="3"/>
        <v>72</v>
      </c>
      <c r="V61" s="249"/>
    </row>
    <row r="62" spans="3:25" ht="15.75" thickBot="1" x14ac:dyDescent="0.3">
      <c r="C62" s="185" t="str">
        <f>Arkusz3!B7</f>
        <v>Pozostałe</v>
      </c>
      <c r="D62" s="186"/>
      <c r="E62" s="186"/>
      <c r="F62" s="186"/>
      <c r="G62" s="242">
        <f>Arkusz3!F7</f>
        <v>221</v>
      </c>
      <c r="H62" s="242"/>
      <c r="I62" s="242">
        <f>Arkusz3!F13</f>
        <v>315</v>
      </c>
      <c r="J62" s="242"/>
      <c r="K62" s="242">
        <f>Arkusz3!F19</f>
        <v>32</v>
      </c>
      <c r="L62" s="242"/>
      <c r="M62" s="242">
        <f>Arkusz3!F25</f>
        <v>39</v>
      </c>
      <c r="N62" s="242"/>
      <c r="O62" s="242">
        <f>Arkusz3!F31</f>
        <v>0</v>
      </c>
      <c r="P62" s="242"/>
      <c r="Q62" s="242">
        <f>Arkusz3!F37</f>
        <v>0</v>
      </c>
      <c r="R62" s="242"/>
      <c r="S62" s="242">
        <f t="shared" si="2"/>
        <v>253</v>
      </c>
      <c r="T62" s="242"/>
      <c r="U62" s="242">
        <f t="shared" si="3"/>
        <v>354</v>
      </c>
      <c r="V62" s="243"/>
    </row>
    <row r="63" spans="3:25" ht="15.75" thickBot="1" x14ac:dyDescent="0.3">
      <c r="C63" s="233" t="s">
        <v>1</v>
      </c>
      <c r="D63" s="234"/>
      <c r="E63" s="234"/>
      <c r="F63" s="234"/>
      <c r="G63" s="156">
        <f>SUM(G57:G62)</f>
        <v>2766</v>
      </c>
      <c r="H63" s="156"/>
      <c r="I63" s="156">
        <f>SUM(I57:I62)</f>
        <v>7245</v>
      </c>
      <c r="J63" s="156"/>
      <c r="K63" s="156">
        <f>SUM(K57:K62)</f>
        <v>448</v>
      </c>
      <c r="L63" s="156"/>
      <c r="M63" s="156">
        <f>SUM(M57:M62)</f>
        <v>871</v>
      </c>
      <c r="N63" s="156"/>
      <c r="O63" s="156">
        <f>SUM(O57:O62)</f>
        <v>5</v>
      </c>
      <c r="P63" s="156"/>
      <c r="Q63" s="156">
        <f>SUM(Q57:Q62)</f>
        <v>5</v>
      </c>
      <c r="R63" s="156"/>
      <c r="S63" s="156">
        <f>SUM(S57:S62)</f>
        <v>3219</v>
      </c>
      <c r="T63" s="156"/>
      <c r="U63" s="156">
        <f>SUM(U57:U62)</f>
        <v>8121</v>
      </c>
      <c r="V63" s="157"/>
    </row>
    <row r="64" spans="3:25" s="51" customFormat="1" x14ac:dyDescent="0.25">
      <c r="C64" s="57"/>
      <c r="D64" s="57"/>
      <c r="E64" s="57"/>
      <c r="F64" s="57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Y64" s="6"/>
    </row>
    <row r="65" spans="1:26" x14ac:dyDescent="0.25">
      <c r="A65" s="12"/>
      <c r="B65" s="13"/>
      <c r="C65" s="14"/>
      <c r="D65" s="14"/>
      <c r="E65" s="14"/>
      <c r="F65" s="14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3"/>
    </row>
    <row r="66" spans="1:26" ht="15" customHeight="1" x14ac:dyDescent="0.25">
      <c r="A66" s="108" t="s">
        <v>72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s="51" customFormat="1" ht="15" customHeight="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s="51" customFormat="1" ht="15" customHeight="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s="51" customFormat="1" ht="15" customHeight="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s="51" customFormat="1" ht="15" customHeight="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s="51" customFormat="1" ht="15" customHeight="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s="51" customFormat="1" ht="15" customHeight="1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s="51" customFormat="1" ht="15" customHeight="1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s="51" customFormat="1" ht="15" customHeight="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7"/>
      <c r="Z75" s="16"/>
    </row>
    <row r="79" spans="1:26" x14ac:dyDescent="0.25">
      <c r="M79" s="11"/>
      <c r="N79" s="11"/>
      <c r="O79" s="11"/>
      <c r="P79" s="11"/>
      <c r="Q79" s="11"/>
      <c r="R79" s="11"/>
      <c r="S79" s="11"/>
    </row>
    <row r="80" spans="1:26" x14ac:dyDescent="0.25">
      <c r="M80" s="11"/>
      <c r="N80" s="11"/>
      <c r="O80" s="11"/>
      <c r="P80" s="11"/>
      <c r="Q80" s="11"/>
      <c r="R80" s="11"/>
      <c r="S80" s="11"/>
    </row>
    <row r="81" spans="1:26" x14ac:dyDescent="0.25">
      <c r="M81" s="11"/>
      <c r="N81" s="11"/>
      <c r="O81" s="11"/>
      <c r="P81" s="11"/>
      <c r="Q81" s="11"/>
      <c r="R81" s="11"/>
      <c r="S81" s="11"/>
    </row>
    <row r="82" spans="1:26" x14ac:dyDescent="0.25">
      <c r="M82" s="11"/>
      <c r="N82" s="11"/>
      <c r="O82" s="11"/>
      <c r="P82" s="11"/>
      <c r="Q82" s="11"/>
      <c r="R82" s="11"/>
      <c r="S82" s="11"/>
    </row>
    <row r="83" spans="1:26" x14ac:dyDescent="0.25">
      <c r="M83" s="11"/>
      <c r="N83" s="11"/>
      <c r="O83" s="11"/>
      <c r="P83" s="11"/>
      <c r="Q83" s="11"/>
      <c r="R83" s="11"/>
      <c r="S83" s="11"/>
    </row>
    <row r="84" spans="1:26" x14ac:dyDescent="0.25">
      <c r="M84" s="11"/>
      <c r="N84" s="11"/>
      <c r="O84" s="11"/>
      <c r="P84" s="11"/>
      <c r="Q84" s="11"/>
      <c r="R84" s="11"/>
      <c r="S84" s="11"/>
    </row>
    <row r="85" spans="1:26" x14ac:dyDescent="0.25">
      <c r="M85" s="11"/>
      <c r="N85" s="11"/>
      <c r="O85" s="11"/>
      <c r="P85" s="11"/>
      <c r="Q85" s="11"/>
      <c r="R85" s="11"/>
      <c r="S85" s="11"/>
    </row>
    <row r="86" spans="1:26" x14ac:dyDescent="0.25">
      <c r="M86" s="11"/>
      <c r="N86" s="11"/>
      <c r="O86" s="11"/>
      <c r="P86" s="11"/>
      <c r="Q86" s="11"/>
      <c r="R86" s="11"/>
      <c r="S86" s="11"/>
    </row>
    <row r="87" spans="1:26" x14ac:dyDescent="0.25">
      <c r="D87" s="141"/>
      <c r="E87" s="141"/>
    </row>
    <row r="92" spans="1:26" x14ac:dyDescent="0.25">
      <c r="V92" s="18"/>
      <c r="W92" s="18"/>
      <c r="X92" s="18"/>
      <c r="Y92" s="19"/>
      <c r="Z92" s="18"/>
    </row>
    <row r="93" spans="1:26" x14ac:dyDescent="0.25">
      <c r="V93" s="18"/>
      <c r="W93" s="18"/>
      <c r="X93" s="18"/>
      <c r="Y93" s="19"/>
      <c r="Z93" s="18"/>
    </row>
    <row r="94" spans="1:26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18"/>
      <c r="W94" s="18"/>
      <c r="X94" s="18"/>
      <c r="Y94" s="19"/>
      <c r="Z94" s="18"/>
    </row>
    <row r="95" spans="1:26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18"/>
      <c r="W95" s="18"/>
      <c r="X95" s="18"/>
      <c r="Y95" s="19"/>
      <c r="Z95" s="18"/>
    </row>
    <row r="96" spans="1:26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18"/>
      <c r="W96" s="18"/>
      <c r="X96" s="18"/>
      <c r="Y96" s="19"/>
      <c r="Z96" s="18"/>
    </row>
    <row r="97" spans="1:26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18"/>
      <c r="W97" s="18"/>
      <c r="X97" s="18"/>
      <c r="Y97" s="19"/>
      <c r="Z97" s="18"/>
    </row>
    <row r="98" spans="1:26" s="51" customForma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18"/>
      <c r="W98" s="18"/>
      <c r="X98" s="18"/>
      <c r="Y98" s="19"/>
      <c r="Z98" s="18"/>
    </row>
    <row r="99" spans="1:26" s="51" customForma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18"/>
      <c r="W99" s="18"/>
      <c r="X99" s="18"/>
      <c r="Y99" s="19"/>
      <c r="Z99" s="18"/>
    </row>
    <row r="100" spans="1:26" s="51" customForma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18"/>
      <c r="W100" s="18"/>
      <c r="X100" s="18"/>
      <c r="Y100" s="19"/>
      <c r="Z100" s="18"/>
    </row>
    <row r="101" spans="1:26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18"/>
      <c r="W101" s="18"/>
      <c r="X101" s="18"/>
      <c r="Y101" s="19"/>
      <c r="Z101" s="18"/>
    </row>
    <row r="102" spans="1:26" x14ac:dyDescent="0.25">
      <c r="A102" s="192" t="s">
        <v>171</v>
      </c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</row>
    <row r="103" spans="1:26" x14ac:dyDescent="0.25">
      <c r="A103" s="192"/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</row>
    <row r="104" spans="1:26" s="51" customFormat="1" x14ac:dyDescent="0.25">
      <c r="A104" s="192"/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</row>
    <row r="105" spans="1:26" s="51" customFormat="1" x14ac:dyDescent="0.25">
      <c r="A105" s="192"/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</row>
    <row r="106" spans="1:26" s="51" customFormat="1" x14ac:dyDescent="0.25">
      <c r="A106" s="192"/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</row>
    <row r="107" spans="1:26" s="51" customFormat="1" x14ac:dyDescent="0.25">
      <c r="A107" s="192"/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192"/>
      <c r="Y107" s="192"/>
    </row>
    <row r="108" spans="1:26" s="51" customFormat="1" x14ac:dyDescent="0.25">
      <c r="A108" s="192"/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</row>
    <row r="109" spans="1:26" s="51" customFormat="1" x14ac:dyDescent="0.25">
      <c r="A109" s="192"/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</row>
    <row r="110" spans="1:26" s="51" customFormat="1" x14ac:dyDescent="0.25">
      <c r="A110" s="192"/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92"/>
      <c r="W110" s="192"/>
      <c r="X110" s="192"/>
      <c r="Y110" s="192"/>
    </row>
    <row r="111" spans="1:26" s="51" customFormat="1" x14ac:dyDescent="0.25">
      <c r="A111" s="192"/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  <c r="S111" s="192"/>
      <c r="T111" s="192"/>
      <c r="U111" s="192"/>
      <c r="V111" s="192"/>
      <c r="W111" s="192"/>
      <c r="X111" s="192"/>
      <c r="Y111" s="192"/>
    </row>
    <row r="112" spans="1:26" s="51" customFormat="1" x14ac:dyDescent="0.25">
      <c r="A112" s="192"/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92"/>
      <c r="W112" s="192"/>
      <c r="X112" s="192"/>
      <c r="Y112" s="192"/>
    </row>
    <row r="113" spans="1:25" s="51" customFormat="1" x14ac:dyDescent="0.25">
      <c r="A113" s="192"/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  <c r="V113" s="192"/>
      <c r="W113" s="192"/>
      <c r="X113" s="192"/>
      <c r="Y113" s="192"/>
    </row>
    <row r="114" spans="1:25" s="51" customFormat="1" x14ac:dyDescent="0.25">
      <c r="A114" s="192"/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192"/>
      <c r="Y114" s="192"/>
    </row>
    <row r="115" spans="1:25" s="51" customFormat="1" x14ac:dyDescent="0.25">
      <c r="A115" s="192"/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W115" s="192"/>
      <c r="X115" s="192"/>
      <c r="Y115" s="192"/>
    </row>
    <row r="116" spans="1:25" s="51" customFormat="1" x14ac:dyDescent="0.25">
      <c r="A116" s="192"/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2"/>
    </row>
    <row r="117" spans="1:25" s="51" customFormat="1" x14ac:dyDescent="0.25">
      <c r="A117" s="192"/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</row>
    <row r="118" spans="1:25" s="51" customFormat="1" x14ac:dyDescent="0.25">
      <c r="A118" s="192"/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</row>
    <row r="119" spans="1:25" s="51" customFormat="1" x14ac:dyDescent="0.25">
      <c r="A119" s="192"/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</row>
    <row r="120" spans="1:25" s="51" customFormat="1" x14ac:dyDescent="0.25">
      <c r="A120" s="192"/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</row>
    <row r="121" spans="1:25" s="51" customFormat="1" x14ac:dyDescent="0.25">
      <c r="A121" s="192"/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</row>
    <row r="122" spans="1:25" s="51" customFormat="1" x14ac:dyDescent="0.25">
      <c r="A122" s="192"/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</row>
    <row r="123" spans="1:25" s="51" customFormat="1" x14ac:dyDescent="0.25">
      <c r="A123" s="192"/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</row>
    <row r="124" spans="1:25" s="51" customFormat="1" x14ac:dyDescent="0.25">
      <c r="A124" s="192"/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92"/>
      <c r="W124" s="192"/>
      <c r="X124" s="192"/>
      <c r="Y124" s="192"/>
    </row>
    <row r="125" spans="1:25" s="51" customFormat="1" x14ac:dyDescent="0.25">
      <c r="A125" s="192"/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  <c r="S125" s="192"/>
      <c r="T125" s="192"/>
      <c r="U125" s="192"/>
      <c r="V125" s="192"/>
      <c r="W125" s="192"/>
      <c r="X125" s="192"/>
      <c r="Y125" s="192"/>
    </row>
    <row r="126" spans="1:25" s="51" customFormat="1" x14ac:dyDescent="0.25">
      <c r="A126" s="192"/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2"/>
      <c r="W126" s="192"/>
      <c r="X126" s="192"/>
      <c r="Y126" s="192"/>
    </row>
    <row r="127" spans="1:25" s="51" customFormat="1" x14ac:dyDescent="0.25">
      <c r="A127" s="192"/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  <c r="S127" s="192"/>
      <c r="T127" s="192"/>
      <c r="U127" s="192"/>
      <c r="V127" s="192"/>
      <c r="W127" s="192"/>
      <c r="X127" s="192"/>
      <c r="Y127" s="192"/>
    </row>
    <row r="128" spans="1:25" s="51" customFormat="1" x14ac:dyDescent="0.25">
      <c r="A128" s="192"/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  <c r="W128" s="192"/>
      <c r="X128" s="192"/>
      <c r="Y128" s="192"/>
    </row>
    <row r="129" spans="1:25" s="51" customFormat="1" x14ac:dyDescent="0.25">
      <c r="A129" s="192"/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  <c r="W129" s="192"/>
      <c r="X129" s="192"/>
      <c r="Y129" s="192"/>
    </row>
    <row r="130" spans="1:25" s="51" customFormat="1" x14ac:dyDescent="0.25">
      <c r="A130" s="192"/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2"/>
      <c r="W130" s="192"/>
      <c r="X130" s="192"/>
      <c r="Y130" s="192"/>
    </row>
    <row r="131" spans="1:25" s="51" customFormat="1" x14ac:dyDescent="0.25">
      <c r="A131" s="192"/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</row>
    <row r="132" spans="1:25" s="51" customFormat="1" x14ac:dyDescent="0.25">
      <c r="A132" s="192"/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  <c r="T132" s="192"/>
      <c r="U132" s="192"/>
      <c r="V132" s="192"/>
      <c r="W132" s="192"/>
      <c r="X132" s="192"/>
      <c r="Y132" s="192"/>
    </row>
    <row r="133" spans="1:25" s="51" customFormat="1" x14ac:dyDescent="0.25">
      <c r="A133" s="192"/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  <c r="S133" s="192"/>
      <c r="T133" s="192"/>
      <c r="U133" s="192"/>
      <c r="V133" s="192"/>
      <c r="W133" s="192"/>
      <c r="X133" s="192"/>
      <c r="Y133" s="192"/>
    </row>
    <row r="134" spans="1:25" s="51" customFormat="1" x14ac:dyDescent="0.25">
      <c r="A134" s="192"/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  <c r="S134" s="192"/>
      <c r="T134" s="192"/>
      <c r="U134" s="192"/>
      <c r="V134" s="192"/>
      <c r="W134" s="192"/>
      <c r="X134" s="192"/>
      <c r="Y134" s="192"/>
    </row>
    <row r="135" spans="1:25" s="51" customFormat="1" x14ac:dyDescent="0.25">
      <c r="A135" s="192"/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</row>
    <row r="136" spans="1:25" s="51" customFormat="1" x14ac:dyDescent="0.25">
      <c r="A136" s="192"/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  <c r="S136" s="192"/>
      <c r="T136" s="192"/>
      <c r="U136" s="192"/>
      <c r="V136" s="192"/>
      <c r="W136" s="192"/>
      <c r="X136" s="192"/>
      <c r="Y136" s="192"/>
    </row>
    <row r="137" spans="1:25" s="51" customFormat="1" x14ac:dyDescent="0.25">
      <c r="A137" s="192"/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192"/>
      <c r="U137" s="192"/>
      <c r="V137" s="192"/>
      <c r="W137" s="192"/>
      <c r="X137" s="192"/>
      <c r="Y137" s="192"/>
    </row>
    <row r="138" spans="1:25" s="51" customFormat="1" x14ac:dyDescent="0.25">
      <c r="A138" s="192"/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192"/>
      <c r="W138" s="192"/>
      <c r="X138" s="192"/>
      <c r="Y138" s="192"/>
    </row>
    <row r="139" spans="1:25" s="51" customFormat="1" x14ac:dyDescent="0.25">
      <c r="A139" s="192"/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</row>
    <row r="142" spans="1:25" s="51" customFormat="1" x14ac:dyDescent="0.25">
      <c r="Y142" s="6"/>
    </row>
    <row r="143" spans="1:25" s="51" customFormat="1" x14ac:dyDescent="0.25">
      <c r="Y143" s="6"/>
    </row>
    <row r="144" spans="1:25" s="51" customFormat="1" x14ac:dyDescent="0.25">
      <c r="Y144" s="6"/>
    </row>
    <row r="147" spans="1:21" x14ac:dyDescent="0.25">
      <c r="A147" s="163" t="s">
        <v>73</v>
      </c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</row>
    <row r="148" spans="1:2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50" spans="1:21" ht="15.75" thickBot="1" x14ac:dyDescent="0.3"/>
    <row r="151" spans="1:21" x14ac:dyDescent="0.25">
      <c r="A151" s="235" t="str">
        <f>CONCATENATE(Arkusz18!C2," - ",Arkusz18!B2," r.")</f>
        <v>01.01.2016 - 31.07.2016 r.</v>
      </c>
      <c r="B151" s="236"/>
      <c r="C151" s="236"/>
      <c r="D151" s="236"/>
      <c r="E151" s="236"/>
      <c r="F151" s="236"/>
      <c r="G151" s="236"/>
      <c r="H151" s="236"/>
      <c r="I151" s="237"/>
      <c r="M151" s="235" t="str">
        <f>CONCATENATE(Arkusz18!C2," - ",Arkusz18!B2," r.")</f>
        <v>01.01.2016 - 31.07.2016 r.</v>
      </c>
      <c r="N151" s="236"/>
      <c r="O151" s="236"/>
      <c r="P151" s="236"/>
      <c r="Q151" s="236"/>
      <c r="R151" s="236"/>
      <c r="S151" s="236"/>
      <c r="T151" s="236"/>
      <c r="U151" s="237"/>
    </row>
    <row r="152" spans="1:21" ht="15" customHeight="1" x14ac:dyDescent="0.25">
      <c r="A152" s="227" t="s">
        <v>58</v>
      </c>
      <c r="B152" s="228"/>
      <c r="C152" s="229"/>
      <c r="D152" s="222" t="s">
        <v>59</v>
      </c>
      <c r="E152" s="223"/>
      <c r="F152" s="222" t="s">
        <v>60</v>
      </c>
      <c r="G152" s="223"/>
      <c r="H152" s="222" t="s">
        <v>56</v>
      </c>
      <c r="I152" s="238"/>
      <c r="M152" s="227" t="s">
        <v>58</v>
      </c>
      <c r="N152" s="228"/>
      <c r="O152" s="229"/>
      <c r="P152" s="222" t="s">
        <v>61</v>
      </c>
      <c r="Q152" s="223"/>
      <c r="R152" s="222" t="s">
        <v>60</v>
      </c>
      <c r="S152" s="223"/>
      <c r="T152" s="222" t="s">
        <v>56</v>
      </c>
      <c r="U152" s="238"/>
    </row>
    <row r="153" spans="1:21" ht="46.5" customHeight="1" x14ac:dyDescent="0.25">
      <c r="A153" s="230"/>
      <c r="B153" s="231"/>
      <c r="C153" s="232"/>
      <c r="D153" s="224"/>
      <c r="E153" s="225"/>
      <c r="F153" s="224"/>
      <c r="G153" s="225"/>
      <c r="H153" s="224"/>
      <c r="I153" s="239"/>
      <c r="M153" s="230"/>
      <c r="N153" s="231"/>
      <c r="O153" s="232"/>
      <c r="P153" s="224"/>
      <c r="Q153" s="225"/>
      <c r="R153" s="224"/>
      <c r="S153" s="225"/>
      <c r="T153" s="224"/>
      <c r="U153" s="239"/>
    </row>
    <row r="154" spans="1:21" ht="15" customHeight="1" x14ac:dyDescent="0.25">
      <c r="A154" s="161" t="str">
        <f>Arkusz4!B2</f>
        <v>NIEMCY</v>
      </c>
      <c r="B154" s="162"/>
      <c r="C154" s="162"/>
      <c r="D154" s="158">
        <f>Arkusz4!C2</f>
        <v>3530</v>
      </c>
      <c r="E154" s="158"/>
      <c r="F154" s="158">
        <f>Arkusz4!D2</f>
        <v>3248</v>
      </c>
      <c r="G154" s="158"/>
      <c r="H154" s="158">
        <f>Arkusz4!E2</f>
        <v>382</v>
      </c>
      <c r="I154" s="158"/>
      <c r="M154" s="161" t="str">
        <f>Arkusz5!B2</f>
        <v>NIEMCY</v>
      </c>
      <c r="N154" s="162"/>
      <c r="O154" s="162"/>
      <c r="P154" s="158">
        <f>Arkusz5!C2</f>
        <v>39</v>
      </c>
      <c r="Q154" s="158"/>
      <c r="R154" s="158">
        <f>Arkusz5!D2</f>
        <v>22</v>
      </c>
      <c r="S154" s="158"/>
      <c r="T154" s="158">
        <f>Arkusz5!E2</f>
        <v>4</v>
      </c>
      <c r="U154" s="217"/>
    </row>
    <row r="155" spans="1:21" ht="15" customHeight="1" x14ac:dyDescent="0.25">
      <c r="A155" s="165" t="str">
        <f>Arkusz4!B3</f>
        <v>FRANCJA</v>
      </c>
      <c r="B155" s="166"/>
      <c r="C155" s="166"/>
      <c r="D155" s="167">
        <f>Arkusz4!C3</f>
        <v>482</v>
      </c>
      <c r="E155" s="167"/>
      <c r="F155" s="167">
        <f>Arkusz4!D3</f>
        <v>424</v>
      </c>
      <c r="G155" s="167"/>
      <c r="H155" s="167">
        <f>Arkusz4!E3</f>
        <v>20</v>
      </c>
      <c r="I155" s="167"/>
      <c r="M155" s="165" t="str">
        <f>Arkusz5!B3</f>
        <v>AUSTRIA</v>
      </c>
      <c r="N155" s="166"/>
      <c r="O155" s="166"/>
      <c r="P155" s="167">
        <f>Arkusz5!C3</f>
        <v>13</v>
      </c>
      <c r="Q155" s="167"/>
      <c r="R155" s="167">
        <f>Arkusz5!D3</f>
        <v>7</v>
      </c>
      <c r="S155" s="167"/>
      <c r="T155" s="167">
        <f>Arkusz5!E3</f>
        <v>0</v>
      </c>
      <c r="U155" s="215"/>
    </row>
    <row r="156" spans="1:21" ht="15" customHeight="1" x14ac:dyDescent="0.25">
      <c r="A156" s="161" t="str">
        <f>Arkusz4!B4</f>
        <v>AUSTRIA</v>
      </c>
      <c r="B156" s="162"/>
      <c r="C156" s="162"/>
      <c r="D156" s="158">
        <f>Arkusz4!C4</f>
        <v>368</v>
      </c>
      <c r="E156" s="158"/>
      <c r="F156" s="158">
        <f>Arkusz4!D4</f>
        <v>342</v>
      </c>
      <c r="G156" s="158"/>
      <c r="H156" s="158">
        <f>Arkusz4!E4</f>
        <v>85</v>
      </c>
      <c r="I156" s="158"/>
      <c r="M156" s="161" t="str">
        <f>Arkusz5!B4</f>
        <v>FRANCJA</v>
      </c>
      <c r="N156" s="162"/>
      <c r="O156" s="162"/>
      <c r="P156" s="158">
        <f>Arkusz5!C4</f>
        <v>11</v>
      </c>
      <c r="Q156" s="158"/>
      <c r="R156" s="158">
        <f>Arkusz5!D4</f>
        <v>1</v>
      </c>
      <c r="S156" s="158"/>
      <c r="T156" s="158">
        <f>Arkusz5!E4</f>
        <v>0</v>
      </c>
      <c r="U156" s="217"/>
    </row>
    <row r="157" spans="1:21" ht="15" customHeight="1" x14ac:dyDescent="0.25">
      <c r="A157" s="165" t="str">
        <f>Arkusz4!B5</f>
        <v>SZWECJA</v>
      </c>
      <c r="B157" s="166"/>
      <c r="C157" s="166"/>
      <c r="D157" s="167">
        <f>Arkusz4!C5</f>
        <v>211</v>
      </c>
      <c r="E157" s="167"/>
      <c r="F157" s="167">
        <f>Arkusz4!D5</f>
        <v>194</v>
      </c>
      <c r="G157" s="167"/>
      <c r="H157" s="167">
        <f>Arkusz4!E5</f>
        <v>35</v>
      </c>
      <c r="I157" s="167"/>
      <c r="M157" s="165" t="str">
        <f>Arkusz5!B5</f>
        <v>WĘGRY</v>
      </c>
      <c r="N157" s="166"/>
      <c r="O157" s="166"/>
      <c r="P157" s="167">
        <f>Arkusz5!C5</f>
        <v>11</v>
      </c>
      <c r="Q157" s="167"/>
      <c r="R157" s="167">
        <f>Arkusz5!D5</f>
        <v>2</v>
      </c>
      <c r="S157" s="167"/>
      <c r="T157" s="167">
        <f>Arkusz5!E5</f>
        <v>0</v>
      </c>
      <c r="U157" s="215"/>
    </row>
    <row r="158" spans="1:21" ht="15" customHeight="1" x14ac:dyDescent="0.25">
      <c r="A158" s="161" t="str">
        <f>Arkusz4!B6</f>
        <v>NIDERLANDY</v>
      </c>
      <c r="B158" s="162"/>
      <c r="C158" s="162"/>
      <c r="D158" s="158">
        <f>Arkusz4!C6</f>
        <v>204</v>
      </c>
      <c r="E158" s="158"/>
      <c r="F158" s="158">
        <f>Arkusz4!D6</f>
        <v>202</v>
      </c>
      <c r="G158" s="158"/>
      <c r="H158" s="158">
        <f>Arkusz4!E6</f>
        <v>19</v>
      </c>
      <c r="I158" s="158"/>
      <c r="M158" s="161" t="str">
        <f>Arkusz5!B6</f>
        <v>NIDERLANDY</v>
      </c>
      <c r="N158" s="162"/>
      <c r="O158" s="162"/>
      <c r="P158" s="158">
        <f>Arkusz5!C6</f>
        <v>5</v>
      </c>
      <c r="Q158" s="158"/>
      <c r="R158" s="158">
        <f>Arkusz5!D6</f>
        <v>3</v>
      </c>
      <c r="S158" s="158"/>
      <c r="T158" s="158">
        <f>Arkusz5!E6</f>
        <v>0</v>
      </c>
      <c r="U158" s="217"/>
    </row>
    <row r="159" spans="1:21" ht="15" customHeight="1" thickBot="1" x14ac:dyDescent="0.3">
      <c r="A159" s="170" t="str">
        <f>Arkusz4!B7</f>
        <v>Pozostałe</v>
      </c>
      <c r="B159" s="171"/>
      <c r="C159" s="171"/>
      <c r="D159" s="159">
        <f>Arkusz4!C7</f>
        <v>377</v>
      </c>
      <c r="E159" s="159"/>
      <c r="F159" s="159">
        <f>Arkusz4!D7</f>
        <v>385</v>
      </c>
      <c r="G159" s="159"/>
      <c r="H159" s="159">
        <f>Arkusz4!E7</f>
        <v>88</v>
      </c>
      <c r="I159" s="159"/>
      <c r="M159" s="170" t="str">
        <f>Arkusz5!B7</f>
        <v>Pozostałe</v>
      </c>
      <c r="N159" s="171"/>
      <c r="O159" s="171"/>
      <c r="P159" s="159">
        <f>Arkusz5!C7</f>
        <v>26</v>
      </c>
      <c r="Q159" s="159"/>
      <c r="R159" s="159">
        <f>Arkusz5!D7</f>
        <v>13</v>
      </c>
      <c r="S159" s="159"/>
      <c r="T159" s="159">
        <f>Arkusz5!E7</f>
        <v>1</v>
      </c>
      <c r="U159" s="164"/>
    </row>
    <row r="160" spans="1:21" ht="15.75" thickBot="1" x14ac:dyDescent="0.3">
      <c r="A160" s="220" t="s">
        <v>75</v>
      </c>
      <c r="B160" s="221"/>
      <c r="C160" s="221"/>
      <c r="D160" s="156">
        <f>SUM(D154:E159)</f>
        <v>5172</v>
      </c>
      <c r="E160" s="156"/>
      <c r="F160" s="156">
        <f>SUM(F154:G159)</f>
        <v>4795</v>
      </c>
      <c r="G160" s="156"/>
      <c r="H160" s="156">
        <f>SUM(H154:I159)</f>
        <v>629</v>
      </c>
      <c r="I160" s="157"/>
      <c r="M160" s="220" t="s">
        <v>75</v>
      </c>
      <c r="N160" s="221"/>
      <c r="O160" s="221"/>
      <c r="P160" s="156">
        <f>SUM(P154:Q159)</f>
        <v>105</v>
      </c>
      <c r="Q160" s="156"/>
      <c r="R160" s="156">
        <f t="shared" ref="R160" si="4">SUM(R154:S159)</f>
        <v>48</v>
      </c>
      <c r="S160" s="156"/>
      <c r="T160" s="156">
        <f t="shared" ref="T160" si="5">SUM(T154:U159)</f>
        <v>5</v>
      </c>
      <c r="U160" s="157"/>
    </row>
    <row r="162" spans="1:26" x14ac:dyDescent="0.25">
      <c r="A162" s="160" t="s">
        <v>160</v>
      </c>
      <c r="B162" s="160"/>
      <c r="C162" s="160"/>
      <c r="D162" s="160"/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</row>
    <row r="163" spans="1:26" x14ac:dyDescent="0.25">
      <c r="A163" s="160"/>
      <c r="B163" s="160"/>
      <c r="C163" s="160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</row>
    <row r="164" spans="1:26" x14ac:dyDescent="0.25">
      <c r="A164" s="160"/>
      <c r="B164" s="160"/>
      <c r="C164" s="160"/>
      <c r="D164" s="160"/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  <c r="W164" s="160"/>
      <c r="X164" s="160"/>
      <c r="Y164" s="160"/>
    </row>
    <row r="165" spans="1:26" x14ac:dyDescent="0.25">
      <c r="A165" s="160"/>
      <c r="B165" s="160"/>
      <c r="C165" s="160"/>
      <c r="D165" s="160"/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  <c r="W165" s="160"/>
      <c r="X165" s="160"/>
      <c r="Y165" s="160"/>
    </row>
    <row r="166" spans="1:26" x14ac:dyDescent="0.25">
      <c r="A166" s="160"/>
      <c r="B166" s="160"/>
      <c r="C166" s="160"/>
      <c r="D166" s="160"/>
      <c r="E166" s="160"/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60"/>
    </row>
    <row r="167" spans="1:26" x14ac:dyDescent="0.25">
      <c r="A167" s="160"/>
      <c r="B167" s="160"/>
      <c r="C167" s="160"/>
      <c r="D167" s="160"/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</row>
    <row r="168" spans="1:26" x14ac:dyDescent="0.25">
      <c r="A168" s="160"/>
      <c r="B168" s="160"/>
      <c r="C168" s="160"/>
      <c r="D168" s="160"/>
      <c r="E168" s="160"/>
      <c r="F168" s="160"/>
      <c r="G168" s="160"/>
      <c r="H168" s="160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160"/>
      <c r="T168" s="160"/>
      <c r="U168" s="160"/>
      <c r="V168" s="160"/>
      <c r="W168" s="160"/>
      <c r="X168" s="160"/>
      <c r="Y168" s="160"/>
    </row>
    <row r="169" spans="1:26" x14ac:dyDescent="0.25">
      <c r="A169" s="160"/>
      <c r="B169" s="160"/>
      <c r="C169" s="160"/>
      <c r="D169" s="160"/>
      <c r="E169" s="160"/>
      <c r="F169" s="160"/>
      <c r="G169" s="160"/>
      <c r="H169" s="160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160"/>
      <c r="T169" s="160"/>
      <c r="U169" s="160"/>
      <c r="V169" s="160"/>
      <c r="W169" s="160"/>
      <c r="X169" s="160"/>
      <c r="Y169" s="160"/>
    </row>
    <row r="171" spans="1:26" ht="15" customHeight="1" x14ac:dyDescent="0.25">
      <c r="A171" s="108" t="s">
        <v>74</v>
      </c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</row>
    <row r="172" spans="1:26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</row>
    <row r="173" spans="1:26" x14ac:dyDescent="0.25">
      <c r="A173" s="163" t="s">
        <v>169</v>
      </c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</row>
    <row r="174" spans="1:26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</row>
    <row r="175" spans="1:26" ht="15.75" thickBot="1" x14ac:dyDescent="0.3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</row>
    <row r="176" spans="1:26" x14ac:dyDescent="0.25">
      <c r="C176" s="111" t="s">
        <v>0</v>
      </c>
      <c r="D176" s="112"/>
      <c r="E176" s="112"/>
      <c r="F176" s="112"/>
      <c r="G176" s="218" t="str">
        <f>CONCATENATE(Arkusz18!A2," - ",Arkusz18!B2," r.")</f>
        <v>01.07.2016 - 31.07.2016 r.</v>
      </c>
      <c r="H176" s="218"/>
      <c r="I176" s="218"/>
      <c r="J176" s="218"/>
      <c r="K176" s="218"/>
      <c r="L176" s="218"/>
      <c r="M176" s="218"/>
      <c r="N176" s="218"/>
      <c r="O176" s="218"/>
      <c r="P176" s="218"/>
      <c r="Q176" s="218"/>
      <c r="R176" s="218"/>
      <c r="S176" s="218"/>
      <c r="T176" s="218"/>
      <c r="U176" s="219"/>
    </row>
    <row r="177" spans="3:21" ht="72" customHeight="1" x14ac:dyDescent="0.25">
      <c r="C177" s="211"/>
      <c r="D177" s="212"/>
      <c r="E177" s="212"/>
      <c r="F177" s="212"/>
      <c r="G177" s="117" t="s">
        <v>62</v>
      </c>
      <c r="H177" s="118"/>
      <c r="I177" s="119"/>
      <c r="J177" s="117" t="s">
        <v>63</v>
      </c>
      <c r="K177" s="118"/>
      <c r="L177" s="119"/>
      <c r="M177" s="117" t="s">
        <v>64</v>
      </c>
      <c r="N177" s="118"/>
      <c r="O177" s="119"/>
      <c r="P177" s="117" t="s">
        <v>77</v>
      </c>
      <c r="Q177" s="118"/>
      <c r="R177" s="119"/>
      <c r="S177" s="117" t="s">
        <v>65</v>
      </c>
      <c r="T177" s="118"/>
      <c r="U177" s="216"/>
    </row>
    <row r="178" spans="3:21" x14ac:dyDescent="0.25">
      <c r="C178" s="208" t="str">
        <f>Arkusz6!B2</f>
        <v>ROSJA</v>
      </c>
      <c r="D178" s="209"/>
      <c r="E178" s="209"/>
      <c r="F178" s="209"/>
      <c r="G178" s="78">
        <f>Arkusz6!C2</f>
        <v>0</v>
      </c>
      <c r="H178" s="78"/>
      <c r="I178" s="78"/>
      <c r="J178" s="78">
        <f>Arkusz6!D2</f>
        <v>11</v>
      </c>
      <c r="K178" s="78"/>
      <c r="L178" s="78"/>
      <c r="M178" s="78">
        <f>Arkusz6!E2</f>
        <v>0</v>
      </c>
      <c r="N178" s="78"/>
      <c r="O178" s="78"/>
      <c r="P178" s="78">
        <f>Arkusz6!F2</f>
        <v>57</v>
      </c>
      <c r="Q178" s="78"/>
      <c r="R178" s="78"/>
      <c r="S178" s="78">
        <f>Arkusz6!G2</f>
        <v>919</v>
      </c>
      <c r="T178" s="78"/>
      <c r="U178" s="78"/>
    </row>
    <row r="179" spans="3:21" ht="15" customHeight="1" x14ac:dyDescent="0.25">
      <c r="C179" s="168" t="str">
        <f>Arkusz6!B3</f>
        <v>UKRAINA</v>
      </c>
      <c r="D179" s="169"/>
      <c r="E179" s="169"/>
      <c r="F179" s="169"/>
      <c r="G179" s="106">
        <f>Arkusz6!C3</f>
        <v>0</v>
      </c>
      <c r="H179" s="106"/>
      <c r="I179" s="106"/>
      <c r="J179" s="106">
        <f>Arkusz6!D3</f>
        <v>7</v>
      </c>
      <c r="K179" s="106"/>
      <c r="L179" s="106"/>
      <c r="M179" s="106">
        <f>Arkusz6!E3</f>
        <v>0</v>
      </c>
      <c r="N179" s="106"/>
      <c r="O179" s="106"/>
      <c r="P179" s="106">
        <f>Arkusz6!F3</f>
        <v>57</v>
      </c>
      <c r="Q179" s="106"/>
      <c r="R179" s="106"/>
      <c r="S179" s="106">
        <f>Arkusz6!G3</f>
        <v>37</v>
      </c>
      <c r="T179" s="106"/>
      <c r="U179" s="106"/>
    </row>
    <row r="180" spans="3:21" ht="15" customHeight="1" x14ac:dyDescent="0.25">
      <c r="C180" s="208" t="str">
        <f>Arkusz6!B4</f>
        <v>TADŻYKISTAN</v>
      </c>
      <c r="D180" s="209"/>
      <c r="E180" s="209"/>
      <c r="F180" s="209"/>
      <c r="G180" s="78">
        <f>Arkusz6!C4</f>
        <v>0</v>
      </c>
      <c r="H180" s="78"/>
      <c r="I180" s="78"/>
      <c r="J180" s="78">
        <f>Arkusz6!D4</f>
        <v>0</v>
      </c>
      <c r="K180" s="78"/>
      <c r="L180" s="78"/>
      <c r="M180" s="78">
        <f>Arkusz6!E4</f>
        <v>0</v>
      </c>
      <c r="N180" s="78"/>
      <c r="O180" s="78"/>
      <c r="P180" s="78">
        <f>Arkusz6!F4</f>
        <v>9</v>
      </c>
      <c r="Q180" s="78"/>
      <c r="R180" s="78"/>
      <c r="S180" s="78">
        <f>Arkusz6!G4</f>
        <v>8</v>
      </c>
      <c r="T180" s="78"/>
      <c r="U180" s="78"/>
    </row>
    <row r="181" spans="3:21" ht="15" customHeight="1" x14ac:dyDescent="0.25">
      <c r="C181" s="168" t="str">
        <f>Arkusz6!B5</f>
        <v>ARMENIA</v>
      </c>
      <c r="D181" s="169"/>
      <c r="E181" s="169"/>
      <c r="F181" s="169"/>
      <c r="G181" s="106">
        <f>Arkusz6!C5</f>
        <v>0</v>
      </c>
      <c r="H181" s="106"/>
      <c r="I181" s="106"/>
      <c r="J181" s="106">
        <f>Arkusz6!D5</f>
        <v>0</v>
      </c>
      <c r="K181" s="106"/>
      <c r="L181" s="106"/>
      <c r="M181" s="106">
        <f>Arkusz6!E5</f>
        <v>0</v>
      </c>
      <c r="N181" s="106"/>
      <c r="O181" s="106"/>
      <c r="P181" s="106">
        <f>Arkusz6!F5</f>
        <v>1</v>
      </c>
      <c r="Q181" s="106"/>
      <c r="R181" s="106"/>
      <c r="S181" s="106">
        <f>Arkusz6!G5</f>
        <v>23</v>
      </c>
      <c r="T181" s="106"/>
      <c r="U181" s="106"/>
    </row>
    <row r="182" spans="3:21" ht="15" customHeight="1" x14ac:dyDescent="0.25">
      <c r="C182" s="208" t="str">
        <f>Arkusz6!B6</f>
        <v>GRUZJA</v>
      </c>
      <c r="D182" s="209"/>
      <c r="E182" s="209"/>
      <c r="F182" s="209"/>
      <c r="G182" s="78">
        <f>Arkusz6!C6</f>
        <v>0</v>
      </c>
      <c r="H182" s="78"/>
      <c r="I182" s="78"/>
      <c r="J182" s="78">
        <f>Arkusz6!D6</f>
        <v>1</v>
      </c>
      <c r="K182" s="78"/>
      <c r="L182" s="78"/>
      <c r="M182" s="78">
        <f>Arkusz6!E6</f>
        <v>0</v>
      </c>
      <c r="N182" s="78"/>
      <c r="O182" s="78"/>
      <c r="P182" s="78">
        <f>Arkusz6!F6</f>
        <v>4</v>
      </c>
      <c r="Q182" s="78"/>
      <c r="R182" s="78"/>
      <c r="S182" s="78">
        <f>Arkusz6!G6</f>
        <v>1</v>
      </c>
      <c r="T182" s="78"/>
      <c r="U182" s="78"/>
    </row>
    <row r="183" spans="3:21" ht="15" customHeight="1" thickBot="1" x14ac:dyDescent="0.3">
      <c r="C183" s="213" t="str">
        <f>Arkusz6!B7</f>
        <v>Pozostałe</v>
      </c>
      <c r="D183" s="214"/>
      <c r="E183" s="214"/>
      <c r="F183" s="214"/>
      <c r="G183" s="107">
        <f>Arkusz6!C7</f>
        <v>3</v>
      </c>
      <c r="H183" s="107"/>
      <c r="I183" s="107"/>
      <c r="J183" s="107">
        <f>Arkusz6!D7</f>
        <v>3</v>
      </c>
      <c r="K183" s="107"/>
      <c r="L183" s="107"/>
      <c r="M183" s="107">
        <f>Arkusz6!E7</f>
        <v>4</v>
      </c>
      <c r="N183" s="107"/>
      <c r="O183" s="107"/>
      <c r="P183" s="107">
        <f>Arkusz6!F7</f>
        <v>30</v>
      </c>
      <c r="Q183" s="107"/>
      <c r="R183" s="107"/>
      <c r="S183" s="107">
        <f>Arkusz6!G7</f>
        <v>21</v>
      </c>
      <c r="T183" s="107"/>
      <c r="U183" s="107"/>
    </row>
    <row r="184" spans="3:21" ht="15.75" thickBot="1" x14ac:dyDescent="0.3">
      <c r="C184" s="272" t="s">
        <v>1</v>
      </c>
      <c r="D184" s="273"/>
      <c r="E184" s="273"/>
      <c r="F184" s="273"/>
      <c r="G184" s="115">
        <f>SUM(G178:I183)</f>
        <v>3</v>
      </c>
      <c r="H184" s="115"/>
      <c r="I184" s="115"/>
      <c r="J184" s="115">
        <f t="shared" ref="J184" si="6">SUM(J178:L183)</f>
        <v>22</v>
      </c>
      <c r="K184" s="115"/>
      <c r="L184" s="115"/>
      <c r="M184" s="115">
        <f t="shared" ref="M184" si="7">SUM(M178:O183)</f>
        <v>4</v>
      </c>
      <c r="N184" s="115"/>
      <c r="O184" s="115"/>
      <c r="P184" s="115">
        <f t="shared" ref="P184" si="8">SUM(P178:R183)</f>
        <v>158</v>
      </c>
      <c r="Q184" s="115"/>
      <c r="R184" s="115"/>
      <c r="S184" s="115">
        <f t="shared" ref="S184" si="9">SUM(S178:U183)</f>
        <v>1009</v>
      </c>
      <c r="T184" s="115"/>
      <c r="U184" s="116"/>
    </row>
    <row r="187" spans="3:21" ht="15.75" thickBot="1" x14ac:dyDescent="0.3"/>
    <row r="188" spans="3:21" ht="15" customHeight="1" x14ac:dyDescent="0.25">
      <c r="C188" s="111" t="s">
        <v>0</v>
      </c>
      <c r="D188" s="112"/>
      <c r="E188" s="112"/>
      <c r="F188" s="112"/>
      <c r="G188" s="218" t="str">
        <f>CONCATENATE(Arkusz18!C2," - ",Arkusz18!B2," r.")</f>
        <v>01.01.2016 - 31.07.2016 r.</v>
      </c>
      <c r="H188" s="218"/>
      <c r="I188" s="218"/>
      <c r="J188" s="218"/>
      <c r="K188" s="218"/>
      <c r="L188" s="218"/>
      <c r="M188" s="218"/>
      <c r="N188" s="218"/>
      <c r="O188" s="218"/>
      <c r="P188" s="218"/>
      <c r="Q188" s="218"/>
      <c r="R188" s="218"/>
      <c r="S188" s="218"/>
      <c r="T188" s="218"/>
      <c r="U188" s="219"/>
    </row>
    <row r="189" spans="3:21" ht="70.5" customHeight="1" x14ac:dyDescent="0.25">
      <c r="C189" s="211"/>
      <c r="D189" s="212"/>
      <c r="E189" s="212"/>
      <c r="F189" s="212"/>
      <c r="G189" s="117" t="s">
        <v>62</v>
      </c>
      <c r="H189" s="118"/>
      <c r="I189" s="119"/>
      <c r="J189" s="117" t="s">
        <v>63</v>
      </c>
      <c r="K189" s="118"/>
      <c r="L189" s="119"/>
      <c r="M189" s="117" t="s">
        <v>64</v>
      </c>
      <c r="N189" s="118"/>
      <c r="O189" s="119"/>
      <c r="P189" s="117" t="s">
        <v>77</v>
      </c>
      <c r="Q189" s="118"/>
      <c r="R189" s="119"/>
      <c r="S189" s="117" t="s">
        <v>65</v>
      </c>
      <c r="T189" s="118"/>
      <c r="U189" s="216"/>
    </row>
    <row r="190" spans="3:21" ht="15" customHeight="1" x14ac:dyDescent="0.25">
      <c r="C190" s="208" t="str">
        <f>Arkusz7!B2</f>
        <v>ROSJA</v>
      </c>
      <c r="D190" s="209"/>
      <c r="E190" s="209"/>
      <c r="F190" s="209"/>
      <c r="G190" s="78">
        <f>Arkusz7!C2</f>
        <v>3</v>
      </c>
      <c r="H190" s="78"/>
      <c r="I190" s="78"/>
      <c r="J190" s="78">
        <f>Arkusz7!D2</f>
        <v>37</v>
      </c>
      <c r="K190" s="78"/>
      <c r="L190" s="78"/>
      <c r="M190" s="78">
        <f>Arkusz7!E2</f>
        <v>8</v>
      </c>
      <c r="N190" s="78"/>
      <c r="O190" s="78"/>
      <c r="P190" s="78">
        <f>Arkusz7!F2</f>
        <v>611</v>
      </c>
      <c r="Q190" s="78"/>
      <c r="R190" s="78"/>
      <c r="S190" s="78">
        <f>Arkusz7!G2</f>
        <v>5669</v>
      </c>
      <c r="T190" s="78"/>
      <c r="U190" s="78"/>
    </row>
    <row r="191" spans="3:21" ht="15" customHeight="1" x14ac:dyDescent="0.25">
      <c r="C191" s="168" t="str">
        <f>Arkusz7!B3</f>
        <v>UKRAINA</v>
      </c>
      <c r="D191" s="169"/>
      <c r="E191" s="169"/>
      <c r="F191" s="169"/>
      <c r="G191" s="106">
        <f>Arkusz7!C3</f>
        <v>0</v>
      </c>
      <c r="H191" s="106"/>
      <c r="I191" s="106"/>
      <c r="J191" s="106">
        <f>Arkusz7!D3</f>
        <v>16</v>
      </c>
      <c r="K191" s="106"/>
      <c r="L191" s="106"/>
      <c r="M191" s="106">
        <f>Arkusz7!E3</f>
        <v>1</v>
      </c>
      <c r="N191" s="106"/>
      <c r="O191" s="106"/>
      <c r="P191" s="106">
        <f>Arkusz7!F3</f>
        <v>461</v>
      </c>
      <c r="Q191" s="106"/>
      <c r="R191" s="106"/>
      <c r="S191" s="106">
        <f>Arkusz7!G3</f>
        <v>293</v>
      </c>
      <c r="T191" s="106"/>
      <c r="U191" s="106"/>
    </row>
    <row r="192" spans="3:21" ht="15" customHeight="1" x14ac:dyDescent="0.25">
      <c r="C192" s="208" t="str">
        <f>Arkusz7!B4</f>
        <v>TADŻYKISTAN</v>
      </c>
      <c r="D192" s="209"/>
      <c r="E192" s="209"/>
      <c r="F192" s="209"/>
      <c r="G192" s="78">
        <f>Arkusz7!C4</f>
        <v>0</v>
      </c>
      <c r="H192" s="78"/>
      <c r="I192" s="78"/>
      <c r="J192" s="78">
        <f>Arkusz7!D4</f>
        <v>0</v>
      </c>
      <c r="K192" s="78"/>
      <c r="L192" s="78"/>
      <c r="M192" s="78">
        <f>Arkusz7!E4</f>
        <v>0</v>
      </c>
      <c r="N192" s="78"/>
      <c r="O192" s="78"/>
      <c r="P192" s="78">
        <f>Arkusz7!F4</f>
        <v>13</v>
      </c>
      <c r="Q192" s="78"/>
      <c r="R192" s="78"/>
      <c r="S192" s="78">
        <f>Arkusz7!G4</f>
        <v>577</v>
      </c>
      <c r="T192" s="78"/>
      <c r="U192" s="78"/>
    </row>
    <row r="193" spans="1:25" ht="15" customHeight="1" x14ac:dyDescent="0.25">
      <c r="C193" s="168" t="str">
        <f>Arkusz7!B5</f>
        <v>ARMENIA</v>
      </c>
      <c r="D193" s="169"/>
      <c r="E193" s="169"/>
      <c r="F193" s="169"/>
      <c r="G193" s="106">
        <f>Arkusz7!C5</f>
        <v>0</v>
      </c>
      <c r="H193" s="106"/>
      <c r="I193" s="106"/>
      <c r="J193" s="106">
        <f>Arkusz7!D5</f>
        <v>0</v>
      </c>
      <c r="K193" s="106"/>
      <c r="L193" s="106"/>
      <c r="M193" s="106">
        <f>Arkusz7!E5</f>
        <v>5</v>
      </c>
      <c r="N193" s="106"/>
      <c r="O193" s="106"/>
      <c r="P193" s="106">
        <f>Arkusz7!F5</f>
        <v>9</v>
      </c>
      <c r="Q193" s="106"/>
      <c r="R193" s="106"/>
      <c r="S193" s="106">
        <f>Arkusz7!G5</f>
        <v>192</v>
      </c>
      <c r="T193" s="106"/>
      <c r="U193" s="106"/>
    </row>
    <row r="194" spans="1:25" ht="15" customHeight="1" x14ac:dyDescent="0.25">
      <c r="C194" s="208" t="str">
        <f>Arkusz7!B6</f>
        <v>GRUZJA</v>
      </c>
      <c r="D194" s="209"/>
      <c r="E194" s="209"/>
      <c r="F194" s="209"/>
      <c r="G194" s="78">
        <f>Arkusz7!C6</f>
        <v>0</v>
      </c>
      <c r="H194" s="78"/>
      <c r="I194" s="78"/>
      <c r="J194" s="78">
        <f>Arkusz7!D6</f>
        <v>1</v>
      </c>
      <c r="K194" s="78"/>
      <c r="L194" s="78"/>
      <c r="M194" s="78">
        <f>Arkusz7!E6</f>
        <v>0</v>
      </c>
      <c r="N194" s="78"/>
      <c r="O194" s="78"/>
      <c r="P194" s="78">
        <f>Arkusz7!F6</f>
        <v>26</v>
      </c>
      <c r="Q194" s="78"/>
      <c r="R194" s="78"/>
      <c r="S194" s="78">
        <f>Arkusz7!G6</f>
        <v>74</v>
      </c>
      <c r="T194" s="78"/>
      <c r="U194" s="78"/>
    </row>
    <row r="195" spans="1:25" ht="15" customHeight="1" thickBot="1" x14ac:dyDescent="0.3">
      <c r="C195" s="213" t="str">
        <f>Arkusz7!B7</f>
        <v>Pozostałe</v>
      </c>
      <c r="D195" s="214"/>
      <c r="E195" s="214"/>
      <c r="F195" s="214"/>
      <c r="G195" s="107">
        <f>Arkusz7!C7</f>
        <v>44</v>
      </c>
      <c r="H195" s="107"/>
      <c r="I195" s="107"/>
      <c r="J195" s="107">
        <f>Arkusz7!D7</f>
        <v>28</v>
      </c>
      <c r="K195" s="107"/>
      <c r="L195" s="107"/>
      <c r="M195" s="107">
        <f>Arkusz7!E7</f>
        <v>7</v>
      </c>
      <c r="N195" s="107"/>
      <c r="O195" s="107"/>
      <c r="P195" s="107">
        <f>Arkusz7!F7</f>
        <v>133</v>
      </c>
      <c r="Q195" s="107"/>
      <c r="R195" s="107"/>
      <c r="S195" s="107">
        <f>Arkusz7!G7</f>
        <v>216</v>
      </c>
      <c r="T195" s="107"/>
      <c r="U195" s="107"/>
    </row>
    <row r="196" spans="1:25" ht="15" customHeight="1" thickBot="1" x14ac:dyDescent="0.3">
      <c r="C196" s="272" t="s">
        <v>1</v>
      </c>
      <c r="D196" s="273"/>
      <c r="E196" s="273"/>
      <c r="F196" s="273"/>
      <c r="G196" s="115">
        <f>SUM(G190:I195)</f>
        <v>47</v>
      </c>
      <c r="H196" s="115"/>
      <c r="I196" s="115"/>
      <c r="J196" s="115">
        <f t="shared" ref="J196" si="10">SUM(J190:L195)</f>
        <v>82</v>
      </c>
      <c r="K196" s="115"/>
      <c r="L196" s="115"/>
      <c r="M196" s="115">
        <f t="shared" ref="M196" si="11">SUM(M190:O195)</f>
        <v>21</v>
      </c>
      <c r="N196" s="115"/>
      <c r="O196" s="115"/>
      <c r="P196" s="115">
        <f t="shared" ref="P196" si="12">SUM(P190:R195)</f>
        <v>1253</v>
      </c>
      <c r="Q196" s="115"/>
      <c r="R196" s="115"/>
      <c r="S196" s="115">
        <f t="shared" ref="S196" si="13">SUM(S190:U195)</f>
        <v>7021</v>
      </c>
      <c r="T196" s="115"/>
      <c r="U196" s="116"/>
      <c r="W196" s="68"/>
      <c r="X196" s="68"/>
    </row>
    <row r="198" spans="1:25" x14ac:dyDescent="0.25">
      <c r="A198" s="160" t="s">
        <v>170</v>
      </c>
      <c r="B198" s="253"/>
      <c r="C198" s="253"/>
      <c r="D198" s="253"/>
      <c r="E198" s="253"/>
      <c r="F198" s="253"/>
      <c r="G198" s="253"/>
      <c r="H198" s="253"/>
      <c r="I198" s="253"/>
      <c r="J198" s="253"/>
      <c r="K198" s="253"/>
      <c r="L198" s="253"/>
      <c r="M198" s="253"/>
      <c r="N198" s="253"/>
      <c r="O198" s="253"/>
      <c r="P198" s="253"/>
      <c r="Q198" s="253"/>
      <c r="R198" s="253"/>
      <c r="S198" s="253"/>
      <c r="T198" s="253"/>
      <c r="U198" s="253"/>
      <c r="V198" s="253"/>
      <c r="W198" s="253"/>
      <c r="X198" s="253"/>
      <c r="Y198" s="253"/>
    </row>
    <row r="199" spans="1:25" x14ac:dyDescent="0.25">
      <c r="A199" s="253"/>
      <c r="B199" s="253"/>
      <c r="C199" s="253"/>
      <c r="D199" s="253"/>
      <c r="E199" s="253"/>
      <c r="F199" s="253"/>
      <c r="G199" s="253"/>
      <c r="H199" s="253"/>
      <c r="I199" s="253"/>
      <c r="J199" s="253"/>
      <c r="K199" s="253"/>
      <c r="L199" s="253"/>
      <c r="M199" s="253"/>
      <c r="N199" s="253"/>
      <c r="O199" s="253"/>
      <c r="P199" s="253"/>
      <c r="Q199" s="253"/>
      <c r="R199" s="253"/>
      <c r="S199" s="253"/>
      <c r="T199" s="253"/>
      <c r="U199" s="253"/>
      <c r="V199" s="253"/>
      <c r="W199" s="253"/>
      <c r="X199" s="253"/>
      <c r="Y199" s="253"/>
    </row>
    <row r="200" spans="1:25" x14ac:dyDescent="0.25">
      <c r="A200" s="253"/>
      <c r="B200" s="253"/>
      <c r="C200" s="253"/>
      <c r="D200" s="253"/>
      <c r="E200" s="253"/>
      <c r="F200" s="253"/>
      <c r="G200" s="253"/>
      <c r="H200" s="253"/>
      <c r="I200" s="253"/>
      <c r="J200" s="253"/>
      <c r="K200" s="253"/>
      <c r="L200" s="253"/>
      <c r="M200" s="253"/>
      <c r="N200" s="253"/>
      <c r="O200" s="253"/>
      <c r="P200" s="253"/>
      <c r="Q200" s="253"/>
      <c r="R200" s="253"/>
      <c r="S200" s="253"/>
      <c r="T200" s="253"/>
      <c r="U200" s="253"/>
      <c r="V200" s="253"/>
      <c r="W200" s="253"/>
      <c r="X200" s="253"/>
      <c r="Y200" s="253"/>
    </row>
    <row r="201" spans="1:25" s="51" customFormat="1" x14ac:dyDescent="0.25">
      <c r="A201" s="253"/>
      <c r="B201" s="253"/>
      <c r="C201" s="253"/>
      <c r="D201" s="253"/>
      <c r="E201" s="253"/>
      <c r="F201" s="253"/>
      <c r="G201" s="253"/>
      <c r="H201" s="253"/>
      <c r="I201" s="253"/>
      <c r="J201" s="253"/>
      <c r="K201" s="253"/>
      <c r="L201" s="253"/>
      <c r="M201" s="253"/>
      <c r="N201" s="253"/>
      <c r="O201" s="253"/>
      <c r="P201" s="253"/>
      <c r="Q201" s="253"/>
      <c r="R201" s="253"/>
      <c r="S201" s="253"/>
      <c r="T201" s="253"/>
      <c r="U201" s="253"/>
      <c r="V201" s="253"/>
      <c r="W201" s="253"/>
      <c r="X201" s="253"/>
      <c r="Y201" s="253"/>
    </row>
    <row r="202" spans="1:25" s="51" customFormat="1" x14ac:dyDescent="0.25">
      <c r="A202" s="253"/>
      <c r="B202" s="253"/>
      <c r="C202" s="253"/>
      <c r="D202" s="253"/>
      <c r="E202" s="253"/>
      <c r="F202" s="253"/>
      <c r="G202" s="253"/>
      <c r="H202" s="253"/>
      <c r="I202" s="253"/>
      <c r="J202" s="253"/>
      <c r="K202" s="253"/>
      <c r="L202" s="253"/>
      <c r="M202" s="253"/>
      <c r="N202" s="253"/>
      <c r="O202" s="253"/>
      <c r="P202" s="253"/>
      <c r="Q202" s="253"/>
      <c r="R202" s="253"/>
      <c r="S202" s="253"/>
      <c r="T202" s="253"/>
      <c r="U202" s="253"/>
      <c r="V202" s="253"/>
      <c r="W202" s="253"/>
      <c r="X202" s="253"/>
      <c r="Y202" s="253"/>
    </row>
    <row r="203" spans="1:25" s="51" customFormat="1" x14ac:dyDescent="0.25">
      <c r="A203" s="253"/>
      <c r="B203" s="253"/>
      <c r="C203" s="253"/>
      <c r="D203" s="253"/>
      <c r="E203" s="253"/>
      <c r="F203" s="253"/>
      <c r="G203" s="253"/>
      <c r="H203" s="253"/>
      <c r="I203" s="253"/>
      <c r="J203" s="253"/>
      <c r="K203" s="253"/>
      <c r="L203" s="253"/>
      <c r="M203" s="253"/>
      <c r="N203" s="253"/>
      <c r="O203" s="253"/>
      <c r="P203" s="253"/>
      <c r="Q203" s="253"/>
      <c r="R203" s="253"/>
      <c r="S203" s="253"/>
      <c r="T203" s="253"/>
      <c r="U203" s="253"/>
      <c r="V203" s="253"/>
      <c r="W203" s="253"/>
      <c r="X203" s="253"/>
      <c r="Y203" s="253"/>
    </row>
    <row r="204" spans="1:25" s="67" customFormat="1" x14ac:dyDescent="0.25">
      <c r="A204" s="253"/>
      <c r="B204" s="253"/>
      <c r="C204" s="253"/>
      <c r="D204" s="253"/>
      <c r="E204" s="253"/>
      <c r="F204" s="253"/>
      <c r="G204" s="253"/>
      <c r="H204" s="253"/>
      <c r="I204" s="253"/>
      <c r="J204" s="253"/>
      <c r="K204" s="253"/>
      <c r="L204" s="253"/>
      <c r="M204" s="253"/>
      <c r="N204" s="253"/>
      <c r="O204" s="253"/>
      <c r="P204" s="253"/>
      <c r="Q204" s="253"/>
      <c r="R204" s="253"/>
      <c r="S204" s="253"/>
      <c r="T204" s="253"/>
      <c r="U204" s="253"/>
      <c r="V204" s="253"/>
      <c r="W204" s="253"/>
      <c r="X204" s="253"/>
      <c r="Y204" s="253"/>
    </row>
    <row r="205" spans="1:25" x14ac:dyDescent="0.25">
      <c r="A205" s="253"/>
      <c r="B205" s="253"/>
      <c r="C205" s="253"/>
      <c r="D205" s="253"/>
      <c r="E205" s="253"/>
      <c r="F205" s="253"/>
      <c r="G205" s="253"/>
      <c r="H205" s="253"/>
      <c r="I205" s="253"/>
      <c r="J205" s="253"/>
      <c r="K205" s="253"/>
      <c r="L205" s="253"/>
      <c r="M205" s="253"/>
      <c r="N205" s="253"/>
      <c r="O205" s="253"/>
      <c r="P205" s="253"/>
      <c r="Q205" s="253"/>
      <c r="R205" s="253"/>
      <c r="S205" s="253"/>
      <c r="T205" s="253"/>
      <c r="U205" s="253"/>
      <c r="V205" s="253"/>
      <c r="W205" s="253"/>
      <c r="X205" s="253"/>
      <c r="Y205" s="253"/>
    </row>
    <row r="206" spans="1:25" s="51" customFormat="1" x14ac:dyDescent="0.25">
      <c r="A206" s="253"/>
      <c r="B206" s="253"/>
      <c r="C206" s="253"/>
      <c r="D206" s="253"/>
      <c r="E206" s="253"/>
      <c r="F206" s="253"/>
      <c r="G206" s="253"/>
      <c r="H206" s="253"/>
      <c r="I206" s="253"/>
      <c r="J206" s="253"/>
      <c r="K206" s="253"/>
      <c r="L206" s="253"/>
      <c r="M206" s="253"/>
      <c r="N206" s="253"/>
      <c r="O206" s="253"/>
      <c r="P206" s="253"/>
      <c r="Q206" s="253"/>
      <c r="R206" s="253"/>
      <c r="S206" s="253"/>
      <c r="T206" s="253"/>
      <c r="U206" s="253"/>
      <c r="V206" s="253"/>
      <c r="W206" s="253"/>
      <c r="X206" s="253"/>
      <c r="Y206" s="253"/>
    </row>
    <row r="207" spans="1:25" s="51" customFormat="1" x14ac:dyDescent="0.25">
      <c r="A207" s="253"/>
      <c r="B207" s="253"/>
      <c r="C207" s="253"/>
      <c r="D207" s="253"/>
      <c r="E207" s="253"/>
      <c r="F207" s="253"/>
      <c r="G207" s="253"/>
      <c r="H207" s="253"/>
      <c r="I207" s="253"/>
      <c r="J207" s="253"/>
      <c r="K207" s="253"/>
      <c r="L207" s="253"/>
      <c r="M207" s="253"/>
      <c r="N207" s="253"/>
      <c r="O207" s="253"/>
      <c r="P207" s="253"/>
      <c r="Q207" s="253"/>
      <c r="R207" s="253"/>
      <c r="S207" s="253"/>
      <c r="T207" s="253"/>
      <c r="U207" s="253"/>
      <c r="V207" s="253"/>
      <c r="W207" s="253"/>
      <c r="X207" s="253"/>
      <c r="Y207" s="253"/>
    </row>
    <row r="208" spans="1:25" s="51" customFormat="1" x14ac:dyDescent="0.25">
      <c r="A208" s="253"/>
      <c r="B208" s="253"/>
      <c r="C208" s="253"/>
      <c r="D208" s="253"/>
      <c r="E208" s="253"/>
      <c r="F208" s="253"/>
      <c r="G208" s="253"/>
      <c r="H208" s="253"/>
      <c r="I208" s="253"/>
      <c r="J208" s="253"/>
      <c r="K208" s="253"/>
      <c r="L208" s="253"/>
      <c r="M208" s="253"/>
      <c r="N208" s="253"/>
      <c r="O208" s="253"/>
      <c r="P208" s="253"/>
      <c r="Q208" s="253"/>
      <c r="R208" s="253"/>
      <c r="S208" s="253"/>
      <c r="T208" s="253"/>
      <c r="U208" s="253"/>
      <c r="V208" s="253"/>
      <c r="W208" s="253"/>
      <c r="X208" s="253"/>
      <c r="Y208" s="253"/>
    </row>
    <row r="209" spans="1:25" s="51" customFormat="1" x14ac:dyDescent="0.25">
      <c r="A209" s="253"/>
      <c r="B209" s="253"/>
      <c r="C209" s="253"/>
      <c r="D209" s="253"/>
      <c r="E209" s="253"/>
      <c r="F209" s="253"/>
      <c r="G209" s="253"/>
      <c r="H209" s="253"/>
      <c r="I209" s="253"/>
      <c r="J209" s="253"/>
      <c r="K209" s="253"/>
      <c r="L209" s="253"/>
      <c r="M209" s="253"/>
      <c r="N209" s="253"/>
      <c r="O209" s="253"/>
      <c r="P209" s="253"/>
      <c r="Q209" s="253"/>
      <c r="R209" s="253"/>
      <c r="S209" s="253"/>
      <c r="T209" s="253"/>
      <c r="U209" s="253"/>
      <c r="V209" s="253"/>
      <c r="W209" s="253"/>
      <c r="X209" s="253"/>
      <c r="Y209" s="253"/>
    </row>
    <row r="210" spans="1:25" s="51" customFormat="1" x14ac:dyDescent="0.25">
      <c r="A210" s="253"/>
      <c r="B210" s="253"/>
      <c r="C210" s="253"/>
      <c r="D210" s="253"/>
      <c r="E210" s="253"/>
      <c r="F210" s="253"/>
      <c r="G210" s="253"/>
      <c r="H210" s="253"/>
      <c r="I210" s="253"/>
      <c r="J210" s="253"/>
      <c r="K210" s="253"/>
      <c r="L210" s="253"/>
      <c r="M210" s="253"/>
      <c r="N210" s="253"/>
      <c r="O210" s="253"/>
      <c r="P210" s="253"/>
      <c r="Q210" s="253"/>
      <c r="R210" s="253"/>
      <c r="S210" s="253"/>
      <c r="T210" s="253"/>
      <c r="U210" s="253"/>
      <c r="V210" s="253"/>
      <c r="W210" s="253"/>
      <c r="X210" s="253"/>
      <c r="Y210" s="253"/>
    </row>
    <row r="211" spans="1:25" s="51" customFormat="1" x14ac:dyDescent="0.25">
      <c r="A211" s="253"/>
      <c r="B211" s="253"/>
      <c r="C211" s="253"/>
      <c r="D211" s="253"/>
      <c r="E211" s="253"/>
      <c r="F211" s="253"/>
      <c r="G211" s="253"/>
      <c r="H211" s="253"/>
      <c r="I211" s="253"/>
      <c r="J211" s="253"/>
      <c r="K211" s="253"/>
      <c r="L211" s="253"/>
      <c r="M211" s="253"/>
      <c r="N211" s="253"/>
      <c r="O211" s="253"/>
      <c r="P211" s="253"/>
      <c r="Q211" s="253"/>
      <c r="R211" s="253"/>
      <c r="S211" s="253"/>
      <c r="T211" s="253"/>
      <c r="U211" s="253"/>
      <c r="V211" s="253"/>
      <c r="W211" s="253"/>
      <c r="X211" s="253"/>
      <c r="Y211" s="253"/>
    </row>
    <row r="212" spans="1:25" s="51" customFormat="1" x14ac:dyDescent="0.25">
      <c r="A212" s="253"/>
      <c r="B212" s="253"/>
      <c r="C212" s="253"/>
      <c r="D212" s="253"/>
      <c r="E212" s="253"/>
      <c r="F212" s="253"/>
      <c r="G212" s="253"/>
      <c r="H212" s="253"/>
      <c r="I212" s="253"/>
      <c r="J212" s="253"/>
      <c r="K212" s="253"/>
      <c r="L212" s="253"/>
      <c r="M212" s="253"/>
      <c r="N212" s="253"/>
      <c r="O212" s="253"/>
      <c r="P212" s="253"/>
      <c r="Q212" s="253"/>
      <c r="R212" s="253"/>
      <c r="S212" s="253"/>
      <c r="T212" s="253"/>
      <c r="U212" s="253"/>
      <c r="V212" s="253"/>
      <c r="W212" s="253"/>
      <c r="X212" s="253"/>
      <c r="Y212" s="253"/>
    </row>
    <row r="213" spans="1:25" s="51" customFormat="1" x14ac:dyDescent="0.25">
      <c r="A213" s="253"/>
      <c r="B213" s="253"/>
      <c r="C213" s="253"/>
      <c r="D213" s="253"/>
      <c r="E213" s="253"/>
      <c r="F213" s="253"/>
      <c r="G213" s="253"/>
      <c r="H213" s="253"/>
      <c r="I213" s="253"/>
      <c r="J213" s="253"/>
      <c r="K213" s="253"/>
      <c r="L213" s="253"/>
      <c r="M213" s="253"/>
      <c r="N213" s="253"/>
      <c r="O213" s="253"/>
      <c r="P213" s="253"/>
      <c r="Q213" s="253"/>
      <c r="R213" s="253"/>
      <c r="S213" s="253"/>
      <c r="T213" s="253"/>
      <c r="U213" s="253"/>
      <c r="V213" s="253"/>
      <c r="W213" s="253"/>
      <c r="X213" s="253"/>
      <c r="Y213" s="253"/>
    </row>
    <row r="214" spans="1:25" s="51" customFormat="1" x14ac:dyDescent="0.25">
      <c r="A214" s="253"/>
      <c r="B214" s="253"/>
      <c r="C214" s="253"/>
      <c r="D214" s="253"/>
      <c r="E214" s="253"/>
      <c r="F214" s="253"/>
      <c r="G214" s="253"/>
      <c r="H214" s="253"/>
      <c r="I214" s="253"/>
      <c r="J214" s="253"/>
      <c r="K214" s="253"/>
      <c r="L214" s="253"/>
      <c r="M214" s="253"/>
      <c r="N214" s="253"/>
      <c r="O214" s="253"/>
      <c r="P214" s="253"/>
      <c r="Q214" s="253"/>
      <c r="R214" s="253"/>
      <c r="S214" s="253"/>
      <c r="T214" s="253"/>
      <c r="U214" s="253"/>
      <c r="V214" s="253"/>
      <c r="W214" s="253"/>
      <c r="X214" s="253"/>
      <c r="Y214" s="253"/>
    </row>
    <row r="215" spans="1:25" s="51" customFormat="1" x14ac:dyDescent="0.25">
      <c r="A215" s="253"/>
      <c r="B215" s="253"/>
      <c r="C215" s="253"/>
      <c r="D215" s="253"/>
      <c r="E215" s="253"/>
      <c r="F215" s="253"/>
      <c r="G215" s="253"/>
      <c r="H215" s="253"/>
      <c r="I215" s="253"/>
      <c r="J215" s="253"/>
      <c r="K215" s="253"/>
      <c r="L215" s="253"/>
      <c r="M215" s="253"/>
      <c r="N215" s="253"/>
      <c r="O215" s="253"/>
      <c r="P215" s="253"/>
      <c r="Q215" s="253"/>
      <c r="R215" s="253"/>
      <c r="S215" s="253"/>
      <c r="T215" s="253"/>
      <c r="U215" s="253"/>
      <c r="V215" s="253"/>
      <c r="W215" s="253"/>
      <c r="X215" s="253"/>
      <c r="Y215" s="253"/>
    </row>
    <row r="216" spans="1:25" s="51" customFormat="1" x14ac:dyDescent="0.25">
      <c r="A216" s="253"/>
      <c r="B216" s="253"/>
      <c r="C216" s="253"/>
      <c r="D216" s="253"/>
      <c r="E216" s="253"/>
      <c r="F216" s="253"/>
      <c r="G216" s="253"/>
      <c r="H216" s="253"/>
      <c r="I216" s="253"/>
      <c r="J216" s="253"/>
      <c r="K216" s="253"/>
      <c r="L216" s="253"/>
      <c r="M216" s="253"/>
      <c r="N216" s="253"/>
      <c r="O216" s="253"/>
      <c r="P216" s="253"/>
      <c r="Q216" s="253"/>
      <c r="R216" s="253"/>
      <c r="S216" s="253"/>
      <c r="T216" s="253"/>
      <c r="U216" s="253"/>
      <c r="V216" s="253"/>
      <c r="W216" s="253"/>
      <c r="X216" s="253"/>
      <c r="Y216" s="253"/>
    </row>
    <row r="217" spans="1:25" s="51" customFormat="1" x14ac:dyDescent="0.25">
      <c r="A217" s="253"/>
      <c r="B217" s="253"/>
      <c r="C217" s="253"/>
      <c r="D217" s="253"/>
      <c r="E217" s="253"/>
      <c r="F217" s="253"/>
      <c r="G217" s="253"/>
      <c r="H217" s="253"/>
      <c r="I217" s="253"/>
      <c r="J217" s="253"/>
      <c r="K217" s="253"/>
      <c r="L217" s="253"/>
      <c r="M217" s="253"/>
      <c r="N217" s="253"/>
      <c r="O217" s="253"/>
      <c r="P217" s="253"/>
      <c r="Q217" s="253"/>
      <c r="R217" s="253"/>
      <c r="S217" s="253"/>
      <c r="T217" s="253"/>
      <c r="U217" s="253"/>
      <c r="V217" s="253"/>
      <c r="W217" s="253"/>
      <c r="X217" s="253"/>
      <c r="Y217" s="253"/>
    </row>
    <row r="218" spans="1:25" s="51" customFormat="1" x14ac:dyDescent="0.25">
      <c r="A218" s="253"/>
      <c r="B218" s="253"/>
      <c r="C218" s="253"/>
      <c r="D218" s="253"/>
      <c r="E218" s="253"/>
      <c r="F218" s="253"/>
      <c r="G218" s="253"/>
      <c r="H218" s="253"/>
      <c r="I218" s="253"/>
      <c r="J218" s="253"/>
      <c r="K218" s="253"/>
      <c r="L218" s="253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253"/>
      <c r="X218" s="253"/>
      <c r="Y218" s="253"/>
    </row>
    <row r="219" spans="1:25" s="51" customFormat="1" x14ac:dyDescent="0.25">
      <c r="A219" s="253"/>
      <c r="B219" s="253"/>
      <c r="C219" s="253"/>
      <c r="D219" s="253"/>
      <c r="E219" s="253"/>
      <c r="F219" s="253"/>
      <c r="G219" s="253"/>
      <c r="H219" s="253"/>
      <c r="I219" s="253"/>
      <c r="J219" s="253"/>
      <c r="K219" s="253"/>
      <c r="L219" s="253"/>
      <c r="M219" s="253"/>
      <c r="N219" s="253"/>
      <c r="O219" s="253"/>
      <c r="P219" s="253"/>
      <c r="Q219" s="253"/>
      <c r="R219" s="253"/>
      <c r="S219" s="253"/>
      <c r="T219" s="253"/>
      <c r="U219" s="253"/>
      <c r="V219" s="253"/>
      <c r="W219" s="253"/>
      <c r="X219" s="253"/>
      <c r="Y219" s="253"/>
    </row>
    <row r="220" spans="1:25" s="51" customFormat="1" x14ac:dyDescent="0.25">
      <c r="A220" s="253"/>
      <c r="B220" s="253"/>
      <c r="C220" s="253"/>
      <c r="D220" s="253"/>
      <c r="E220" s="253"/>
      <c r="F220" s="253"/>
      <c r="G220" s="253"/>
      <c r="H220" s="253"/>
      <c r="I220" s="253"/>
      <c r="J220" s="253"/>
      <c r="K220" s="253"/>
      <c r="L220" s="253"/>
      <c r="M220" s="253"/>
      <c r="N220" s="253"/>
      <c r="O220" s="253"/>
      <c r="P220" s="253"/>
      <c r="Q220" s="253"/>
      <c r="R220" s="253"/>
      <c r="S220" s="253"/>
      <c r="T220" s="253"/>
      <c r="U220" s="253"/>
      <c r="V220" s="253"/>
      <c r="W220" s="253"/>
      <c r="X220" s="253"/>
      <c r="Y220" s="253"/>
    </row>
    <row r="221" spans="1:25" s="51" customFormat="1" x14ac:dyDescent="0.25">
      <c r="A221" s="253"/>
      <c r="B221" s="253"/>
      <c r="C221" s="253"/>
      <c r="D221" s="253"/>
      <c r="E221" s="253"/>
      <c r="F221" s="253"/>
      <c r="G221" s="253"/>
      <c r="H221" s="253"/>
      <c r="I221" s="253"/>
      <c r="J221" s="253"/>
      <c r="K221" s="253"/>
      <c r="L221" s="253"/>
      <c r="M221" s="253"/>
      <c r="N221" s="253"/>
      <c r="O221" s="253"/>
      <c r="P221" s="253"/>
      <c r="Q221" s="253"/>
      <c r="R221" s="253"/>
      <c r="S221" s="253"/>
      <c r="T221" s="253"/>
      <c r="U221" s="253"/>
      <c r="V221" s="253"/>
      <c r="W221" s="253"/>
      <c r="X221" s="253"/>
      <c r="Y221" s="253"/>
    </row>
    <row r="222" spans="1:25" s="51" customFormat="1" x14ac:dyDescent="0.25">
      <c r="A222" s="253"/>
      <c r="B222" s="253"/>
      <c r="C222" s="253"/>
      <c r="D222" s="253"/>
      <c r="E222" s="253"/>
      <c r="F222" s="253"/>
      <c r="G222" s="253"/>
      <c r="H222" s="253"/>
      <c r="I222" s="253"/>
      <c r="J222" s="253"/>
      <c r="K222" s="253"/>
      <c r="L222" s="253"/>
      <c r="M222" s="253"/>
      <c r="N222" s="253"/>
      <c r="O222" s="253"/>
      <c r="P222" s="253"/>
      <c r="Q222" s="253"/>
      <c r="R222" s="253"/>
      <c r="S222" s="253"/>
      <c r="T222" s="253"/>
      <c r="U222" s="253"/>
      <c r="V222" s="253"/>
      <c r="W222" s="253"/>
      <c r="X222" s="253"/>
      <c r="Y222" s="253"/>
    </row>
    <row r="223" spans="1:25" s="51" customFormat="1" x14ac:dyDescent="0.25">
      <c r="A223" s="253"/>
      <c r="B223" s="253"/>
      <c r="C223" s="253"/>
      <c r="D223" s="253"/>
      <c r="E223" s="253"/>
      <c r="F223" s="253"/>
      <c r="G223" s="253"/>
      <c r="H223" s="253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</row>
    <row r="224" spans="1:25" s="51" customFormat="1" x14ac:dyDescent="0.25">
      <c r="A224" s="253"/>
      <c r="B224" s="253"/>
      <c r="C224" s="253"/>
      <c r="D224" s="253"/>
      <c r="E224" s="253"/>
      <c r="F224" s="253"/>
      <c r="G224" s="253"/>
      <c r="H224" s="253"/>
      <c r="I224" s="253"/>
      <c r="J224" s="253"/>
      <c r="K224" s="253"/>
      <c r="L224" s="253"/>
      <c r="M224" s="253"/>
      <c r="N224" s="253"/>
      <c r="O224" s="253"/>
      <c r="P224" s="253"/>
      <c r="Q224" s="253"/>
      <c r="R224" s="253"/>
      <c r="S224" s="253"/>
      <c r="T224" s="253"/>
      <c r="U224" s="253"/>
      <c r="V224" s="253"/>
      <c r="W224" s="253"/>
      <c r="X224" s="253"/>
      <c r="Y224" s="253"/>
    </row>
    <row r="225" spans="1:25" s="51" customFormat="1" x14ac:dyDescent="0.25">
      <c r="A225" s="253"/>
      <c r="B225" s="253"/>
      <c r="C225" s="253"/>
      <c r="D225" s="253"/>
      <c r="E225" s="253"/>
      <c r="F225" s="253"/>
      <c r="G225" s="253"/>
      <c r="H225" s="253"/>
      <c r="I225" s="253"/>
      <c r="J225" s="253"/>
      <c r="K225" s="253"/>
      <c r="L225" s="253"/>
      <c r="M225" s="253"/>
      <c r="N225" s="253"/>
      <c r="O225" s="253"/>
      <c r="P225" s="253"/>
      <c r="Q225" s="253"/>
      <c r="R225" s="253"/>
      <c r="S225" s="253"/>
      <c r="T225" s="253"/>
      <c r="U225" s="253"/>
      <c r="V225" s="253"/>
      <c r="W225" s="253"/>
      <c r="X225" s="253"/>
      <c r="Y225" s="253"/>
    </row>
    <row r="226" spans="1:25" x14ac:dyDescent="0.25">
      <c r="A226" s="253"/>
      <c r="B226" s="253"/>
      <c r="C226" s="253"/>
      <c r="D226" s="253"/>
      <c r="E226" s="253"/>
      <c r="F226" s="253"/>
      <c r="G226" s="253"/>
      <c r="H226" s="253"/>
      <c r="I226" s="253"/>
      <c r="J226" s="253"/>
      <c r="K226" s="253"/>
      <c r="L226" s="253"/>
      <c r="M226" s="253"/>
      <c r="N226" s="253"/>
      <c r="O226" s="253"/>
      <c r="P226" s="253"/>
      <c r="Q226" s="253"/>
      <c r="R226" s="253"/>
      <c r="S226" s="253"/>
      <c r="T226" s="253"/>
      <c r="U226" s="253"/>
      <c r="V226" s="253"/>
      <c r="W226" s="253"/>
      <c r="X226" s="253"/>
      <c r="Y226" s="253"/>
    </row>
    <row r="227" spans="1:25" s="51" customFormat="1" x14ac:dyDescent="0.25">
      <c r="A227" s="253"/>
      <c r="B227" s="253"/>
      <c r="C227" s="253"/>
      <c r="D227" s="253"/>
      <c r="E227" s="253"/>
      <c r="F227" s="253"/>
      <c r="G227" s="253"/>
      <c r="H227" s="253"/>
      <c r="I227" s="253"/>
      <c r="J227" s="253"/>
      <c r="K227" s="253"/>
      <c r="L227" s="253"/>
      <c r="M227" s="253"/>
      <c r="N227" s="253"/>
      <c r="O227" s="253"/>
      <c r="P227" s="253"/>
      <c r="Q227" s="253"/>
      <c r="R227" s="253"/>
      <c r="S227" s="253"/>
      <c r="T227" s="253"/>
      <c r="U227" s="253"/>
      <c r="V227" s="253"/>
      <c r="W227" s="253"/>
      <c r="X227" s="253"/>
      <c r="Y227" s="253"/>
    </row>
    <row r="228" spans="1:25" x14ac:dyDescent="0.25">
      <c r="A228" s="253"/>
      <c r="B228" s="253"/>
      <c r="C228" s="253"/>
      <c r="D228" s="253"/>
      <c r="E228" s="253"/>
      <c r="F228" s="253"/>
      <c r="G228" s="253"/>
      <c r="H228" s="253"/>
      <c r="I228" s="253"/>
      <c r="J228" s="253"/>
      <c r="K228" s="253"/>
      <c r="L228" s="253"/>
      <c r="M228" s="253"/>
      <c r="N228" s="253"/>
      <c r="O228" s="253"/>
      <c r="P228" s="253"/>
      <c r="Q228" s="253"/>
      <c r="R228" s="253"/>
      <c r="S228" s="253"/>
      <c r="T228" s="253"/>
      <c r="U228" s="253"/>
      <c r="V228" s="253"/>
      <c r="W228" s="253"/>
      <c r="X228" s="253"/>
      <c r="Y228" s="253"/>
    </row>
    <row r="229" spans="1:25" s="51" customFormat="1" x14ac:dyDescent="0.25">
      <c r="A229" s="253"/>
      <c r="B229" s="253"/>
      <c r="C229" s="253"/>
      <c r="D229" s="253"/>
      <c r="E229" s="253"/>
      <c r="F229" s="253"/>
      <c r="G229" s="253"/>
      <c r="H229" s="253"/>
      <c r="I229" s="253"/>
      <c r="J229" s="253"/>
      <c r="K229" s="253"/>
      <c r="L229" s="253"/>
      <c r="M229" s="253"/>
      <c r="N229" s="253"/>
      <c r="O229" s="253"/>
      <c r="P229" s="253"/>
      <c r="Q229" s="253"/>
      <c r="R229" s="253"/>
      <c r="S229" s="253"/>
      <c r="T229" s="253"/>
      <c r="U229" s="253"/>
      <c r="V229" s="253"/>
      <c r="W229" s="253"/>
      <c r="X229" s="253"/>
      <c r="Y229" s="253"/>
    </row>
    <row r="230" spans="1:25" x14ac:dyDescent="0.25">
      <c r="A230" s="253"/>
      <c r="B230" s="253"/>
      <c r="C230" s="253"/>
      <c r="D230" s="253"/>
      <c r="E230" s="253"/>
      <c r="F230" s="253"/>
      <c r="G230" s="253"/>
      <c r="H230" s="253"/>
      <c r="I230" s="253"/>
      <c r="J230" s="253"/>
      <c r="K230" s="253"/>
      <c r="L230" s="253"/>
      <c r="M230" s="253"/>
      <c r="N230" s="253"/>
      <c r="O230" s="253"/>
      <c r="P230" s="253"/>
      <c r="Q230" s="253"/>
      <c r="R230" s="253"/>
      <c r="S230" s="253"/>
      <c r="T230" s="253"/>
      <c r="U230" s="253"/>
      <c r="V230" s="253"/>
      <c r="W230" s="253"/>
      <c r="X230" s="253"/>
      <c r="Y230" s="253"/>
    </row>
    <row r="231" spans="1:25" x14ac:dyDescent="0.25">
      <c r="A231" s="253"/>
      <c r="B231" s="253"/>
      <c r="C231" s="253"/>
      <c r="D231" s="253"/>
      <c r="E231" s="253"/>
      <c r="F231" s="253"/>
      <c r="G231" s="253"/>
      <c r="H231" s="253"/>
      <c r="I231" s="253"/>
      <c r="J231" s="253"/>
      <c r="K231" s="253"/>
      <c r="L231" s="253"/>
      <c r="M231" s="253"/>
      <c r="N231" s="253"/>
      <c r="O231" s="253"/>
      <c r="P231" s="253"/>
      <c r="Q231" s="253"/>
      <c r="R231" s="253"/>
      <c r="S231" s="253"/>
      <c r="T231" s="253"/>
      <c r="U231" s="253"/>
      <c r="V231" s="253"/>
      <c r="W231" s="253"/>
      <c r="X231" s="253"/>
      <c r="Y231" s="253"/>
    </row>
    <row r="232" spans="1:25" x14ac:dyDescent="0.25">
      <c r="A232" s="253"/>
      <c r="B232" s="253"/>
      <c r="C232" s="253"/>
      <c r="D232" s="253"/>
      <c r="E232" s="253"/>
      <c r="F232" s="253"/>
      <c r="G232" s="253"/>
      <c r="H232" s="253"/>
      <c r="I232" s="253"/>
      <c r="J232" s="253"/>
      <c r="K232" s="253"/>
      <c r="L232" s="253"/>
      <c r="M232" s="253"/>
      <c r="N232" s="253"/>
      <c r="O232" s="253"/>
      <c r="P232" s="253"/>
      <c r="Q232" s="253"/>
      <c r="R232" s="253"/>
      <c r="S232" s="253"/>
      <c r="T232" s="253"/>
      <c r="U232" s="253"/>
      <c r="V232" s="253"/>
      <c r="W232" s="253"/>
      <c r="X232" s="253"/>
      <c r="Y232" s="253"/>
    </row>
    <row r="236" spans="1:25" ht="15" customHeight="1" x14ac:dyDescent="0.25">
      <c r="A236" s="163" t="s">
        <v>98</v>
      </c>
      <c r="B236" s="163"/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</row>
    <row r="237" spans="1:25" x14ac:dyDescent="0.25">
      <c r="A237" s="163"/>
      <c r="B237" s="163"/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</row>
    <row r="238" spans="1:25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</row>
    <row r="239" spans="1:25" ht="15.75" thickBot="1" x14ac:dyDescent="0.3"/>
    <row r="240" spans="1:25" ht="27" customHeight="1" x14ac:dyDescent="0.25">
      <c r="B240" s="111" t="s">
        <v>8</v>
      </c>
      <c r="C240" s="112"/>
      <c r="D240" s="112"/>
      <c r="E240" s="112"/>
      <c r="F240" s="112"/>
      <c r="G240" s="112"/>
      <c r="H240" s="112"/>
      <c r="I240" s="112"/>
      <c r="J240" s="254" t="str">
        <f>Arkusz8!C6</f>
        <v>27.06.2016 - 03.07.2016</v>
      </c>
      <c r="K240" s="254"/>
      <c r="L240" s="254"/>
      <c r="M240" s="254" t="str">
        <f>Arkusz8!C10</f>
        <v>04.07.2016 - 10.07.2016</v>
      </c>
      <c r="N240" s="254"/>
      <c r="O240" s="254"/>
      <c r="P240" s="254" t="str">
        <f>Arkusz8!C9</f>
        <v>11.07.2016 - 17.07.2016</v>
      </c>
      <c r="Q240" s="254"/>
      <c r="R240" s="254"/>
      <c r="S240" s="254" t="str">
        <f>Arkusz8!C8</f>
        <v>18.07.2016 - 24.07.2016</v>
      </c>
      <c r="T240" s="254"/>
      <c r="U240" s="254"/>
      <c r="V240" s="254" t="str">
        <f>Arkusz8!C7</f>
        <v>25.07.2016 - 31.07.2016</v>
      </c>
      <c r="W240" s="254"/>
      <c r="X240" s="255"/>
    </row>
    <row r="241" spans="1:24" ht="15" customHeight="1" x14ac:dyDescent="0.25">
      <c r="B241" s="109" t="s">
        <v>29</v>
      </c>
      <c r="C241" s="110"/>
      <c r="D241" s="110"/>
      <c r="E241" s="110"/>
      <c r="F241" s="110"/>
      <c r="G241" s="110"/>
      <c r="H241" s="110"/>
      <c r="I241" s="110"/>
      <c r="J241" s="210">
        <f>Arkusz8!A6</f>
        <v>1658</v>
      </c>
      <c r="K241" s="210"/>
      <c r="L241" s="210"/>
      <c r="M241" s="210">
        <f>Arkusz8!A5</f>
        <v>1702</v>
      </c>
      <c r="N241" s="210"/>
      <c r="O241" s="210"/>
      <c r="P241" s="210">
        <f>Arkusz8!A4</f>
        <v>1734</v>
      </c>
      <c r="Q241" s="210"/>
      <c r="R241" s="210"/>
      <c r="S241" s="210">
        <f>Arkusz8!A3</f>
        <v>1734</v>
      </c>
      <c r="T241" s="210"/>
      <c r="U241" s="210"/>
      <c r="V241" s="210">
        <f>Arkusz8!A2</f>
        <v>1807</v>
      </c>
      <c r="W241" s="210"/>
      <c r="X241" s="210"/>
    </row>
    <row r="242" spans="1:24" x14ac:dyDescent="0.25">
      <c r="B242" s="206" t="s">
        <v>5</v>
      </c>
      <c r="C242" s="207"/>
      <c r="D242" s="207"/>
      <c r="E242" s="207"/>
      <c r="F242" s="207"/>
      <c r="G242" s="207"/>
      <c r="H242" s="207"/>
      <c r="I242" s="207"/>
      <c r="J242" s="78">
        <f>Arkusz8!A11</f>
        <v>2425</v>
      </c>
      <c r="K242" s="78"/>
      <c r="L242" s="78"/>
      <c r="M242" s="78">
        <f>Arkusz8!A10</f>
        <v>2429</v>
      </c>
      <c r="N242" s="78"/>
      <c r="O242" s="78"/>
      <c r="P242" s="78">
        <f>Arkusz8!A9</f>
        <v>2435</v>
      </c>
      <c r="Q242" s="78"/>
      <c r="R242" s="78"/>
      <c r="S242" s="78">
        <f>Arkusz8!A8</f>
        <v>2428</v>
      </c>
      <c r="T242" s="78"/>
      <c r="U242" s="78"/>
      <c r="V242" s="78">
        <f>Arkusz8!A7</f>
        <v>2415</v>
      </c>
      <c r="W242" s="78"/>
      <c r="X242" s="78"/>
    </row>
    <row r="243" spans="1:24" ht="15" customHeight="1" x14ac:dyDescent="0.25">
      <c r="B243" s="109" t="s">
        <v>6</v>
      </c>
      <c r="C243" s="110"/>
      <c r="D243" s="110"/>
      <c r="E243" s="110"/>
      <c r="F243" s="110"/>
      <c r="G243" s="110"/>
      <c r="H243" s="110"/>
      <c r="I243" s="110"/>
      <c r="J243" s="210">
        <f>Arkusz8!A16</f>
        <v>141</v>
      </c>
      <c r="K243" s="210"/>
      <c r="L243" s="210"/>
      <c r="M243" s="210">
        <f>Arkusz8!A15</f>
        <v>139</v>
      </c>
      <c r="N243" s="210"/>
      <c r="O243" s="210"/>
      <c r="P243" s="210">
        <f>Arkusz8!A14</f>
        <v>149</v>
      </c>
      <c r="Q243" s="210"/>
      <c r="R243" s="210"/>
      <c r="S243" s="210">
        <f>Arkusz8!A13</f>
        <v>191</v>
      </c>
      <c r="T243" s="210"/>
      <c r="U243" s="210"/>
      <c r="V243" s="210">
        <f>Arkusz8!A12</f>
        <v>154</v>
      </c>
      <c r="W243" s="210"/>
      <c r="X243" s="210"/>
    </row>
    <row r="244" spans="1:24" ht="15" customHeight="1" x14ac:dyDescent="0.25">
      <c r="B244" s="251" t="s">
        <v>7</v>
      </c>
      <c r="C244" s="252"/>
      <c r="D244" s="252"/>
      <c r="E244" s="252"/>
      <c r="F244" s="252"/>
      <c r="G244" s="252"/>
      <c r="H244" s="252"/>
      <c r="I244" s="252"/>
      <c r="J244" s="78">
        <f>Arkusz8!A21</f>
        <v>160</v>
      </c>
      <c r="K244" s="78"/>
      <c r="L244" s="78"/>
      <c r="M244" s="78">
        <f>Arkusz8!A20</f>
        <v>177</v>
      </c>
      <c r="N244" s="78"/>
      <c r="O244" s="78"/>
      <c r="P244" s="78">
        <f>Arkusz8!A19</f>
        <v>175</v>
      </c>
      <c r="Q244" s="78"/>
      <c r="R244" s="78"/>
      <c r="S244" s="78">
        <f>Arkusz8!A18</f>
        <v>197</v>
      </c>
      <c r="T244" s="78"/>
      <c r="U244" s="78"/>
      <c r="V244" s="78">
        <f>Arkusz8!A17</f>
        <v>183</v>
      </c>
      <c r="W244" s="78"/>
      <c r="X244" s="78"/>
    </row>
    <row r="245" spans="1:24" ht="15" customHeight="1" thickBot="1" x14ac:dyDescent="0.3">
      <c r="B245" s="282" t="s">
        <v>99</v>
      </c>
      <c r="C245" s="283"/>
      <c r="D245" s="283"/>
      <c r="E245" s="283"/>
      <c r="F245" s="283"/>
      <c r="G245" s="283"/>
      <c r="H245" s="283"/>
      <c r="I245" s="283"/>
      <c r="J245" s="77">
        <f>Arkusz8!A26</f>
        <v>0</v>
      </c>
      <c r="K245" s="77"/>
      <c r="L245" s="77"/>
      <c r="M245" s="77">
        <f>Arkusz8!A25</f>
        <v>0</v>
      </c>
      <c r="N245" s="77"/>
      <c r="O245" s="77"/>
      <c r="P245" s="77">
        <f>Arkusz8!A24</f>
        <v>0</v>
      </c>
      <c r="Q245" s="77"/>
      <c r="R245" s="77"/>
      <c r="S245" s="77">
        <f>Arkusz8!A23</f>
        <v>0</v>
      </c>
      <c r="T245" s="77"/>
      <c r="U245" s="77"/>
      <c r="V245" s="77">
        <f>Arkusz8!A22</f>
        <v>1</v>
      </c>
      <c r="W245" s="77"/>
      <c r="X245" s="77"/>
    </row>
    <row r="246" spans="1:24" ht="15" customHeight="1" thickBot="1" x14ac:dyDescent="0.3">
      <c r="B246" s="265" t="s">
        <v>100</v>
      </c>
      <c r="C246" s="266"/>
      <c r="D246" s="266"/>
      <c r="E246" s="266"/>
      <c r="F246" s="266"/>
      <c r="G246" s="266"/>
      <c r="H246" s="266"/>
      <c r="I246" s="266"/>
      <c r="J246" s="258">
        <f>SUM(J241,J242,J245)</f>
        <v>4083</v>
      </c>
      <c r="K246" s="258"/>
      <c r="L246" s="258"/>
      <c r="M246" s="258">
        <f>SUM(M241,M242,M245)</f>
        <v>4131</v>
      </c>
      <c r="N246" s="258"/>
      <c r="O246" s="258"/>
      <c r="P246" s="258">
        <f>SUM(P241,P242,P245)</f>
        <v>4169</v>
      </c>
      <c r="Q246" s="258"/>
      <c r="R246" s="258"/>
      <c r="S246" s="258">
        <f>SUM(S241,S242,S245)</f>
        <v>4162</v>
      </c>
      <c r="T246" s="258"/>
      <c r="U246" s="258"/>
      <c r="V246" s="258">
        <f>SUM(V241,V242,V245)</f>
        <v>4223</v>
      </c>
      <c r="W246" s="258"/>
      <c r="X246" s="261"/>
    </row>
    <row r="247" spans="1:24" x14ac:dyDescent="0.25">
      <c r="A247" s="23"/>
      <c r="B247" s="24"/>
      <c r="C247" s="24"/>
      <c r="D247" s="24"/>
      <c r="E247" s="25"/>
      <c r="F247" s="25"/>
      <c r="G247" s="25"/>
      <c r="H247" s="26"/>
      <c r="I247" s="26"/>
      <c r="J247" s="26"/>
      <c r="K247" s="27"/>
      <c r="L247" s="27"/>
      <c r="M247" s="27"/>
      <c r="N247" s="26"/>
      <c r="O247" s="26"/>
      <c r="P247" s="26"/>
      <c r="Q247" s="26"/>
      <c r="R247" s="26"/>
      <c r="S247" s="26"/>
      <c r="T247" s="28"/>
      <c r="U247" s="28"/>
    </row>
    <row r="248" spans="1:24" x14ac:dyDescent="0.25">
      <c r="A248" s="23"/>
      <c r="B248" s="23"/>
      <c r="C248" s="23"/>
      <c r="D248" s="23"/>
      <c r="E248" s="29"/>
      <c r="F248" s="29"/>
      <c r="G248" s="29"/>
      <c r="H248" s="30"/>
      <c r="I248" s="30"/>
      <c r="J248" s="30"/>
      <c r="K248" s="31"/>
      <c r="L248" s="31"/>
      <c r="M248" s="31"/>
      <c r="N248" s="30"/>
      <c r="O248" s="30"/>
      <c r="P248" s="30"/>
      <c r="Q248" s="30"/>
      <c r="R248" s="30"/>
      <c r="S248" s="30"/>
      <c r="T248" s="32"/>
      <c r="U248" s="32"/>
    </row>
    <row r="249" spans="1:24" x14ac:dyDescent="0.25">
      <c r="A249" s="23"/>
      <c r="B249" s="23"/>
      <c r="C249" s="23"/>
      <c r="D249" s="23"/>
      <c r="E249" s="29"/>
      <c r="F249" s="29"/>
      <c r="G249" s="29"/>
      <c r="H249" s="30"/>
      <c r="I249" s="30"/>
      <c r="J249" s="30"/>
      <c r="K249" s="31"/>
      <c r="L249" s="31"/>
      <c r="M249" s="31"/>
      <c r="N249" s="30"/>
      <c r="O249" s="30"/>
      <c r="P249" s="30"/>
      <c r="Q249" s="30"/>
      <c r="R249" s="30"/>
      <c r="S249" s="30"/>
      <c r="T249" s="32"/>
      <c r="U249" s="32"/>
    </row>
    <row r="264" spans="1:2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5" x14ac:dyDescent="0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</row>
    <row r="268" spans="1:25" x14ac:dyDescent="0.25">
      <c r="A268" s="192" t="s">
        <v>165</v>
      </c>
      <c r="B268" s="192"/>
      <c r="C268" s="192"/>
      <c r="D268" s="192"/>
      <c r="E268" s="192"/>
      <c r="F268" s="192"/>
      <c r="G268" s="192"/>
      <c r="H268" s="192"/>
      <c r="I268" s="192"/>
      <c r="J268" s="192"/>
      <c r="K268" s="192"/>
      <c r="L268" s="192"/>
      <c r="M268" s="192"/>
      <c r="N268" s="192"/>
      <c r="O268" s="192"/>
      <c r="P268" s="192"/>
      <c r="Q268" s="192"/>
      <c r="R268" s="192"/>
      <c r="S268" s="192"/>
      <c r="T268" s="192"/>
      <c r="U268" s="192"/>
      <c r="V268" s="192"/>
      <c r="W268" s="192"/>
      <c r="X268" s="192"/>
      <c r="Y268" s="192"/>
    </row>
    <row r="269" spans="1:25" x14ac:dyDescent="0.25">
      <c r="A269" s="192"/>
      <c r="B269" s="192"/>
      <c r="C269" s="192"/>
      <c r="D269" s="192"/>
      <c r="E269" s="192"/>
      <c r="F269" s="192"/>
      <c r="G269" s="192"/>
      <c r="H269" s="192"/>
      <c r="I269" s="192"/>
      <c r="J269" s="192"/>
      <c r="K269" s="192"/>
      <c r="L269" s="192"/>
      <c r="M269" s="192"/>
      <c r="N269" s="192"/>
      <c r="O269" s="192"/>
      <c r="P269" s="192"/>
      <c r="Q269" s="192"/>
      <c r="R269" s="192"/>
      <c r="S269" s="192"/>
      <c r="T269" s="192"/>
      <c r="U269" s="192"/>
      <c r="V269" s="192"/>
      <c r="W269" s="192"/>
      <c r="X269" s="192"/>
      <c r="Y269" s="192"/>
    </row>
    <row r="270" spans="1:25" x14ac:dyDescent="0.25">
      <c r="A270" s="192"/>
      <c r="B270" s="192"/>
      <c r="C270" s="192"/>
      <c r="D270" s="192"/>
      <c r="E270" s="192"/>
      <c r="F270" s="192"/>
      <c r="G270" s="192"/>
      <c r="H270" s="192"/>
      <c r="I270" s="192"/>
      <c r="J270" s="192"/>
      <c r="K270" s="192"/>
      <c r="L270" s="192"/>
      <c r="M270" s="192"/>
      <c r="N270" s="192"/>
      <c r="O270" s="192"/>
      <c r="P270" s="192"/>
      <c r="Q270" s="192"/>
      <c r="R270" s="192"/>
      <c r="S270" s="192"/>
      <c r="T270" s="192"/>
      <c r="U270" s="192"/>
      <c r="V270" s="192"/>
      <c r="W270" s="192"/>
      <c r="X270" s="192"/>
      <c r="Y270" s="192"/>
    </row>
    <row r="271" spans="1:25" x14ac:dyDescent="0.25">
      <c r="A271" s="192"/>
      <c r="B271" s="192"/>
      <c r="C271" s="192"/>
      <c r="D271" s="192"/>
      <c r="E271" s="192"/>
      <c r="F271" s="192"/>
      <c r="G271" s="192"/>
      <c r="H271" s="192"/>
      <c r="I271" s="192"/>
      <c r="J271" s="192"/>
      <c r="K271" s="192"/>
      <c r="L271" s="192"/>
      <c r="M271" s="192"/>
      <c r="N271" s="192"/>
      <c r="O271" s="192"/>
      <c r="P271" s="192"/>
      <c r="Q271" s="192"/>
      <c r="R271" s="192"/>
      <c r="S271" s="192"/>
      <c r="T271" s="192"/>
      <c r="U271" s="192"/>
      <c r="V271" s="192"/>
      <c r="W271" s="192"/>
      <c r="X271" s="192"/>
      <c r="Y271" s="192"/>
    </row>
    <row r="272" spans="1:25" x14ac:dyDescent="0.25">
      <c r="A272" s="192"/>
      <c r="B272" s="192"/>
      <c r="C272" s="192"/>
      <c r="D272" s="192"/>
      <c r="E272" s="192"/>
      <c r="F272" s="192"/>
      <c r="G272" s="192"/>
      <c r="H272" s="192"/>
      <c r="I272" s="192"/>
      <c r="J272" s="192"/>
      <c r="K272" s="192"/>
      <c r="L272" s="192"/>
      <c r="M272" s="192"/>
      <c r="N272" s="192"/>
      <c r="O272" s="192"/>
      <c r="P272" s="192"/>
      <c r="Q272" s="192"/>
      <c r="R272" s="192"/>
      <c r="S272" s="192"/>
      <c r="T272" s="192"/>
      <c r="U272" s="192"/>
      <c r="V272" s="192"/>
      <c r="W272" s="192"/>
      <c r="X272" s="192"/>
      <c r="Y272" s="192"/>
    </row>
    <row r="273" spans="1:25" x14ac:dyDescent="0.25">
      <c r="A273" s="192"/>
      <c r="B273" s="192"/>
      <c r="C273" s="192"/>
      <c r="D273" s="192"/>
      <c r="E273" s="192"/>
      <c r="F273" s="192"/>
      <c r="G273" s="192"/>
      <c r="H273" s="192"/>
      <c r="I273" s="192"/>
      <c r="J273" s="192"/>
      <c r="K273" s="192"/>
      <c r="L273" s="192"/>
      <c r="M273" s="192"/>
      <c r="N273" s="192"/>
      <c r="O273" s="192"/>
      <c r="P273" s="192"/>
      <c r="Q273" s="192"/>
      <c r="R273" s="192"/>
      <c r="S273" s="192"/>
      <c r="T273" s="192"/>
      <c r="U273" s="192"/>
      <c r="V273" s="192"/>
      <c r="W273" s="192"/>
      <c r="X273" s="192"/>
      <c r="Y273" s="192"/>
    </row>
    <row r="274" spans="1:25" x14ac:dyDescent="0.25">
      <c r="A274" s="192"/>
      <c r="B274" s="192"/>
      <c r="C274" s="192"/>
      <c r="D274" s="192"/>
      <c r="E274" s="192"/>
      <c r="F274" s="192"/>
      <c r="G274" s="192"/>
      <c r="H274" s="192"/>
      <c r="I274" s="192"/>
      <c r="J274" s="192"/>
      <c r="K274" s="192"/>
      <c r="L274" s="192"/>
      <c r="M274" s="192"/>
      <c r="N274" s="192"/>
      <c r="O274" s="192"/>
      <c r="P274" s="192"/>
      <c r="Q274" s="192"/>
      <c r="R274" s="192"/>
      <c r="S274" s="192"/>
      <c r="T274" s="192"/>
      <c r="U274" s="192"/>
      <c r="V274" s="192"/>
      <c r="W274" s="192"/>
      <c r="X274" s="192"/>
      <c r="Y274" s="192"/>
    </row>
    <row r="277" spans="1:25" s="51" customFormat="1" x14ac:dyDescent="0.25">
      <c r="Y277" s="6"/>
    </row>
    <row r="279" spans="1:25" ht="18" x14ac:dyDescent="0.25">
      <c r="A279" s="8" t="s">
        <v>76</v>
      </c>
    </row>
    <row r="280" spans="1:25" ht="18" x14ac:dyDescent="0.25">
      <c r="A280" s="8"/>
    </row>
    <row r="282" spans="1:25" x14ac:dyDescent="0.25">
      <c r="A282" s="163" t="s">
        <v>69</v>
      </c>
      <c r="B282" s="163"/>
      <c r="C282" s="163"/>
      <c r="D282" s="163"/>
      <c r="E282" s="163"/>
      <c r="F282" s="163"/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  <c r="T282" s="163"/>
      <c r="U282" s="163"/>
    </row>
    <row r="283" spans="1:25" x14ac:dyDescent="0.25">
      <c r="A283" s="163"/>
      <c r="B283" s="163"/>
      <c r="C283" s="163"/>
      <c r="D283" s="163"/>
      <c r="E283" s="163"/>
      <c r="F283" s="163"/>
      <c r="G283" s="163"/>
      <c r="H283" s="163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  <c r="T283" s="163"/>
      <c r="U283" s="163"/>
    </row>
    <row r="284" spans="1:25" x14ac:dyDescent="0.25">
      <c r="A284" s="163"/>
      <c r="B284" s="163"/>
      <c r="C284" s="163"/>
      <c r="D284" s="163"/>
      <c r="E284" s="163"/>
      <c r="F284" s="163"/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  <c r="T284" s="163"/>
      <c r="U284" s="163"/>
    </row>
    <row r="285" spans="1:25" ht="15.75" thickBot="1" x14ac:dyDescent="0.3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</row>
    <row r="286" spans="1:25" ht="24.95" customHeight="1" x14ac:dyDescent="0.25">
      <c r="G286" s="70" t="s">
        <v>2</v>
      </c>
      <c r="H286" s="71"/>
      <c r="I286" s="71"/>
      <c r="J286" s="71"/>
      <c r="K286" s="71" t="s">
        <v>3</v>
      </c>
      <c r="L286" s="71"/>
      <c r="M286" s="74" t="str">
        <f>CONCATENATE("decyzje ",Arkusz18!A2," - ",Arkusz18!B2," r.")</f>
        <v>decyzje 01.07.2016 - 31.07.2016 r.</v>
      </c>
      <c r="N286" s="74"/>
      <c r="O286" s="74"/>
      <c r="P286" s="74"/>
      <c r="Q286" s="74"/>
      <c r="R286" s="75"/>
    </row>
    <row r="287" spans="1:25" ht="59.25" customHeight="1" x14ac:dyDescent="0.25">
      <c r="G287" s="72"/>
      <c r="H287" s="73"/>
      <c r="I287" s="73"/>
      <c r="J287" s="73"/>
      <c r="K287" s="73"/>
      <c r="L287" s="73"/>
      <c r="M287" s="76" t="s">
        <v>24</v>
      </c>
      <c r="N287" s="76"/>
      <c r="O287" s="76" t="s">
        <v>25</v>
      </c>
      <c r="P287" s="76"/>
      <c r="Q287" s="76" t="s">
        <v>26</v>
      </c>
      <c r="R287" s="127"/>
    </row>
    <row r="288" spans="1:25" ht="15" customHeight="1" x14ac:dyDescent="0.25">
      <c r="G288" s="270" t="s">
        <v>35</v>
      </c>
      <c r="H288" s="271"/>
      <c r="I288" s="271"/>
      <c r="J288" s="271"/>
      <c r="K288" s="202">
        <f>Arkusz9!B5</f>
        <v>10615</v>
      </c>
      <c r="L288" s="202"/>
      <c r="M288" s="113">
        <f>Arkusz9!B3</f>
        <v>6960</v>
      </c>
      <c r="N288" s="113"/>
      <c r="O288" s="113">
        <f>Arkusz9!B2</f>
        <v>765</v>
      </c>
      <c r="P288" s="113"/>
      <c r="Q288" s="113">
        <f>Arkusz9!B4</f>
        <v>344</v>
      </c>
      <c r="R288" s="114"/>
    </row>
    <row r="289" spans="7:26" ht="15" customHeight="1" x14ac:dyDescent="0.25">
      <c r="G289" s="268" t="s">
        <v>36</v>
      </c>
      <c r="H289" s="269"/>
      <c r="I289" s="269"/>
      <c r="J289" s="269"/>
      <c r="K289" s="267">
        <f>Arkusz9!B13</f>
        <v>781</v>
      </c>
      <c r="L289" s="267"/>
      <c r="M289" s="312">
        <f>Arkusz9!B11</f>
        <v>678</v>
      </c>
      <c r="N289" s="312"/>
      <c r="O289" s="312">
        <f>Arkusz9!B10</f>
        <v>66</v>
      </c>
      <c r="P289" s="312"/>
      <c r="Q289" s="312">
        <f>Arkusz9!B12</f>
        <v>32</v>
      </c>
      <c r="R289" s="313"/>
    </row>
    <row r="290" spans="7:26" ht="15.75" thickBot="1" x14ac:dyDescent="0.3">
      <c r="G290" s="120" t="s">
        <v>23</v>
      </c>
      <c r="H290" s="121"/>
      <c r="I290" s="121"/>
      <c r="J290" s="121"/>
      <c r="K290" s="264">
        <f>Arkusz9!B9</f>
        <v>185</v>
      </c>
      <c r="L290" s="264"/>
      <c r="M290" s="259">
        <f>Arkusz9!B7</f>
        <v>180</v>
      </c>
      <c r="N290" s="259"/>
      <c r="O290" s="259">
        <f>Arkusz9!B6</f>
        <v>23</v>
      </c>
      <c r="P290" s="259"/>
      <c r="Q290" s="259">
        <f>Arkusz9!B8</f>
        <v>24</v>
      </c>
      <c r="R290" s="260"/>
    </row>
    <row r="291" spans="7:26" ht="15.75" thickBot="1" x14ac:dyDescent="0.3">
      <c r="G291" s="256" t="s">
        <v>78</v>
      </c>
      <c r="H291" s="257"/>
      <c r="I291" s="257"/>
      <c r="J291" s="257"/>
      <c r="K291" s="262">
        <f>SUM(K288:K290)</f>
        <v>11581</v>
      </c>
      <c r="L291" s="262"/>
      <c r="M291" s="262">
        <f>SUM(M288:M290)</f>
        <v>7818</v>
      </c>
      <c r="N291" s="262"/>
      <c r="O291" s="262">
        <f>SUM(O288:O290)</f>
        <v>854</v>
      </c>
      <c r="P291" s="262"/>
      <c r="Q291" s="262">
        <f>SUM(Q288:Q290)</f>
        <v>400</v>
      </c>
      <c r="R291" s="263"/>
    </row>
    <row r="295" spans="7:26" x14ac:dyDescent="0.25">
      <c r="V295" s="11"/>
      <c r="W295" s="11"/>
      <c r="Z295" s="11"/>
    </row>
    <row r="301" spans="7:26" x14ac:dyDescent="0.25">
      <c r="V301" s="33"/>
      <c r="W301" s="33"/>
      <c r="X301" s="33"/>
      <c r="Y301" s="34"/>
      <c r="Z301" s="33"/>
    </row>
    <row r="302" spans="7:26" x14ac:dyDescent="0.25">
      <c r="V302" s="33"/>
      <c r="W302" s="33"/>
      <c r="X302" s="33"/>
      <c r="Y302" s="34"/>
      <c r="Z302" s="33"/>
    </row>
    <row r="303" spans="7:26" x14ac:dyDescent="0.25">
      <c r="V303" s="33"/>
      <c r="W303" s="33"/>
      <c r="X303" s="33"/>
      <c r="Y303" s="34"/>
      <c r="Z303" s="33"/>
    </row>
    <row r="304" spans="7:26" x14ac:dyDescent="0.25">
      <c r="V304" s="33"/>
      <c r="W304" s="33"/>
      <c r="X304" s="33"/>
      <c r="Y304" s="34"/>
      <c r="Z304" s="33"/>
    </row>
    <row r="305" spans="7:26" x14ac:dyDescent="0.25">
      <c r="V305" s="33"/>
      <c r="W305" s="33"/>
      <c r="X305" s="33"/>
      <c r="Y305" s="34"/>
      <c r="Z305" s="33"/>
    </row>
    <row r="306" spans="7:26" x14ac:dyDescent="0.25">
      <c r="V306" s="33"/>
      <c r="W306" s="33"/>
      <c r="X306" s="33"/>
      <c r="Y306" s="34"/>
      <c r="Z306" s="33"/>
    </row>
    <row r="307" spans="7:26" x14ac:dyDescent="0.25">
      <c r="V307" s="33"/>
      <c r="W307" s="33"/>
      <c r="X307" s="33"/>
      <c r="Y307" s="34"/>
      <c r="Z307" s="33"/>
    </row>
    <row r="308" spans="7:26" x14ac:dyDescent="0.25">
      <c r="V308" s="33"/>
      <c r="W308" s="33"/>
      <c r="X308" s="33"/>
      <c r="Y308" s="34"/>
      <c r="Z308" s="33"/>
    </row>
    <row r="309" spans="7:26" ht="15.75" thickBot="1" x14ac:dyDescent="0.3">
      <c r="V309" s="33"/>
      <c r="W309" s="33"/>
      <c r="X309" s="33"/>
      <c r="Y309" s="34"/>
      <c r="Z309" s="33"/>
    </row>
    <row r="310" spans="7:26" ht="15" customHeight="1" x14ac:dyDescent="0.25">
      <c r="G310" s="95" t="s">
        <v>2</v>
      </c>
      <c r="H310" s="96"/>
      <c r="I310" s="96"/>
      <c r="J310" s="96"/>
      <c r="K310" s="96"/>
      <c r="L310" s="96"/>
      <c r="M310" s="96"/>
      <c r="N310" s="96"/>
      <c r="O310" s="99" t="s">
        <v>3</v>
      </c>
      <c r="P310" s="99"/>
      <c r="Q310" s="90" t="s">
        <v>83</v>
      </c>
      <c r="R310" s="91"/>
      <c r="U310" s="33"/>
      <c r="V310" s="33"/>
      <c r="W310" s="33"/>
      <c r="X310" s="33"/>
      <c r="Y310" s="34"/>
    </row>
    <row r="311" spans="7:26" ht="46.5" customHeight="1" x14ac:dyDescent="0.25">
      <c r="G311" s="97"/>
      <c r="H311" s="98"/>
      <c r="I311" s="98"/>
      <c r="J311" s="98"/>
      <c r="K311" s="98"/>
      <c r="L311" s="98"/>
      <c r="M311" s="98"/>
      <c r="N311" s="98"/>
      <c r="O311" s="100"/>
      <c r="P311" s="100"/>
      <c r="Q311" s="92"/>
      <c r="R311" s="93"/>
      <c r="U311" s="33"/>
      <c r="V311" s="33"/>
      <c r="W311" s="33"/>
      <c r="X311" s="33"/>
      <c r="Y311" s="34"/>
    </row>
    <row r="312" spans="7:26" x14ac:dyDescent="0.25">
      <c r="G312" s="101" t="s">
        <v>79</v>
      </c>
      <c r="H312" s="102"/>
      <c r="I312" s="102"/>
      <c r="J312" s="102"/>
      <c r="K312" s="102"/>
      <c r="L312" s="102"/>
      <c r="M312" s="102"/>
      <c r="N312" s="102"/>
      <c r="O312" s="69">
        <f>Arkusz10!A2</f>
        <v>275</v>
      </c>
      <c r="P312" s="69"/>
      <c r="Q312" s="80">
        <f>Arkusz10!A3</f>
        <v>525</v>
      </c>
      <c r="R312" s="81"/>
      <c r="U312" s="33"/>
      <c r="V312" s="33"/>
      <c r="W312" s="33"/>
      <c r="X312" s="33"/>
      <c r="Y312" s="34"/>
    </row>
    <row r="313" spans="7:26" x14ac:dyDescent="0.25">
      <c r="G313" s="103" t="s">
        <v>80</v>
      </c>
      <c r="H313" s="104"/>
      <c r="I313" s="104"/>
      <c r="J313" s="104"/>
      <c r="K313" s="104"/>
      <c r="L313" s="104"/>
      <c r="M313" s="104"/>
      <c r="N313" s="104"/>
      <c r="O313" s="105">
        <f>Arkusz10!A4</f>
        <v>20</v>
      </c>
      <c r="P313" s="105"/>
      <c r="Q313" s="86">
        <f>Arkusz10!A5</f>
        <v>53</v>
      </c>
      <c r="R313" s="87"/>
      <c r="U313" s="33"/>
      <c r="V313" s="33"/>
      <c r="W313" s="33"/>
      <c r="X313" s="33"/>
      <c r="Y313" s="34"/>
    </row>
    <row r="314" spans="7:26" x14ac:dyDescent="0.25">
      <c r="G314" s="101" t="s">
        <v>81</v>
      </c>
      <c r="H314" s="102"/>
      <c r="I314" s="102"/>
      <c r="J314" s="102"/>
      <c r="K314" s="102"/>
      <c r="L314" s="102"/>
      <c r="M314" s="102"/>
      <c r="N314" s="102"/>
      <c r="O314" s="69">
        <f>Arkusz10!A6</f>
        <v>23</v>
      </c>
      <c r="P314" s="69"/>
      <c r="Q314" s="80">
        <f>Arkusz10!A7</f>
        <v>4</v>
      </c>
      <c r="R314" s="81"/>
      <c r="U314" s="33"/>
      <c r="V314" s="33"/>
      <c r="W314" s="33"/>
      <c r="X314" s="33"/>
      <c r="Y314" s="34"/>
    </row>
    <row r="315" spans="7:26" ht="15.75" thickBot="1" x14ac:dyDescent="0.3">
      <c r="G315" s="123" t="s">
        <v>82</v>
      </c>
      <c r="H315" s="124"/>
      <c r="I315" s="124"/>
      <c r="J315" s="124"/>
      <c r="K315" s="124"/>
      <c r="L315" s="124"/>
      <c r="M315" s="124"/>
      <c r="N315" s="124"/>
      <c r="O315" s="122">
        <f>Arkusz10!A8</f>
        <v>4</v>
      </c>
      <c r="P315" s="122"/>
      <c r="Q315" s="82">
        <f>Arkusz10!A9</f>
        <v>4</v>
      </c>
      <c r="R315" s="83"/>
      <c r="U315" s="33"/>
      <c r="V315" s="33"/>
      <c r="W315" s="33"/>
      <c r="X315" s="33"/>
      <c r="Y315" s="34"/>
    </row>
    <row r="316" spans="7:26" ht="15.75" thickBot="1" x14ac:dyDescent="0.3">
      <c r="G316" s="125" t="s">
        <v>78</v>
      </c>
      <c r="H316" s="126"/>
      <c r="I316" s="126"/>
      <c r="J316" s="126"/>
      <c r="K316" s="126"/>
      <c r="L316" s="126"/>
      <c r="M316" s="126"/>
      <c r="N316" s="126"/>
      <c r="O316" s="88">
        <f>SUM(O312:O315)</f>
        <v>322</v>
      </c>
      <c r="P316" s="88"/>
      <c r="Q316" s="84">
        <f>SUM(Q312:Q315)</f>
        <v>586</v>
      </c>
      <c r="R316" s="85"/>
      <c r="U316" s="33"/>
      <c r="V316" s="33"/>
      <c r="W316" s="33"/>
      <c r="X316" s="33"/>
      <c r="Y316" s="34"/>
    </row>
    <row r="317" spans="7:26" x14ac:dyDescent="0.25">
      <c r="V317" s="33"/>
      <c r="W317" s="33"/>
      <c r="X317" s="33"/>
      <c r="Y317" s="34"/>
      <c r="Z317" s="33"/>
    </row>
    <row r="318" spans="7:26" ht="15.75" thickBot="1" x14ac:dyDescent="0.3">
      <c r="V318" s="33"/>
      <c r="W318" s="33"/>
      <c r="X318" s="33"/>
      <c r="Y318" s="34"/>
      <c r="Z318" s="33"/>
    </row>
    <row r="319" spans="7:26" ht="24.95" customHeight="1" x14ac:dyDescent="0.25">
      <c r="G319" s="70" t="s">
        <v>2</v>
      </c>
      <c r="H319" s="71"/>
      <c r="I319" s="71"/>
      <c r="J319" s="71"/>
      <c r="K319" s="71" t="s">
        <v>3</v>
      </c>
      <c r="L319" s="71"/>
      <c r="M319" s="74" t="str">
        <f>CONCATENATE("decyzje ",Arkusz18!C2," - ",Arkusz18!B2," r.")</f>
        <v>decyzje 01.01.2016 - 31.07.2016 r.</v>
      </c>
      <c r="N319" s="74"/>
      <c r="O319" s="74"/>
      <c r="P319" s="74"/>
      <c r="Q319" s="74"/>
      <c r="R319" s="75"/>
      <c r="V319" s="33"/>
      <c r="W319" s="33"/>
      <c r="X319" s="33"/>
      <c r="Y319" s="34"/>
      <c r="Z319" s="33"/>
    </row>
    <row r="320" spans="7:26" ht="60.75" customHeight="1" x14ac:dyDescent="0.25">
      <c r="G320" s="72"/>
      <c r="H320" s="73"/>
      <c r="I320" s="73"/>
      <c r="J320" s="73"/>
      <c r="K320" s="73"/>
      <c r="L320" s="73"/>
      <c r="M320" s="76" t="s">
        <v>24</v>
      </c>
      <c r="N320" s="76"/>
      <c r="O320" s="76" t="s">
        <v>25</v>
      </c>
      <c r="P320" s="76"/>
      <c r="Q320" s="76" t="s">
        <v>26</v>
      </c>
      <c r="R320" s="127"/>
      <c r="V320" s="33"/>
      <c r="W320" s="33"/>
      <c r="X320" s="33"/>
      <c r="Y320" s="34"/>
      <c r="Z320" s="33"/>
    </row>
    <row r="321" spans="7:26" x14ac:dyDescent="0.25">
      <c r="G321" s="270" t="s">
        <v>35</v>
      </c>
      <c r="H321" s="271"/>
      <c r="I321" s="271"/>
      <c r="J321" s="271"/>
      <c r="K321" s="202">
        <f>Arkusz11!B5</f>
        <v>66691</v>
      </c>
      <c r="L321" s="202"/>
      <c r="M321" s="113">
        <f>Arkusz11!B3</f>
        <v>48190</v>
      </c>
      <c r="N321" s="113"/>
      <c r="O321" s="113">
        <f>Arkusz11!B2</f>
        <v>5187</v>
      </c>
      <c r="P321" s="113"/>
      <c r="Q321" s="113">
        <f>Arkusz11!B4</f>
        <v>2037</v>
      </c>
      <c r="R321" s="114"/>
      <c r="V321" s="33"/>
      <c r="W321" s="33"/>
      <c r="X321" s="33"/>
      <c r="Y321" s="34"/>
      <c r="Z321" s="33"/>
    </row>
    <row r="322" spans="7:26" x14ac:dyDescent="0.25">
      <c r="G322" s="268" t="s">
        <v>36</v>
      </c>
      <c r="H322" s="269"/>
      <c r="I322" s="269"/>
      <c r="J322" s="269"/>
      <c r="K322" s="267">
        <f>Arkusz11!B13</f>
        <v>6088</v>
      </c>
      <c r="L322" s="267"/>
      <c r="M322" s="312">
        <f>Arkusz11!B11</f>
        <v>5479</v>
      </c>
      <c r="N322" s="312"/>
      <c r="O322" s="312">
        <f>Arkusz11!B10</f>
        <v>444</v>
      </c>
      <c r="P322" s="312"/>
      <c r="Q322" s="312">
        <f>Arkusz11!B12</f>
        <v>268</v>
      </c>
      <c r="R322" s="313"/>
      <c r="V322" s="33"/>
      <c r="W322" s="33"/>
      <c r="X322" s="33"/>
      <c r="Y322" s="34"/>
      <c r="Z322" s="33"/>
    </row>
    <row r="323" spans="7:26" ht="15.75" thickBot="1" x14ac:dyDescent="0.3">
      <c r="G323" s="120" t="s">
        <v>23</v>
      </c>
      <c r="H323" s="121"/>
      <c r="I323" s="121"/>
      <c r="J323" s="121"/>
      <c r="K323" s="264">
        <f>Arkusz11!B9</f>
        <v>1509</v>
      </c>
      <c r="L323" s="264"/>
      <c r="M323" s="259">
        <f>Arkusz11!B7</f>
        <v>1105</v>
      </c>
      <c r="N323" s="259"/>
      <c r="O323" s="259">
        <f>Arkusz11!B6</f>
        <v>129</v>
      </c>
      <c r="P323" s="259"/>
      <c r="Q323" s="259">
        <f>Arkusz11!B8</f>
        <v>180</v>
      </c>
      <c r="R323" s="260"/>
      <c r="V323" s="33"/>
      <c r="W323" s="33"/>
      <c r="X323" s="33"/>
      <c r="Y323" s="34"/>
      <c r="Z323" s="33"/>
    </row>
    <row r="324" spans="7:26" ht="15.75" thickBot="1" x14ac:dyDescent="0.3">
      <c r="G324" s="256" t="s">
        <v>78</v>
      </c>
      <c r="H324" s="257"/>
      <c r="I324" s="257"/>
      <c r="J324" s="257"/>
      <c r="K324" s="262">
        <f>SUM(K321:L323)</f>
        <v>74288</v>
      </c>
      <c r="L324" s="262"/>
      <c r="M324" s="262">
        <f t="shared" ref="M324" si="14">SUM(M321:N323)</f>
        <v>54774</v>
      </c>
      <c r="N324" s="262"/>
      <c r="O324" s="262">
        <f t="shared" ref="O324" si="15">SUM(O321:P323)</f>
        <v>5760</v>
      </c>
      <c r="P324" s="262"/>
      <c r="Q324" s="262">
        <f t="shared" ref="Q324" si="16">SUM(Q321:R323)</f>
        <v>2485</v>
      </c>
      <c r="R324" s="263"/>
      <c r="V324" s="33"/>
      <c r="W324" s="33"/>
      <c r="X324" s="33"/>
      <c r="Y324" s="34"/>
      <c r="Z324" s="33"/>
    </row>
    <row r="325" spans="7:26" x14ac:dyDescent="0.25">
      <c r="V325" s="33"/>
      <c r="W325" s="33"/>
      <c r="X325" s="33"/>
      <c r="Y325" s="34"/>
      <c r="Z325" s="33"/>
    </row>
    <row r="340" spans="1:25" ht="15.75" thickBot="1" x14ac:dyDescent="0.3"/>
    <row r="341" spans="1:25" x14ac:dyDescent="0.25">
      <c r="G341" s="95" t="s">
        <v>2</v>
      </c>
      <c r="H341" s="96"/>
      <c r="I341" s="96"/>
      <c r="J341" s="96"/>
      <c r="K341" s="96"/>
      <c r="L341" s="96"/>
      <c r="M341" s="96"/>
      <c r="N341" s="96"/>
      <c r="O341" s="99" t="s">
        <v>3</v>
      </c>
      <c r="P341" s="99"/>
      <c r="Q341" s="90" t="s">
        <v>83</v>
      </c>
      <c r="R341" s="91"/>
    </row>
    <row r="342" spans="1:25" ht="45.75" customHeight="1" x14ac:dyDescent="0.25">
      <c r="G342" s="97"/>
      <c r="H342" s="98"/>
      <c r="I342" s="98"/>
      <c r="J342" s="98"/>
      <c r="K342" s="98"/>
      <c r="L342" s="98"/>
      <c r="M342" s="98"/>
      <c r="N342" s="98"/>
      <c r="O342" s="100"/>
      <c r="P342" s="100"/>
      <c r="Q342" s="92"/>
      <c r="R342" s="93"/>
    </row>
    <row r="343" spans="1:25" x14ac:dyDescent="0.25">
      <c r="G343" s="101" t="s">
        <v>79</v>
      </c>
      <c r="H343" s="102"/>
      <c r="I343" s="102"/>
      <c r="J343" s="102"/>
      <c r="K343" s="102"/>
      <c r="L343" s="102"/>
      <c r="M343" s="102"/>
      <c r="N343" s="102"/>
      <c r="O343" s="69">
        <f>Arkusz12!A2</f>
        <v>4725</v>
      </c>
      <c r="P343" s="69"/>
      <c r="Q343" s="80">
        <f>Arkusz12!A3</f>
        <v>4188</v>
      </c>
      <c r="R343" s="81"/>
    </row>
    <row r="344" spans="1:25" x14ac:dyDescent="0.25">
      <c r="G344" s="103" t="s">
        <v>80</v>
      </c>
      <c r="H344" s="104"/>
      <c r="I344" s="104"/>
      <c r="J344" s="104"/>
      <c r="K344" s="104"/>
      <c r="L344" s="104"/>
      <c r="M344" s="104"/>
      <c r="N344" s="104"/>
      <c r="O344" s="105">
        <f>Arkusz12!A4</f>
        <v>389</v>
      </c>
      <c r="P344" s="105"/>
      <c r="Q344" s="86">
        <f>Arkusz12!A5</f>
        <v>325</v>
      </c>
      <c r="R344" s="87"/>
    </row>
    <row r="345" spans="1:25" x14ac:dyDescent="0.25">
      <c r="G345" s="101" t="s">
        <v>81</v>
      </c>
      <c r="H345" s="102"/>
      <c r="I345" s="102"/>
      <c r="J345" s="102"/>
      <c r="K345" s="102"/>
      <c r="L345" s="102"/>
      <c r="M345" s="102"/>
      <c r="N345" s="102"/>
      <c r="O345" s="69">
        <f>Arkusz12!A6</f>
        <v>133</v>
      </c>
      <c r="P345" s="69"/>
      <c r="Q345" s="80">
        <f>Arkusz12!A7</f>
        <v>89</v>
      </c>
      <c r="R345" s="81"/>
    </row>
    <row r="346" spans="1:25" ht="15.75" thickBot="1" x14ac:dyDescent="0.3">
      <c r="G346" s="123" t="s">
        <v>82</v>
      </c>
      <c r="H346" s="124"/>
      <c r="I346" s="124"/>
      <c r="J346" s="124"/>
      <c r="K346" s="124"/>
      <c r="L346" s="124"/>
      <c r="M346" s="124"/>
      <c r="N346" s="124"/>
      <c r="O346" s="122">
        <f>Arkusz12!A8</f>
        <v>8</v>
      </c>
      <c r="P346" s="122"/>
      <c r="Q346" s="82">
        <f>Arkusz12!A9</f>
        <v>5</v>
      </c>
      <c r="R346" s="83"/>
    </row>
    <row r="347" spans="1:25" ht="15.75" thickBot="1" x14ac:dyDescent="0.3">
      <c r="G347" s="125" t="s">
        <v>78</v>
      </c>
      <c r="H347" s="126"/>
      <c r="I347" s="126"/>
      <c r="J347" s="126"/>
      <c r="K347" s="126"/>
      <c r="L347" s="126"/>
      <c r="M347" s="126"/>
      <c r="N347" s="126"/>
      <c r="O347" s="88">
        <f>SUM(O343:P346)</f>
        <v>5255</v>
      </c>
      <c r="P347" s="88"/>
      <c r="Q347" s="88">
        <f>SUM(Q343:R346)</f>
        <v>4607</v>
      </c>
      <c r="R347" s="89"/>
    </row>
    <row r="350" spans="1:25" x14ac:dyDescent="0.25">
      <c r="A350" s="192" t="s">
        <v>166</v>
      </c>
      <c r="B350" s="193"/>
      <c r="C350" s="193"/>
      <c r="D350" s="193"/>
      <c r="E350" s="193"/>
      <c r="F350" s="193"/>
      <c r="G350" s="193"/>
      <c r="H350" s="193"/>
      <c r="I350" s="193"/>
      <c r="J350" s="193"/>
      <c r="K350" s="193"/>
      <c r="L350" s="193"/>
      <c r="M350" s="193"/>
      <c r="N350" s="193"/>
      <c r="O350" s="193"/>
      <c r="P350" s="193"/>
      <c r="Q350" s="193"/>
      <c r="R350" s="193"/>
      <c r="S350" s="193"/>
      <c r="T350" s="193"/>
      <c r="U350" s="193"/>
      <c r="V350" s="193"/>
      <c r="W350" s="193"/>
      <c r="X350" s="193"/>
      <c r="Y350" s="193"/>
    </row>
    <row r="351" spans="1:25" x14ac:dyDescent="0.25">
      <c r="A351" s="193"/>
      <c r="B351" s="193"/>
      <c r="C351" s="193"/>
      <c r="D351" s="193"/>
      <c r="E351" s="193"/>
      <c r="F351" s="193"/>
      <c r="G351" s="193"/>
      <c r="H351" s="193"/>
      <c r="I351" s="193"/>
      <c r="J351" s="193"/>
      <c r="K351" s="193"/>
      <c r="L351" s="193"/>
      <c r="M351" s="193"/>
      <c r="N351" s="193"/>
      <c r="O351" s="193"/>
      <c r="P351" s="193"/>
      <c r="Q351" s="193"/>
      <c r="R351" s="193"/>
      <c r="S351" s="193"/>
      <c r="T351" s="193"/>
      <c r="U351" s="193"/>
      <c r="V351" s="193"/>
      <c r="W351" s="193"/>
      <c r="X351" s="193"/>
      <c r="Y351" s="193"/>
    </row>
    <row r="352" spans="1:25" x14ac:dyDescent="0.25">
      <c r="A352" s="193"/>
      <c r="B352" s="193"/>
      <c r="C352" s="193"/>
      <c r="D352" s="193"/>
      <c r="E352" s="193"/>
      <c r="F352" s="193"/>
      <c r="G352" s="193"/>
      <c r="H352" s="193"/>
      <c r="I352" s="193"/>
      <c r="J352" s="193"/>
      <c r="K352" s="193"/>
      <c r="L352" s="193"/>
      <c r="M352" s="193"/>
      <c r="N352" s="193"/>
      <c r="O352" s="193"/>
      <c r="P352" s="193"/>
      <c r="Q352" s="193"/>
      <c r="R352" s="193"/>
      <c r="S352" s="193"/>
      <c r="T352" s="193"/>
      <c r="U352" s="193"/>
      <c r="V352" s="193"/>
      <c r="W352" s="193"/>
      <c r="X352" s="193"/>
      <c r="Y352" s="193"/>
    </row>
    <row r="353" spans="1:25" s="51" customFormat="1" x14ac:dyDescent="0.25">
      <c r="A353" s="193"/>
      <c r="B353" s="193"/>
      <c r="C353" s="193"/>
      <c r="D353" s="193"/>
      <c r="E353" s="193"/>
      <c r="F353" s="193"/>
      <c r="G353" s="193"/>
      <c r="H353" s="193"/>
      <c r="I353" s="193"/>
      <c r="J353" s="193"/>
      <c r="K353" s="193"/>
      <c r="L353" s="193"/>
      <c r="M353" s="193"/>
      <c r="N353" s="193"/>
      <c r="O353" s="193"/>
      <c r="P353" s="193"/>
      <c r="Q353" s="193"/>
      <c r="R353" s="193"/>
      <c r="S353" s="193"/>
      <c r="T353" s="193"/>
      <c r="U353" s="193"/>
      <c r="V353" s="193"/>
      <c r="W353" s="193"/>
      <c r="X353" s="193"/>
      <c r="Y353" s="193"/>
    </row>
    <row r="354" spans="1:25" s="51" customFormat="1" x14ac:dyDescent="0.25">
      <c r="A354" s="193"/>
      <c r="B354" s="193"/>
      <c r="C354" s="193"/>
      <c r="D354" s="193"/>
      <c r="E354" s="193"/>
      <c r="F354" s="193"/>
      <c r="G354" s="193"/>
      <c r="H354" s="193"/>
      <c r="I354" s="193"/>
      <c r="J354" s="193"/>
      <c r="K354" s="193"/>
      <c r="L354" s="193"/>
      <c r="M354" s="193"/>
      <c r="N354" s="193"/>
      <c r="O354" s="193"/>
      <c r="P354" s="193"/>
      <c r="Q354" s="193"/>
      <c r="R354" s="193"/>
      <c r="S354" s="193"/>
      <c r="T354" s="193"/>
      <c r="U354" s="193"/>
      <c r="V354" s="193"/>
      <c r="W354" s="193"/>
      <c r="X354" s="193"/>
      <c r="Y354" s="193"/>
    </row>
    <row r="355" spans="1:25" s="51" customFormat="1" x14ac:dyDescent="0.25">
      <c r="A355" s="193"/>
      <c r="B355" s="193"/>
      <c r="C355" s="193"/>
      <c r="D355" s="193"/>
      <c r="E355" s="193"/>
      <c r="F355" s="193"/>
      <c r="G355" s="193"/>
      <c r="H355" s="193"/>
      <c r="I355" s="193"/>
      <c r="J355" s="193"/>
      <c r="K355" s="193"/>
      <c r="L355" s="193"/>
      <c r="M355" s="193"/>
      <c r="N355" s="193"/>
      <c r="O355" s="193"/>
      <c r="P355" s="193"/>
      <c r="Q355" s="193"/>
      <c r="R355" s="193"/>
      <c r="S355" s="193"/>
      <c r="T355" s="193"/>
      <c r="U355" s="193"/>
      <c r="V355" s="193"/>
      <c r="W355" s="193"/>
      <c r="X355" s="193"/>
      <c r="Y355" s="193"/>
    </row>
    <row r="356" spans="1:25" s="51" customFormat="1" x14ac:dyDescent="0.25">
      <c r="A356" s="193"/>
      <c r="B356" s="193"/>
      <c r="C356" s="193"/>
      <c r="D356" s="193"/>
      <c r="E356" s="193"/>
      <c r="F356" s="193"/>
      <c r="G356" s="193"/>
      <c r="H356" s="193"/>
      <c r="I356" s="193"/>
      <c r="J356" s="193"/>
      <c r="K356" s="193"/>
      <c r="L356" s="193"/>
      <c r="M356" s="193"/>
      <c r="N356" s="193"/>
      <c r="O356" s="193"/>
      <c r="P356" s="193"/>
      <c r="Q356" s="193"/>
      <c r="R356" s="193"/>
      <c r="S356" s="193"/>
      <c r="T356" s="193"/>
      <c r="U356" s="193"/>
      <c r="V356" s="193"/>
      <c r="W356" s="193"/>
      <c r="X356" s="193"/>
      <c r="Y356" s="193"/>
    </row>
    <row r="357" spans="1:25" s="51" customFormat="1" x14ac:dyDescent="0.25">
      <c r="A357" s="193"/>
      <c r="B357" s="193"/>
      <c r="C357" s="193"/>
      <c r="D357" s="193"/>
      <c r="E357" s="193"/>
      <c r="F357" s="193"/>
      <c r="G357" s="193"/>
      <c r="H357" s="193"/>
      <c r="I357" s="193"/>
      <c r="J357" s="193"/>
      <c r="K357" s="193"/>
      <c r="L357" s="193"/>
      <c r="M357" s="193"/>
      <c r="N357" s="193"/>
      <c r="O357" s="193"/>
      <c r="P357" s="193"/>
      <c r="Q357" s="193"/>
      <c r="R357" s="193"/>
      <c r="S357" s="193"/>
      <c r="T357" s="193"/>
      <c r="U357" s="193"/>
      <c r="V357" s="193"/>
      <c r="W357" s="193"/>
      <c r="X357" s="193"/>
      <c r="Y357" s="193"/>
    </row>
    <row r="358" spans="1:25" s="51" customFormat="1" x14ac:dyDescent="0.25">
      <c r="A358" s="193"/>
      <c r="B358" s="193"/>
      <c r="C358" s="193"/>
      <c r="D358" s="193"/>
      <c r="E358" s="193"/>
      <c r="F358" s="193"/>
      <c r="G358" s="193"/>
      <c r="H358" s="193"/>
      <c r="I358" s="193"/>
      <c r="J358" s="193"/>
      <c r="K358" s="193"/>
      <c r="L358" s="193"/>
      <c r="M358" s="193"/>
      <c r="N358" s="193"/>
      <c r="O358" s="193"/>
      <c r="P358" s="193"/>
      <c r="Q358" s="193"/>
      <c r="R358" s="193"/>
      <c r="S358" s="193"/>
      <c r="T358" s="193"/>
      <c r="U358" s="193"/>
      <c r="V358" s="193"/>
      <c r="W358" s="193"/>
      <c r="X358" s="193"/>
      <c r="Y358" s="193"/>
    </row>
    <row r="359" spans="1:25" s="51" customFormat="1" x14ac:dyDescent="0.25">
      <c r="A359" s="193"/>
      <c r="B359" s="193"/>
      <c r="C359" s="193"/>
      <c r="D359" s="193"/>
      <c r="E359" s="193"/>
      <c r="F359" s="193"/>
      <c r="G359" s="193"/>
      <c r="H359" s="193"/>
      <c r="I359" s="193"/>
      <c r="J359" s="193"/>
      <c r="K359" s="193"/>
      <c r="L359" s="193"/>
      <c r="M359" s="193"/>
      <c r="N359" s="193"/>
      <c r="O359" s="193"/>
      <c r="P359" s="193"/>
      <c r="Q359" s="193"/>
      <c r="R359" s="193"/>
      <c r="S359" s="193"/>
      <c r="T359" s="193"/>
      <c r="U359" s="193"/>
      <c r="V359" s="193"/>
      <c r="W359" s="193"/>
      <c r="X359" s="193"/>
      <c r="Y359" s="193"/>
    </row>
    <row r="360" spans="1:25" s="51" customFormat="1" x14ac:dyDescent="0.25">
      <c r="A360" s="193"/>
      <c r="B360" s="193"/>
      <c r="C360" s="193"/>
      <c r="D360" s="193"/>
      <c r="E360" s="193"/>
      <c r="F360" s="193"/>
      <c r="G360" s="193"/>
      <c r="H360" s="193"/>
      <c r="I360" s="193"/>
      <c r="J360" s="193"/>
      <c r="K360" s="193"/>
      <c r="L360" s="193"/>
      <c r="M360" s="193"/>
      <c r="N360" s="193"/>
      <c r="O360" s="193"/>
      <c r="P360" s="193"/>
      <c r="Q360" s="193"/>
      <c r="R360" s="193"/>
      <c r="S360" s="193"/>
      <c r="T360" s="193"/>
      <c r="U360" s="193"/>
      <c r="V360" s="193"/>
      <c r="W360" s="193"/>
      <c r="X360" s="193"/>
      <c r="Y360" s="193"/>
    </row>
    <row r="361" spans="1:25" s="51" customFormat="1" x14ac:dyDescent="0.25">
      <c r="A361" s="193"/>
      <c r="B361" s="193"/>
      <c r="C361" s="193"/>
      <c r="D361" s="193"/>
      <c r="E361" s="193"/>
      <c r="F361" s="193"/>
      <c r="G361" s="193"/>
      <c r="H361" s="193"/>
      <c r="I361" s="193"/>
      <c r="J361" s="193"/>
      <c r="K361" s="193"/>
      <c r="L361" s="193"/>
      <c r="M361" s="193"/>
      <c r="N361" s="193"/>
      <c r="O361" s="193"/>
      <c r="P361" s="193"/>
      <c r="Q361" s="193"/>
      <c r="R361" s="193"/>
      <c r="S361" s="193"/>
      <c r="T361" s="193"/>
      <c r="U361" s="193"/>
      <c r="V361" s="193"/>
      <c r="W361" s="193"/>
      <c r="X361" s="193"/>
      <c r="Y361" s="193"/>
    </row>
    <row r="362" spans="1:25" s="51" customFormat="1" x14ac:dyDescent="0.25">
      <c r="A362" s="193"/>
      <c r="B362" s="193"/>
      <c r="C362" s="193"/>
      <c r="D362" s="193"/>
      <c r="E362" s="193"/>
      <c r="F362" s="193"/>
      <c r="G362" s="193"/>
      <c r="H362" s="193"/>
      <c r="I362" s="193"/>
      <c r="J362" s="193"/>
      <c r="K362" s="193"/>
      <c r="L362" s="193"/>
      <c r="M362" s="193"/>
      <c r="N362" s="193"/>
      <c r="O362" s="193"/>
      <c r="P362" s="193"/>
      <c r="Q362" s="193"/>
      <c r="R362" s="193"/>
      <c r="S362" s="193"/>
      <c r="T362" s="193"/>
      <c r="U362" s="193"/>
      <c r="V362" s="193"/>
      <c r="W362" s="193"/>
      <c r="X362" s="193"/>
      <c r="Y362" s="193"/>
    </row>
    <row r="363" spans="1:25" s="51" customFormat="1" x14ac:dyDescent="0.25">
      <c r="A363" s="193"/>
      <c r="B363" s="193"/>
      <c r="C363" s="193"/>
      <c r="D363" s="193"/>
      <c r="E363" s="193"/>
      <c r="F363" s="193"/>
      <c r="G363" s="193"/>
      <c r="H363" s="193"/>
      <c r="I363" s="193"/>
      <c r="J363" s="193"/>
      <c r="K363" s="193"/>
      <c r="L363" s="193"/>
      <c r="M363" s="193"/>
      <c r="N363" s="193"/>
      <c r="O363" s="193"/>
      <c r="P363" s="193"/>
      <c r="Q363" s="193"/>
      <c r="R363" s="193"/>
      <c r="S363" s="193"/>
      <c r="T363" s="193"/>
      <c r="U363" s="193"/>
      <c r="V363" s="193"/>
      <c r="W363" s="193"/>
      <c r="X363" s="193"/>
      <c r="Y363" s="193"/>
    </row>
    <row r="364" spans="1:25" x14ac:dyDescent="0.25">
      <c r="A364" s="193"/>
      <c r="B364" s="193"/>
      <c r="C364" s="193"/>
      <c r="D364" s="193"/>
      <c r="E364" s="193"/>
      <c r="F364" s="193"/>
      <c r="G364" s="193"/>
      <c r="H364" s="193"/>
      <c r="I364" s="193"/>
      <c r="J364" s="193"/>
      <c r="K364" s="193"/>
      <c r="L364" s="193"/>
      <c r="M364" s="193"/>
      <c r="N364" s="193"/>
      <c r="O364" s="193"/>
      <c r="P364" s="193"/>
      <c r="Q364" s="193"/>
      <c r="R364" s="193"/>
      <c r="S364" s="193"/>
      <c r="T364" s="193"/>
      <c r="U364" s="193"/>
      <c r="V364" s="193"/>
      <c r="W364" s="193"/>
      <c r="X364" s="193"/>
      <c r="Y364" s="193"/>
    </row>
    <row r="365" spans="1:25" s="51" customFormat="1" x14ac:dyDescent="0.25">
      <c r="A365" s="193"/>
      <c r="B365" s="193"/>
      <c r="C365" s="193"/>
      <c r="D365" s="193"/>
      <c r="E365" s="193"/>
      <c r="F365" s="193"/>
      <c r="G365" s="193"/>
      <c r="H365" s="193"/>
      <c r="I365" s="193"/>
      <c r="J365" s="193"/>
      <c r="K365" s="193"/>
      <c r="L365" s="193"/>
      <c r="M365" s="193"/>
      <c r="N365" s="193"/>
      <c r="O365" s="193"/>
      <c r="P365" s="193"/>
      <c r="Q365" s="193"/>
      <c r="R365" s="193"/>
      <c r="S365" s="193"/>
      <c r="T365" s="193"/>
      <c r="U365" s="193"/>
      <c r="V365" s="193"/>
      <c r="W365" s="193"/>
      <c r="X365" s="193"/>
      <c r="Y365" s="193"/>
    </row>
    <row r="366" spans="1:25" s="51" customFormat="1" x14ac:dyDescent="0.25">
      <c r="A366" s="193"/>
      <c r="B366" s="193"/>
      <c r="C366" s="193"/>
      <c r="D366" s="193"/>
      <c r="E366" s="193"/>
      <c r="F366" s="193"/>
      <c r="G366" s="193"/>
      <c r="H366" s="193"/>
      <c r="I366" s="193"/>
      <c r="J366" s="193"/>
      <c r="K366" s="193"/>
      <c r="L366" s="193"/>
      <c r="M366" s="193"/>
      <c r="N366" s="193"/>
      <c r="O366" s="193"/>
      <c r="P366" s="193"/>
      <c r="Q366" s="193"/>
      <c r="R366" s="193"/>
      <c r="S366" s="193"/>
      <c r="T366" s="193"/>
      <c r="U366" s="193"/>
      <c r="V366" s="193"/>
      <c r="W366" s="193"/>
      <c r="X366" s="193"/>
      <c r="Y366" s="193"/>
    </row>
    <row r="367" spans="1:25" s="51" customFormat="1" x14ac:dyDescent="0.25">
      <c r="A367" s="193"/>
      <c r="B367" s="193"/>
      <c r="C367" s="193"/>
      <c r="D367" s="193"/>
      <c r="E367" s="193"/>
      <c r="F367" s="193"/>
      <c r="G367" s="193"/>
      <c r="H367" s="193"/>
      <c r="I367" s="193"/>
      <c r="J367" s="193"/>
      <c r="K367" s="193"/>
      <c r="L367" s="193"/>
      <c r="M367" s="193"/>
      <c r="N367" s="193"/>
      <c r="O367" s="193"/>
      <c r="P367" s="193"/>
      <c r="Q367" s="193"/>
      <c r="R367" s="193"/>
      <c r="S367" s="193"/>
      <c r="T367" s="193"/>
      <c r="U367" s="193"/>
      <c r="V367" s="193"/>
      <c r="W367" s="193"/>
      <c r="X367" s="193"/>
      <c r="Y367" s="193"/>
    </row>
    <row r="368" spans="1:25" x14ac:dyDescent="0.25">
      <c r="A368" s="193"/>
      <c r="B368" s="193"/>
      <c r="C368" s="193"/>
      <c r="D368" s="193"/>
      <c r="E368" s="193"/>
      <c r="F368" s="193"/>
      <c r="G368" s="193"/>
      <c r="H368" s="193"/>
      <c r="I368" s="193"/>
      <c r="J368" s="193"/>
      <c r="K368" s="193"/>
      <c r="L368" s="193"/>
      <c r="M368" s="193"/>
      <c r="N368" s="193"/>
      <c r="O368" s="193"/>
      <c r="P368" s="193"/>
      <c r="Q368" s="193"/>
      <c r="R368" s="193"/>
      <c r="S368" s="193"/>
      <c r="T368" s="193"/>
      <c r="U368" s="193"/>
      <c r="V368" s="193"/>
      <c r="W368" s="193"/>
      <c r="X368" s="193"/>
      <c r="Y368" s="193"/>
    </row>
    <row r="370" spans="1:41" s="51" customFormat="1" x14ac:dyDescent="0.25">
      <c r="Y370" s="6"/>
    </row>
    <row r="372" spans="1:41" s="51" customFormat="1" x14ac:dyDescent="0.25">
      <c r="Y372" s="6"/>
    </row>
    <row r="375" spans="1:41" ht="15" customHeight="1" x14ac:dyDescent="0.25">
      <c r="A375" s="163" t="s">
        <v>97</v>
      </c>
      <c r="B375" s="163"/>
      <c r="C375" s="163"/>
      <c r="D375" s="163"/>
      <c r="E375" s="163"/>
      <c r="F375" s="163"/>
      <c r="G375" s="163"/>
      <c r="H375" s="163"/>
      <c r="I375" s="163"/>
      <c r="J375" s="163"/>
      <c r="K375" s="163"/>
      <c r="L375" s="163"/>
      <c r="M375" s="163"/>
      <c r="N375" s="163"/>
      <c r="O375" s="163"/>
      <c r="P375" s="163"/>
      <c r="Q375" s="163"/>
      <c r="R375" s="163"/>
      <c r="S375" s="163"/>
      <c r="T375" s="163"/>
      <c r="U375" s="163"/>
    </row>
    <row r="376" spans="1:41" ht="25.5" customHeight="1" x14ac:dyDescent="0.25">
      <c r="A376" s="163"/>
      <c r="B376" s="163"/>
      <c r="C376" s="163"/>
      <c r="D376" s="163"/>
      <c r="E376" s="163"/>
      <c r="F376" s="163"/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  <c r="T376" s="163"/>
      <c r="U376" s="163"/>
    </row>
    <row r="377" spans="1:41" ht="25.5" customHeight="1" thickBot="1" x14ac:dyDescent="0.3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94" t="str">
        <f>CONCATENATE(Arkusz18!C2," - ",Arkusz18!B2," r.")</f>
        <v>01.01.2016 - 31.07.2016 r.</v>
      </c>
      <c r="M377" s="94"/>
      <c r="N377" s="94"/>
      <c r="O377" s="94"/>
      <c r="P377" s="94"/>
      <c r="Q377" s="94"/>
      <c r="R377" s="94"/>
      <c r="S377" s="94"/>
      <c r="T377" s="94"/>
      <c r="U377" s="94"/>
      <c r="V377" s="94"/>
    </row>
    <row r="378" spans="1:41" ht="121.5" customHeight="1" x14ac:dyDescent="0.25">
      <c r="C378" s="204" t="s">
        <v>2</v>
      </c>
      <c r="D378" s="205"/>
      <c r="E378" s="205"/>
      <c r="F378" s="205"/>
      <c r="G378" s="205"/>
      <c r="H378" s="205"/>
      <c r="I378" s="205"/>
      <c r="J378" s="205"/>
      <c r="K378" s="205"/>
      <c r="L378" s="310" t="s">
        <v>85</v>
      </c>
      <c r="M378" s="310"/>
      <c r="N378" s="35" t="s">
        <v>11</v>
      </c>
      <c r="O378" s="35" t="s">
        <v>101</v>
      </c>
      <c r="P378" s="35" t="s">
        <v>90</v>
      </c>
      <c r="Q378" s="35" t="s">
        <v>55</v>
      </c>
      <c r="R378" s="35" t="s">
        <v>40</v>
      </c>
      <c r="S378" s="35" t="s">
        <v>4</v>
      </c>
      <c r="T378" s="35" t="s">
        <v>89</v>
      </c>
      <c r="U378" s="310" t="s">
        <v>84</v>
      </c>
      <c r="V378" s="311"/>
      <c r="AO378" s="51"/>
    </row>
    <row r="379" spans="1:41" x14ac:dyDescent="0.25">
      <c r="C379" s="189" t="s">
        <v>35</v>
      </c>
      <c r="D379" s="190"/>
      <c r="E379" s="190"/>
      <c r="F379" s="190"/>
      <c r="G379" s="190"/>
      <c r="H379" s="190"/>
      <c r="I379" s="190"/>
      <c r="J379" s="190"/>
      <c r="K379" s="190"/>
      <c r="L379" s="113">
        <f>Arkusz13!C2</f>
        <v>2681</v>
      </c>
      <c r="M379" s="113"/>
      <c r="N379" s="48">
        <f>Arkusz13!C18</f>
        <v>339</v>
      </c>
      <c r="O379" s="48">
        <f>Arkusz13!C34</f>
        <v>206</v>
      </c>
      <c r="P379" s="48">
        <f>Arkusz13!C50+97</f>
        <v>221</v>
      </c>
      <c r="Q379" s="48">
        <f>Arkusz13!C66</f>
        <v>39</v>
      </c>
      <c r="R379" s="48">
        <f>Arkusz13!C82</f>
        <v>0</v>
      </c>
      <c r="S379" s="48">
        <f>Arkusz13!C98</f>
        <v>0</v>
      </c>
      <c r="T379" s="48">
        <f>Arkusz13!C114-SUM(N379:S379)</f>
        <v>340</v>
      </c>
      <c r="U379" s="202">
        <f>SUM(N379:T379)</f>
        <v>1145</v>
      </c>
      <c r="V379" s="203"/>
    </row>
    <row r="380" spans="1:41" x14ac:dyDescent="0.25">
      <c r="C380" s="187" t="s">
        <v>36</v>
      </c>
      <c r="D380" s="188"/>
      <c r="E380" s="188"/>
      <c r="F380" s="188"/>
      <c r="G380" s="188"/>
      <c r="H380" s="188"/>
      <c r="I380" s="188"/>
      <c r="J380" s="188"/>
      <c r="K380" s="188"/>
      <c r="L380" s="113">
        <f>Arkusz13!C3</f>
        <v>209</v>
      </c>
      <c r="M380" s="113"/>
      <c r="N380" s="50">
        <f>Arkusz13!C19</f>
        <v>95</v>
      </c>
      <c r="O380" s="50">
        <f>Arkusz13!C35</f>
        <v>20</v>
      </c>
      <c r="P380" s="50">
        <f>Arkusz13!C51</f>
        <v>39</v>
      </c>
      <c r="Q380" s="50">
        <f>Arkusz13!C67</f>
        <v>4</v>
      </c>
      <c r="R380" s="50">
        <f>Arkusz13!C83</f>
        <v>0</v>
      </c>
      <c r="S380" s="50">
        <f>Arkusz13!C99</f>
        <v>0</v>
      </c>
      <c r="T380" s="50">
        <f>Arkusz13!C115-SUM(N380:S380)</f>
        <v>45</v>
      </c>
      <c r="U380" s="202">
        <f t="shared" ref="U380:U394" si="17">SUM(N380:T380)</f>
        <v>203</v>
      </c>
      <c r="V380" s="203"/>
    </row>
    <row r="381" spans="1:41" x14ac:dyDescent="0.25">
      <c r="C381" s="189" t="s">
        <v>37</v>
      </c>
      <c r="D381" s="190"/>
      <c r="E381" s="190"/>
      <c r="F381" s="190"/>
      <c r="G381" s="190"/>
      <c r="H381" s="190"/>
      <c r="I381" s="190"/>
      <c r="J381" s="190"/>
      <c r="K381" s="190"/>
      <c r="L381" s="113">
        <f>Arkusz13!C4</f>
        <v>49</v>
      </c>
      <c r="M381" s="113"/>
      <c r="N381" s="50">
        <f>Arkusz13!C20</f>
        <v>24</v>
      </c>
      <c r="O381" s="50">
        <f>Arkusz13!C36</f>
        <v>3</v>
      </c>
      <c r="P381" s="50">
        <f>Arkusz13!C52+9</f>
        <v>12</v>
      </c>
      <c r="Q381" s="50">
        <f>Arkusz13!C68</f>
        <v>0</v>
      </c>
      <c r="R381" s="50">
        <f>Arkusz13!C84</f>
        <v>0</v>
      </c>
      <c r="S381" s="50">
        <f>Arkusz13!C100</f>
        <v>0</v>
      </c>
      <c r="T381" s="50">
        <f>Arkusz13!C116-SUM(N381:S381)</f>
        <v>12</v>
      </c>
      <c r="U381" s="202">
        <f t="shared" si="17"/>
        <v>51</v>
      </c>
      <c r="V381" s="203"/>
    </row>
    <row r="382" spans="1:41" x14ac:dyDescent="0.25">
      <c r="C382" s="187" t="s">
        <v>38</v>
      </c>
      <c r="D382" s="188"/>
      <c r="E382" s="188"/>
      <c r="F382" s="188"/>
      <c r="G382" s="188"/>
      <c r="H382" s="188"/>
      <c r="I382" s="188"/>
      <c r="J382" s="188"/>
      <c r="K382" s="188"/>
      <c r="L382" s="113">
        <f>Arkusz13!C5</f>
        <v>7</v>
      </c>
      <c r="M382" s="113"/>
      <c r="N382" s="50">
        <f>Arkusz13!C21</f>
        <v>0</v>
      </c>
      <c r="O382" s="50">
        <f>Arkusz13!C37</f>
        <v>0</v>
      </c>
      <c r="P382" s="50">
        <f>Arkusz13!C53</f>
        <v>0</v>
      </c>
      <c r="Q382" s="50">
        <f>Arkusz13!C69</f>
        <v>0</v>
      </c>
      <c r="R382" s="50">
        <f>Arkusz13!C85</f>
        <v>0</v>
      </c>
      <c r="S382" s="50">
        <f>Arkusz13!C101</f>
        <v>0</v>
      </c>
      <c r="T382" s="50">
        <f>Arkusz13!C117-SUM(N382:S382)</f>
        <v>1</v>
      </c>
      <c r="U382" s="202">
        <f t="shared" si="17"/>
        <v>1</v>
      </c>
      <c r="V382" s="203"/>
    </row>
    <row r="383" spans="1:41" x14ac:dyDescent="0.25">
      <c r="C383" s="189" t="s">
        <v>39</v>
      </c>
      <c r="D383" s="190"/>
      <c r="E383" s="190"/>
      <c r="F383" s="190"/>
      <c r="G383" s="190"/>
      <c r="H383" s="190"/>
      <c r="I383" s="190"/>
      <c r="J383" s="190"/>
      <c r="K383" s="190"/>
      <c r="L383" s="113">
        <f>Arkusz13!C6</f>
        <v>0</v>
      </c>
      <c r="M383" s="113"/>
      <c r="N383" s="50">
        <f>Arkusz13!C22</f>
        <v>0</v>
      </c>
      <c r="O383" s="50">
        <f>Arkusz13!C38</f>
        <v>0</v>
      </c>
      <c r="P383" s="50">
        <f>Arkusz13!C54</f>
        <v>0</v>
      </c>
      <c r="Q383" s="50">
        <f>Arkusz13!C70</f>
        <v>0</v>
      </c>
      <c r="R383" s="50">
        <f>Arkusz13!C86</f>
        <v>0</v>
      </c>
      <c r="S383" s="50">
        <f>Arkusz13!C102</f>
        <v>0</v>
      </c>
      <c r="T383" s="50">
        <f>Arkusz13!C118-SUM(N383:S383)</f>
        <v>0</v>
      </c>
      <c r="U383" s="202">
        <f t="shared" si="17"/>
        <v>0</v>
      </c>
      <c r="V383" s="203"/>
    </row>
    <row r="384" spans="1:41" x14ac:dyDescent="0.25">
      <c r="C384" s="187" t="s">
        <v>47</v>
      </c>
      <c r="D384" s="188"/>
      <c r="E384" s="188"/>
      <c r="F384" s="188"/>
      <c r="G384" s="188"/>
      <c r="H384" s="188"/>
      <c r="I384" s="188"/>
      <c r="J384" s="188"/>
      <c r="K384" s="188"/>
      <c r="L384" s="113">
        <f>Arkusz13!C7</f>
        <v>2</v>
      </c>
      <c r="M384" s="113"/>
      <c r="N384" s="50">
        <f>Arkusz13!C23</f>
        <v>0</v>
      </c>
      <c r="O384" s="50">
        <f>Arkusz13!C39</f>
        <v>0</v>
      </c>
      <c r="P384" s="50">
        <f>Arkusz13!C55</f>
        <v>0</v>
      </c>
      <c r="Q384" s="50">
        <f>Arkusz13!C71</f>
        <v>0</v>
      </c>
      <c r="R384" s="50">
        <f>Arkusz13!C87</f>
        <v>0</v>
      </c>
      <c r="S384" s="50">
        <f>Arkusz13!C103</f>
        <v>0</v>
      </c>
      <c r="T384" s="50">
        <f>Arkusz13!C119-SUM(N384:S384)</f>
        <v>0</v>
      </c>
      <c r="U384" s="202">
        <f t="shared" si="17"/>
        <v>0</v>
      </c>
      <c r="V384" s="203"/>
    </row>
    <row r="385" spans="1:41" x14ac:dyDescent="0.25">
      <c r="C385" s="189" t="s">
        <v>48</v>
      </c>
      <c r="D385" s="190"/>
      <c r="E385" s="190"/>
      <c r="F385" s="190"/>
      <c r="G385" s="190"/>
      <c r="H385" s="190"/>
      <c r="I385" s="190"/>
      <c r="J385" s="190"/>
      <c r="K385" s="190"/>
      <c r="L385" s="113">
        <f>Arkusz13!C8</f>
        <v>0</v>
      </c>
      <c r="M385" s="113"/>
      <c r="N385" s="50">
        <f>Arkusz13!C24</f>
        <v>0</v>
      </c>
      <c r="O385" s="50">
        <f>Arkusz13!C40</f>
        <v>0</v>
      </c>
      <c r="P385" s="50">
        <f>Arkusz13!C56</f>
        <v>0</v>
      </c>
      <c r="Q385" s="50">
        <f>Arkusz13!C72</f>
        <v>0</v>
      </c>
      <c r="R385" s="50">
        <f>Arkusz13!C88</f>
        <v>0</v>
      </c>
      <c r="S385" s="50">
        <f>Arkusz13!C104</f>
        <v>0</v>
      </c>
      <c r="T385" s="50">
        <f>Arkusz13!C120-SUM(N385:S385)</f>
        <v>0</v>
      </c>
      <c r="U385" s="202">
        <f t="shared" si="17"/>
        <v>0</v>
      </c>
      <c r="V385" s="203"/>
    </row>
    <row r="386" spans="1:41" x14ac:dyDescent="0.25">
      <c r="C386" s="187" t="s">
        <v>4</v>
      </c>
      <c r="D386" s="188"/>
      <c r="E386" s="188"/>
      <c r="F386" s="188"/>
      <c r="G386" s="188"/>
      <c r="H386" s="188"/>
      <c r="I386" s="188"/>
      <c r="J386" s="188"/>
      <c r="K386" s="188"/>
      <c r="L386" s="113">
        <f>Arkusz13!C9</f>
        <v>0</v>
      </c>
      <c r="M386" s="113"/>
      <c r="N386" s="50">
        <f>Arkusz13!C25</f>
        <v>0</v>
      </c>
      <c r="O386" s="50">
        <f>Arkusz13!C41</f>
        <v>0</v>
      </c>
      <c r="P386" s="50">
        <f>Arkusz13!C57</f>
        <v>0</v>
      </c>
      <c r="Q386" s="50">
        <f>Arkusz13!C73</f>
        <v>0</v>
      </c>
      <c r="R386" s="50">
        <f>Arkusz13!C89</f>
        <v>0</v>
      </c>
      <c r="S386" s="50">
        <f>Arkusz13!C105</f>
        <v>0</v>
      </c>
      <c r="T386" s="50">
        <f>Arkusz13!C121-SUM(N386:S386)</f>
        <v>0</v>
      </c>
      <c r="U386" s="202">
        <f t="shared" si="17"/>
        <v>0</v>
      </c>
      <c r="V386" s="203"/>
    </row>
    <row r="387" spans="1:41" x14ac:dyDescent="0.25">
      <c r="C387" s="189" t="s">
        <v>40</v>
      </c>
      <c r="D387" s="190"/>
      <c r="E387" s="190"/>
      <c r="F387" s="190"/>
      <c r="G387" s="190"/>
      <c r="H387" s="190"/>
      <c r="I387" s="190"/>
      <c r="J387" s="190"/>
      <c r="K387" s="190"/>
      <c r="L387" s="113">
        <f>Arkusz13!C10</f>
        <v>4</v>
      </c>
      <c r="M387" s="113"/>
      <c r="N387" s="50">
        <f>Arkusz13!C26</f>
        <v>0</v>
      </c>
      <c r="O387" s="50">
        <f>Arkusz13!C42</f>
        <v>0</v>
      </c>
      <c r="P387" s="50">
        <f>Arkusz13!C58</f>
        <v>0</v>
      </c>
      <c r="Q387" s="50">
        <f>Arkusz13!C74</f>
        <v>0</v>
      </c>
      <c r="R387" s="50">
        <f>Arkusz13!C90</f>
        <v>0</v>
      </c>
      <c r="S387" s="50">
        <f>Arkusz13!C106</f>
        <v>0</v>
      </c>
      <c r="T387" s="50">
        <f>Arkusz13!C122-SUM(N387:S387)</f>
        <v>0</v>
      </c>
      <c r="U387" s="202">
        <f t="shared" si="17"/>
        <v>0</v>
      </c>
      <c r="V387" s="203"/>
    </row>
    <row r="388" spans="1:41" x14ac:dyDescent="0.25">
      <c r="C388" s="187" t="s">
        <v>41</v>
      </c>
      <c r="D388" s="188"/>
      <c r="E388" s="188"/>
      <c r="F388" s="188"/>
      <c r="G388" s="188"/>
      <c r="H388" s="188"/>
      <c r="I388" s="188"/>
      <c r="J388" s="188"/>
      <c r="K388" s="188"/>
      <c r="L388" s="113">
        <f>Arkusz13!C11</f>
        <v>2</v>
      </c>
      <c r="M388" s="113"/>
      <c r="N388" s="50">
        <f>Arkusz13!C27</f>
        <v>3</v>
      </c>
      <c r="O388" s="50">
        <f>Arkusz13!C43</f>
        <v>0</v>
      </c>
      <c r="P388" s="50">
        <f>Arkusz13!C59+1</f>
        <v>2</v>
      </c>
      <c r="Q388" s="50">
        <f>Arkusz13!C75</f>
        <v>0</v>
      </c>
      <c r="R388" s="50">
        <f>Arkusz13!C91</f>
        <v>0</v>
      </c>
      <c r="S388" s="50">
        <f>Arkusz13!C107</f>
        <v>0</v>
      </c>
      <c r="T388" s="50">
        <f>Arkusz13!C123-SUM(N388:S388)</f>
        <v>6</v>
      </c>
      <c r="U388" s="202">
        <f t="shared" si="17"/>
        <v>11</v>
      </c>
      <c r="V388" s="203"/>
    </row>
    <row r="389" spans="1:41" x14ac:dyDescent="0.25">
      <c r="C389" s="189" t="s">
        <v>42</v>
      </c>
      <c r="D389" s="190"/>
      <c r="E389" s="190"/>
      <c r="F389" s="190"/>
      <c r="G389" s="190"/>
      <c r="H389" s="190"/>
      <c r="I389" s="190"/>
      <c r="J389" s="190"/>
      <c r="K389" s="190"/>
      <c r="L389" s="113">
        <f>Arkusz13!C12</f>
        <v>681</v>
      </c>
      <c r="M389" s="113"/>
      <c r="N389" s="50">
        <f>Arkusz13!C28</f>
        <v>230</v>
      </c>
      <c r="O389" s="50">
        <f>Arkusz13!C44</f>
        <v>18</v>
      </c>
      <c r="P389" s="50">
        <f>Arkusz13!C60+121</f>
        <v>122</v>
      </c>
      <c r="Q389" s="50">
        <f>Arkusz13!C76</f>
        <v>53</v>
      </c>
      <c r="R389" s="50">
        <f>Arkusz13!C92</f>
        <v>18</v>
      </c>
      <c r="S389" s="50">
        <f>Arkusz13!C108</f>
        <v>0</v>
      </c>
      <c r="T389" s="50">
        <f>Arkusz13!C124-SUM(N389:S389)</f>
        <v>173</v>
      </c>
      <c r="U389" s="202">
        <f t="shared" si="17"/>
        <v>614</v>
      </c>
      <c r="V389" s="203"/>
    </row>
    <row r="390" spans="1:41" x14ac:dyDescent="0.25">
      <c r="C390" s="187" t="s">
        <v>43</v>
      </c>
      <c r="D390" s="188"/>
      <c r="E390" s="188"/>
      <c r="F390" s="188"/>
      <c r="G390" s="188"/>
      <c r="H390" s="188"/>
      <c r="I390" s="188"/>
      <c r="J390" s="188"/>
      <c r="K390" s="188"/>
      <c r="L390" s="113">
        <f>Arkusz13!C13</f>
        <v>0</v>
      </c>
      <c r="M390" s="113"/>
      <c r="N390" s="50">
        <f>Arkusz13!C29</f>
        <v>0</v>
      </c>
      <c r="O390" s="50">
        <f>Arkusz13!C45</f>
        <v>0</v>
      </c>
      <c r="P390" s="50">
        <f>Arkusz13!C61</f>
        <v>0</v>
      </c>
      <c r="Q390" s="50">
        <f>Arkusz13!C77</f>
        <v>0</v>
      </c>
      <c r="R390" s="50">
        <f>Arkusz13!C93</f>
        <v>0</v>
      </c>
      <c r="S390" s="50">
        <f>Arkusz13!C109</f>
        <v>0</v>
      </c>
      <c r="T390" s="50">
        <f>Arkusz13!C125-SUM(N390:S390)+33</f>
        <v>33</v>
      </c>
      <c r="U390" s="202">
        <f t="shared" si="17"/>
        <v>33</v>
      </c>
      <c r="V390" s="203"/>
    </row>
    <row r="391" spans="1:41" x14ac:dyDescent="0.25">
      <c r="C391" s="189" t="s">
        <v>10</v>
      </c>
      <c r="D391" s="190"/>
      <c r="E391" s="190"/>
      <c r="F391" s="190"/>
      <c r="G391" s="190"/>
      <c r="H391" s="190"/>
      <c r="I391" s="190"/>
      <c r="J391" s="190"/>
      <c r="K391" s="190"/>
      <c r="L391" s="113">
        <f>Arkusz13!C14</f>
        <v>4</v>
      </c>
      <c r="M391" s="113"/>
      <c r="N391" s="50">
        <f>Arkusz13!C30</f>
        <v>2</v>
      </c>
      <c r="O391" s="50">
        <f>Arkusz13!C46</f>
        <v>0</v>
      </c>
      <c r="P391" s="50">
        <f>Arkusz13!C62</f>
        <v>0</v>
      </c>
      <c r="Q391" s="50">
        <f>Arkusz13!C78</f>
        <v>0</v>
      </c>
      <c r="R391" s="50">
        <f>Arkusz13!C94</f>
        <v>0</v>
      </c>
      <c r="S391" s="50">
        <f>Arkusz13!C110</f>
        <v>0</v>
      </c>
      <c r="T391" s="50">
        <f>Arkusz13!C126-SUM(N391:S391)</f>
        <v>2</v>
      </c>
      <c r="U391" s="202">
        <f t="shared" si="17"/>
        <v>4</v>
      </c>
      <c r="V391" s="203"/>
    </row>
    <row r="392" spans="1:41" x14ac:dyDescent="0.25">
      <c r="C392" s="187" t="s">
        <v>44</v>
      </c>
      <c r="D392" s="188"/>
      <c r="E392" s="188"/>
      <c r="F392" s="188"/>
      <c r="G392" s="188"/>
      <c r="H392" s="188"/>
      <c r="I392" s="188"/>
      <c r="J392" s="188"/>
      <c r="K392" s="188"/>
      <c r="L392" s="113">
        <f>Arkusz13!C15</f>
        <v>3</v>
      </c>
      <c r="M392" s="113"/>
      <c r="N392" s="50">
        <f>Arkusz13!C31</f>
        <v>2</v>
      </c>
      <c r="O392" s="50">
        <f>Arkusz13!C47</f>
        <v>2</v>
      </c>
      <c r="P392" s="50">
        <f>Arkusz13!C63</f>
        <v>0</v>
      </c>
      <c r="Q392" s="50">
        <f>Arkusz13!C79</f>
        <v>0</v>
      </c>
      <c r="R392" s="50">
        <f>Arkusz13!C95</f>
        <v>0</v>
      </c>
      <c r="S392" s="50">
        <f>Arkusz13!C111</f>
        <v>0</v>
      </c>
      <c r="T392" s="50">
        <f>Arkusz13!C127-SUM(N392:S392)</f>
        <v>0</v>
      </c>
      <c r="U392" s="202">
        <f t="shared" si="17"/>
        <v>4</v>
      </c>
      <c r="V392" s="203"/>
    </row>
    <row r="393" spans="1:41" x14ac:dyDescent="0.25">
      <c r="C393" s="189" t="s">
        <v>45</v>
      </c>
      <c r="D393" s="190"/>
      <c r="E393" s="190"/>
      <c r="F393" s="190"/>
      <c r="G393" s="190"/>
      <c r="H393" s="190"/>
      <c r="I393" s="190"/>
      <c r="J393" s="190"/>
      <c r="K393" s="190"/>
      <c r="L393" s="113">
        <f>Arkusz13!C16</f>
        <v>1</v>
      </c>
      <c r="M393" s="113"/>
      <c r="N393" s="50">
        <f>Arkusz13!C32</f>
        <v>0</v>
      </c>
      <c r="O393" s="50">
        <f>Arkusz13!C48</f>
        <v>1</v>
      </c>
      <c r="P393" s="50">
        <f>Arkusz13!C64</f>
        <v>1</v>
      </c>
      <c r="Q393" s="50">
        <f>Arkusz13!C80</f>
        <v>0</v>
      </c>
      <c r="R393" s="50">
        <f>Arkusz13!C96</f>
        <v>0</v>
      </c>
      <c r="S393" s="50">
        <f>Arkusz13!C112</f>
        <v>0</v>
      </c>
      <c r="T393" s="50">
        <f>Arkusz13!C128-SUM(N393:S393)</f>
        <v>0</v>
      </c>
      <c r="U393" s="202">
        <f t="shared" si="17"/>
        <v>2</v>
      </c>
      <c r="V393" s="203"/>
    </row>
    <row r="394" spans="1:41" ht="15.75" thickBot="1" x14ac:dyDescent="0.3">
      <c r="C394" s="194" t="s">
        <v>46</v>
      </c>
      <c r="D394" s="195"/>
      <c r="E394" s="195"/>
      <c r="F394" s="195"/>
      <c r="G394" s="195"/>
      <c r="H394" s="195"/>
      <c r="I394" s="195"/>
      <c r="J394" s="195"/>
      <c r="K394" s="195"/>
      <c r="L394" s="113">
        <f>Arkusz13!C17</f>
        <v>1</v>
      </c>
      <c r="M394" s="113"/>
      <c r="N394" s="50">
        <f>Arkusz13!C33</f>
        <v>3</v>
      </c>
      <c r="O394" s="50">
        <f>Arkusz13!C49</f>
        <v>0</v>
      </c>
      <c r="P394" s="50">
        <f>Arkusz13!C65</f>
        <v>0</v>
      </c>
      <c r="Q394" s="50">
        <f>Arkusz13!C81</f>
        <v>0</v>
      </c>
      <c r="R394" s="50">
        <f>Arkusz13!C97</f>
        <v>0</v>
      </c>
      <c r="S394" s="50">
        <f>Arkusz13!C113</f>
        <v>0</v>
      </c>
      <c r="T394" s="50">
        <f>Arkusz13!C129-SUM(N394:S394)</f>
        <v>2</v>
      </c>
      <c r="U394" s="202">
        <f t="shared" si="17"/>
        <v>5</v>
      </c>
      <c r="V394" s="203"/>
    </row>
    <row r="395" spans="1:41" ht="15.75" thickBot="1" x14ac:dyDescent="0.3">
      <c r="C395" s="307" t="s">
        <v>1</v>
      </c>
      <c r="D395" s="308"/>
      <c r="E395" s="308"/>
      <c r="F395" s="308"/>
      <c r="G395" s="308"/>
      <c r="H395" s="308"/>
      <c r="I395" s="308"/>
      <c r="J395" s="308"/>
      <c r="K395" s="308"/>
      <c r="L395" s="281">
        <f>SUM(L379:L394)</f>
        <v>3644</v>
      </c>
      <c r="M395" s="281"/>
      <c r="N395" s="49">
        <f t="shared" ref="N395:U395" si="18">SUM(N379:N394)</f>
        <v>698</v>
      </c>
      <c r="O395" s="49">
        <f t="shared" si="18"/>
        <v>250</v>
      </c>
      <c r="P395" s="49">
        <f t="shared" si="18"/>
        <v>397</v>
      </c>
      <c r="Q395" s="49">
        <f t="shared" si="18"/>
        <v>96</v>
      </c>
      <c r="R395" s="49">
        <f t="shared" si="18"/>
        <v>18</v>
      </c>
      <c r="S395" s="49">
        <f t="shared" si="18"/>
        <v>0</v>
      </c>
      <c r="T395" s="49">
        <f t="shared" si="18"/>
        <v>614</v>
      </c>
      <c r="U395" s="281">
        <f t="shared" si="18"/>
        <v>2073</v>
      </c>
      <c r="V395" s="309"/>
    </row>
    <row r="396" spans="1:41" x14ac:dyDescent="0.25">
      <c r="A396" s="58"/>
      <c r="B396" s="58"/>
      <c r="C396" s="58"/>
      <c r="D396" s="58"/>
      <c r="E396" s="58"/>
      <c r="F396" s="58"/>
      <c r="G396" s="58"/>
      <c r="H396" s="58"/>
      <c r="I396" s="58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</row>
    <row r="397" spans="1:41" s="51" customFormat="1" x14ac:dyDescent="0.25">
      <c r="A397" s="58"/>
      <c r="B397" s="58"/>
      <c r="C397" s="58"/>
      <c r="D397" s="58"/>
      <c r="E397" s="58"/>
      <c r="F397" s="58"/>
      <c r="G397" s="58"/>
      <c r="H397" s="58"/>
      <c r="I397" s="58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Y397" s="6"/>
      <c r="AO397" s="3"/>
    </row>
    <row r="398" spans="1:41" s="51" customFormat="1" x14ac:dyDescent="0.25">
      <c r="A398" s="58"/>
      <c r="B398" s="58"/>
      <c r="C398" s="58"/>
      <c r="D398" s="58"/>
      <c r="E398" s="58"/>
      <c r="F398" s="58"/>
      <c r="G398" s="58"/>
      <c r="H398" s="58"/>
      <c r="I398" s="58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Y398" s="6"/>
    </row>
    <row r="399" spans="1:41" s="51" customFormat="1" x14ac:dyDescent="0.25">
      <c r="A399" s="58"/>
      <c r="B399" s="58"/>
      <c r="C399" s="58"/>
      <c r="D399" s="58"/>
      <c r="E399" s="58"/>
      <c r="F399" s="58"/>
      <c r="G399" s="58"/>
      <c r="H399" s="58"/>
      <c r="I399" s="58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Y399" s="6"/>
    </row>
    <row r="400" spans="1:41" x14ac:dyDescent="0.25">
      <c r="AO400" s="51"/>
    </row>
    <row r="402" ht="15" customHeight="1" x14ac:dyDescent="0.25"/>
    <row r="423" spans="1:41" ht="20.25" customHeight="1" thickBot="1" x14ac:dyDescent="0.3"/>
    <row r="424" spans="1:41" ht="21.75" customHeight="1" x14ac:dyDescent="0.25">
      <c r="D424" s="279" t="s">
        <v>2</v>
      </c>
      <c r="E424" s="280"/>
      <c r="F424" s="280"/>
      <c r="G424" s="280"/>
      <c r="H424" s="280"/>
      <c r="I424" s="280"/>
      <c r="J424" s="280"/>
      <c r="K424" s="280"/>
      <c r="L424" s="280" t="s">
        <v>3</v>
      </c>
      <c r="M424" s="280"/>
      <c r="N424" s="112" t="s">
        <v>92</v>
      </c>
      <c r="O424" s="112"/>
      <c r="P424" s="112"/>
      <c r="Q424" s="196" t="s">
        <v>93</v>
      </c>
      <c r="R424" s="197"/>
      <c r="S424" s="198"/>
    </row>
    <row r="425" spans="1:41" ht="15.75" thickBot="1" x14ac:dyDescent="0.3">
      <c r="D425" s="277" t="s">
        <v>91</v>
      </c>
      <c r="E425" s="278"/>
      <c r="F425" s="278"/>
      <c r="G425" s="278"/>
      <c r="H425" s="278"/>
      <c r="I425" s="278"/>
      <c r="J425" s="278"/>
      <c r="K425" s="278"/>
      <c r="L425" s="191">
        <f>Arkusz14!B2</f>
        <v>64</v>
      </c>
      <c r="M425" s="191"/>
      <c r="N425" s="191">
        <f>Arkusz14!B3</f>
        <v>32</v>
      </c>
      <c r="O425" s="191"/>
      <c r="P425" s="191"/>
      <c r="Q425" s="199">
        <f>Arkusz14!B4</f>
        <v>3</v>
      </c>
      <c r="R425" s="200"/>
      <c r="S425" s="201"/>
    </row>
    <row r="426" spans="1:41" x14ac:dyDescent="0.25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</row>
    <row r="427" spans="1:41" x14ac:dyDescent="0.25">
      <c r="A427" s="192" t="s">
        <v>167</v>
      </c>
      <c r="B427" s="193"/>
      <c r="C427" s="193"/>
      <c r="D427" s="193"/>
      <c r="E427" s="193"/>
      <c r="F427" s="193"/>
      <c r="G427" s="193"/>
      <c r="H427" s="193"/>
      <c r="I427" s="193"/>
      <c r="J427" s="193"/>
      <c r="K427" s="193"/>
      <c r="L427" s="193"/>
      <c r="M427" s="193"/>
      <c r="N427" s="193"/>
      <c r="O427" s="193"/>
      <c r="P427" s="193"/>
      <c r="Q427" s="193"/>
      <c r="R427" s="193"/>
      <c r="S427" s="193"/>
      <c r="T427" s="193"/>
      <c r="U427" s="193"/>
      <c r="V427" s="193"/>
      <c r="W427" s="193"/>
      <c r="X427" s="193"/>
      <c r="Y427" s="193"/>
    </row>
    <row r="428" spans="1:41" x14ac:dyDescent="0.25">
      <c r="A428" s="193"/>
      <c r="B428" s="193"/>
      <c r="C428" s="193"/>
      <c r="D428" s="193"/>
      <c r="E428" s="193"/>
      <c r="F428" s="193"/>
      <c r="G428" s="193"/>
      <c r="H428" s="193"/>
      <c r="I428" s="193"/>
      <c r="J428" s="193"/>
      <c r="K428" s="193"/>
      <c r="L428" s="193"/>
      <c r="M428" s="193"/>
      <c r="N428" s="193"/>
      <c r="O428" s="193"/>
      <c r="P428" s="193"/>
      <c r="Q428" s="193"/>
      <c r="R428" s="193"/>
      <c r="S428" s="193"/>
      <c r="T428" s="193"/>
      <c r="U428" s="193"/>
      <c r="V428" s="193"/>
      <c r="W428" s="193"/>
      <c r="X428" s="193"/>
      <c r="Y428" s="193"/>
    </row>
    <row r="429" spans="1:41" s="51" customFormat="1" x14ac:dyDescent="0.25">
      <c r="A429" s="193"/>
      <c r="B429" s="193"/>
      <c r="C429" s="193"/>
      <c r="D429" s="193"/>
      <c r="E429" s="193"/>
      <c r="F429" s="193"/>
      <c r="G429" s="193"/>
      <c r="H429" s="193"/>
      <c r="I429" s="193"/>
      <c r="J429" s="193"/>
      <c r="K429" s="193"/>
      <c r="L429" s="193"/>
      <c r="M429" s="193"/>
      <c r="N429" s="193"/>
      <c r="O429" s="193"/>
      <c r="P429" s="193"/>
      <c r="Q429" s="193"/>
      <c r="R429" s="193"/>
      <c r="S429" s="193"/>
      <c r="T429" s="193"/>
      <c r="U429" s="193"/>
      <c r="V429" s="193"/>
      <c r="W429" s="193"/>
      <c r="X429" s="193"/>
      <c r="Y429" s="193"/>
      <c r="AO429" s="3"/>
    </row>
    <row r="430" spans="1:41" s="51" customFormat="1" x14ac:dyDescent="0.25">
      <c r="A430" s="193"/>
      <c r="B430" s="193"/>
      <c r="C430" s="193"/>
      <c r="D430" s="193"/>
      <c r="E430" s="193"/>
      <c r="F430" s="193"/>
      <c r="G430" s="193"/>
      <c r="H430" s="193"/>
      <c r="I430" s="193"/>
      <c r="J430" s="193"/>
      <c r="K430" s="193"/>
      <c r="L430" s="193"/>
      <c r="M430" s="193"/>
      <c r="N430" s="193"/>
      <c r="O430" s="193"/>
      <c r="P430" s="193"/>
      <c r="Q430" s="193"/>
      <c r="R430" s="193"/>
      <c r="S430" s="193"/>
      <c r="T430" s="193"/>
      <c r="U430" s="193"/>
      <c r="V430" s="193"/>
      <c r="W430" s="193"/>
      <c r="X430" s="193"/>
      <c r="Y430" s="193"/>
    </row>
    <row r="431" spans="1:41" s="51" customFormat="1" x14ac:dyDescent="0.25">
      <c r="A431" s="193"/>
      <c r="B431" s="193"/>
      <c r="C431" s="193"/>
      <c r="D431" s="193"/>
      <c r="E431" s="193"/>
      <c r="F431" s="193"/>
      <c r="G431" s="193"/>
      <c r="H431" s="193"/>
      <c r="I431" s="193"/>
      <c r="J431" s="193"/>
      <c r="K431" s="193"/>
      <c r="L431" s="193"/>
      <c r="M431" s="193"/>
      <c r="N431" s="193"/>
      <c r="O431" s="193"/>
      <c r="P431" s="193"/>
      <c r="Q431" s="193"/>
      <c r="R431" s="193"/>
      <c r="S431" s="193"/>
      <c r="T431" s="193"/>
      <c r="U431" s="193"/>
      <c r="V431" s="193"/>
      <c r="W431" s="193"/>
      <c r="X431" s="193"/>
      <c r="Y431" s="193"/>
    </row>
    <row r="432" spans="1:41" ht="15.75" customHeight="1" x14ac:dyDescent="0.25">
      <c r="A432" s="193"/>
      <c r="B432" s="193"/>
      <c r="C432" s="193"/>
      <c r="D432" s="193"/>
      <c r="E432" s="193"/>
      <c r="F432" s="193"/>
      <c r="G432" s="193"/>
      <c r="H432" s="193"/>
      <c r="I432" s="193"/>
      <c r="J432" s="193"/>
      <c r="K432" s="193"/>
      <c r="L432" s="193"/>
      <c r="M432" s="193"/>
      <c r="N432" s="193"/>
      <c r="O432" s="193"/>
      <c r="P432" s="193"/>
      <c r="Q432" s="193"/>
      <c r="R432" s="193"/>
      <c r="S432" s="193"/>
      <c r="T432" s="193"/>
      <c r="U432" s="193"/>
      <c r="V432" s="193"/>
      <c r="W432" s="193"/>
      <c r="X432" s="193"/>
      <c r="Y432" s="193"/>
      <c r="AO432" s="51"/>
    </row>
    <row r="433" spans="1:41" s="51" customFormat="1" ht="15.75" customHeight="1" x14ac:dyDescent="0.25">
      <c r="A433" s="193"/>
      <c r="B433" s="193"/>
      <c r="C433" s="193"/>
      <c r="D433" s="193"/>
      <c r="E433" s="193"/>
      <c r="F433" s="193"/>
      <c r="G433" s="193"/>
      <c r="H433" s="193"/>
      <c r="I433" s="193"/>
      <c r="J433" s="193"/>
      <c r="K433" s="193"/>
      <c r="L433" s="193"/>
      <c r="M433" s="193"/>
      <c r="N433" s="193"/>
      <c r="O433" s="193"/>
      <c r="P433" s="193"/>
      <c r="Q433" s="193"/>
      <c r="R433" s="193"/>
      <c r="S433" s="193"/>
      <c r="T433" s="193"/>
      <c r="U433" s="193"/>
      <c r="V433" s="193"/>
      <c r="W433" s="193"/>
      <c r="X433" s="193"/>
      <c r="Y433" s="193"/>
      <c r="AO433" s="3"/>
    </row>
    <row r="434" spans="1:41" s="51" customFormat="1" ht="15.75" customHeight="1" x14ac:dyDescent="0.25">
      <c r="A434" s="193"/>
      <c r="B434" s="193"/>
      <c r="C434" s="193"/>
      <c r="D434" s="193"/>
      <c r="E434" s="193"/>
      <c r="F434" s="193"/>
      <c r="G434" s="193"/>
      <c r="H434" s="193"/>
      <c r="I434" s="193"/>
      <c r="J434" s="193"/>
      <c r="K434" s="193"/>
      <c r="L434" s="193"/>
      <c r="M434" s="193"/>
      <c r="N434" s="193"/>
      <c r="O434" s="193"/>
      <c r="P434" s="193"/>
      <c r="Q434" s="193"/>
      <c r="R434" s="193"/>
      <c r="S434" s="193"/>
      <c r="T434" s="193"/>
      <c r="U434" s="193"/>
      <c r="V434" s="193"/>
      <c r="W434" s="193"/>
      <c r="X434" s="193"/>
      <c r="Y434" s="193"/>
    </row>
    <row r="435" spans="1:41" s="51" customFormat="1" ht="15.75" customHeight="1" x14ac:dyDescent="0.25">
      <c r="A435" s="193"/>
      <c r="B435" s="193"/>
      <c r="C435" s="193"/>
      <c r="D435" s="193"/>
      <c r="E435" s="193"/>
      <c r="F435" s="193"/>
      <c r="G435" s="193"/>
      <c r="H435" s="193"/>
      <c r="I435" s="193"/>
      <c r="J435" s="193"/>
      <c r="K435" s="193"/>
      <c r="L435" s="193"/>
      <c r="M435" s="193"/>
      <c r="N435" s="193"/>
      <c r="O435" s="193"/>
      <c r="P435" s="193"/>
      <c r="Q435" s="193"/>
      <c r="R435" s="193"/>
      <c r="S435" s="193"/>
      <c r="T435" s="193"/>
      <c r="U435" s="193"/>
      <c r="V435" s="193"/>
      <c r="W435" s="193"/>
      <c r="X435" s="193"/>
      <c r="Y435" s="193"/>
    </row>
    <row r="436" spans="1:41" s="51" customFormat="1" ht="15.75" customHeight="1" x14ac:dyDescent="0.25">
      <c r="A436" s="193"/>
      <c r="B436" s="193"/>
      <c r="C436" s="193"/>
      <c r="D436" s="193"/>
      <c r="E436" s="193"/>
      <c r="F436" s="193"/>
      <c r="G436" s="193"/>
      <c r="H436" s="193"/>
      <c r="I436" s="193"/>
      <c r="J436" s="193"/>
      <c r="K436" s="193"/>
      <c r="L436" s="193"/>
      <c r="M436" s="193"/>
      <c r="N436" s="193"/>
      <c r="O436" s="193"/>
      <c r="P436" s="193"/>
      <c r="Q436" s="193"/>
      <c r="R436" s="193"/>
      <c r="S436" s="193"/>
      <c r="T436" s="193"/>
      <c r="U436" s="193"/>
      <c r="V436" s="193"/>
      <c r="W436" s="193"/>
      <c r="X436" s="193"/>
      <c r="Y436" s="193"/>
    </row>
    <row r="437" spans="1:41" x14ac:dyDescent="0.25">
      <c r="AO437" s="51"/>
    </row>
    <row r="438" spans="1:41" x14ac:dyDescent="0.25">
      <c r="A438" s="10" t="s">
        <v>30</v>
      </c>
      <c r="B438" s="10"/>
      <c r="C438" s="10"/>
      <c r="D438" s="10"/>
      <c r="E438" s="10"/>
      <c r="F438" s="10"/>
    </row>
    <row r="439" spans="1:41" ht="15.75" thickBot="1" x14ac:dyDescent="0.3"/>
    <row r="440" spans="1:41" x14ac:dyDescent="0.25">
      <c r="D440" s="70" t="s">
        <v>28</v>
      </c>
      <c r="E440" s="71"/>
      <c r="F440" s="71"/>
      <c r="G440" s="71"/>
      <c r="H440" s="71" t="s">
        <v>3</v>
      </c>
      <c r="I440" s="71"/>
      <c r="J440" s="71"/>
      <c r="K440" s="71" t="s">
        <v>22</v>
      </c>
      <c r="L440" s="71"/>
      <c r="M440" s="274"/>
    </row>
    <row r="441" spans="1:41" x14ac:dyDescent="0.25">
      <c r="D441" s="275" t="s">
        <v>19</v>
      </c>
      <c r="E441" s="276"/>
      <c r="F441" s="276"/>
      <c r="G441" s="276"/>
      <c r="H441" s="202">
        <v>85095</v>
      </c>
      <c r="I441" s="202"/>
      <c r="J441" s="202"/>
      <c r="K441" s="202">
        <v>87074</v>
      </c>
      <c r="L441" s="202"/>
      <c r="M441" s="203"/>
    </row>
    <row r="442" spans="1:41" x14ac:dyDescent="0.25">
      <c r="D442" s="288" t="s">
        <v>20</v>
      </c>
      <c r="E442" s="289"/>
      <c r="F442" s="289"/>
      <c r="G442" s="289"/>
      <c r="H442" s="202">
        <v>4834</v>
      </c>
      <c r="I442" s="202"/>
      <c r="J442" s="202"/>
      <c r="K442" s="202">
        <v>6149</v>
      </c>
      <c r="L442" s="202"/>
      <c r="M442" s="203"/>
    </row>
    <row r="443" spans="1:41" ht="15.75" thickBot="1" x14ac:dyDescent="0.3">
      <c r="D443" s="301" t="s">
        <v>21</v>
      </c>
      <c r="E443" s="302"/>
      <c r="F443" s="302"/>
      <c r="G443" s="302"/>
      <c r="H443" s="202">
        <v>1218</v>
      </c>
      <c r="I443" s="202"/>
      <c r="J443" s="202"/>
      <c r="K443" s="202">
        <v>1157</v>
      </c>
      <c r="L443" s="202"/>
      <c r="M443" s="203"/>
    </row>
    <row r="444" spans="1:41" ht="15.75" thickBot="1" x14ac:dyDescent="0.3">
      <c r="D444" s="291" t="s">
        <v>1</v>
      </c>
      <c r="E444" s="292"/>
      <c r="F444" s="292"/>
      <c r="G444" s="292"/>
      <c r="H444" s="115">
        <f>SUM(H441:J443)</f>
        <v>91147</v>
      </c>
      <c r="I444" s="115"/>
      <c r="J444" s="115"/>
      <c r="K444" s="115">
        <f>SUM(K441:M443)</f>
        <v>94380</v>
      </c>
      <c r="L444" s="115"/>
      <c r="M444" s="116"/>
    </row>
    <row r="445" spans="1:41" x14ac:dyDescent="0.25">
      <c r="D445" s="36"/>
      <c r="E445" s="36"/>
      <c r="F445" s="36"/>
      <c r="G445" s="36"/>
      <c r="H445" s="36"/>
      <c r="I445" s="36"/>
      <c r="J445" s="36"/>
      <c r="K445" s="36"/>
      <c r="L445" s="36"/>
      <c r="M445" s="36"/>
    </row>
    <row r="446" spans="1:41" s="67" customFormat="1" x14ac:dyDescent="0.25"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Y446" s="6"/>
    </row>
    <row r="447" spans="1:41" s="67" customFormat="1" x14ac:dyDescent="0.25"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Y447" s="6"/>
    </row>
    <row r="448" spans="1:41" s="67" customFormat="1" x14ac:dyDescent="0.25"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Y448" s="6"/>
    </row>
    <row r="449" spans="1:25" s="67" customFormat="1" x14ac:dyDescent="0.25"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Y449" s="6"/>
    </row>
    <row r="450" spans="1:25" s="67" customFormat="1" x14ac:dyDescent="0.25"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Y450" s="6"/>
    </row>
    <row r="451" spans="1:25" s="67" customFormat="1" x14ac:dyDescent="0.25"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Y451" s="6"/>
    </row>
    <row r="452" spans="1:25" s="67" customFormat="1" x14ac:dyDescent="0.25"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Y452" s="6"/>
    </row>
    <row r="453" spans="1:25" s="67" customFormat="1" x14ac:dyDescent="0.25"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Y453" s="6"/>
    </row>
    <row r="455" spans="1:25" x14ac:dyDescent="0.25">
      <c r="A455" s="192" t="s">
        <v>161</v>
      </c>
      <c r="B455" s="192"/>
      <c r="C455" s="192"/>
      <c r="D455" s="192"/>
      <c r="E455" s="192"/>
      <c r="F455" s="192"/>
      <c r="G455" s="192"/>
      <c r="H455" s="192"/>
      <c r="I455" s="192"/>
      <c r="J455" s="192"/>
      <c r="K455" s="192"/>
      <c r="L455" s="192"/>
      <c r="M455" s="192"/>
      <c r="N455" s="192"/>
      <c r="O455" s="192"/>
      <c r="P455" s="192"/>
      <c r="Q455" s="192"/>
      <c r="R455" s="192"/>
      <c r="S455" s="192"/>
      <c r="T455" s="192"/>
      <c r="U455" s="192"/>
      <c r="V455" s="192"/>
      <c r="W455" s="192"/>
      <c r="X455" s="192"/>
      <c r="Y455" s="192"/>
    </row>
    <row r="456" spans="1:25" x14ac:dyDescent="0.25">
      <c r="A456" s="192"/>
      <c r="B456" s="192"/>
      <c r="C456" s="192"/>
      <c r="D456" s="192"/>
      <c r="E456" s="192"/>
      <c r="F456" s="192"/>
      <c r="G456" s="192"/>
      <c r="H456" s="192"/>
      <c r="I456" s="192"/>
      <c r="J456" s="192"/>
      <c r="K456" s="192"/>
      <c r="L456" s="192"/>
      <c r="M456" s="192"/>
      <c r="N456" s="192"/>
      <c r="O456" s="192"/>
      <c r="P456" s="192"/>
      <c r="Q456" s="192"/>
      <c r="R456" s="192"/>
      <c r="S456" s="192"/>
      <c r="T456" s="192"/>
      <c r="U456" s="192"/>
      <c r="V456" s="192"/>
      <c r="W456" s="192"/>
      <c r="X456" s="192"/>
      <c r="Y456" s="192"/>
    </row>
    <row r="457" spans="1:25" x14ac:dyDescent="0.25">
      <c r="A457" s="192"/>
      <c r="B457" s="192"/>
      <c r="C457" s="192"/>
      <c r="D457" s="192"/>
      <c r="E457" s="192"/>
      <c r="F457" s="192"/>
      <c r="G457" s="192"/>
      <c r="H457" s="192"/>
      <c r="I457" s="192"/>
      <c r="J457" s="192"/>
      <c r="K457" s="192"/>
      <c r="L457" s="192"/>
      <c r="M457" s="192"/>
      <c r="N457" s="192"/>
      <c r="O457" s="192"/>
      <c r="P457" s="192"/>
      <c r="Q457" s="192"/>
      <c r="R457" s="192"/>
      <c r="S457" s="192"/>
      <c r="T457" s="192"/>
      <c r="U457" s="192"/>
      <c r="V457" s="192"/>
      <c r="W457" s="192"/>
      <c r="X457" s="192"/>
      <c r="Y457" s="192"/>
    </row>
    <row r="460" spans="1:25" x14ac:dyDescent="0.25">
      <c r="A460" s="10" t="s">
        <v>49</v>
      </c>
      <c r="B460" s="10"/>
      <c r="C460" s="10"/>
      <c r="D460" s="10"/>
      <c r="E460" s="10"/>
      <c r="F460" s="10"/>
      <c r="G460" s="10"/>
      <c r="H460" s="10"/>
      <c r="I460" s="10"/>
      <c r="J460" s="10"/>
    </row>
    <row r="461" spans="1:25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</row>
    <row r="462" spans="1:25" ht="15.75" thickBo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</row>
    <row r="463" spans="1:25" x14ac:dyDescent="0.25">
      <c r="D463" s="293" t="s">
        <v>51</v>
      </c>
      <c r="E463" s="294"/>
      <c r="F463" s="294"/>
      <c r="G463" s="297" t="str">
        <f>CONCATENATE(Arkusz18!A2," - ",Arkusz18!B2," r.")</f>
        <v>01.07.2016 - 31.07.2016 r.</v>
      </c>
      <c r="H463" s="297"/>
      <c r="I463" s="297"/>
      <c r="J463" s="297"/>
      <c r="K463" s="297"/>
      <c r="L463" s="297"/>
      <c r="M463" s="297"/>
      <c r="N463" s="297"/>
      <c r="O463" s="297"/>
      <c r="P463" s="297"/>
      <c r="Q463" s="297"/>
      <c r="R463" s="298"/>
    </row>
    <row r="464" spans="1:25" ht="24" customHeight="1" x14ac:dyDescent="0.25">
      <c r="D464" s="295"/>
      <c r="E464" s="296"/>
      <c r="F464" s="296"/>
      <c r="G464" s="299" t="s">
        <v>67</v>
      </c>
      <c r="H464" s="299"/>
      <c r="I464" s="299"/>
      <c r="J464" s="299" t="s">
        <v>96</v>
      </c>
      <c r="K464" s="299"/>
      <c r="L464" s="299"/>
      <c r="M464" s="299" t="s">
        <v>66</v>
      </c>
      <c r="N464" s="299"/>
      <c r="O464" s="299"/>
      <c r="P464" s="299" t="s">
        <v>95</v>
      </c>
      <c r="Q464" s="299"/>
      <c r="R464" s="300"/>
    </row>
    <row r="465" spans="1:25" ht="15" customHeight="1" x14ac:dyDescent="0.25">
      <c r="D465" s="178" t="s">
        <v>94</v>
      </c>
      <c r="E465" s="179"/>
      <c r="F465" s="179"/>
      <c r="G465" s="290">
        <f>Arkusz16!A2</f>
        <v>2349</v>
      </c>
      <c r="H465" s="290"/>
      <c r="I465" s="290"/>
      <c r="J465" s="290">
        <f>Arkusz16!A3</f>
        <v>1</v>
      </c>
      <c r="K465" s="290"/>
      <c r="L465" s="290"/>
      <c r="M465" s="290">
        <f>Arkusz16!A4</f>
        <v>0</v>
      </c>
      <c r="N465" s="290"/>
      <c r="O465" s="290"/>
      <c r="P465" s="290">
        <f>Arkusz16!A5</f>
        <v>2</v>
      </c>
      <c r="Q465" s="290"/>
      <c r="R465" s="290"/>
    </row>
    <row r="466" spans="1:25" x14ac:dyDescent="0.25">
      <c r="D466" s="172" t="s">
        <v>53</v>
      </c>
      <c r="E466" s="173"/>
      <c r="F466" s="173"/>
      <c r="G466" s="174">
        <f>Arkusz16!A6</f>
        <v>2916</v>
      </c>
      <c r="H466" s="174"/>
      <c r="I466" s="174"/>
      <c r="J466" s="175">
        <f>Arkusz16!A7</f>
        <v>10</v>
      </c>
      <c r="K466" s="176"/>
      <c r="L466" s="177"/>
      <c r="M466" s="175">
        <f>Arkusz16!A8</f>
        <v>0</v>
      </c>
      <c r="N466" s="176"/>
      <c r="O466" s="177"/>
      <c r="P466" s="175">
        <f>Arkusz16!A9</f>
        <v>18</v>
      </c>
      <c r="Q466" s="176"/>
      <c r="R466" s="177"/>
    </row>
    <row r="467" spans="1:25" ht="15.75" thickBot="1" x14ac:dyDescent="0.3">
      <c r="D467" s="304" t="s">
        <v>54</v>
      </c>
      <c r="E467" s="305"/>
      <c r="F467" s="305"/>
      <c r="G467" s="284">
        <f>Arkusz16!A10</f>
        <v>682</v>
      </c>
      <c r="H467" s="284"/>
      <c r="I467" s="284"/>
      <c r="J467" s="284">
        <f>Arkusz16!A11</f>
        <v>1</v>
      </c>
      <c r="K467" s="284"/>
      <c r="L467" s="284"/>
      <c r="M467" s="284">
        <f>Arkusz16!A12</f>
        <v>0</v>
      </c>
      <c r="N467" s="284"/>
      <c r="O467" s="284"/>
      <c r="P467" s="284">
        <f>Arkusz16!A13</f>
        <v>57</v>
      </c>
      <c r="Q467" s="284"/>
      <c r="R467" s="284"/>
    </row>
    <row r="468" spans="1:25" ht="15.75" thickBot="1" x14ac:dyDescent="0.3">
      <c r="D468" s="285" t="s">
        <v>52</v>
      </c>
      <c r="E468" s="286"/>
      <c r="F468" s="286"/>
      <c r="G468" s="287">
        <f>SUM(G465:I467)</f>
        <v>5947</v>
      </c>
      <c r="H468" s="287"/>
      <c r="I468" s="287"/>
      <c r="J468" s="287">
        <f t="shared" ref="J468" si="19">SUM(J465:L467)</f>
        <v>12</v>
      </c>
      <c r="K468" s="287"/>
      <c r="L468" s="287"/>
      <c r="M468" s="287">
        <f t="shared" ref="M468" si="20">SUM(M465:O467)</f>
        <v>0</v>
      </c>
      <c r="N468" s="287"/>
      <c r="O468" s="287"/>
      <c r="P468" s="287">
        <f t="shared" ref="P468" si="21">SUM(P465:R467)</f>
        <v>77</v>
      </c>
      <c r="Q468" s="287"/>
      <c r="R468" s="306"/>
    </row>
    <row r="469" spans="1:25" x14ac:dyDescent="0.25">
      <c r="A469" s="60"/>
      <c r="B469" s="60"/>
      <c r="C469" s="60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6"/>
      <c r="Q469" s="56"/>
    </row>
    <row r="471" spans="1:25" ht="15.75" thickBot="1" x14ac:dyDescent="0.3"/>
    <row r="472" spans="1:25" x14ac:dyDescent="0.25">
      <c r="D472" s="293" t="s">
        <v>51</v>
      </c>
      <c r="E472" s="294"/>
      <c r="F472" s="294"/>
      <c r="G472" s="297" t="str">
        <f>CONCATENATE(Arkusz18!C2," - ",Arkusz18!B2," r.")</f>
        <v>01.01.2016 - 31.07.2016 r.</v>
      </c>
      <c r="H472" s="297"/>
      <c r="I472" s="297"/>
      <c r="J472" s="297"/>
      <c r="K472" s="297"/>
      <c r="L472" s="297"/>
      <c r="M472" s="297"/>
      <c r="N472" s="297"/>
      <c r="O472" s="297"/>
      <c r="P472" s="297"/>
      <c r="Q472" s="297"/>
      <c r="R472" s="298"/>
    </row>
    <row r="473" spans="1:25" ht="23.25" customHeight="1" x14ac:dyDescent="0.25">
      <c r="D473" s="295"/>
      <c r="E473" s="296"/>
      <c r="F473" s="296"/>
      <c r="G473" s="299" t="s">
        <v>67</v>
      </c>
      <c r="H473" s="299"/>
      <c r="I473" s="299"/>
      <c r="J473" s="299" t="s">
        <v>96</v>
      </c>
      <c r="K473" s="299"/>
      <c r="L473" s="299"/>
      <c r="M473" s="299" t="s">
        <v>66</v>
      </c>
      <c r="N473" s="299"/>
      <c r="O473" s="299"/>
      <c r="P473" s="299" t="s">
        <v>95</v>
      </c>
      <c r="Q473" s="299"/>
      <c r="R473" s="300"/>
    </row>
    <row r="474" spans="1:25" x14ac:dyDescent="0.25">
      <c r="D474" s="178" t="s">
        <v>94</v>
      </c>
      <c r="E474" s="179"/>
      <c r="F474" s="179"/>
      <c r="G474" s="290">
        <f>Arkusz17!A2</f>
        <v>32187</v>
      </c>
      <c r="H474" s="290"/>
      <c r="I474" s="290"/>
      <c r="J474" s="290">
        <f>Arkusz17!A3</f>
        <v>8</v>
      </c>
      <c r="K474" s="290"/>
      <c r="L474" s="290"/>
      <c r="M474" s="290">
        <f>Arkusz17!A4</f>
        <v>0</v>
      </c>
      <c r="N474" s="290"/>
      <c r="O474" s="290"/>
      <c r="P474" s="290">
        <f>Arkusz17!A5</f>
        <v>52</v>
      </c>
      <c r="Q474" s="290"/>
      <c r="R474" s="290"/>
    </row>
    <row r="475" spans="1:25" x14ac:dyDescent="0.25">
      <c r="D475" s="172" t="s">
        <v>53</v>
      </c>
      <c r="E475" s="173"/>
      <c r="F475" s="173"/>
      <c r="G475" s="174">
        <f>Arkusz17!A6</f>
        <v>20708</v>
      </c>
      <c r="H475" s="174"/>
      <c r="I475" s="174"/>
      <c r="J475" s="174">
        <f>Arkusz17!A7</f>
        <v>48</v>
      </c>
      <c r="K475" s="174"/>
      <c r="L475" s="174"/>
      <c r="M475" s="174">
        <f>Arkusz17!A8</f>
        <v>0</v>
      </c>
      <c r="N475" s="174"/>
      <c r="O475" s="174"/>
      <c r="P475" s="174">
        <f>Arkusz17!A9</f>
        <v>123</v>
      </c>
      <c r="Q475" s="174"/>
      <c r="R475" s="174"/>
    </row>
    <row r="476" spans="1:25" ht="15.75" thickBot="1" x14ac:dyDescent="0.3">
      <c r="D476" s="304" t="s">
        <v>54</v>
      </c>
      <c r="E476" s="305"/>
      <c r="F476" s="305"/>
      <c r="G476" s="284">
        <f>Arkusz17!A10</f>
        <v>11125</v>
      </c>
      <c r="H476" s="284"/>
      <c r="I476" s="284"/>
      <c r="J476" s="284">
        <f>Arkusz17!A11</f>
        <v>23</v>
      </c>
      <c r="K476" s="284"/>
      <c r="L476" s="284"/>
      <c r="M476" s="284">
        <f>Arkusz17!A12</f>
        <v>0</v>
      </c>
      <c r="N476" s="284"/>
      <c r="O476" s="284"/>
      <c r="P476" s="284">
        <f>Arkusz17!A13</f>
        <v>164</v>
      </c>
      <c r="Q476" s="284"/>
      <c r="R476" s="284"/>
    </row>
    <row r="477" spans="1:25" ht="15.75" thickBot="1" x14ac:dyDescent="0.3">
      <c r="D477" s="285" t="s">
        <v>52</v>
      </c>
      <c r="E477" s="286"/>
      <c r="F477" s="286"/>
      <c r="G477" s="287">
        <f>SUM(G474:I476)</f>
        <v>64020</v>
      </c>
      <c r="H477" s="287"/>
      <c r="I477" s="287"/>
      <c r="J477" s="287">
        <f t="shared" ref="J477" si="22">SUM(J474:L476)</f>
        <v>79</v>
      </c>
      <c r="K477" s="287"/>
      <c r="L477" s="287"/>
      <c r="M477" s="287">
        <f t="shared" ref="M477" si="23">SUM(M474:O476)</f>
        <v>0</v>
      </c>
      <c r="N477" s="287"/>
      <c r="O477" s="287"/>
      <c r="P477" s="287">
        <f t="shared" ref="P477" si="24">SUM(P474:R476)</f>
        <v>339</v>
      </c>
      <c r="Q477" s="287"/>
      <c r="R477" s="306"/>
    </row>
    <row r="480" spans="1:25" x14ac:dyDescent="0.25">
      <c r="A480" s="160" t="s">
        <v>162</v>
      </c>
      <c r="B480" s="160"/>
      <c r="C480" s="160"/>
      <c r="D480" s="160"/>
      <c r="E480" s="160"/>
      <c r="F480" s="160"/>
      <c r="G480" s="160"/>
      <c r="H480" s="160"/>
      <c r="I480" s="160"/>
      <c r="J480" s="160"/>
      <c r="K480" s="160"/>
      <c r="L480" s="160"/>
      <c r="M480" s="160"/>
      <c r="N480" s="160"/>
      <c r="O480" s="160"/>
      <c r="P480" s="160"/>
      <c r="Q480" s="160"/>
      <c r="R480" s="160"/>
      <c r="S480" s="160"/>
      <c r="T480" s="160"/>
      <c r="U480" s="160"/>
      <c r="V480" s="160"/>
      <c r="W480" s="160"/>
      <c r="X480" s="160"/>
      <c r="Y480" s="160"/>
    </row>
    <row r="481" spans="1:25" x14ac:dyDescent="0.25">
      <c r="A481" s="160"/>
      <c r="B481" s="160"/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160"/>
      <c r="O481" s="160"/>
      <c r="P481" s="160"/>
      <c r="Q481" s="160"/>
      <c r="R481" s="160"/>
      <c r="S481" s="160"/>
      <c r="T481" s="160"/>
      <c r="U481" s="160"/>
      <c r="V481" s="160"/>
      <c r="W481" s="160"/>
      <c r="X481" s="160"/>
      <c r="Y481" s="160"/>
    </row>
    <row r="482" spans="1:25" x14ac:dyDescent="0.25">
      <c r="A482" s="160"/>
      <c r="B482" s="160"/>
      <c r="C482" s="160"/>
      <c r="D482" s="160"/>
      <c r="E482" s="160"/>
      <c r="F482" s="160"/>
      <c r="G482" s="160"/>
      <c r="H482" s="160"/>
      <c r="I482" s="160"/>
      <c r="J482" s="160"/>
      <c r="K482" s="160"/>
      <c r="L482" s="160"/>
      <c r="M482" s="160"/>
      <c r="N482" s="160"/>
      <c r="O482" s="160"/>
      <c r="P482" s="160"/>
      <c r="Q482" s="160"/>
      <c r="R482" s="160"/>
      <c r="S482" s="160"/>
      <c r="T482" s="160"/>
      <c r="U482" s="160"/>
      <c r="V482" s="160"/>
      <c r="W482" s="160"/>
      <c r="X482" s="160"/>
      <c r="Y482" s="160"/>
    </row>
    <row r="483" spans="1:25" x14ac:dyDescent="0.25">
      <c r="A483" s="160"/>
      <c r="B483" s="160"/>
      <c r="C483" s="160"/>
      <c r="D483" s="160"/>
      <c r="E483" s="160"/>
      <c r="F483" s="160"/>
      <c r="G483" s="160"/>
      <c r="H483" s="160"/>
      <c r="I483" s="160"/>
      <c r="J483" s="160"/>
      <c r="K483" s="160"/>
      <c r="L483" s="160"/>
      <c r="M483" s="160"/>
      <c r="N483" s="160"/>
      <c r="O483" s="160"/>
      <c r="P483" s="160"/>
      <c r="Q483" s="160"/>
      <c r="R483" s="160"/>
      <c r="S483" s="160"/>
      <c r="T483" s="160"/>
      <c r="U483" s="160"/>
      <c r="V483" s="160"/>
      <c r="W483" s="160"/>
      <c r="X483" s="160"/>
      <c r="Y483" s="160"/>
    </row>
    <row r="484" spans="1:25" x14ac:dyDescent="0.25">
      <c r="A484" s="160"/>
      <c r="B484" s="160"/>
      <c r="C484" s="160"/>
      <c r="D484" s="160"/>
      <c r="E484" s="160"/>
      <c r="F484" s="160"/>
      <c r="G484" s="160"/>
      <c r="H484" s="160"/>
      <c r="I484" s="160"/>
      <c r="J484" s="160"/>
      <c r="K484" s="160"/>
      <c r="L484" s="160"/>
      <c r="M484" s="160"/>
      <c r="N484" s="160"/>
      <c r="O484" s="160"/>
      <c r="P484" s="160"/>
      <c r="Q484" s="160"/>
      <c r="R484" s="160"/>
      <c r="S484" s="160"/>
      <c r="T484" s="160"/>
      <c r="U484" s="160"/>
      <c r="V484" s="160"/>
      <c r="W484" s="160"/>
      <c r="X484" s="160"/>
      <c r="Y484" s="160"/>
    </row>
    <row r="488" spans="1:25" x14ac:dyDescent="0.25">
      <c r="A488" s="37" t="s">
        <v>50</v>
      </c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R488" s="38"/>
      <c r="S488" s="38"/>
      <c r="T488" s="38"/>
    </row>
    <row r="489" spans="1:25" ht="15" customHeight="1" x14ac:dyDescent="0.25">
      <c r="P489" s="39"/>
      <c r="Q489" s="39"/>
      <c r="R489" s="38"/>
      <c r="S489" s="38"/>
      <c r="T489" s="38"/>
      <c r="U489" s="39"/>
    </row>
    <row r="490" spans="1:25" ht="15" customHeight="1" x14ac:dyDescent="0.25"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5" ht="15" customHeight="1" x14ac:dyDescent="0.25">
      <c r="A491" s="192" t="s">
        <v>163</v>
      </c>
      <c r="B491" s="193"/>
      <c r="C491" s="193"/>
      <c r="D491" s="193"/>
      <c r="E491" s="193"/>
      <c r="F491" s="193"/>
      <c r="G491" s="193"/>
      <c r="H491" s="193"/>
      <c r="I491" s="193"/>
      <c r="J491" s="193"/>
      <c r="K491" s="193"/>
      <c r="L491" s="193"/>
      <c r="M491" s="193"/>
      <c r="N491" s="193"/>
      <c r="O491" s="193"/>
      <c r="P491" s="193"/>
      <c r="Q491" s="193"/>
      <c r="R491" s="193"/>
      <c r="S491" s="193"/>
      <c r="T491" s="193"/>
      <c r="U491" s="193"/>
      <c r="V491" s="193"/>
      <c r="W491" s="193"/>
      <c r="X491" s="193"/>
      <c r="Y491" s="193"/>
    </row>
    <row r="492" spans="1:25" ht="15" customHeight="1" x14ac:dyDescent="0.25">
      <c r="A492" s="193"/>
      <c r="B492" s="193"/>
      <c r="C492" s="193"/>
      <c r="D492" s="193"/>
      <c r="E492" s="193"/>
      <c r="F492" s="193"/>
      <c r="G492" s="193"/>
      <c r="H492" s="193"/>
      <c r="I492" s="193"/>
      <c r="J492" s="193"/>
      <c r="K492" s="193"/>
      <c r="L492" s="193"/>
      <c r="M492" s="193"/>
      <c r="N492" s="193"/>
      <c r="O492" s="193"/>
      <c r="P492" s="193"/>
      <c r="Q492" s="193"/>
      <c r="R492" s="193"/>
      <c r="S492" s="193"/>
      <c r="T492" s="193"/>
      <c r="U492" s="193"/>
      <c r="V492" s="193"/>
      <c r="W492" s="193"/>
      <c r="X492" s="193"/>
      <c r="Y492" s="193"/>
    </row>
    <row r="493" spans="1:25" ht="15" customHeight="1" x14ac:dyDescent="0.25">
      <c r="A493" s="193"/>
      <c r="B493" s="193"/>
      <c r="C493" s="193"/>
      <c r="D493" s="193"/>
      <c r="E493" s="193"/>
      <c r="F493" s="193"/>
      <c r="G493" s="193"/>
      <c r="H493" s="193"/>
      <c r="I493" s="193"/>
      <c r="J493" s="193"/>
      <c r="K493" s="193"/>
      <c r="L493" s="193"/>
      <c r="M493" s="193"/>
      <c r="N493" s="193"/>
      <c r="O493" s="193"/>
      <c r="P493" s="193"/>
      <c r="Q493" s="193"/>
      <c r="R493" s="193"/>
      <c r="S493" s="193"/>
      <c r="T493" s="193"/>
      <c r="U493" s="193"/>
      <c r="V493" s="193"/>
      <c r="W493" s="193"/>
      <c r="X493" s="193"/>
      <c r="Y493" s="193"/>
    </row>
    <row r="494" spans="1:25" ht="15" customHeight="1" x14ac:dyDescent="0.25">
      <c r="A494" s="193"/>
      <c r="B494" s="193"/>
      <c r="C494" s="193"/>
      <c r="D494" s="193"/>
      <c r="E494" s="193"/>
      <c r="F494" s="193"/>
      <c r="G494" s="193"/>
      <c r="H494" s="193"/>
      <c r="I494" s="193"/>
      <c r="J494" s="193"/>
      <c r="K494" s="193"/>
      <c r="L494" s="193"/>
      <c r="M494" s="193"/>
      <c r="N494" s="193"/>
      <c r="O494" s="193"/>
      <c r="P494" s="193"/>
      <c r="Q494" s="193"/>
      <c r="R494" s="193"/>
      <c r="S494" s="193"/>
      <c r="T494" s="193"/>
      <c r="U494" s="193"/>
      <c r="V494" s="193"/>
      <c r="W494" s="193"/>
      <c r="X494" s="193"/>
      <c r="Y494" s="193"/>
    </row>
    <row r="495" spans="1:25" ht="15" customHeight="1" x14ac:dyDescent="0.25">
      <c r="A495" s="193"/>
      <c r="B495" s="193"/>
      <c r="C495" s="193"/>
      <c r="D495" s="193"/>
      <c r="E495" s="193"/>
      <c r="F495" s="193"/>
      <c r="G495" s="193"/>
      <c r="H495" s="193"/>
      <c r="I495" s="193"/>
      <c r="J495" s="193"/>
      <c r="K495" s="193"/>
      <c r="L495" s="193"/>
      <c r="M495" s="193"/>
      <c r="N495" s="193"/>
      <c r="O495" s="193"/>
      <c r="P495" s="193"/>
      <c r="Q495" s="193"/>
      <c r="R495" s="193"/>
      <c r="S495" s="193"/>
      <c r="T495" s="193"/>
      <c r="U495" s="193"/>
      <c r="V495" s="193"/>
      <c r="W495" s="193"/>
      <c r="X495" s="193"/>
      <c r="Y495" s="193"/>
    </row>
    <row r="496" spans="1:25" ht="15" customHeight="1" x14ac:dyDescent="0.25">
      <c r="A496" s="193"/>
      <c r="B496" s="193"/>
      <c r="C496" s="193"/>
      <c r="D496" s="193"/>
      <c r="E496" s="193"/>
      <c r="F496" s="193"/>
      <c r="G496" s="193"/>
      <c r="H496" s="193"/>
      <c r="I496" s="193"/>
      <c r="J496" s="193"/>
      <c r="K496" s="193"/>
      <c r="L496" s="193"/>
      <c r="M496" s="193"/>
      <c r="N496" s="193"/>
      <c r="O496" s="193"/>
      <c r="P496" s="193"/>
      <c r="Q496" s="193"/>
      <c r="R496" s="193"/>
      <c r="S496" s="193"/>
      <c r="T496" s="193"/>
      <c r="U496" s="193"/>
      <c r="V496" s="193"/>
      <c r="W496" s="193"/>
      <c r="X496" s="193"/>
      <c r="Y496" s="193"/>
    </row>
    <row r="497" spans="1:25" ht="15" customHeight="1" x14ac:dyDescent="0.25">
      <c r="A497" s="193"/>
      <c r="B497" s="193"/>
      <c r="C497" s="193"/>
      <c r="D497" s="193"/>
      <c r="E497" s="193"/>
      <c r="F497" s="193"/>
      <c r="G497" s="193"/>
      <c r="H497" s="193"/>
      <c r="I497" s="193"/>
      <c r="J497" s="193"/>
      <c r="K497" s="193"/>
      <c r="L497" s="193"/>
      <c r="M497" s="193"/>
      <c r="N497" s="193"/>
      <c r="O497" s="193"/>
      <c r="P497" s="193"/>
      <c r="Q497" s="193"/>
      <c r="R497" s="193"/>
      <c r="S497" s="193"/>
      <c r="T497" s="193"/>
      <c r="U497" s="193"/>
      <c r="V497" s="193"/>
      <c r="W497" s="193"/>
      <c r="X497" s="193"/>
      <c r="Y497" s="193"/>
    </row>
    <row r="498" spans="1:25" ht="15" customHeight="1" x14ac:dyDescent="0.25">
      <c r="A498" s="193"/>
      <c r="B498" s="193"/>
      <c r="C498" s="193"/>
      <c r="D498" s="193"/>
      <c r="E498" s="193"/>
      <c r="F498" s="193"/>
      <c r="G498" s="193"/>
      <c r="H498" s="193"/>
      <c r="I498" s="193"/>
      <c r="J498" s="193"/>
      <c r="K498" s="193"/>
      <c r="L498" s="193"/>
      <c r="M498" s="193"/>
      <c r="N498" s="193"/>
      <c r="O498" s="193"/>
      <c r="P498" s="193"/>
      <c r="Q498" s="193"/>
      <c r="R498" s="193"/>
      <c r="S498" s="193"/>
      <c r="T498" s="193"/>
      <c r="U498" s="193"/>
      <c r="V498" s="193"/>
      <c r="W498" s="193"/>
      <c r="X498" s="193"/>
      <c r="Y498" s="193"/>
    </row>
    <row r="499" spans="1:25" ht="15" customHeight="1" x14ac:dyDescent="0.25">
      <c r="A499" s="193"/>
      <c r="B499" s="193"/>
      <c r="C499" s="193"/>
      <c r="D499" s="193"/>
      <c r="E499" s="193"/>
      <c r="F499" s="193"/>
      <c r="G499" s="193"/>
      <c r="H499" s="193"/>
      <c r="I499" s="193"/>
      <c r="J499" s="193"/>
      <c r="K499" s="193"/>
      <c r="L499" s="193"/>
      <c r="M499" s="193"/>
      <c r="N499" s="193"/>
      <c r="O499" s="193"/>
      <c r="P499" s="193"/>
      <c r="Q499" s="193"/>
      <c r="R499" s="193"/>
      <c r="S499" s="193"/>
      <c r="T499" s="193"/>
      <c r="U499" s="193"/>
      <c r="V499" s="193"/>
      <c r="W499" s="193"/>
      <c r="X499" s="193"/>
      <c r="Y499" s="193"/>
    </row>
    <row r="500" spans="1:25" ht="15" customHeight="1" x14ac:dyDescent="0.25">
      <c r="A500" s="193"/>
      <c r="B500" s="193"/>
      <c r="C500" s="193"/>
      <c r="D500" s="193"/>
      <c r="E500" s="193"/>
      <c r="F500" s="193"/>
      <c r="G500" s="193"/>
      <c r="H500" s="193"/>
      <c r="I500" s="193"/>
      <c r="J500" s="193"/>
      <c r="K500" s="193"/>
      <c r="L500" s="193"/>
      <c r="M500" s="193"/>
      <c r="N500" s="193"/>
      <c r="O500" s="193"/>
      <c r="P500" s="193"/>
      <c r="Q500" s="193"/>
      <c r="R500" s="193"/>
      <c r="S500" s="193"/>
      <c r="T500" s="193"/>
      <c r="U500" s="193"/>
      <c r="V500" s="193"/>
      <c r="W500" s="193"/>
      <c r="X500" s="193"/>
      <c r="Y500" s="193"/>
    </row>
    <row r="501" spans="1:25" ht="15" customHeight="1" x14ac:dyDescent="0.25">
      <c r="A501" s="193"/>
      <c r="B501" s="193"/>
      <c r="C501" s="193"/>
      <c r="D501" s="193"/>
      <c r="E501" s="193"/>
      <c r="F501" s="193"/>
      <c r="G501" s="193"/>
      <c r="H501" s="193"/>
      <c r="I501" s="193"/>
      <c r="J501" s="193"/>
      <c r="K501" s="193"/>
      <c r="L501" s="193"/>
      <c r="M501" s="193"/>
      <c r="N501" s="193"/>
      <c r="O501" s="193"/>
      <c r="P501" s="193"/>
      <c r="Q501" s="193"/>
      <c r="R501" s="193"/>
      <c r="S501" s="193"/>
      <c r="T501" s="193"/>
      <c r="U501" s="193"/>
      <c r="V501" s="193"/>
      <c r="W501" s="193"/>
      <c r="X501" s="193"/>
      <c r="Y501" s="193"/>
    </row>
    <row r="502" spans="1:25" x14ac:dyDescent="0.25">
      <c r="A502" s="193"/>
      <c r="B502" s="193"/>
      <c r="C502" s="193"/>
      <c r="D502" s="193"/>
      <c r="E502" s="193"/>
      <c r="F502" s="193"/>
      <c r="G502" s="193"/>
      <c r="H502" s="193"/>
      <c r="I502" s="193"/>
      <c r="J502" s="193"/>
      <c r="K502" s="193"/>
      <c r="L502" s="193"/>
      <c r="M502" s="193"/>
      <c r="N502" s="193"/>
      <c r="O502" s="193"/>
      <c r="P502" s="193"/>
      <c r="Q502" s="193"/>
      <c r="R502" s="193"/>
      <c r="S502" s="193"/>
      <c r="T502" s="193"/>
      <c r="U502" s="193"/>
      <c r="V502" s="193"/>
      <c r="W502" s="193"/>
      <c r="X502" s="193"/>
      <c r="Y502" s="193"/>
    </row>
    <row r="503" spans="1:25" x14ac:dyDescent="0.25">
      <c r="A503" s="193"/>
      <c r="B503" s="193"/>
      <c r="C503" s="193"/>
      <c r="D503" s="193"/>
      <c r="E503" s="193"/>
      <c r="F503" s="193"/>
      <c r="G503" s="193"/>
      <c r="H503" s="193"/>
      <c r="I503" s="193"/>
      <c r="J503" s="193"/>
      <c r="K503" s="193"/>
      <c r="L503" s="193"/>
      <c r="M503" s="193"/>
      <c r="N503" s="193"/>
      <c r="O503" s="193"/>
      <c r="P503" s="193"/>
      <c r="Q503" s="193"/>
      <c r="R503" s="193"/>
      <c r="S503" s="193"/>
      <c r="T503" s="193"/>
      <c r="U503" s="193"/>
      <c r="V503" s="193"/>
      <c r="W503" s="193"/>
      <c r="X503" s="193"/>
      <c r="Y503" s="193"/>
    </row>
    <row r="504" spans="1:25" x14ac:dyDescent="0.25">
      <c r="A504" s="193"/>
      <c r="B504" s="193"/>
      <c r="C504" s="193"/>
      <c r="D504" s="193"/>
      <c r="E504" s="193"/>
      <c r="F504" s="193"/>
      <c r="G504" s="193"/>
      <c r="H504" s="193"/>
      <c r="I504" s="193"/>
      <c r="J504" s="193"/>
      <c r="K504" s="193"/>
      <c r="L504" s="193"/>
      <c r="M504" s="193"/>
      <c r="N504" s="193"/>
      <c r="O504" s="193"/>
      <c r="P504" s="193"/>
      <c r="Q504" s="193"/>
      <c r="R504" s="193"/>
      <c r="S504" s="193"/>
      <c r="T504" s="193"/>
      <c r="U504" s="193"/>
      <c r="V504" s="193"/>
      <c r="W504" s="193"/>
      <c r="X504" s="193"/>
      <c r="Y504" s="193"/>
    </row>
    <row r="505" spans="1:25" ht="15" customHeight="1" x14ac:dyDescent="0.25">
      <c r="A505" s="193"/>
      <c r="B505" s="193"/>
      <c r="C505" s="193"/>
      <c r="D505" s="193"/>
      <c r="E505" s="193"/>
      <c r="F505" s="193"/>
      <c r="G505" s="193"/>
      <c r="H505" s="193"/>
      <c r="I505" s="193"/>
      <c r="J505" s="193"/>
      <c r="K505" s="193"/>
      <c r="L505" s="193"/>
      <c r="M505" s="193"/>
      <c r="N505" s="193"/>
      <c r="O505" s="193"/>
      <c r="P505" s="193"/>
      <c r="Q505" s="193"/>
      <c r="R505" s="193"/>
      <c r="S505" s="193"/>
      <c r="T505" s="193"/>
      <c r="U505" s="193"/>
      <c r="V505" s="193"/>
      <c r="W505" s="193"/>
      <c r="X505" s="193"/>
      <c r="Y505" s="193"/>
    </row>
    <row r="506" spans="1:25" x14ac:dyDescent="0.25">
      <c r="A506" s="193"/>
      <c r="B506" s="193"/>
      <c r="C506" s="193"/>
      <c r="D506" s="193"/>
      <c r="E506" s="193"/>
      <c r="F506" s="193"/>
      <c r="G506" s="193"/>
      <c r="H506" s="193"/>
      <c r="I506" s="193"/>
      <c r="J506" s="193"/>
      <c r="K506" s="193"/>
      <c r="L506" s="193"/>
      <c r="M506" s="193"/>
      <c r="N506" s="193"/>
      <c r="O506" s="193"/>
      <c r="P506" s="193"/>
      <c r="Q506" s="193"/>
      <c r="R506" s="193"/>
      <c r="S506" s="193"/>
      <c r="T506" s="193"/>
      <c r="U506" s="193"/>
      <c r="V506" s="193"/>
      <c r="W506" s="193"/>
      <c r="X506" s="193"/>
      <c r="Y506" s="193"/>
    </row>
    <row r="507" spans="1:25" x14ac:dyDescent="0.25">
      <c r="A507" s="193"/>
      <c r="B507" s="193"/>
      <c r="C507" s="193"/>
      <c r="D507" s="193"/>
      <c r="E507" s="193"/>
      <c r="F507" s="193"/>
      <c r="G507" s="193"/>
      <c r="H507" s="193"/>
      <c r="I507" s="193"/>
      <c r="J507" s="193"/>
      <c r="K507" s="193"/>
      <c r="L507" s="193"/>
      <c r="M507" s="193"/>
      <c r="N507" s="193"/>
      <c r="O507" s="193"/>
      <c r="P507" s="193"/>
      <c r="Q507" s="193"/>
      <c r="R507" s="193"/>
      <c r="S507" s="193"/>
      <c r="T507" s="193"/>
      <c r="U507" s="193"/>
      <c r="V507" s="193"/>
      <c r="W507" s="193"/>
      <c r="X507" s="193"/>
      <c r="Y507" s="193"/>
    </row>
    <row r="508" spans="1:25" ht="15" customHeight="1" x14ac:dyDescent="0.25">
      <c r="A508" s="193"/>
      <c r="B508" s="193"/>
      <c r="C508" s="193"/>
      <c r="D508" s="193"/>
      <c r="E508" s="193"/>
      <c r="F508" s="193"/>
      <c r="G508" s="193"/>
      <c r="H508" s="193"/>
      <c r="I508" s="193"/>
      <c r="J508" s="193"/>
      <c r="K508" s="193"/>
      <c r="L508" s="193"/>
      <c r="M508" s="193"/>
      <c r="N508" s="193"/>
      <c r="O508" s="193"/>
      <c r="P508" s="193"/>
      <c r="Q508" s="193"/>
      <c r="R508" s="193"/>
      <c r="S508" s="193"/>
      <c r="T508" s="193"/>
      <c r="U508" s="193"/>
      <c r="V508" s="193"/>
      <c r="W508" s="193"/>
      <c r="X508" s="193"/>
      <c r="Y508" s="193"/>
    </row>
    <row r="509" spans="1:25" x14ac:dyDescent="0.25">
      <c r="A509" s="193"/>
      <c r="B509" s="193"/>
      <c r="C509" s="193"/>
      <c r="D509" s="193"/>
      <c r="E509" s="193"/>
      <c r="F509" s="193"/>
      <c r="G509" s="193"/>
      <c r="H509" s="193"/>
      <c r="I509" s="193"/>
      <c r="J509" s="193"/>
      <c r="K509" s="193"/>
      <c r="L509" s="193"/>
      <c r="M509" s="193"/>
      <c r="N509" s="193"/>
      <c r="O509" s="193"/>
      <c r="P509" s="193"/>
      <c r="Q509" s="193"/>
      <c r="R509" s="193"/>
      <c r="S509" s="193"/>
      <c r="T509" s="193"/>
      <c r="U509" s="193"/>
      <c r="V509" s="193"/>
      <c r="W509" s="193"/>
      <c r="X509" s="193"/>
      <c r="Y509" s="193"/>
    </row>
    <row r="510" spans="1:25" x14ac:dyDescent="0.25">
      <c r="A510" s="193"/>
      <c r="B510" s="193"/>
      <c r="C510" s="193"/>
      <c r="D510" s="193"/>
      <c r="E510" s="193"/>
      <c r="F510" s="193"/>
      <c r="G510" s="193"/>
      <c r="H510" s="193"/>
      <c r="I510" s="193"/>
      <c r="J510" s="193"/>
      <c r="K510" s="193"/>
      <c r="L510" s="193"/>
      <c r="M510" s="193"/>
      <c r="N510" s="193"/>
      <c r="O510" s="193"/>
      <c r="P510" s="193"/>
      <c r="Q510" s="193"/>
      <c r="R510" s="193"/>
      <c r="S510" s="193"/>
      <c r="T510" s="193"/>
      <c r="U510" s="193"/>
      <c r="V510" s="193"/>
      <c r="W510" s="193"/>
      <c r="X510" s="193"/>
      <c r="Y510" s="193"/>
    </row>
    <row r="511" spans="1:25" x14ac:dyDescent="0.25">
      <c r="A511" s="193"/>
      <c r="B511" s="193"/>
      <c r="C511" s="193"/>
      <c r="D511" s="193"/>
      <c r="E511" s="193"/>
      <c r="F511" s="193"/>
      <c r="G511" s="193"/>
      <c r="H511" s="193"/>
      <c r="I511" s="193"/>
      <c r="J511" s="193"/>
      <c r="K511" s="193"/>
      <c r="L511" s="193"/>
      <c r="M511" s="193"/>
      <c r="N511" s="193"/>
      <c r="O511" s="193"/>
      <c r="P511" s="193"/>
      <c r="Q511" s="193"/>
      <c r="R511" s="193"/>
      <c r="S511" s="193"/>
      <c r="T511" s="193"/>
      <c r="U511" s="193"/>
      <c r="V511" s="193"/>
      <c r="W511" s="193"/>
      <c r="X511" s="193"/>
      <c r="Y511" s="193"/>
    </row>
    <row r="512" spans="1:25" ht="15" customHeight="1" x14ac:dyDescent="0.25">
      <c r="A512" s="193"/>
      <c r="B512" s="193"/>
      <c r="C512" s="193"/>
      <c r="D512" s="193"/>
      <c r="E512" s="193"/>
      <c r="F512" s="193"/>
      <c r="G512" s="193"/>
      <c r="H512" s="193"/>
      <c r="I512" s="193"/>
      <c r="J512" s="193"/>
      <c r="K512" s="193"/>
      <c r="L512" s="193"/>
      <c r="M512" s="193"/>
      <c r="N512" s="193"/>
      <c r="O512" s="193"/>
      <c r="P512" s="193"/>
      <c r="Q512" s="193"/>
      <c r="R512" s="193"/>
      <c r="S512" s="193"/>
      <c r="T512" s="193"/>
      <c r="U512" s="193"/>
      <c r="V512" s="193"/>
      <c r="W512" s="193"/>
      <c r="X512" s="193"/>
      <c r="Y512" s="193"/>
    </row>
    <row r="513" spans="1:25" x14ac:dyDescent="0.25">
      <c r="A513" s="193"/>
      <c r="B513" s="193"/>
      <c r="C513" s="193"/>
      <c r="D513" s="193"/>
      <c r="E513" s="193"/>
      <c r="F513" s="193"/>
      <c r="G513" s="193"/>
      <c r="H513" s="193"/>
      <c r="I513" s="193"/>
      <c r="J513" s="193"/>
      <c r="K513" s="193"/>
      <c r="L513" s="193"/>
      <c r="M513" s="193"/>
      <c r="N513" s="193"/>
      <c r="O513" s="193"/>
      <c r="P513" s="193"/>
      <c r="Q513" s="193"/>
      <c r="R513" s="193"/>
      <c r="S513" s="193"/>
      <c r="T513" s="193"/>
      <c r="U513" s="193"/>
      <c r="V513" s="193"/>
      <c r="W513" s="193"/>
      <c r="X513" s="193"/>
      <c r="Y513" s="193"/>
    </row>
    <row r="514" spans="1:25" x14ac:dyDescent="0.25">
      <c r="A514" s="193"/>
      <c r="B514" s="193"/>
      <c r="C514" s="193"/>
      <c r="D514" s="193"/>
      <c r="E514" s="193"/>
      <c r="F514" s="193"/>
      <c r="G514" s="193"/>
      <c r="H514" s="193"/>
      <c r="I514" s="193"/>
      <c r="J514" s="193"/>
      <c r="K514" s="193"/>
      <c r="L514" s="193"/>
      <c r="M514" s="193"/>
      <c r="N514" s="193"/>
      <c r="O514" s="193"/>
      <c r="P514" s="193"/>
      <c r="Q514" s="193"/>
      <c r="R514" s="193"/>
      <c r="S514" s="193"/>
      <c r="T514" s="193"/>
      <c r="U514" s="193"/>
      <c r="V514" s="193"/>
      <c r="W514" s="193"/>
      <c r="X514" s="193"/>
      <c r="Y514" s="193"/>
    </row>
    <row r="515" spans="1:25" x14ac:dyDescent="0.25">
      <c r="A515" s="193"/>
      <c r="B515" s="193"/>
      <c r="C515" s="193"/>
      <c r="D515" s="193"/>
      <c r="E515" s="193"/>
      <c r="F515" s="193"/>
      <c r="G515" s="193"/>
      <c r="H515" s="193"/>
      <c r="I515" s="193"/>
      <c r="J515" s="193"/>
      <c r="K515" s="193"/>
      <c r="L515" s="193"/>
      <c r="M515" s="193"/>
      <c r="N515" s="193"/>
      <c r="O515" s="193"/>
      <c r="P515" s="193"/>
      <c r="Q515" s="193"/>
      <c r="R515" s="193"/>
      <c r="S515" s="193"/>
      <c r="T515" s="193"/>
      <c r="U515" s="193"/>
      <c r="V515" s="193"/>
      <c r="W515" s="193"/>
      <c r="X515" s="193"/>
      <c r="Y515" s="193"/>
    </row>
    <row r="516" spans="1:25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</row>
    <row r="517" spans="1:25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</row>
    <row r="518" spans="1:25" x14ac:dyDescent="0.25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</row>
    <row r="519" spans="1:25" x14ac:dyDescent="0.25">
      <c r="R519" s="40"/>
      <c r="S519" s="40"/>
      <c r="T519" s="40"/>
    </row>
    <row r="520" spans="1:25" x14ac:dyDescent="0.25">
      <c r="P520" s="41"/>
      <c r="Q520" s="41"/>
      <c r="R520" s="40"/>
      <c r="S520" s="40"/>
      <c r="T520" s="40"/>
      <c r="U520" s="41"/>
    </row>
    <row r="521" spans="1:25" x14ac:dyDescent="0.25">
      <c r="A521" s="42" t="s">
        <v>164</v>
      </c>
      <c r="B521" s="42"/>
      <c r="C521" s="42"/>
      <c r="D521" s="42"/>
      <c r="E521" s="42"/>
      <c r="F521" s="42"/>
      <c r="G521" s="42"/>
      <c r="H521" s="42"/>
      <c r="I521" s="42"/>
      <c r="N521" s="41"/>
      <c r="O521" s="41"/>
      <c r="P521" s="43"/>
      <c r="Q521" s="43"/>
      <c r="R521" s="40"/>
      <c r="S521" s="40"/>
      <c r="T521" s="40"/>
    </row>
    <row r="522" spans="1:25" ht="15" customHeight="1" x14ac:dyDescent="0.25">
      <c r="A522" s="42" t="s">
        <v>168</v>
      </c>
      <c r="R522" s="40"/>
      <c r="S522" s="40"/>
      <c r="T522" s="40"/>
    </row>
    <row r="523" spans="1:25" x14ac:dyDescent="0.25">
      <c r="R523" s="40"/>
      <c r="S523" s="40"/>
      <c r="T523" s="40"/>
    </row>
    <row r="524" spans="1:25" s="51" customFormat="1" x14ac:dyDescent="0.25">
      <c r="R524" s="53"/>
      <c r="S524" s="53"/>
      <c r="T524" s="53"/>
      <c r="Y524" s="6"/>
    </row>
    <row r="525" spans="1:25" s="51" customFormat="1" x14ac:dyDescent="0.25">
      <c r="R525" s="53"/>
      <c r="S525" s="53"/>
      <c r="T525" s="53"/>
      <c r="Y525" s="6"/>
    </row>
    <row r="526" spans="1:25" s="51" customFormat="1" x14ac:dyDescent="0.25">
      <c r="R526" s="53"/>
      <c r="S526" s="53"/>
      <c r="T526" s="53"/>
      <c r="Y526" s="6"/>
    </row>
    <row r="527" spans="1:25" s="51" customFormat="1" x14ac:dyDescent="0.25">
      <c r="R527" s="53"/>
      <c r="S527" s="53"/>
      <c r="T527" s="53"/>
      <c r="Y527" s="6"/>
    </row>
    <row r="528" spans="1:25" s="51" customFormat="1" x14ac:dyDescent="0.25">
      <c r="R528" s="53"/>
      <c r="S528" s="53"/>
      <c r="T528" s="53"/>
      <c r="Y528" s="6"/>
    </row>
    <row r="529" spans="18:25" s="51" customFormat="1" x14ac:dyDescent="0.25">
      <c r="R529" s="53"/>
      <c r="S529" s="53"/>
      <c r="T529" s="53"/>
      <c r="Y529" s="6"/>
    </row>
    <row r="530" spans="18:25" s="51" customFormat="1" x14ac:dyDescent="0.25">
      <c r="R530" s="53"/>
      <c r="S530" s="53"/>
      <c r="T530" s="53"/>
      <c r="Y530" s="6"/>
    </row>
    <row r="531" spans="18:25" s="51" customFormat="1" x14ac:dyDescent="0.25">
      <c r="R531" s="53"/>
      <c r="S531" s="53"/>
      <c r="T531" s="53"/>
      <c r="Y531" s="6"/>
    </row>
    <row r="532" spans="18:25" s="51" customFormat="1" x14ac:dyDescent="0.25">
      <c r="R532" s="53"/>
      <c r="S532" s="53"/>
      <c r="T532" s="53"/>
      <c r="Y532" s="6"/>
    </row>
    <row r="533" spans="18:25" s="51" customFormat="1" x14ac:dyDescent="0.25">
      <c r="R533" s="53"/>
      <c r="S533" s="53"/>
      <c r="T533" s="53"/>
      <c r="Y533" s="6"/>
    </row>
    <row r="534" spans="18:25" s="51" customFormat="1" x14ac:dyDescent="0.25">
      <c r="R534" s="53"/>
      <c r="S534" s="53"/>
      <c r="T534" s="53"/>
      <c r="Y534" s="6"/>
    </row>
    <row r="535" spans="18:25" s="51" customFormat="1" x14ac:dyDescent="0.25">
      <c r="R535" s="53"/>
      <c r="S535" s="53"/>
      <c r="T535" s="53"/>
      <c r="Y535" s="6"/>
    </row>
    <row r="536" spans="18:25" s="51" customFormat="1" x14ac:dyDescent="0.25">
      <c r="R536" s="53"/>
      <c r="S536" s="53"/>
      <c r="T536" s="53"/>
      <c r="Y536" s="6"/>
    </row>
    <row r="537" spans="18:25" s="51" customFormat="1" x14ac:dyDescent="0.25">
      <c r="R537" s="53"/>
      <c r="S537" s="53"/>
      <c r="T537" s="53"/>
      <c r="Y537" s="6"/>
    </row>
    <row r="538" spans="18:25" s="51" customFormat="1" x14ac:dyDescent="0.25">
      <c r="R538" s="53"/>
      <c r="S538" s="53"/>
      <c r="T538" s="53"/>
      <c r="Y538" s="6"/>
    </row>
    <row r="539" spans="18:25" s="51" customFormat="1" x14ac:dyDescent="0.25">
      <c r="R539" s="53"/>
      <c r="S539" s="53"/>
      <c r="T539" s="53"/>
      <c r="Y539" s="6"/>
    </row>
    <row r="540" spans="18:25" s="51" customFormat="1" x14ac:dyDescent="0.25">
      <c r="R540" s="53"/>
      <c r="S540" s="53"/>
      <c r="T540" s="53"/>
      <c r="Y540" s="6"/>
    </row>
    <row r="541" spans="18:25" s="51" customFormat="1" x14ac:dyDescent="0.25">
      <c r="R541" s="53"/>
      <c r="S541" s="53"/>
      <c r="T541" s="53"/>
      <c r="Y541" s="6"/>
    </row>
    <row r="542" spans="18:25" s="51" customFormat="1" x14ac:dyDescent="0.25">
      <c r="R542" s="53"/>
      <c r="S542" s="53"/>
      <c r="T542" s="53"/>
      <c r="Y542" s="6"/>
    </row>
    <row r="543" spans="18:25" s="51" customFormat="1" x14ac:dyDescent="0.25">
      <c r="R543" s="53"/>
      <c r="S543" s="53"/>
      <c r="T543" s="53"/>
      <c r="Y543" s="6"/>
    </row>
    <row r="544" spans="18:25" s="51" customFormat="1" x14ac:dyDescent="0.25">
      <c r="R544" s="53"/>
      <c r="S544" s="53"/>
      <c r="T544" s="53"/>
      <c r="Y544" s="6"/>
    </row>
    <row r="545" spans="18:25" s="51" customFormat="1" x14ac:dyDescent="0.25">
      <c r="R545" s="53"/>
      <c r="S545" s="53"/>
      <c r="T545" s="53"/>
      <c r="Y545" s="6"/>
    </row>
    <row r="546" spans="18:25" s="51" customFormat="1" x14ac:dyDescent="0.25">
      <c r="R546" s="53"/>
      <c r="S546" s="53"/>
      <c r="T546" s="53"/>
      <c r="Y546" s="6"/>
    </row>
    <row r="547" spans="18:25" s="51" customFormat="1" x14ac:dyDescent="0.25">
      <c r="R547" s="53"/>
      <c r="S547" s="53"/>
      <c r="T547" s="53"/>
      <c r="Y547" s="6"/>
    </row>
    <row r="548" spans="18:25" s="51" customFormat="1" x14ac:dyDescent="0.25">
      <c r="R548" s="53"/>
      <c r="S548" s="53"/>
      <c r="T548" s="53"/>
      <c r="Y548" s="6"/>
    </row>
    <row r="549" spans="18:25" s="51" customFormat="1" x14ac:dyDescent="0.25">
      <c r="R549" s="53"/>
      <c r="S549" s="53"/>
      <c r="T549" s="53"/>
      <c r="Y549" s="6"/>
    </row>
    <row r="550" spans="18:25" s="51" customFormat="1" x14ac:dyDescent="0.25">
      <c r="R550" s="53"/>
      <c r="S550" s="53"/>
      <c r="T550" s="53"/>
      <c r="Y550" s="6"/>
    </row>
    <row r="551" spans="18:25" s="51" customFormat="1" x14ac:dyDescent="0.25">
      <c r="R551" s="53"/>
      <c r="S551" s="53"/>
      <c r="T551" s="53"/>
      <c r="Y551" s="6"/>
    </row>
    <row r="552" spans="18:25" s="51" customFormat="1" x14ac:dyDescent="0.25">
      <c r="R552" s="53"/>
      <c r="S552" s="53"/>
      <c r="T552" s="53"/>
      <c r="Y552" s="6"/>
    </row>
    <row r="553" spans="18:25" s="51" customFormat="1" x14ac:dyDescent="0.25">
      <c r="R553" s="53"/>
      <c r="S553" s="53"/>
      <c r="T553" s="53"/>
      <c r="Y553" s="6"/>
    </row>
    <row r="554" spans="18:25" s="51" customFormat="1" x14ac:dyDescent="0.25">
      <c r="R554" s="53"/>
      <c r="S554" s="53"/>
      <c r="T554" s="53"/>
      <c r="Y554" s="6"/>
    </row>
    <row r="555" spans="18:25" s="51" customFormat="1" x14ac:dyDescent="0.25">
      <c r="R555" s="53"/>
      <c r="S555" s="53"/>
      <c r="T555" s="53"/>
      <c r="Y555" s="6"/>
    </row>
    <row r="556" spans="18:25" s="51" customFormat="1" x14ac:dyDescent="0.25">
      <c r="R556" s="53"/>
      <c r="S556" s="53"/>
      <c r="T556" s="53"/>
      <c r="Y556" s="6"/>
    </row>
    <row r="557" spans="18:25" s="51" customFormat="1" x14ac:dyDescent="0.25">
      <c r="R557" s="53"/>
      <c r="S557" s="53"/>
      <c r="T557" s="53"/>
      <c r="Y557" s="6"/>
    </row>
    <row r="558" spans="18:25" s="51" customFormat="1" x14ac:dyDescent="0.25">
      <c r="R558" s="53"/>
      <c r="S558" s="53"/>
      <c r="T558" s="53"/>
      <c r="Y558" s="6"/>
    </row>
    <row r="559" spans="18:25" s="51" customFormat="1" x14ac:dyDescent="0.25">
      <c r="R559" s="53"/>
      <c r="S559" s="53"/>
      <c r="T559" s="53"/>
      <c r="Y559" s="6"/>
    </row>
    <row r="560" spans="18:25" s="51" customFormat="1" x14ac:dyDescent="0.25">
      <c r="R560" s="53"/>
      <c r="S560" s="53"/>
      <c r="T560" s="53"/>
      <c r="Y560" s="6"/>
    </row>
    <row r="561" spans="18:25" s="51" customFormat="1" x14ac:dyDescent="0.25">
      <c r="R561" s="53"/>
      <c r="S561" s="53"/>
      <c r="T561" s="53"/>
      <c r="Y561" s="6"/>
    </row>
    <row r="562" spans="18:25" s="51" customFormat="1" x14ac:dyDescent="0.25">
      <c r="R562" s="53"/>
      <c r="S562" s="53"/>
      <c r="T562" s="53"/>
      <c r="Y562" s="6"/>
    </row>
    <row r="563" spans="18:25" s="51" customFormat="1" x14ac:dyDescent="0.25">
      <c r="R563" s="53"/>
      <c r="S563" s="53"/>
      <c r="T563" s="53"/>
      <c r="Y563" s="6"/>
    </row>
    <row r="564" spans="18:25" s="51" customFormat="1" x14ac:dyDescent="0.25">
      <c r="R564" s="53"/>
      <c r="S564" s="53"/>
      <c r="T564" s="53"/>
      <c r="Y564" s="6"/>
    </row>
    <row r="565" spans="18:25" s="51" customFormat="1" x14ac:dyDescent="0.25">
      <c r="R565" s="53"/>
      <c r="S565" s="53"/>
      <c r="T565" s="53"/>
      <c r="Y565" s="6"/>
    </row>
    <row r="566" spans="18:25" s="51" customFormat="1" x14ac:dyDescent="0.25">
      <c r="R566" s="53"/>
      <c r="S566" s="53"/>
      <c r="T566" s="53"/>
      <c r="Y566" s="6"/>
    </row>
    <row r="567" spans="18:25" s="51" customFormat="1" x14ac:dyDescent="0.25">
      <c r="R567" s="53"/>
      <c r="S567" s="53"/>
      <c r="T567" s="53"/>
      <c r="Y567" s="6"/>
    </row>
    <row r="568" spans="18:25" s="51" customFormat="1" x14ac:dyDescent="0.25">
      <c r="R568" s="53"/>
      <c r="S568" s="53"/>
      <c r="T568" s="53"/>
      <c r="Y568" s="6"/>
    </row>
    <row r="569" spans="18:25" s="51" customFormat="1" x14ac:dyDescent="0.25">
      <c r="R569" s="53"/>
      <c r="S569" s="53"/>
      <c r="T569" s="53"/>
      <c r="Y569" s="6"/>
    </row>
    <row r="570" spans="18:25" s="51" customFormat="1" x14ac:dyDescent="0.25">
      <c r="R570" s="53"/>
      <c r="S570" s="53"/>
      <c r="T570" s="53"/>
      <c r="Y570" s="6"/>
    </row>
    <row r="571" spans="18:25" s="51" customFormat="1" x14ac:dyDescent="0.25">
      <c r="R571" s="53"/>
      <c r="S571" s="53"/>
      <c r="T571" s="53"/>
      <c r="Y571" s="6"/>
    </row>
    <row r="572" spans="18:25" s="51" customFormat="1" x14ac:dyDescent="0.25">
      <c r="R572" s="53"/>
      <c r="S572" s="53"/>
      <c r="T572" s="53"/>
      <c r="Y572" s="6"/>
    </row>
    <row r="573" spans="18:25" s="51" customFormat="1" x14ac:dyDescent="0.25">
      <c r="R573" s="53"/>
      <c r="S573" s="53"/>
      <c r="T573" s="53"/>
      <c r="Y573" s="6"/>
    </row>
    <row r="574" spans="18:25" s="51" customFormat="1" x14ac:dyDescent="0.25">
      <c r="R574" s="53"/>
      <c r="S574" s="53"/>
      <c r="T574" s="53"/>
      <c r="Y574" s="6"/>
    </row>
    <row r="575" spans="18:25" s="51" customFormat="1" x14ac:dyDescent="0.25">
      <c r="R575" s="53"/>
      <c r="S575" s="53"/>
      <c r="T575" s="53"/>
      <c r="Y575" s="6"/>
    </row>
    <row r="576" spans="18:25" s="51" customFormat="1" x14ac:dyDescent="0.25">
      <c r="R576" s="53"/>
      <c r="S576" s="53"/>
      <c r="T576" s="53"/>
      <c r="Y576" s="6"/>
    </row>
    <row r="577" spans="1:25" s="51" customFormat="1" x14ac:dyDescent="0.25">
      <c r="R577" s="53"/>
      <c r="S577" s="53"/>
      <c r="T577" s="53"/>
      <c r="Y577" s="6"/>
    </row>
    <row r="578" spans="1:25" s="51" customFormat="1" x14ac:dyDescent="0.25">
      <c r="R578" s="53"/>
      <c r="S578" s="53"/>
      <c r="T578" s="53"/>
      <c r="Y578" s="6"/>
    </row>
    <row r="579" spans="1:25" s="51" customFormat="1" x14ac:dyDescent="0.25">
      <c r="R579" s="53"/>
      <c r="S579" s="53"/>
      <c r="T579" s="53"/>
      <c r="Y579" s="6"/>
    </row>
    <row r="580" spans="1:25" s="51" customFormat="1" x14ac:dyDescent="0.25">
      <c r="R580" s="53"/>
      <c r="S580" s="53"/>
      <c r="T580" s="53"/>
      <c r="Y580" s="6"/>
    </row>
    <row r="581" spans="1:25" s="51" customFormat="1" x14ac:dyDescent="0.25">
      <c r="R581" s="53"/>
      <c r="S581" s="53"/>
      <c r="T581" s="53"/>
      <c r="Y581" s="6"/>
    </row>
    <row r="582" spans="1:25" x14ac:dyDescent="0.25">
      <c r="D582" s="7"/>
      <c r="E582" s="7"/>
      <c r="P582" s="44"/>
      <c r="Q582" s="44"/>
      <c r="R582" s="40"/>
      <c r="S582" s="40"/>
      <c r="T582" s="40"/>
      <c r="U582" s="44"/>
    </row>
    <row r="583" spans="1:25" s="51" customFormat="1" x14ac:dyDescent="0.25">
      <c r="D583" s="7"/>
      <c r="E583" s="7"/>
      <c r="P583" s="44"/>
      <c r="Q583" s="44"/>
      <c r="R583" s="53"/>
      <c r="S583" s="53"/>
      <c r="T583" s="53"/>
      <c r="U583" s="44"/>
      <c r="Y583" s="6"/>
    </row>
    <row r="584" spans="1:25" x14ac:dyDescent="0.25">
      <c r="A584" s="45"/>
      <c r="B584" s="45"/>
      <c r="C584" s="45"/>
      <c r="D584" s="46"/>
      <c r="E584" s="46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U584" s="44"/>
    </row>
    <row r="585" spans="1:25" x14ac:dyDescent="0.25">
      <c r="A585" s="303" t="s">
        <v>27</v>
      </c>
      <c r="B585" s="303"/>
      <c r="C585" s="303"/>
      <c r="D585" s="46"/>
      <c r="E585" s="46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0"/>
      <c r="Q585" s="40"/>
      <c r="R585" s="47"/>
      <c r="U585" s="40"/>
    </row>
    <row r="586" spans="1:25" ht="132" customHeight="1" x14ac:dyDescent="0.25">
      <c r="A586" s="79" t="s">
        <v>68</v>
      </c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</row>
    <row r="587" spans="1:25" x14ac:dyDescent="0.2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U587" s="40"/>
    </row>
    <row r="588" spans="1:25" x14ac:dyDescent="0.2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U588" s="40"/>
    </row>
  </sheetData>
  <sheetProtection formatCells="0" insertColumns="0" insertRows="0" deleteColumns="0" deleteRows="0"/>
  <mergeCells count="601">
    <mergeCell ref="Q289:R289"/>
    <mergeCell ref="M290:N290"/>
    <mergeCell ref="M289:N289"/>
    <mergeCell ref="O289:P289"/>
    <mergeCell ref="A375:U376"/>
    <mergeCell ref="G324:J324"/>
    <mergeCell ref="K324:L324"/>
    <mergeCell ref="O324:P324"/>
    <mergeCell ref="Q324:R324"/>
    <mergeCell ref="M324:N324"/>
    <mergeCell ref="G322:J322"/>
    <mergeCell ref="K322:L322"/>
    <mergeCell ref="M322:N322"/>
    <mergeCell ref="O322:P322"/>
    <mergeCell ref="Q322:R322"/>
    <mergeCell ref="G323:J323"/>
    <mergeCell ref="K323:L323"/>
    <mergeCell ref="M323:N323"/>
    <mergeCell ref="U387:V387"/>
    <mergeCell ref="U388:V388"/>
    <mergeCell ref="U389:V389"/>
    <mergeCell ref="U390:V390"/>
    <mergeCell ref="U391:V391"/>
    <mergeCell ref="C393:K393"/>
    <mergeCell ref="U386:V386"/>
    <mergeCell ref="U378:V378"/>
    <mergeCell ref="L378:M378"/>
    <mergeCell ref="L379:M379"/>
    <mergeCell ref="A480:Y484"/>
    <mergeCell ref="A491:Y515"/>
    <mergeCell ref="H440:J440"/>
    <mergeCell ref="L387:M387"/>
    <mergeCell ref="L388:M388"/>
    <mergeCell ref="L389:M389"/>
    <mergeCell ref="L390:M390"/>
    <mergeCell ref="L391:M391"/>
    <mergeCell ref="L392:M392"/>
    <mergeCell ref="L393:M393"/>
    <mergeCell ref="L394:M394"/>
    <mergeCell ref="C395:K395"/>
    <mergeCell ref="L424:M424"/>
    <mergeCell ref="U395:V395"/>
    <mergeCell ref="U392:V392"/>
    <mergeCell ref="P473:R473"/>
    <mergeCell ref="P477:R477"/>
    <mergeCell ref="D475:F475"/>
    <mergeCell ref="G475:I475"/>
    <mergeCell ref="J475:L475"/>
    <mergeCell ref="M477:O477"/>
    <mergeCell ref="M475:O475"/>
    <mergeCell ref="M476:O476"/>
    <mergeCell ref="P475:R475"/>
    <mergeCell ref="A585:C585"/>
    <mergeCell ref="D476:F476"/>
    <mergeCell ref="G476:I476"/>
    <mergeCell ref="J476:L476"/>
    <mergeCell ref="D467:F467"/>
    <mergeCell ref="G467:I467"/>
    <mergeCell ref="J467:L467"/>
    <mergeCell ref="M467:O467"/>
    <mergeCell ref="P467:R467"/>
    <mergeCell ref="G472:R472"/>
    <mergeCell ref="D474:F474"/>
    <mergeCell ref="G474:I474"/>
    <mergeCell ref="J474:L474"/>
    <mergeCell ref="M474:O474"/>
    <mergeCell ref="P474:R474"/>
    <mergeCell ref="M473:O473"/>
    <mergeCell ref="D468:F468"/>
    <mergeCell ref="G468:I468"/>
    <mergeCell ref="J468:L468"/>
    <mergeCell ref="M468:O468"/>
    <mergeCell ref="P468:R468"/>
    <mergeCell ref="D472:F473"/>
    <mergeCell ref="G473:I473"/>
    <mergeCell ref="J473:L473"/>
    <mergeCell ref="P476:R476"/>
    <mergeCell ref="D477:F477"/>
    <mergeCell ref="G477:I477"/>
    <mergeCell ref="J477:L477"/>
    <mergeCell ref="D442:G442"/>
    <mergeCell ref="K442:M442"/>
    <mergeCell ref="H442:J442"/>
    <mergeCell ref="H441:J441"/>
    <mergeCell ref="P465:R465"/>
    <mergeCell ref="G465:I465"/>
    <mergeCell ref="J465:L465"/>
    <mergeCell ref="M465:O465"/>
    <mergeCell ref="D444:G444"/>
    <mergeCell ref="K444:M444"/>
    <mergeCell ref="H443:J443"/>
    <mergeCell ref="H444:J444"/>
    <mergeCell ref="D463:F464"/>
    <mergeCell ref="G463:R463"/>
    <mergeCell ref="G464:I464"/>
    <mergeCell ref="J464:L464"/>
    <mergeCell ref="M464:O464"/>
    <mergeCell ref="P464:R464"/>
    <mergeCell ref="D443:G443"/>
    <mergeCell ref="K443:M443"/>
    <mergeCell ref="C195:F195"/>
    <mergeCell ref="G195:I195"/>
    <mergeCell ref="G196:I196"/>
    <mergeCell ref="C184:F184"/>
    <mergeCell ref="C188:F189"/>
    <mergeCell ref="D440:G440"/>
    <mergeCell ref="K440:M440"/>
    <mergeCell ref="D441:G441"/>
    <mergeCell ref="K441:M441"/>
    <mergeCell ref="D425:K425"/>
    <mergeCell ref="D424:K424"/>
    <mergeCell ref="C193:F193"/>
    <mergeCell ref="C196:F196"/>
    <mergeCell ref="C192:F192"/>
    <mergeCell ref="C190:F190"/>
    <mergeCell ref="L395:M395"/>
    <mergeCell ref="C392:K392"/>
    <mergeCell ref="G321:J321"/>
    <mergeCell ref="K321:L321"/>
    <mergeCell ref="M321:N321"/>
    <mergeCell ref="L380:M380"/>
    <mergeCell ref="B245:I245"/>
    <mergeCell ref="M245:O245"/>
    <mergeCell ref="M288:N288"/>
    <mergeCell ref="Q323:R323"/>
    <mergeCell ref="O323:P323"/>
    <mergeCell ref="V246:X246"/>
    <mergeCell ref="K291:L291"/>
    <mergeCell ref="M291:N291"/>
    <mergeCell ref="O291:P291"/>
    <mergeCell ref="Q291:R291"/>
    <mergeCell ref="G346:N346"/>
    <mergeCell ref="O346:P346"/>
    <mergeCell ref="O290:P290"/>
    <mergeCell ref="Q290:R290"/>
    <mergeCell ref="K290:L290"/>
    <mergeCell ref="A282:U284"/>
    <mergeCell ref="J246:L246"/>
    <mergeCell ref="M246:O246"/>
    <mergeCell ref="S246:U246"/>
    <mergeCell ref="B246:I246"/>
    <mergeCell ref="M286:R286"/>
    <mergeCell ref="M287:N287"/>
    <mergeCell ref="K289:L289"/>
    <mergeCell ref="G289:J289"/>
    <mergeCell ref="G288:J288"/>
    <mergeCell ref="G286:J287"/>
    <mergeCell ref="A268:Y274"/>
    <mergeCell ref="Q287:R287"/>
    <mergeCell ref="K286:L287"/>
    <mergeCell ref="G291:J291"/>
    <mergeCell ref="K288:L288"/>
    <mergeCell ref="P246:R246"/>
    <mergeCell ref="O287:P287"/>
    <mergeCell ref="J242:L242"/>
    <mergeCell ref="M242:O242"/>
    <mergeCell ref="J183:L183"/>
    <mergeCell ref="M183:O183"/>
    <mergeCell ref="G193:I193"/>
    <mergeCell ref="J193:L193"/>
    <mergeCell ref="M193:O193"/>
    <mergeCell ref="G188:U188"/>
    <mergeCell ref="G189:I189"/>
    <mergeCell ref="J189:L189"/>
    <mergeCell ref="M189:O189"/>
    <mergeCell ref="S189:U189"/>
    <mergeCell ref="P184:R184"/>
    <mergeCell ref="M190:O190"/>
    <mergeCell ref="J190:L190"/>
    <mergeCell ref="S190:U190"/>
    <mergeCell ref="O288:P288"/>
    <mergeCell ref="Q288:R288"/>
    <mergeCell ref="V244:X244"/>
    <mergeCell ref="B244:I244"/>
    <mergeCell ref="A198:Y232"/>
    <mergeCell ref="J244:L244"/>
    <mergeCell ref="M244:O244"/>
    <mergeCell ref="P244:R244"/>
    <mergeCell ref="S244:U244"/>
    <mergeCell ref="M240:O240"/>
    <mergeCell ref="P242:R242"/>
    <mergeCell ref="M243:O243"/>
    <mergeCell ref="P243:R243"/>
    <mergeCell ref="V243:X243"/>
    <mergeCell ref="V240:X240"/>
    <mergeCell ref="J241:L241"/>
    <mergeCell ref="S240:U240"/>
    <mergeCell ref="V241:X241"/>
    <mergeCell ref="S242:U242"/>
    <mergeCell ref="P240:R240"/>
    <mergeCell ref="J240:L240"/>
    <mergeCell ref="V242:X242"/>
    <mergeCell ref="J243:L243"/>
    <mergeCell ref="S243:U243"/>
    <mergeCell ref="S57:T57"/>
    <mergeCell ref="U57:V57"/>
    <mergeCell ref="S58:T58"/>
    <mergeCell ref="U58:V58"/>
    <mergeCell ref="S59:T59"/>
    <mergeCell ref="U59:V59"/>
    <mergeCell ref="U61:V61"/>
    <mergeCell ref="S61:T61"/>
    <mergeCell ref="U60:V60"/>
    <mergeCell ref="S60:T60"/>
    <mergeCell ref="E5:Q8"/>
    <mergeCell ref="G59:H59"/>
    <mergeCell ref="G60:H60"/>
    <mergeCell ref="G62:H62"/>
    <mergeCell ref="Q58:R58"/>
    <mergeCell ref="O59:P59"/>
    <mergeCell ref="Q59:R59"/>
    <mergeCell ref="O60:P60"/>
    <mergeCell ref="Q60:R60"/>
    <mergeCell ref="O62:P62"/>
    <mergeCell ref="Q62:R62"/>
    <mergeCell ref="O58:P58"/>
    <mergeCell ref="O55:R55"/>
    <mergeCell ref="O57:P57"/>
    <mergeCell ref="Q57:R57"/>
    <mergeCell ref="K62:L62"/>
    <mergeCell ref="A16:U16"/>
    <mergeCell ref="M62:N62"/>
    <mergeCell ref="G54:V54"/>
    <mergeCell ref="S55:V55"/>
    <mergeCell ref="S56:T56"/>
    <mergeCell ref="U56:V56"/>
    <mergeCell ref="K20:N20"/>
    <mergeCell ref="M56:N56"/>
    <mergeCell ref="O20:R20"/>
    <mergeCell ref="G21:H21"/>
    <mergeCell ref="I21:J21"/>
    <mergeCell ref="K21:L21"/>
    <mergeCell ref="M21:N21"/>
    <mergeCell ref="O21:P21"/>
    <mergeCell ref="Q21:R21"/>
    <mergeCell ref="G55:J55"/>
    <mergeCell ref="K55:N55"/>
    <mergeCell ref="G28:H28"/>
    <mergeCell ref="M27:N27"/>
    <mergeCell ref="G57:H57"/>
    <mergeCell ref="M28:N28"/>
    <mergeCell ref="I27:J27"/>
    <mergeCell ref="P152:Q153"/>
    <mergeCell ref="R152:S153"/>
    <mergeCell ref="K61:L61"/>
    <mergeCell ref="S63:T63"/>
    <mergeCell ref="U62:V62"/>
    <mergeCell ref="S62:T62"/>
    <mergeCell ref="Q63:R63"/>
    <mergeCell ref="G63:H63"/>
    <mergeCell ref="M151:U151"/>
    <mergeCell ref="T152:U153"/>
    <mergeCell ref="O28:P28"/>
    <mergeCell ref="Q28:R28"/>
    <mergeCell ref="U28:V28"/>
    <mergeCell ref="A147:U147"/>
    <mergeCell ref="I62:J62"/>
    <mergeCell ref="K56:L56"/>
    <mergeCell ref="K57:L57"/>
    <mergeCell ref="K58:L58"/>
    <mergeCell ref="K60:L60"/>
    <mergeCell ref="I56:J56"/>
    <mergeCell ref="I58:J58"/>
    <mergeCell ref="A102:Y139"/>
    <mergeCell ref="H152:I153"/>
    <mergeCell ref="H154:I154"/>
    <mergeCell ref="O27:P27"/>
    <mergeCell ref="Q27:R27"/>
    <mergeCell ref="G58:H58"/>
    <mergeCell ref="K59:L59"/>
    <mergeCell ref="I63:J63"/>
    <mergeCell ref="K63:L63"/>
    <mergeCell ref="M63:N63"/>
    <mergeCell ref="O63:P63"/>
    <mergeCell ref="Q61:R61"/>
    <mergeCell ref="M57:N57"/>
    <mergeCell ref="M58:N58"/>
    <mergeCell ref="M59:N59"/>
    <mergeCell ref="M60:N60"/>
    <mergeCell ref="O56:P56"/>
    <mergeCell ref="Q56:R56"/>
    <mergeCell ref="G61:H61"/>
    <mergeCell ref="I61:J61"/>
    <mergeCell ref="I57:J57"/>
    <mergeCell ref="I59:J59"/>
    <mergeCell ref="I60:J60"/>
    <mergeCell ref="G56:H56"/>
    <mergeCell ref="A151:I151"/>
    <mergeCell ref="D157:E157"/>
    <mergeCell ref="D155:E155"/>
    <mergeCell ref="F155:G155"/>
    <mergeCell ref="D158:E158"/>
    <mergeCell ref="F158:G158"/>
    <mergeCell ref="F156:G156"/>
    <mergeCell ref="D159:E159"/>
    <mergeCell ref="F159:G159"/>
    <mergeCell ref="D156:E156"/>
    <mergeCell ref="D154:E154"/>
    <mergeCell ref="F154:G154"/>
    <mergeCell ref="A152:C153"/>
    <mergeCell ref="D152:E153"/>
    <mergeCell ref="H155:I155"/>
    <mergeCell ref="H156:I156"/>
    <mergeCell ref="A154:C154"/>
    <mergeCell ref="D87:E87"/>
    <mergeCell ref="F152:G153"/>
    <mergeCell ref="A155:C155"/>
    <mergeCell ref="K28:L28"/>
    <mergeCell ref="E9:Q9"/>
    <mergeCell ref="C57:F57"/>
    <mergeCell ref="C58:F58"/>
    <mergeCell ref="C59:F59"/>
    <mergeCell ref="C60:F60"/>
    <mergeCell ref="M152:O153"/>
    <mergeCell ref="C63:F63"/>
    <mergeCell ref="A66:Z66"/>
    <mergeCell ref="G22:H22"/>
    <mergeCell ref="K25:L25"/>
    <mergeCell ref="I25:J25"/>
    <mergeCell ref="G25:H25"/>
    <mergeCell ref="U24:V24"/>
    <mergeCell ref="S24:T24"/>
    <mergeCell ref="Q24:R24"/>
    <mergeCell ref="O24:P24"/>
    <mergeCell ref="M24:N24"/>
    <mergeCell ref="K24:L24"/>
    <mergeCell ref="I24:J24"/>
    <mergeCell ref="G26:H26"/>
    <mergeCell ref="M158:O158"/>
    <mergeCell ref="M157:O157"/>
    <mergeCell ref="A159:C159"/>
    <mergeCell ref="A158:C158"/>
    <mergeCell ref="A157:C157"/>
    <mergeCell ref="A160:C160"/>
    <mergeCell ref="G178:I178"/>
    <mergeCell ref="G182:I182"/>
    <mergeCell ref="J179:L179"/>
    <mergeCell ref="M180:O180"/>
    <mergeCell ref="H157:I157"/>
    <mergeCell ref="H158:I158"/>
    <mergeCell ref="F157:G157"/>
    <mergeCell ref="D160:E160"/>
    <mergeCell ref="J180:L180"/>
    <mergeCell ref="G181:I181"/>
    <mergeCell ref="T155:U155"/>
    <mergeCell ref="S177:U177"/>
    <mergeCell ref="S180:U180"/>
    <mergeCell ref="S184:U184"/>
    <mergeCell ref="J178:L178"/>
    <mergeCell ref="S183:U183"/>
    <mergeCell ref="P180:R180"/>
    <mergeCell ref="P158:Q158"/>
    <mergeCell ref="P154:Q154"/>
    <mergeCell ref="M154:O154"/>
    <mergeCell ref="T154:U154"/>
    <mergeCell ref="P160:Q160"/>
    <mergeCell ref="R160:S160"/>
    <mergeCell ref="T160:U160"/>
    <mergeCell ref="R154:S154"/>
    <mergeCell ref="G176:U176"/>
    <mergeCell ref="M178:O178"/>
    <mergeCell ref="F160:G160"/>
    <mergeCell ref="H160:I160"/>
    <mergeCell ref="M160:O160"/>
    <mergeCell ref="H159:I159"/>
    <mergeCell ref="T156:U156"/>
    <mergeCell ref="T157:U157"/>
    <mergeCell ref="T158:U158"/>
    <mergeCell ref="C176:F177"/>
    <mergeCell ref="G177:I177"/>
    <mergeCell ref="C182:F182"/>
    <mergeCell ref="C183:F183"/>
    <mergeCell ref="G183:I183"/>
    <mergeCell ref="G179:I179"/>
    <mergeCell ref="M181:O181"/>
    <mergeCell ref="M179:O179"/>
    <mergeCell ref="J182:L182"/>
    <mergeCell ref="M182:O182"/>
    <mergeCell ref="C180:F180"/>
    <mergeCell ref="G180:I180"/>
    <mergeCell ref="C181:F181"/>
    <mergeCell ref="C178:F178"/>
    <mergeCell ref="M177:O177"/>
    <mergeCell ref="A236:Y237"/>
    <mergeCell ref="J196:L196"/>
    <mergeCell ref="J195:L195"/>
    <mergeCell ref="P193:R193"/>
    <mergeCell ref="G347:N347"/>
    <mergeCell ref="L383:M383"/>
    <mergeCell ref="L384:M384"/>
    <mergeCell ref="L385:M385"/>
    <mergeCell ref="P178:R178"/>
    <mergeCell ref="S178:U178"/>
    <mergeCell ref="P179:R179"/>
    <mergeCell ref="P189:R189"/>
    <mergeCell ref="S194:U194"/>
    <mergeCell ref="S195:U195"/>
    <mergeCell ref="P196:R196"/>
    <mergeCell ref="M195:O195"/>
    <mergeCell ref="G190:I190"/>
    <mergeCell ref="C191:F191"/>
    <mergeCell ref="G184:I184"/>
    <mergeCell ref="J184:L184"/>
    <mergeCell ref="M184:O184"/>
    <mergeCell ref="P192:R192"/>
    <mergeCell ref="P245:R245"/>
    <mergeCell ref="V245:X245"/>
    <mergeCell ref="A350:Y368"/>
    <mergeCell ref="A427:Y436"/>
    <mergeCell ref="C394:K394"/>
    <mergeCell ref="L381:M381"/>
    <mergeCell ref="L382:M382"/>
    <mergeCell ref="A455:Y457"/>
    <mergeCell ref="Q424:S424"/>
    <mergeCell ref="Q425:S425"/>
    <mergeCell ref="U379:V379"/>
    <mergeCell ref="U380:V380"/>
    <mergeCell ref="U381:V381"/>
    <mergeCell ref="U382:V382"/>
    <mergeCell ref="U383:V383"/>
    <mergeCell ref="U384:V384"/>
    <mergeCell ref="U385:V385"/>
    <mergeCell ref="L386:M386"/>
    <mergeCell ref="C378:K378"/>
    <mergeCell ref="C379:K379"/>
    <mergeCell ref="C380:K380"/>
    <mergeCell ref="C381:K381"/>
    <mergeCell ref="C382:K382"/>
    <mergeCell ref="C383:K383"/>
    <mergeCell ref="U393:V393"/>
    <mergeCell ref="U394:V394"/>
    <mergeCell ref="M466:O466"/>
    <mergeCell ref="P466:R466"/>
    <mergeCell ref="D465:F465"/>
    <mergeCell ref="C19:F21"/>
    <mergeCell ref="C22:F22"/>
    <mergeCell ref="C23:F23"/>
    <mergeCell ref="C24:F24"/>
    <mergeCell ref="C26:F26"/>
    <mergeCell ref="C28:F28"/>
    <mergeCell ref="C25:F25"/>
    <mergeCell ref="C27:F27"/>
    <mergeCell ref="C384:K384"/>
    <mergeCell ref="C385:K385"/>
    <mergeCell ref="C386:K386"/>
    <mergeCell ref="C387:K387"/>
    <mergeCell ref="C388:K388"/>
    <mergeCell ref="C389:K389"/>
    <mergeCell ref="C390:K390"/>
    <mergeCell ref="C391:K391"/>
    <mergeCell ref="C61:F61"/>
    <mergeCell ref="C62:F62"/>
    <mergeCell ref="N424:P424"/>
    <mergeCell ref="L425:M425"/>
    <mergeCell ref="N425:P425"/>
    <mergeCell ref="O61:P61"/>
    <mergeCell ref="M61:N61"/>
    <mergeCell ref="U63:V63"/>
    <mergeCell ref="S182:U182"/>
    <mergeCell ref="S179:U179"/>
    <mergeCell ref="R158:S158"/>
    <mergeCell ref="P159:Q159"/>
    <mergeCell ref="R159:S159"/>
    <mergeCell ref="A162:Y169"/>
    <mergeCell ref="S181:U181"/>
    <mergeCell ref="A156:C156"/>
    <mergeCell ref="A173:U173"/>
    <mergeCell ref="T159:U159"/>
    <mergeCell ref="M155:O155"/>
    <mergeCell ref="P155:Q155"/>
    <mergeCell ref="C179:F179"/>
    <mergeCell ref="J181:L181"/>
    <mergeCell ref="R155:S155"/>
    <mergeCell ref="M156:O156"/>
    <mergeCell ref="P156:Q156"/>
    <mergeCell ref="R156:S156"/>
    <mergeCell ref="P157:Q157"/>
    <mergeCell ref="R157:S157"/>
    <mergeCell ref="M159:O159"/>
    <mergeCell ref="U21:V21"/>
    <mergeCell ref="S21:T21"/>
    <mergeCell ref="S20:V20"/>
    <mergeCell ref="G20:J20"/>
    <mergeCell ref="G19:V19"/>
    <mergeCell ref="U27:V27"/>
    <mergeCell ref="S27:T27"/>
    <mergeCell ref="G27:H27"/>
    <mergeCell ref="U22:V22"/>
    <mergeCell ref="S22:T22"/>
    <mergeCell ref="Q22:R22"/>
    <mergeCell ref="O22:P22"/>
    <mergeCell ref="M22:N22"/>
    <mergeCell ref="K22:L22"/>
    <mergeCell ref="I22:J22"/>
    <mergeCell ref="U26:V26"/>
    <mergeCell ref="S26:T26"/>
    <mergeCell ref="Q26:R26"/>
    <mergeCell ref="O26:P26"/>
    <mergeCell ref="M26:N26"/>
    <mergeCell ref="U25:V25"/>
    <mergeCell ref="S25:T25"/>
    <mergeCell ref="Q25:R25"/>
    <mergeCell ref="O25:P25"/>
    <mergeCell ref="C54:F56"/>
    <mergeCell ref="U23:V23"/>
    <mergeCell ref="S23:T23"/>
    <mergeCell ref="Q23:R23"/>
    <mergeCell ref="O23:P23"/>
    <mergeCell ref="M23:N23"/>
    <mergeCell ref="K23:L23"/>
    <mergeCell ref="I23:J23"/>
    <mergeCell ref="G23:H23"/>
    <mergeCell ref="G24:H24"/>
    <mergeCell ref="M25:N25"/>
    <mergeCell ref="K27:L27"/>
    <mergeCell ref="I26:J26"/>
    <mergeCell ref="K26:L26"/>
    <mergeCell ref="I28:J28"/>
    <mergeCell ref="S28:T28"/>
    <mergeCell ref="D42:E42"/>
    <mergeCell ref="P190:R190"/>
    <mergeCell ref="P183:R183"/>
    <mergeCell ref="P182:R182"/>
    <mergeCell ref="P181:R181"/>
    <mergeCell ref="J177:L177"/>
    <mergeCell ref="G191:I191"/>
    <mergeCell ref="J191:L191"/>
    <mergeCell ref="M191:O191"/>
    <mergeCell ref="P191:R191"/>
    <mergeCell ref="S191:U191"/>
    <mergeCell ref="S193:U193"/>
    <mergeCell ref="P195:R195"/>
    <mergeCell ref="M194:O194"/>
    <mergeCell ref="A171:Z171"/>
    <mergeCell ref="B241:I241"/>
    <mergeCell ref="B240:I240"/>
    <mergeCell ref="G192:I192"/>
    <mergeCell ref="O321:P321"/>
    <mergeCell ref="Q321:R321"/>
    <mergeCell ref="S196:U196"/>
    <mergeCell ref="P177:R177"/>
    <mergeCell ref="G290:J290"/>
    <mergeCell ref="O315:P315"/>
    <mergeCell ref="O316:P316"/>
    <mergeCell ref="G314:N314"/>
    <mergeCell ref="G315:N315"/>
    <mergeCell ref="G313:N313"/>
    <mergeCell ref="G316:N316"/>
    <mergeCell ref="O312:P312"/>
    <mergeCell ref="O313:P313"/>
    <mergeCell ref="O314:P314"/>
    <mergeCell ref="G312:N312"/>
    <mergeCell ref="Q310:R311"/>
    <mergeCell ref="A586:U586"/>
    <mergeCell ref="Q314:R314"/>
    <mergeCell ref="Q315:R315"/>
    <mergeCell ref="Q316:R316"/>
    <mergeCell ref="Q344:R344"/>
    <mergeCell ref="Q345:R345"/>
    <mergeCell ref="Q346:R346"/>
    <mergeCell ref="Q347:R347"/>
    <mergeCell ref="Q341:R342"/>
    <mergeCell ref="Q343:R343"/>
    <mergeCell ref="L377:V377"/>
    <mergeCell ref="O347:P347"/>
    <mergeCell ref="G341:N342"/>
    <mergeCell ref="O341:P342"/>
    <mergeCell ref="G343:N343"/>
    <mergeCell ref="O343:P343"/>
    <mergeCell ref="G344:N344"/>
    <mergeCell ref="O344:P344"/>
    <mergeCell ref="G345:N345"/>
    <mergeCell ref="O320:P320"/>
    <mergeCell ref="Q320:R320"/>
    <mergeCell ref="D466:F466"/>
    <mergeCell ref="G466:I466"/>
    <mergeCell ref="J466:L466"/>
    <mergeCell ref="O345:P345"/>
    <mergeCell ref="G319:J320"/>
    <mergeCell ref="K319:L320"/>
    <mergeCell ref="M319:R319"/>
    <mergeCell ref="M320:N320"/>
    <mergeCell ref="S245:U245"/>
    <mergeCell ref="J245:L245"/>
    <mergeCell ref="J192:L192"/>
    <mergeCell ref="P194:R194"/>
    <mergeCell ref="M192:O192"/>
    <mergeCell ref="G310:N311"/>
    <mergeCell ref="O310:P311"/>
    <mergeCell ref="Q312:R312"/>
    <mergeCell ref="Q313:R313"/>
    <mergeCell ref="M196:O196"/>
    <mergeCell ref="B242:I242"/>
    <mergeCell ref="B243:I243"/>
    <mergeCell ref="C194:F194"/>
    <mergeCell ref="G194:I194"/>
    <mergeCell ref="J194:L194"/>
    <mergeCell ref="S192:U192"/>
    <mergeCell ref="M241:O241"/>
    <mergeCell ref="P241:R241"/>
    <mergeCell ref="S241:U241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107</v>
      </c>
      <c r="B1" t="s">
        <v>125</v>
      </c>
      <c r="C1" t="s">
        <v>117</v>
      </c>
      <c r="D1" t="s">
        <v>102</v>
      </c>
    </row>
    <row r="2" spans="1:4" x14ac:dyDescent="0.25">
      <c r="A2">
        <v>32187</v>
      </c>
      <c r="B2" t="s">
        <v>94</v>
      </c>
      <c r="C2" t="s">
        <v>67</v>
      </c>
      <c r="D2">
        <v>1</v>
      </c>
    </row>
    <row r="3" spans="1:4" x14ac:dyDescent="0.25">
      <c r="A3">
        <v>8</v>
      </c>
      <c r="B3" t="s">
        <v>94</v>
      </c>
      <c r="C3" t="s">
        <v>96</v>
      </c>
      <c r="D3">
        <v>2</v>
      </c>
    </row>
    <row r="4" spans="1:4" x14ac:dyDescent="0.25">
      <c r="A4">
        <v>0</v>
      </c>
      <c r="B4" t="s">
        <v>94</v>
      </c>
      <c r="C4" t="s">
        <v>66</v>
      </c>
      <c r="D4">
        <v>3</v>
      </c>
    </row>
    <row r="5" spans="1:4" x14ac:dyDescent="0.25">
      <c r="A5">
        <v>52</v>
      </c>
      <c r="B5" t="s">
        <v>94</v>
      </c>
      <c r="C5" t="s">
        <v>95</v>
      </c>
      <c r="D5">
        <v>4</v>
      </c>
    </row>
    <row r="6" spans="1:4" x14ac:dyDescent="0.25">
      <c r="A6">
        <v>20708</v>
      </c>
      <c r="B6" t="s">
        <v>53</v>
      </c>
      <c r="C6" t="s">
        <v>67</v>
      </c>
      <c r="D6">
        <v>1</v>
      </c>
    </row>
    <row r="7" spans="1:4" x14ac:dyDescent="0.25">
      <c r="A7">
        <v>48</v>
      </c>
      <c r="B7" t="s">
        <v>53</v>
      </c>
      <c r="C7" t="s">
        <v>96</v>
      </c>
      <c r="D7">
        <v>2</v>
      </c>
    </row>
    <row r="8" spans="1:4" x14ac:dyDescent="0.25">
      <c r="A8">
        <v>0</v>
      </c>
      <c r="B8" t="s">
        <v>53</v>
      </c>
      <c r="C8" t="s">
        <v>66</v>
      </c>
      <c r="D8">
        <v>3</v>
      </c>
    </row>
    <row r="9" spans="1:4" x14ac:dyDescent="0.25">
      <c r="A9">
        <v>123</v>
      </c>
      <c r="B9" t="s">
        <v>53</v>
      </c>
      <c r="C9" t="s">
        <v>95</v>
      </c>
      <c r="D9">
        <v>4</v>
      </c>
    </row>
    <row r="10" spans="1:4" x14ac:dyDescent="0.25">
      <c r="A10">
        <v>11125</v>
      </c>
      <c r="B10" t="s">
        <v>54</v>
      </c>
      <c r="C10" t="s">
        <v>67</v>
      </c>
      <c r="D10">
        <v>1</v>
      </c>
    </row>
    <row r="11" spans="1:4" x14ac:dyDescent="0.25">
      <c r="A11">
        <v>23</v>
      </c>
      <c r="B11" t="s">
        <v>54</v>
      </c>
      <c r="C11" t="s">
        <v>96</v>
      </c>
      <c r="D11">
        <v>2</v>
      </c>
    </row>
    <row r="12" spans="1:4" x14ac:dyDescent="0.25">
      <c r="A12">
        <v>0</v>
      </c>
      <c r="B12" t="s">
        <v>54</v>
      </c>
      <c r="C12" t="s">
        <v>66</v>
      </c>
      <c r="D12">
        <v>3</v>
      </c>
    </row>
    <row r="13" spans="1:4" x14ac:dyDescent="0.25">
      <c r="A13">
        <v>164</v>
      </c>
      <c r="B13" t="s">
        <v>54</v>
      </c>
      <c r="C13" t="s">
        <v>95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102</v>
      </c>
      <c r="B1" t="s">
        <v>112</v>
      </c>
      <c r="C1" t="s">
        <v>62</v>
      </c>
      <c r="D1" t="s">
        <v>63</v>
      </c>
      <c r="E1" t="s">
        <v>64</v>
      </c>
      <c r="F1" t="s">
        <v>77</v>
      </c>
      <c r="G1" t="s">
        <v>65</v>
      </c>
    </row>
    <row r="2" spans="1:7" x14ac:dyDescent="0.25">
      <c r="A2">
        <v>1</v>
      </c>
      <c r="B2" t="s">
        <v>130</v>
      </c>
      <c r="C2">
        <v>0</v>
      </c>
      <c r="D2">
        <v>11</v>
      </c>
      <c r="E2">
        <v>0</v>
      </c>
      <c r="F2">
        <v>57</v>
      </c>
      <c r="G2">
        <v>919</v>
      </c>
    </row>
    <row r="3" spans="1:7" x14ac:dyDescent="0.25">
      <c r="A3">
        <v>2</v>
      </c>
      <c r="B3" t="s">
        <v>129</v>
      </c>
      <c r="C3">
        <v>0</v>
      </c>
      <c r="D3">
        <v>7</v>
      </c>
      <c r="E3">
        <v>0</v>
      </c>
      <c r="F3">
        <v>57</v>
      </c>
      <c r="G3">
        <v>37</v>
      </c>
    </row>
    <row r="4" spans="1:7" x14ac:dyDescent="0.25">
      <c r="A4">
        <v>3</v>
      </c>
      <c r="B4" t="s">
        <v>146</v>
      </c>
      <c r="C4">
        <v>0</v>
      </c>
      <c r="D4">
        <v>0</v>
      </c>
      <c r="E4">
        <v>0</v>
      </c>
      <c r="F4">
        <v>9</v>
      </c>
      <c r="G4">
        <v>8</v>
      </c>
    </row>
    <row r="5" spans="1:7" x14ac:dyDescent="0.25">
      <c r="A5">
        <v>4</v>
      </c>
      <c r="B5" t="s">
        <v>153</v>
      </c>
      <c r="C5">
        <v>0</v>
      </c>
      <c r="D5">
        <v>0</v>
      </c>
      <c r="E5">
        <v>0</v>
      </c>
      <c r="F5">
        <v>1</v>
      </c>
      <c r="G5">
        <v>23</v>
      </c>
    </row>
    <row r="6" spans="1:7" x14ac:dyDescent="0.25">
      <c r="A6">
        <v>5</v>
      </c>
      <c r="B6" t="s">
        <v>145</v>
      </c>
      <c r="C6">
        <v>0</v>
      </c>
      <c r="D6">
        <v>1</v>
      </c>
      <c r="E6">
        <v>0</v>
      </c>
      <c r="F6">
        <v>4</v>
      </c>
      <c r="G6">
        <v>1</v>
      </c>
    </row>
    <row r="7" spans="1:7" x14ac:dyDescent="0.25">
      <c r="A7">
        <v>6</v>
      </c>
      <c r="B7" t="s">
        <v>109</v>
      </c>
      <c r="C7">
        <v>3</v>
      </c>
      <c r="D7">
        <v>3</v>
      </c>
      <c r="E7">
        <v>4</v>
      </c>
      <c r="F7">
        <v>30</v>
      </c>
      <c r="G7">
        <v>21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102</v>
      </c>
      <c r="B1" t="s">
        <v>112</v>
      </c>
      <c r="C1" t="s">
        <v>62</v>
      </c>
      <c r="D1" t="s">
        <v>63</v>
      </c>
      <c r="E1" t="s">
        <v>64</v>
      </c>
      <c r="F1" t="s">
        <v>77</v>
      </c>
      <c r="G1" t="s">
        <v>65</v>
      </c>
    </row>
    <row r="2" spans="1:7" x14ac:dyDescent="0.25">
      <c r="A2">
        <v>1</v>
      </c>
      <c r="B2" t="s">
        <v>130</v>
      </c>
      <c r="C2">
        <v>3</v>
      </c>
      <c r="D2">
        <v>37</v>
      </c>
      <c r="E2">
        <v>8</v>
      </c>
      <c r="F2">
        <v>611</v>
      </c>
      <c r="G2">
        <v>5669</v>
      </c>
    </row>
    <row r="3" spans="1:7" x14ac:dyDescent="0.25">
      <c r="A3">
        <v>2</v>
      </c>
      <c r="B3" t="s">
        <v>129</v>
      </c>
      <c r="C3">
        <v>0</v>
      </c>
      <c r="D3">
        <v>16</v>
      </c>
      <c r="E3">
        <v>1</v>
      </c>
      <c r="F3">
        <v>461</v>
      </c>
      <c r="G3">
        <v>293</v>
      </c>
    </row>
    <row r="4" spans="1:7" x14ac:dyDescent="0.25">
      <c r="A4">
        <v>3</v>
      </c>
      <c r="B4" t="s">
        <v>146</v>
      </c>
      <c r="C4">
        <v>0</v>
      </c>
      <c r="D4">
        <v>0</v>
      </c>
      <c r="E4">
        <v>0</v>
      </c>
      <c r="F4">
        <v>13</v>
      </c>
      <c r="G4">
        <v>577</v>
      </c>
    </row>
    <row r="5" spans="1:7" x14ac:dyDescent="0.25">
      <c r="A5">
        <v>4</v>
      </c>
      <c r="B5" t="s">
        <v>153</v>
      </c>
      <c r="C5">
        <v>0</v>
      </c>
      <c r="D5">
        <v>0</v>
      </c>
      <c r="E5">
        <v>5</v>
      </c>
      <c r="F5">
        <v>9</v>
      </c>
      <c r="G5">
        <v>192</v>
      </c>
    </row>
    <row r="6" spans="1:7" x14ac:dyDescent="0.25">
      <c r="A6">
        <v>5</v>
      </c>
      <c r="B6" t="s">
        <v>145</v>
      </c>
      <c r="C6">
        <v>0</v>
      </c>
      <c r="D6">
        <v>1</v>
      </c>
      <c r="E6">
        <v>0</v>
      </c>
      <c r="F6">
        <v>26</v>
      </c>
      <c r="G6">
        <v>74</v>
      </c>
    </row>
    <row r="7" spans="1:7" x14ac:dyDescent="0.25">
      <c r="A7">
        <v>6</v>
      </c>
      <c r="B7" t="s">
        <v>109</v>
      </c>
      <c r="C7">
        <v>44</v>
      </c>
      <c r="D7">
        <v>28</v>
      </c>
      <c r="E7">
        <v>7</v>
      </c>
      <c r="F7">
        <v>133</v>
      </c>
      <c r="G7">
        <v>216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113</v>
      </c>
      <c r="B1" t="s">
        <v>8</v>
      </c>
      <c r="C1" t="s">
        <v>114</v>
      </c>
    </row>
    <row r="2" spans="1:3" x14ac:dyDescent="0.25">
      <c r="A2">
        <v>1807</v>
      </c>
      <c r="B2" t="s">
        <v>115</v>
      </c>
      <c r="C2" t="s">
        <v>155</v>
      </c>
    </row>
    <row r="3" spans="1:3" x14ac:dyDescent="0.25">
      <c r="A3">
        <v>1734</v>
      </c>
      <c r="B3" t="s">
        <v>115</v>
      </c>
      <c r="C3" t="s">
        <v>156</v>
      </c>
    </row>
    <row r="4" spans="1:3" x14ac:dyDescent="0.25">
      <c r="A4">
        <v>1734</v>
      </c>
      <c r="B4" t="s">
        <v>115</v>
      </c>
      <c r="C4" t="s">
        <v>157</v>
      </c>
    </row>
    <row r="5" spans="1:3" x14ac:dyDescent="0.25">
      <c r="A5">
        <v>1702</v>
      </c>
      <c r="B5" t="s">
        <v>115</v>
      </c>
      <c r="C5" t="s">
        <v>158</v>
      </c>
    </row>
    <row r="6" spans="1:3" x14ac:dyDescent="0.25">
      <c r="A6">
        <v>1658</v>
      </c>
      <c r="B6" t="s">
        <v>115</v>
      </c>
      <c r="C6" t="s">
        <v>159</v>
      </c>
    </row>
    <row r="7" spans="1:3" x14ac:dyDescent="0.25">
      <c r="A7">
        <v>2415</v>
      </c>
      <c r="B7" t="s">
        <v>5</v>
      </c>
      <c r="C7" t="s">
        <v>155</v>
      </c>
    </row>
    <row r="8" spans="1:3" x14ac:dyDescent="0.25">
      <c r="A8">
        <v>2428</v>
      </c>
      <c r="B8" t="s">
        <v>5</v>
      </c>
      <c r="C8" t="s">
        <v>156</v>
      </c>
    </row>
    <row r="9" spans="1:3" x14ac:dyDescent="0.25">
      <c r="A9">
        <v>2435</v>
      </c>
      <c r="B9" t="s">
        <v>5</v>
      </c>
      <c r="C9" t="s">
        <v>157</v>
      </c>
    </row>
    <row r="10" spans="1:3" x14ac:dyDescent="0.25">
      <c r="A10">
        <v>2429</v>
      </c>
      <c r="B10" t="s">
        <v>5</v>
      </c>
      <c r="C10" t="s">
        <v>158</v>
      </c>
    </row>
    <row r="11" spans="1:3" x14ac:dyDescent="0.25">
      <c r="A11">
        <v>2425</v>
      </c>
      <c r="B11" t="s">
        <v>5</v>
      </c>
      <c r="C11" t="s">
        <v>159</v>
      </c>
    </row>
    <row r="12" spans="1:3" x14ac:dyDescent="0.25">
      <c r="A12">
        <v>154</v>
      </c>
      <c r="B12" t="s">
        <v>6</v>
      </c>
      <c r="C12" t="s">
        <v>155</v>
      </c>
    </row>
    <row r="13" spans="1:3" x14ac:dyDescent="0.25">
      <c r="A13">
        <v>191</v>
      </c>
      <c r="B13" t="s">
        <v>6</v>
      </c>
      <c r="C13" t="s">
        <v>156</v>
      </c>
    </row>
    <row r="14" spans="1:3" x14ac:dyDescent="0.25">
      <c r="A14">
        <v>149</v>
      </c>
      <c r="B14" t="s">
        <v>6</v>
      </c>
      <c r="C14" t="s">
        <v>157</v>
      </c>
    </row>
    <row r="15" spans="1:3" x14ac:dyDescent="0.25">
      <c r="A15">
        <v>139</v>
      </c>
      <c r="B15" t="s">
        <v>6</v>
      </c>
      <c r="C15" t="s">
        <v>158</v>
      </c>
    </row>
    <row r="16" spans="1:3" x14ac:dyDescent="0.25">
      <c r="A16">
        <v>141</v>
      </c>
      <c r="B16" t="s">
        <v>6</v>
      </c>
      <c r="C16" t="s">
        <v>159</v>
      </c>
    </row>
    <row r="17" spans="1:3" x14ac:dyDescent="0.25">
      <c r="A17">
        <v>183</v>
      </c>
      <c r="B17" t="s">
        <v>7</v>
      </c>
      <c r="C17" t="s">
        <v>155</v>
      </c>
    </row>
    <row r="18" spans="1:3" x14ac:dyDescent="0.25">
      <c r="A18">
        <v>197</v>
      </c>
      <c r="B18" t="s">
        <v>7</v>
      </c>
      <c r="C18" t="s">
        <v>156</v>
      </c>
    </row>
    <row r="19" spans="1:3" x14ac:dyDescent="0.25">
      <c r="A19">
        <v>175</v>
      </c>
      <c r="B19" t="s">
        <v>7</v>
      </c>
      <c r="C19" t="s">
        <v>157</v>
      </c>
    </row>
    <row r="20" spans="1:3" x14ac:dyDescent="0.25">
      <c r="A20">
        <v>177</v>
      </c>
      <c r="B20" t="s">
        <v>7</v>
      </c>
      <c r="C20" t="s">
        <v>158</v>
      </c>
    </row>
    <row r="21" spans="1:3" x14ac:dyDescent="0.25">
      <c r="A21" s="2">
        <v>160</v>
      </c>
      <c r="B21" s="2" t="s">
        <v>7</v>
      </c>
      <c r="C21" s="2" t="s">
        <v>159</v>
      </c>
    </row>
    <row r="22" spans="1:3" x14ac:dyDescent="0.25">
      <c r="A22" s="2">
        <v>1</v>
      </c>
      <c r="B22" s="2" t="s">
        <v>140</v>
      </c>
      <c r="C22" s="2" t="s">
        <v>155</v>
      </c>
    </row>
    <row r="23" spans="1:3" x14ac:dyDescent="0.25">
      <c r="A23" s="2">
        <v>0</v>
      </c>
      <c r="B23" s="2" t="s">
        <v>140</v>
      </c>
      <c r="C23" s="2" t="s">
        <v>156</v>
      </c>
    </row>
    <row r="24" spans="1:3" x14ac:dyDescent="0.25">
      <c r="A24" s="2">
        <v>0</v>
      </c>
      <c r="B24" s="2" t="s">
        <v>140</v>
      </c>
      <c r="C24" s="2" t="s">
        <v>157</v>
      </c>
    </row>
    <row r="25" spans="1:3" x14ac:dyDescent="0.25">
      <c r="A25" s="2">
        <v>0</v>
      </c>
      <c r="B25" s="2" t="s">
        <v>140</v>
      </c>
      <c r="C25" s="2" t="s">
        <v>158</v>
      </c>
    </row>
    <row r="26" spans="1:3" x14ac:dyDescent="0.25">
      <c r="A26" s="2">
        <v>0</v>
      </c>
      <c r="B26" s="2" t="s">
        <v>140</v>
      </c>
      <c r="C26" s="2" t="s">
        <v>159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116</v>
      </c>
      <c r="B1" t="s">
        <v>107</v>
      </c>
      <c r="C1" t="s">
        <v>117</v>
      </c>
    </row>
    <row r="2" spans="1:3" x14ac:dyDescent="0.25">
      <c r="A2" t="s">
        <v>118</v>
      </c>
      <c r="B2">
        <v>765</v>
      </c>
      <c r="C2" t="s">
        <v>35</v>
      </c>
    </row>
    <row r="3" spans="1:3" x14ac:dyDescent="0.25">
      <c r="A3" t="s">
        <v>119</v>
      </c>
      <c r="B3">
        <v>6960</v>
      </c>
      <c r="C3" t="s">
        <v>35</v>
      </c>
    </row>
    <row r="4" spans="1:3" x14ac:dyDescent="0.25">
      <c r="A4" t="s">
        <v>120</v>
      </c>
      <c r="B4">
        <v>344</v>
      </c>
      <c r="C4" t="s">
        <v>35</v>
      </c>
    </row>
    <row r="5" spans="1:3" x14ac:dyDescent="0.25">
      <c r="A5" t="s">
        <v>31</v>
      </c>
      <c r="B5">
        <v>10615</v>
      </c>
      <c r="C5" t="s">
        <v>35</v>
      </c>
    </row>
    <row r="6" spans="1:3" x14ac:dyDescent="0.25">
      <c r="A6" t="s">
        <v>118</v>
      </c>
      <c r="B6">
        <v>23</v>
      </c>
      <c r="C6" t="s">
        <v>23</v>
      </c>
    </row>
    <row r="7" spans="1:3" x14ac:dyDescent="0.25">
      <c r="A7" t="s">
        <v>119</v>
      </c>
      <c r="B7">
        <v>180</v>
      </c>
      <c r="C7" t="s">
        <v>23</v>
      </c>
    </row>
    <row r="8" spans="1:3" x14ac:dyDescent="0.25">
      <c r="A8" t="s">
        <v>120</v>
      </c>
      <c r="B8">
        <v>24</v>
      </c>
      <c r="C8" t="s">
        <v>23</v>
      </c>
    </row>
    <row r="9" spans="1:3" x14ac:dyDescent="0.25">
      <c r="A9" t="s">
        <v>31</v>
      </c>
      <c r="B9">
        <v>185</v>
      </c>
      <c r="C9" t="s">
        <v>23</v>
      </c>
    </row>
    <row r="10" spans="1:3" x14ac:dyDescent="0.25">
      <c r="A10" t="s">
        <v>118</v>
      </c>
      <c r="B10">
        <v>66</v>
      </c>
      <c r="C10" t="s">
        <v>36</v>
      </c>
    </row>
    <row r="11" spans="1:3" x14ac:dyDescent="0.25">
      <c r="A11" t="s">
        <v>119</v>
      </c>
      <c r="B11">
        <v>678</v>
      </c>
      <c r="C11" t="s">
        <v>36</v>
      </c>
    </row>
    <row r="12" spans="1:3" x14ac:dyDescent="0.25">
      <c r="A12" t="s">
        <v>120</v>
      </c>
      <c r="B12">
        <v>32</v>
      </c>
      <c r="C12" t="s">
        <v>36</v>
      </c>
    </row>
    <row r="13" spans="1:3" x14ac:dyDescent="0.25">
      <c r="A13" t="s">
        <v>31</v>
      </c>
      <c r="B13">
        <v>781</v>
      </c>
      <c r="C13" t="s">
        <v>36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107</v>
      </c>
      <c r="B1" t="s">
        <v>117</v>
      </c>
      <c r="C1" t="s">
        <v>105</v>
      </c>
      <c r="D1" t="s">
        <v>102</v>
      </c>
    </row>
    <row r="2" spans="1:4" x14ac:dyDescent="0.25">
      <c r="A2">
        <v>275</v>
      </c>
      <c r="B2" t="s">
        <v>141</v>
      </c>
      <c r="C2" t="s">
        <v>83</v>
      </c>
      <c r="D2">
        <v>1</v>
      </c>
    </row>
    <row r="3" spans="1:4" x14ac:dyDescent="0.25">
      <c r="A3">
        <v>525</v>
      </c>
      <c r="B3" t="s">
        <v>141</v>
      </c>
      <c r="C3" t="s">
        <v>3</v>
      </c>
      <c r="D3">
        <v>1</v>
      </c>
    </row>
    <row r="4" spans="1:4" x14ac:dyDescent="0.25">
      <c r="A4">
        <v>20</v>
      </c>
      <c r="B4" t="s">
        <v>142</v>
      </c>
      <c r="C4" t="s">
        <v>83</v>
      </c>
      <c r="D4">
        <v>2</v>
      </c>
    </row>
    <row r="5" spans="1:4" x14ac:dyDescent="0.25">
      <c r="A5">
        <v>53</v>
      </c>
      <c r="B5" t="s">
        <v>142</v>
      </c>
      <c r="C5" t="s">
        <v>3</v>
      </c>
      <c r="D5">
        <v>2</v>
      </c>
    </row>
    <row r="6" spans="1:4" x14ac:dyDescent="0.25">
      <c r="A6">
        <v>23</v>
      </c>
      <c r="B6" t="s">
        <v>143</v>
      </c>
      <c r="C6" t="s">
        <v>3</v>
      </c>
      <c r="D6">
        <v>3</v>
      </c>
    </row>
    <row r="7" spans="1:4" x14ac:dyDescent="0.25">
      <c r="A7">
        <v>4</v>
      </c>
      <c r="B7" t="s">
        <v>143</v>
      </c>
      <c r="C7" t="s">
        <v>83</v>
      </c>
      <c r="D7">
        <v>3</v>
      </c>
    </row>
    <row r="8" spans="1:4" x14ac:dyDescent="0.25">
      <c r="A8">
        <v>4</v>
      </c>
      <c r="B8" t="s">
        <v>144</v>
      </c>
      <c r="C8" t="s">
        <v>83</v>
      </c>
      <c r="D8">
        <v>4</v>
      </c>
    </row>
    <row r="9" spans="1:4" x14ac:dyDescent="0.25">
      <c r="A9">
        <v>4</v>
      </c>
      <c r="B9" t="s">
        <v>144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116</v>
      </c>
      <c r="B1" t="s">
        <v>107</v>
      </c>
      <c r="C1" t="s">
        <v>117</v>
      </c>
    </row>
    <row r="2" spans="1:3" x14ac:dyDescent="0.25">
      <c r="A2" t="s">
        <v>118</v>
      </c>
      <c r="B2">
        <v>5187</v>
      </c>
      <c r="C2" t="s">
        <v>35</v>
      </c>
    </row>
    <row r="3" spans="1:3" x14ac:dyDescent="0.25">
      <c r="A3" t="s">
        <v>119</v>
      </c>
      <c r="B3">
        <v>48190</v>
      </c>
      <c r="C3" t="s">
        <v>35</v>
      </c>
    </row>
    <row r="4" spans="1:3" x14ac:dyDescent="0.25">
      <c r="A4" t="s">
        <v>120</v>
      </c>
      <c r="B4">
        <v>2037</v>
      </c>
      <c r="C4" t="s">
        <v>35</v>
      </c>
    </row>
    <row r="5" spans="1:3" x14ac:dyDescent="0.25">
      <c r="A5" t="s">
        <v>31</v>
      </c>
      <c r="B5">
        <v>66691</v>
      </c>
      <c r="C5" t="s">
        <v>35</v>
      </c>
    </row>
    <row r="6" spans="1:3" x14ac:dyDescent="0.25">
      <c r="A6" t="s">
        <v>118</v>
      </c>
      <c r="B6">
        <v>129</v>
      </c>
      <c r="C6" t="s">
        <v>23</v>
      </c>
    </row>
    <row r="7" spans="1:3" x14ac:dyDescent="0.25">
      <c r="A7" t="s">
        <v>119</v>
      </c>
      <c r="B7">
        <v>1105</v>
      </c>
      <c r="C7" t="s">
        <v>23</v>
      </c>
    </row>
    <row r="8" spans="1:3" x14ac:dyDescent="0.25">
      <c r="A8" t="s">
        <v>120</v>
      </c>
      <c r="B8">
        <v>180</v>
      </c>
      <c r="C8" t="s">
        <v>23</v>
      </c>
    </row>
    <row r="9" spans="1:3" x14ac:dyDescent="0.25">
      <c r="A9" t="s">
        <v>31</v>
      </c>
      <c r="B9">
        <v>1509</v>
      </c>
      <c r="C9" t="s">
        <v>23</v>
      </c>
    </row>
    <row r="10" spans="1:3" x14ac:dyDescent="0.25">
      <c r="A10" t="s">
        <v>118</v>
      </c>
      <c r="B10">
        <v>444</v>
      </c>
      <c r="C10" t="s">
        <v>36</v>
      </c>
    </row>
    <row r="11" spans="1:3" x14ac:dyDescent="0.25">
      <c r="A11" t="s">
        <v>119</v>
      </c>
      <c r="B11">
        <v>5479</v>
      </c>
      <c r="C11" t="s">
        <v>36</v>
      </c>
    </row>
    <row r="12" spans="1:3" x14ac:dyDescent="0.25">
      <c r="A12" t="s">
        <v>120</v>
      </c>
      <c r="B12">
        <v>268</v>
      </c>
      <c r="C12" t="s">
        <v>36</v>
      </c>
    </row>
    <row r="13" spans="1:3" x14ac:dyDescent="0.25">
      <c r="A13" t="s">
        <v>31</v>
      </c>
      <c r="B13">
        <v>6088</v>
      </c>
      <c r="C13" t="s">
        <v>36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107</v>
      </c>
      <c r="B1" t="s">
        <v>117</v>
      </c>
      <c r="C1" t="s">
        <v>105</v>
      </c>
      <c r="D1" t="s">
        <v>102</v>
      </c>
    </row>
    <row r="2" spans="1:4" x14ac:dyDescent="0.25">
      <c r="A2">
        <v>4725</v>
      </c>
      <c r="B2" t="s">
        <v>141</v>
      </c>
      <c r="C2" t="s">
        <v>3</v>
      </c>
      <c r="D2">
        <v>1</v>
      </c>
    </row>
    <row r="3" spans="1:4" x14ac:dyDescent="0.25">
      <c r="A3">
        <v>4188</v>
      </c>
      <c r="B3" t="s">
        <v>141</v>
      </c>
      <c r="C3" t="s">
        <v>83</v>
      </c>
      <c r="D3">
        <v>1</v>
      </c>
    </row>
    <row r="4" spans="1:4" x14ac:dyDescent="0.25">
      <c r="A4">
        <v>389</v>
      </c>
      <c r="B4" t="s">
        <v>142</v>
      </c>
      <c r="C4" t="s">
        <v>3</v>
      </c>
      <c r="D4">
        <v>2</v>
      </c>
    </row>
    <row r="5" spans="1:4" x14ac:dyDescent="0.25">
      <c r="A5">
        <v>325</v>
      </c>
      <c r="B5" t="s">
        <v>142</v>
      </c>
      <c r="C5" t="s">
        <v>83</v>
      </c>
      <c r="D5">
        <v>2</v>
      </c>
    </row>
    <row r="6" spans="1:4" x14ac:dyDescent="0.25">
      <c r="A6">
        <v>133</v>
      </c>
      <c r="B6" t="s">
        <v>143</v>
      </c>
      <c r="C6" t="s">
        <v>3</v>
      </c>
      <c r="D6">
        <v>3</v>
      </c>
    </row>
    <row r="7" spans="1:4" x14ac:dyDescent="0.25">
      <c r="A7">
        <v>89</v>
      </c>
      <c r="B7" t="s">
        <v>143</v>
      </c>
      <c r="C7" t="s">
        <v>83</v>
      </c>
      <c r="D7">
        <v>3</v>
      </c>
    </row>
    <row r="8" spans="1:4" x14ac:dyDescent="0.25">
      <c r="A8">
        <v>8</v>
      </c>
      <c r="B8" t="s">
        <v>144</v>
      </c>
      <c r="C8" t="s">
        <v>3</v>
      </c>
      <c r="D8">
        <v>4</v>
      </c>
    </row>
    <row r="9" spans="1:4" x14ac:dyDescent="0.25">
      <c r="A9">
        <v>5</v>
      </c>
      <c r="B9" t="s">
        <v>144</v>
      </c>
      <c r="C9" t="s">
        <v>83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29"/>
  <sheetViews>
    <sheetView workbookViewId="0"/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102</v>
      </c>
      <c r="B1" t="s">
        <v>2</v>
      </c>
      <c r="C1" t="s">
        <v>107</v>
      </c>
      <c r="D1" t="s">
        <v>117</v>
      </c>
      <c r="E1" t="s">
        <v>121</v>
      </c>
    </row>
    <row r="2" spans="1:5" x14ac:dyDescent="0.25">
      <c r="A2">
        <v>1</v>
      </c>
      <c r="B2" t="s">
        <v>35</v>
      </c>
      <c r="C2">
        <v>2681</v>
      </c>
      <c r="D2" t="s">
        <v>122</v>
      </c>
      <c r="E2">
        <v>1</v>
      </c>
    </row>
    <row r="3" spans="1:5" x14ac:dyDescent="0.25">
      <c r="A3">
        <v>2</v>
      </c>
      <c r="B3" t="s">
        <v>36</v>
      </c>
      <c r="C3">
        <v>209</v>
      </c>
      <c r="D3" t="s">
        <v>122</v>
      </c>
      <c r="E3">
        <v>1</v>
      </c>
    </row>
    <row r="4" spans="1:5" x14ac:dyDescent="0.25">
      <c r="A4">
        <v>3</v>
      </c>
      <c r="B4" t="s">
        <v>37</v>
      </c>
      <c r="C4">
        <v>49</v>
      </c>
      <c r="D4" t="s">
        <v>122</v>
      </c>
      <c r="E4">
        <v>1</v>
      </c>
    </row>
    <row r="5" spans="1:5" x14ac:dyDescent="0.25">
      <c r="A5">
        <v>4</v>
      </c>
      <c r="B5" t="s">
        <v>38</v>
      </c>
      <c r="C5">
        <v>7</v>
      </c>
      <c r="D5" t="s">
        <v>122</v>
      </c>
      <c r="E5">
        <v>1</v>
      </c>
    </row>
    <row r="6" spans="1:5" x14ac:dyDescent="0.25">
      <c r="A6">
        <v>5</v>
      </c>
      <c r="B6" t="s">
        <v>39</v>
      </c>
      <c r="C6">
        <v>0</v>
      </c>
      <c r="D6" t="s">
        <v>122</v>
      </c>
      <c r="E6">
        <v>1</v>
      </c>
    </row>
    <row r="7" spans="1:5" x14ac:dyDescent="0.25">
      <c r="A7">
        <v>6</v>
      </c>
      <c r="B7" t="s">
        <v>47</v>
      </c>
      <c r="C7">
        <v>2</v>
      </c>
      <c r="D7" t="s">
        <v>122</v>
      </c>
      <c r="E7">
        <v>1</v>
      </c>
    </row>
    <row r="8" spans="1:5" x14ac:dyDescent="0.25">
      <c r="A8">
        <v>7</v>
      </c>
      <c r="B8" t="s">
        <v>123</v>
      </c>
      <c r="C8">
        <v>0</v>
      </c>
      <c r="D8" t="s">
        <v>122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122</v>
      </c>
      <c r="E9">
        <v>1</v>
      </c>
    </row>
    <row r="10" spans="1:5" x14ac:dyDescent="0.25">
      <c r="A10">
        <v>9</v>
      </c>
      <c r="B10" t="s">
        <v>40</v>
      </c>
      <c r="C10">
        <v>4</v>
      </c>
      <c r="D10" t="s">
        <v>122</v>
      </c>
      <c r="E10">
        <v>1</v>
      </c>
    </row>
    <row r="11" spans="1:5" x14ac:dyDescent="0.25">
      <c r="A11">
        <v>10</v>
      </c>
      <c r="B11" t="s">
        <v>41</v>
      </c>
      <c r="C11">
        <v>2</v>
      </c>
      <c r="D11" t="s">
        <v>122</v>
      </c>
      <c r="E11">
        <v>1</v>
      </c>
    </row>
    <row r="12" spans="1:5" x14ac:dyDescent="0.25">
      <c r="A12">
        <v>11</v>
      </c>
      <c r="B12" t="s">
        <v>42</v>
      </c>
      <c r="C12">
        <v>681</v>
      </c>
      <c r="D12" t="s">
        <v>122</v>
      </c>
      <c r="E12">
        <v>1</v>
      </c>
    </row>
    <row r="13" spans="1:5" x14ac:dyDescent="0.25">
      <c r="A13">
        <v>12</v>
      </c>
      <c r="B13" t="s">
        <v>43</v>
      </c>
      <c r="C13">
        <v>0</v>
      </c>
      <c r="D13" t="s">
        <v>122</v>
      </c>
      <c r="E13">
        <v>1</v>
      </c>
    </row>
    <row r="14" spans="1:5" x14ac:dyDescent="0.25">
      <c r="A14">
        <v>13</v>
      </c>
      <c r="B14" t="s">
        <v>10</v>
      </c>
      <c r="C14">
        <v>4</v>
      </c>
      <c r="D14" t="s">
        <v>122</v>
      </c>
      <c r="E14">
        <v>1</v>
      </c>
    </row>
    <row r="15" spans="1:5" x14ac:dyDescent="0.25">
      <c r="A15">
        <v>14</v>
      </c>
      <c r="B15" t="s">
        <v>44</v>
      </c>
      <c r="C15">
        <v>3</v>
      </c>
      <c r="D15" t="s">
        <v>122</v>
      </c>
      <c r="E15">
        <v>1</v>
      </c>
    </row>
    <row r="16" spans="1:5" x14ac:dyDescent="0.25">
      <c r="A16">
        <v>15</v>
      </c>
      <c r="B16" t="s">
        <v>45</v>
      </c>
      <c r="C16">
        <v>1</v>
      </c>
      <c r="D16" t="s">
        <v>122</v>
      </c>
      <c r="E16">
        <v>1</v>
      </c>
    </row>
    <row r="17" spans="1:5" x14ac:dyDescent="0.25">
      <c r="A17">
        <v>16</v>
      </c>
      <c r="B17" t="s">
        <v>46</v>
      </c>
      <c r="C17">
        <v>1</v>
      </c>
      <c r="D17" t="s">
        <v>122</v>
      </c>
      <c r="E17">
        <v>1</v>
      </c>
    </row>
    <row r="18" spans="1:5" x14ac:dyDescent="0.25">
      <c r="A18">
        <v>1</v>
      </c>
      <c r="B18" t="s">
        <v>35</v>
      </c>
      <c r="C18">
        <v>339</v>
      </c>
      <c r="D18" t="s">
        <v>11</v>
      </c>
      <c r="E18">
        <v>2</v>
      </c>
    </row>
    <row r="19" spans="1:5" x14ac:dyDescent="0.25">
      <c r="A19">
        <v>2</v>
      </c>
      <c r="B19" t="s">
        <v>36</v>
      </c>
      <c r="C19">
        <v>95</v>
      </c>
      <c r="D19" t="s">
        <v>11</v>
      </c>
      <c r="E19">
        <v>2</v>
      </c>
    </row>
    <row r="20" spans="1:5" x14ac:dyDescent="0.25">
      <c r="A20">
        <v>3</v>
      </c>
      <c r="B20" t="s">
        <v>37</v>
      </c>
      <c r="C20">
        <v>24</v>
      </c>
      <c r="D20" t="s">
        <v>11</v>
      </c>
      <c r="E20">
        <v>2</v>
      </c>
    </row>
    <row r="21" spans="1:5" x14ac:dyDescent="0.25">
      <c r="A21">
        <v>4</v>
      </c>
      <c r="B21" t="s">
        <v>38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39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47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123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40</v>
      </c>
      <c r="C26">
        <v>0</v>
      </c>
      <c r="D26" t="s">
        <v>11</v>
      </c>
      <c r="E26">
        <v>2</v>
      </c>
    </row>
    <row r="27" spans="1:5" x14ac:dyDescent="0.25">
      <c r="A27">
        <v>10</v>
      </c>
      <c r="B27" t="s">
        <v>41</v>
      </c>
      <c r="C27">
        <v>3</v>
      </c>
      <c r="D27" t="s">
        <v>11</v>
      </c>
      <c r="E27">
        <v>2</v>
      </c>
    </row>
    <row r="28" spans="1:5" x14ac:dyDescent="0.25">
      <c r="A28">
        <v>11</v>
      </c>
      <c r="B28" t="s">
        <v>42</v>
      </c>
      <c r="C28">
        <v>230</v>
      </c>
      <c r="D28" t="s">
        <v>11</v>
      </c>
      <c r="E28">
        <v>2</v>
      </c>
    </row>
    <row r="29" spans="1:5" x14ac:dyDescent="0.25">
      <c r="A29">
        <v>12</v>
      </c>
      <c r="B29" t="s">
        <v>43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2</v>
      </c>
      <c r="D30" t="s">
        <v>11</v>
      </c>
      <c r="E30">
        <v>2</v>
      </c>
    </row>
    <row r="31" spans="1:5" x14ac:dyDescent="0.25">
      <c r="A31">
        <v>14</v>
      </c>
      <c r="B31" t="s">
        <v>44</v>
      </c>
      <c r="C31">
        <v>2</v>
      </c>
      <c r="D31" t="s">
        <v>11</v>
      </c>
      <c r="E31">
        <v>2</v>
      </c>
    </row>
    <row r="32" spans="1:5" x14ac:dyDescent="0.25">
      <c r="A32">
        <v>15</v>
      </c>
      <c r="B32" t="s">
        <v>45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46</v>
      </c>
      <c r="C33">
        <v>3</v>
      </c>
      <c r="D33" t="s">
        <v>11</v>
      </c>
      <c r="E33">
        <v>2</v>
      </c>
    </row>
    <row r="34" spans="1:5" x14ac:dyDescent="0.25">
      <c r="A34">
        <v>1</v>
      </c>
      <c r="B34" t="s">
        <v>35</v>
      </c>
      <c r="C34">
        <v>206</v>
      </c>
      <c r="D34" t="s">
        <v>101</v>
      </c>
      <c r="E34">
        <v>3</v>
      </c>
    </row>
    <row r="35" spans="1:5" x14ac:dyDescent="0.25">
      <c r="A35">
        <v>2</v>
      </c>
      <c r="B35" t="s">
        <v>36</v>
      </c>
      <c r="C35">
        <v>20</v>
      </c>
      <c r="D35" t="s">
        <v>101</v>
      </c>
      <c r="E35">
        <v>3</v>
      </c>
    </row>
    <row r="36" spans="1:5" x14ac:dyDescent="0.25">
      <c r="A36">
        <v>3</v>
      </c>
      <c r="B36" t="s">
        <v>37</v>
      </c>
      <c r="C36">
        <v>3</v>
      </c>
      <c r="D36" t="s">
        <v>101</v>
      </c>
      <c r="E36">
        <v>3</v>
      </c>
    </row>
    <row r="37" spans="1:5" x14ac:dyDescent="0.25">
      <c r="A37">
        <v>4</v>
      </c>
      <c r="B37" t="s">
        <v>38</v>
      </c>
      <c r="C37">
        <v>0</v>
      </c>
      <c r="D37" t="s">
        <v>101</v>
      </c>
      <c r="E37">
        <v>3</v>
      </c>
    </row>
    <row r="38" spans="1:5" x14ac:dyDescent="0.25">
      <c r="A38">
        <v>5</v>
      </c>
      <c r="B38" t="s">
        <v>39</v>
      </c>
      <c r="C38">
        <v>0</v>
      </c>
      <c r="D38" t="s">
        <v>101</v>
      </c>
      <c r="E38">
        <v>3</v>
      </c>
    </row>
    <row r="39" spans="1:5" x14ac:dyDescent="0.25">
      <c r="A39">
        <v>6</v>
      </c>
      <c r="B39" t="s">
        <v>47</v>
      </c>
      <c r="C39">
        <v>0</v>
      </c>
      <c r="D39" t="s">
        <v>101</v>
      </c>
      <c r="E39">
        <v>3</v>
      </c>
    </row>
    <row r="40" spans="1:5" x14ac:dyDescent="0.25">
      <c r="A40">
        <v>7</v>
      </c>
      <c r="B40" t="s">
        <v>123</v>
      </c>
      <c r="C40">
        <v>0</v>
      </c>
      <c r="D40" t="s">
        <v>101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101</v>
      </c>
      <c r="E41">
        <v>3</v>
      </c>
    </row>
    <row r="42" spans="1:5" x14ac:dyDescent="0.25">
      <c r="A42">
        <v>9</v>
      </c>
      <c r="B42" t="s">
        <v>40</v>
      </c>
      <c r="C42">
        <v>0</v>
      </c>
      <c r="D42" t="s">
        <v>101</v>
      </c>
      <c r="E42">
        <v>3</v>
      </c>
    </row>
    <row r="43" spans="1:5" x14ac:dyDescent="0.25">
      <c r="A43">
        <v>10</v>
      </c>
      <c r="B43" t="s">
        <v>41</v>
      </c>
      <c r="C43">
        <v>0</v>
      </c>
      <c r="D43" t="s">
        <v>101</v>
      </c>
      <c r="E43">
        <v>3</v>
      </c>
    </row>
    <row r="44" spans="1:5" x14ac:dyDescent="0.25">
      <c r="A44">
        <v>11</v>
      </c>
      <c r="B44" t="s">
        <v>42</v>
      </c>
      <c r="C44">
        <v>18</v>
      </c>
      <c r="D44" t="s">
        <v>101</v>
      </c>
      <c r="E44">
        <v>3</v>
      </c>
    </row>
    <row r="45" spans="1:5" x14ac:dyDescent="0.25">
      <c r="A45">
        <v>12</v>
      </c>
      <c r="B45" t="s">
        <v>43</v>
      </c>
      <c r="C45">
        <v>0</v>
      </c>
      <c r="D45" t="s">
        <v>101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101</v>
      </c>
      <c r="E46">
        <v>3</v>
      </c>
    </row>
    <row r="47" spans="1:5" x14ac:dyDescent="0.25">
      <c r="A47">
        <v>14</v>
      </c>
      <c r="B47" t="s">
        <v>44</v>
      </c>
      <c r="C47">
        <v>2</v>
      </c>
      <c r="D47" t="s">
        <v>101</v>
      </c>
      <c r="E47">
        <v>3</v>
      </c>
    </row>
    <row r="48" spans="1:5" x14ac:dyDescent="0.25">
      <c r="A48">
        <v>15</v>
      </c>
      <c r="B48" t="s">
        <v>45</v>
      </c>
      <c r="C48">
        <v>1</v>
      </c>
      <c r="D48" t="s">
        <v>101</v>
      </c>
      <c r="E48">
        <v>3</v>
      </c>
    </row>
    <row r="49" spans="1:5" x14ac:dyDescent="0.25">
      <c r="A49">
        <v>16</v>
      </c>
      <c r="B49" t="s">
        <v>46</v>
      </c>
      <c r="C49">
        <v>0</v>
      </c>
      <c r="D49" t="s">
        <v>101</v>
      </c>
      <c r="E49">
        <v>3</v>
      </c>
    </row>
    <row r="50" spans="1:5" x14ac:dyDescent="0.25">
      <c r="A50">
        <v>1</v>
      </c>
      <c r="B50" t="s">
        <v>35</v>
      </c>
      <c r="C50">
        <v>124</v>
      </c>
      <c r="D50" t="s">
        <v>90</v>
      </c>
      <c r="E50">
        <v>4</v>
      </c>
    </row>
    <row r="51" spans="1:5" x14ac:dyDescent="0.25">
      <c r="A51">
        <v>2</v>
      </c>
      <c r="B51" t="s">
        <v>36</v>
      </c>
      <c r="C51">
        <v>39</v>
      </c>
      <c r="D51" t="s">
        <v>90</v>
      </c>
      <c r="E51">
        <v>4</v>
      </c>
    </row>
    <row r="52" spans="1:5" x14ac:dyDescent="0.25">
      <c r="A52">
        <v>3</v>
      </c>
      <c r="B52" t="s">
        <v>37</v>
      </c>
      <c r="C52">
        <v>3</v>
      </c>
      <c r="D52" t="s">
        <v>90</v>
      </c>
      <c r="E52">
        <v>4</v>
      </c>
    </row>
    <row r="53" spans="1:5" x14ac:dyDescent="0.25">
      <c r="A53">
        <v>4</v>
      </c>
      <c r="B53" t="s">
        <v>38</v>
      </c>
      <c r="C53">
        <v>0</v>
      </c>
      <c r="D53" t="s">
        <v>90</v>
      </c>
      <c r="E53">
        <v>4</v>
      </c>
    </row>
    <row r="54" spans="1:5" x14ac:dyDescent="0.25">
      <c r="A54">
        <v>5</v>
      </c>
      <c r="B54" t="s">
        <v>39</v>
      </c>
      <c r="C54">
        <v>0</v>
      </c>
      <c r="D54" t="s">
        <v>90</v>
      </c>
      <c r="E54">
        <v>4</v>
      </c>
    </row>
    <row r="55" spans="1:5" x14ac:dyDescent="0.25">
      <c r="A55">
        <v>6</v>
      </c>
      <c r="B55" t="s">
        <v>47</v>
      </c>
      <c r="C55">
        <v>0</v>
      </c>
      <c r="D55" t="s">
        <v>90</v>
      </c>
      <c r="E55">
        <v>4</v>
      </c>
    </row>
    <row r="56" spans="1:5" x14ac:dyDescent="0.25">
      <c r="A56">
        <v>7</v>
      </c>
      <c r="B56" t="s">
        <v>123</v>
      </c>
      <c r="C56">
        <v>0</v>
      </c>
      <c r="D56" t="s">
        <v>90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90</v>
      </c>
      <c r="E57">
        <v>4</v>
      </c>
    </row>
    <row r="58" spans="1:5" x14ac:dyDescent="0.25">
      <c r="A58">
        <v>9</v>
      </c>
      <c r="B58" t="s">
        <v>40</v>
      </c>
      <c r="C58">
        <v>0</v>
      </c>
      <c r="D58" t="s">
        <v>90</v>
      </c>
      <c r="E58">
        <v>4</v>
      </c>
    </row>
    <row r="59" spans="1:5" x14ac:dyDescent="0.25">
      <c r="A59">
        <v>10</v>
      </c>
      <c r="B59" t="s">
        <v>41</v>
      </c>
      <c r="C59">
        <v>1</v>
      </c>
      <c r="D59" t="s">
        <v>90</v>
      </c>
      <c r="E59">
        <v>4</v>
      </c>
    </row>
    <row r="60" spans="1:5" x14ac:dyDescent="0.25">
      <c r="A60">
        <v>11</v>
      </c>
      <c r="B60" t="s">
        <v>42</v>
      </c>
      <c r="C60">
        <v>1</v>
      </c>
      <c r="D60" t="s">
        <v>90</v>
      </c>
      <c r="E60">
        <v>4</v>
      </c>
    </row>
    <row r="61" spans="1:5" x14ac:dyDescent="0.25">
      <c r="A61">
        <v>12</v>
      </c>
      <c r="B61" t="s">
        <v>43</v>
      </c>
      <c r="C61">
        <v>0</v>
      </c>
      <c r="D61" t="s">
        <v>90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90</v>
      </c>
      <c r="E62">
        <v>4</v>
      </c>
    </row>
    <row r="63" spans="1:5" x14ac:dyDescent="0.25">
      <c r="A63">
        <v>14</v>
      </c>
      <c r="B63" t="s">
        <v>44</v>
      </c>
      <c r="C63">
        <v>0</v>
      </c>
      <c r="D63" t="s">
        <v>90</v>
      </c>
      <c r="E63">
        <v>4</v>
      </c>
    </row>
    <row r="64" spans="1:5" x14ac:dyDescent="0.25">
      <c r="A64">
        <v>15</v>
      </c>
      <c r="B64" t="s">
        <v>45</v>
      </c>
      <c r="C64">
        <v>1</v>
      </c>
      <c r="D64" t="s">
        <v>90</v>
      </c>
      <c r="E64">
        <v>4</v>
      </c>
    </row>
    <row r="65" spans="1:5" x14ac:dyDescent="0.25">
      <c r="A65">
        <v>16</v>
      </c>
      <c r="B65" t="s">
        <v>46</v>
      </c>
      <c r="C65">
        <v>0</v>
      </c>
      <c r="D65" t="s">
        <v>90</v>
      </c>
      <c r="E65">
        <v>4</v>
      </c>
    </row>
    <row r="66" spans="1:5" x14ac:dyDescent="0.25">
      <c r="A66">
        <v>1</v>
      </c>
      <c r="B66" t="s">
        <v>35</v>
      </c>
      <c r="C66">
        <v>39</v>
      </c>
      <c r="D66" t="s">
        <v>124</v>
      </c>
      <c r="E66">
        <v>5</v>
      </c>
    </row>
    <row r="67" spans="1:5" x14ac:dyDescent="0.25">
      <c r="A67">
        <v>2</v>
      </c>
      <c r="B67" t="s">
        <v>36</v>
      </c>
      <c r="C67">
        <v>4</v>
      </c>
      <c r="D67" t="s">
        <v>124</v>
      </c>
      <c r="E67">
        <v>5</v>
      </c>
    </row>
    <row r="68" spans="1:5" x14ac:dyDescent="0.25">
      <c r="A68">
        <v>3</v>
      </c>
      <c r="B68" t="s">
        <v>37</v>
      </c>
      <c r="C68">
        <v>0</v>
      </c>
      <c r="D68" t="s">
        <v>124</v>
      </c>
      <c r="E68">
        <v>5</v>
      </c>
    </row>
    <row r="69" spans="1:5" x14ac:dyDescent="0.25">
      <c r="A69">
        <v>4</v>
      </c>
      <c r="B69" t="s">
        <v>38</v>
      </c>
      <c r="C69">
        <v>0</v>
      </c>
      <c r="D69" t="s">
        <v>124</v>
      </c>
      <c r="E69">
        <v>5</v>
      </c>
    </row>
    <row r="70" spans="1:5" x14ac:dyDescent="0.25">
      <c r="A70">
        <v>5</v>
      </c>
      <c r="B70" t="s">
        <v>39</v>
      </c>
      <c r="C70">
        <v>0</v>
      </c>
      <c r="D70" t="s">
        <v>124</v>
      </c>
      <c r="E70">
        <v>5</v>
      </c>
    </row>
    <row r="71" spans="1:5" x14ac:dyDescent="0.25">
      <c r="A71">
        <v>6</v>
      </c>
      <c r="B71" t="s">
        <v>47</v>
      </c>
      <c r="C71">
        <v>0</v>
      </c>
      <c r="D71" t="s">
        <v>124</v>
      </c>
      <c r="E71">
        <v>5</v>
      </c>
    </row>
    <row r="72" spans="1:5" x14ac:dyDescent="0.25">
      <c r="A72">
        <v>7</v>
      </c>
      <c r="B72" t="s">
        <v>123</v>
      </c>
      <c r="C72">
        <v>0</v>
      </c>
      <c r="D72" t="s">
        <v>124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124</v>
      </c>
      <c r="E73">
        <v>5</v>
      </c>
    </row>
    <row r="74" spans="1:5" x14ac:dyDescent="0.25">
      <c r="A74">
        <v>9</v>
      </c>
      <c r="B74" t="s">
        <v>40</v>
      </c>
      <c r="C74">
        <v>0</v>
      </c>
      <c r="D74" t="s">
        <v>124</v>
      </c>
      <c r="E74">
        <v>5</v>
      </c>
    </row>
    <row r="75" spans="1:5" x14ac:dyDescent="0.25">
      <c r="A75">
        <v>10</v>
      </c>
      <c r="B75" t="s">
        <v>41</v>
      </c>
      <c r="C75">
        <v>0</v>
      </c>
      <c r="D75" t="s">
        <v>124</v>
      </c>
      <c r="E75">
        <v>5</v>
      </c>
    </row>
    <row r="76" spans="1:5" x14ac:dyDescent="0.25">
      <c r="A76">
        <v>11</v>
      </c>
      <c r="B76" t="s">
        <v>42</v>
      </c>
      <c r="C76">
        <v>53</v>
      </c>
      <c r="D76" t="s">
        <v>124</v>
      </c>
      <c r="E76">
        <v>5</v>
      </c>
    </row>
    <row r="77" spans="1:5" x14ac:dyDescent="0.25">
      <c r="A77">
        <v>12</v>
      </c>
      <c r="B77" t="s">
        <v>43</v>
      </c>
      <c r="C77">
        <v>0</v>
      </c>
      <c r="D77" t="s">
        <v>124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124</v>
      </c>
      <c r="E78">
        <v>5</v>
      </c>
    </row>
    <row r="79" spans="1:5" x14ac:dyDescent="0.25">
      <c r="A79">
        <v>14</v>
      </c>
      <c r="B79" t="s">
        <v>44</v>
      </c>
      <c r="C79">
        <v>0</v>
      </c>
      <c r="D79" t="s">
        <v>124</v>
      </c>
      <c r="E79">
        <v>5</v>
      </c>
    </row>
    <row r="80" spans="1:5" x14ac:dyDescent="0.25">
      <c r="A80">
        <v>15</v>
      </c>
      <c r="B80" t="s">
        <v>45</v>
      </c>
      <c r="C80">
        <v>0</v>
      </c>
      <c r="D80" t="s">
        <v>124</v>
      </c>
      <c r="E80">
        <v>5</v>
      </c>
    </row>
    <row r="81" spans="1:5" x14ac:dyDescent="0.25">
      <c r="A81">
        <v>16</v>
      </c>
      <c r="B81" t="s">
        <v>46</v>
      </c>
      <c r="C81">
        <v>0</v>
      </c>
      <c r="D81" t="s">
        <v>124</v>
      </c>
      <c r="E81">
        <v>5</v>
      </c>
    </row>
    <row r="82" spans="1:5" x14ac:dyDescent="0.25">
      <c r="A82">
        <v>1</v>
      </c>
      <c r="B82" t="s">
        <v>35</v>
      </c>
      <c r="C82">
        <v>0</v>
      </c>
      <c r="D82" t="s">
        <v>40</v>
      </c>
      <c r="E82">
        <v>6</v>
      </c>
    </row>
    <row r="83" spans="1:5" x14ac:dyDescent="0.25">
      <c r="A83">
        <v>2</v>
      </c>
      <c r="B83" t="s">
        <v>36</v>
      </c>
      <c r="C83">
        <v>0</v>
      </c>
      <c r="D83" t="s">
        <v>40</v>
      </c>
      <c r="E83">
        <v>6</v>
      </c>
    </row>
    <row r="84" spans="1:5" x14ac:dyDescent="0.25">
      <c r="A84">
        <v>3</v>
      </c>
      <c r="B84" t="s">
        <v>37</v>
      </c>
      <c r="C84">
        <v>0</v>
      </c>
      <c r="D84" t="s">
        <v>40</v>
      </c>
      <c r="E84">
        <v>6</v>
      </c>
    </row>
    <row r="85" spans="1:5" x14ac:dyDescent="0.25">
      <c r="A85">
        <v>4</v>
      </c>
      <c r="B85" t="s">
        <v>38</v>
      </c>
      <c r="C85">
        <v>0</v>
      </c>
      <c r="D85" t="s">
        <v>40</v>
      </c>
      <c r="E85">
        <v>6</v>
      </c>
    </row>
    <row r="86" spans="1:5" x14ac:dyDescent="0.25">
      <c r="A86">
        <v>5</v>
      </c>
      <c r="B86" t="s">
        <v>39</v>
      </c>
      <c r="C86">
        <v>0</v>
      </c>
      <c r="D86" t="s">
        <v>40</v>
      </c>
      <c r="E86">
        <v>6</v>
      </c>
    </row>
    <row r="87" spans="1:5" x14ac:dyDescent="0.25">
      <c r="A87">
        <v>6</v>
      </c>
      <c r="B87" t="s">
        <v>47</v>
      </c>
      <c r="C87">
        <v>0</v>
      </c>
      <c r="D87" t="s">
        <v>40</v>
      </c>
      <c r="E87">
        <v>6</v>
      </c>
    </row>
    <row r="88" spans="1:5" x14ac:dyDescent="0.25">
      <c r="A88">
        <v>7</v>
      </c>
      <c r="B88" t="s">
        <v>123</v>
      </c>
      <c r="C88">
        <v>0</v>
      </c>
      <c r="D88" t="s">
        <v>40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40</v>
      </c>
      <c r="E89">
        <v>6</v>
      </c>
    </row>
    <row r="90" spans="1:5" x14ac:dyDescent="0.25">
      <c r="A90">
        <v>9</v>
      </c>
      <c r="B90" t="s">
        <v>40</v>
      </c>
      <c r="C90">
        <v>0</v>
      </c>
      <c r="D90" t="s">
        <v>40</v>
      </c>
      <c r="E90">
        <v>6</v>
      </c>
    </row>
    <row r="91" spans="1:5" x14ac:dyDescent="0.25">
      <c r="A91">
        <v>10</v>
      </c>
      <c r="B91" t="s">
        <v>41</v>
      </c>
      <c r="C91">
        <v>0</v>
      </c>
      <c r="D91" t="s">
        <v>40</v>
      </c>
      <c r="E91">
        <v>6</v>
      </c>
    </row>
    <row r="92" spans="1:5" x14ac:dyDescent="0.25">
      <c r="A92">
        <v>11</v>
      </c>
      <c r="B92" t="s">
        <v>42</v>
      </c>
      <c r="C92">
        <v>18</v>
      </c>
      <c r="D92" t="s">
        <v>40</v>
      </c>
      <c r="E92">
        <v>6</v>
      </c>
    </row>
    <row r="93" spans="1:5" x14ac:dyDescent="0.25">
      <c r="A93">
        <v>12</v>
      </c>
      <c r="B93" t="s">
        <v>43</v>
      </c>
      <c r="C93">
        <v>0</v>
      </c>
      <c r="D93" t="s">
        <v>40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40</v>
      </c>
      <c r="E94">
        <v>6</v>
      </c>
    </row>
    <row r="95" spans="1:5" x14ac:dyDescent="0.25">
      <c r="A95">
        <v>14</v>
      </c>
      <c r="B95" t="s">
        <v>44</v>
      </c>
      <c r="C95">
        <v>0</v>
      </c>
      <c r="D95" t="s">
        <v>40</v>
      </c>
      <c r="E95">
        <v>6</v>
      </c>
    </row>
    <row r="96" spans="1:5" x14ac:dyDescent="0.25">
      <c r="A96">
        <v>15</v>
      </c>
      <c r="B96" t="s">
        <v>45</v>
      </c>
      <c r="C96">
        <v>0</v>
      </c>
      <c r="D96" t="s">
        <v>40</v>
      </c>
      <c r="E96">
        <v>6</v>
      </c>
    </row>
    <row r="97" spans="1:5" x14ac:dyDescent="0.25">
      <c r="A97">
        <v>16</v>
      </c>
      <c r="B97" t="s">
        <v>46</v>
      </c>
      <c r="C97">
        <v>0</v>
      </c>
      <c r="D97" t="s">
        <v>40</v>
      </c>
      <c r="E97">
        <v>6</v>
      </c>
    </row>
    <row r="98" spans="1:5" x14ac:dyDescent="0.25">
      <c r="A98">
        <v>1</v>
      </c>
      <c r="B98" t="s">
        <v>35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36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37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38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39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47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123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40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41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42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43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44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45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46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35</v>
      </c>
      <c r="C114">
        <v>1145</v>
      </c>
      <c r="D114" t="s">
        <v>89</v>
      </c>
      <c r="E114">
        <v>8</v>
      </c>
    </row>
    <row r="115" spans="1:5" x14ac:dyDescent="0.25">
      <c r="A115">
        <v>2</v>
      </c>
      <c r="B115" t="s">
        <v>36</v>
      </c>
      <c r="C115">
        <v>203</v>
      </c>
      <c r="D115" t="s">
        <v>89</v>
      </c>
      <c r="E115">
        <v>8</v>
      </c>
    </row>
    <row r="116" spans="1:5" x14ac:dyDescent="0.25">
      <c r="A116">
        <v>3</v>
      </c>
      <c r="B116" t="s">
        <v>37</v>
      </c>
      <c r="C116">
        <v>51</v>
      </c>
      <c r="D116" t="s">
        <v>89</v>
      </c>
      <c r="E116">
        <v>8</v>
      </c>
    </row>
    <row r="117" spans="1:5" x14ac:dyDescent="0.25">
      <c r="A117">
        <v>4</v>
      </c>
      <c r="B117" t="s">
        <v>38</v>
      </c>
      <c r="C117">
        <v>1</v>
      </c>
      <c r="D117" t="s">
        <v>89</v>
      </c>
      <c r="E117">
        <v>8</v>
      </c>
    </row>
    <row r="118" spans="1:5" x14ac:dyDescent="0.25">
      <c r="A118">
        <v>5</v>
      </c>
      <c r="B118" t="s">
        <v>39</v>
      </c>
      <c r="C118">
        <v>0</v>
      </c>
      <c r="D118" t="s">
        <v>89</v>
      </c>
      <c r="E118">
        <v>8</v>
      </c>
    </row>
    <row r="119" spans="1:5" x14ac:dyDescent="0.25">
      <c r="A119">
        <v>6</v>
      </c>
      <c r="B119" t="s">
        <v>47</v>
      </c>
      <c r="C119">
        <v>0</v>
      </c>
      <c r="D119" t="s">
        <v>89</v>
      </c>
      <c r="E119">
        <v>8</v>
      </c>
    </row>
    <row r="120" spans="1:5" x14ac:dyDescent="0.25">
      <c r="A120">
        <v>7</v>
      </c>
      <c r="B120" t="s">
        <v>123</v>
      </c>
      <c r="C120">
        <v>0</v>
      </c>
      <c r="D120" t="s">
        <v>89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89</v>
      </c>
      <c r="E121" s="2">
        <v>8</v>
      </c>
    </row>
    <row r="122" spans="1:5" x14ac:dyDescent="0.25">
      <c r="A122" s="2">
        <v>9</v>
      </c>
      <c r="B122" s="2" t="s">
        <v>40</v>
      </c>
      <c r="C122" s="2">
        <v>0</v>
      </c>
      <c r="D122" s="2" t="s">
        <v>89</v>
      </c>
      <c r="E122" s="2">
        <v>8</v>
      </c>
    </row>
    <row r="123" spans="1:5" x14ac:dyDescent="0.25">
      <c r="A123" s="2">
        <v>10</v>
      </c>
      <c r="B123" s="2" t="s">
        <v>41</v>
      </c>
      <c r="C123" s="2">
        <v>11</v>
      </c>
      <c r="D123" s="2" t="s">
        <v>89</v>
      </c>
      <c r="E123" s="2">
        <v>8</v>
      </c>
    </row>
    <row r="124" spans="1:5" x14ac:dyDescent="0.25">
      <c r="A124" s="2">
        <v>11</v>
      </c>
      <c r="B124" s="2" t="s">
        <v>42</v>
      </c>
      <c r="C124" s="2">
        <v>614</v>
      </c>
      <c r="D124" s="2" t="s">
        <v>89</v>
      </c>
      <c r="E124" s="2">
        <v>8</v>
      </c>
    </row>
    <row r="125" spans="1:5" x14ac:dyDescent="0.25">
      <c r="A125" s="2">
        <v>12</v>
      </c>
      <c r="B125" s="2" t="s">
        <v>43</v>
      </c>
      <c r="C125" s="2">
        <v>0</v>
      </c>
      <c r="D125" s="2" t="s">
        <v>89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4</v>
      </c>
      <c r="D126" s="2" t="s">
        <v>89</v>
      </c>
      <c r="E126" s="2">
        <v>8</v>
      </c>
    </row>
    <row r="127" spans="1:5" x14ac:dyDescent="0.25">
      <c r="A127" s="2">
        <v>14</v>
      </c>
      <c r="B127" s="2" t="s">
        <v>44</v>
      </c>
      <c r="C127" s="2">
        <v>4</v>
      </c>
      <c r="D127" s="2" t="s">
        <v>89</v>
      </c>
      <c r="E127" s="2">
        <v>8</v>
      </c>
    </row>
    <row r="128" spans="1:5" x14ac:dyDescent="0.25">
      <c r="A128" s="2">
        <v>15</v>
      </c>
      <c r="B128" s="2" t="s">
        <v>45</v>
      </c>
      <c r="C128" s="2">
        <v>2</v>
      </c>
      <c r="D128" s="2" t="s">
        <v>89</v>
      </c>
      <c r="E128" s="2">
        <v>8</v>
      </c>
    </row>
    <row r="129" spans="1:5" x14ac:dyDescent="0.25">
      <c r="A129" s="2">
        <v>16</v>
      </c>
      <c r="B129" s="2" t="s">
        <v>46</v>
      </c>
      <c r="C129" s="2">
        <v>5</v>
      </c>
      <c r="D129" s="2" t="s">
        <v>89</v>
      </c>
      <c r="E129" s="2">
        <v>8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102</v>
      </c>
      <c r="B1" t="s">
        <v>107</v>
      </c>
      <c r="C1" t="s">
        <v>2</v>
      </c>
      <c r="D1" t="s">
        <v>117</v>
      </c>
    </row>
    <row r="2" spans="1:4" x14ac:dyDescent="0.25">
      <c r="A2">
        <v>1</v>
      </c>
      <c r="B2">
        <v>64</v>
      </c>
      <c r="C2" t="s">
        <v>91</v>
      </c>
      <c r="D2" t="s">
        <v>3</v>
      </c>
    </row>
    <row r="3" spans="1:4" x14ac:dyDescent="0.25">
      <c r="A3">
        <v>2</v>
      </c>
      <c r="B3">
        <v>32</v>
      </c>
      <c r="C3" t="s">
        <v>91</v>
      </c>
      <c r="D3" t="s">
        <v>92</v>
      </c>
    </row>
    <row r="4" spans="1:4" x14ac:dyDescent="0.25">
      <c r="A4">
        <v>3</v>
      </c>
      <c r="B4">
        <v>3</v>
      </c>
      <c r="C4" t="s">
        <v>91</v>
      </c>
      <c r="D4" t="s">
        <v>93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102</v>
      </c>
      <c r="B1" t="s">
        <v>138</v>
      </c>
      <c r="C1" t="s">
        <v>107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86</v>
      </c>
      <c r="C5">
        <v>97</v>
      </c>
    </row>
    <row r="6" spans="1:3" x14ac:dyDescent="0.25">
      <c r="A6">
        <v>5</v>
      </c>
      <c r="B6" t="s">
        <v>87</v>
      </c>
      <c r="C6">
        <v>0</v>
      </c>
    </row>
    <row r="7" spans="1:3" x14ac:dyDescent="0.25">
      <c r="A7">
        <v>6</v>
      </c>
      <c r="B7" t="s">
        <v>139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88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102</v>
      </c>
      <c r="B1" t="s">
        <v>134</v>
      </c>
      <c r="C1" t="s">
        <v>31</v>
      </c>
      <c r="D1" t="s">
        <v>135</v>
      </c>
    </row>
    <row r="2" spans="1:4" x14ac:dyDescent="0.25">
      <c r="A2">
        <v>1</v>
      </c>
      <c r="B2" t="s">
        <v>136</v>
      </c>
      <c r="C2">
        <v>0</v>
      </c>
      <c r="D2">
        <v>0</v>
      </c>
    </row>
    <row r="3" spans="1:4" x14ac:dyDescent="0.25">
      <c r="A3">
        <v>2</v>
      </c>
      <c r="B3" t="s">
        <v>137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F26" sqref="F26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102</v>
      </c>
      <c r="B1" t="s">
        <v>103</v>
      </c>
      <c r="C1" t="s">
        <v>104</v>
      </c>
      <c r="D1" t="s">
        <v>105</v>
      </c>
      <c r="E1" t="s">
        <v>106</v>
      </c>
      <c r="F1" t="s">
        <v>107</v>
      </c>
      <c r="G1" t="s">
        <v>108</v>
      </c>
    </row>
    <row r="2" spans="1:7" x14ac:dyDescent="0.25">
      <c r="A2">
        <v>1</v>
      </c>
      <c r="B2" t="s">
        <v>130</v>
      </c>
      <c r="C2" t="s">
        <v>32</v>
      </c>
      <c r="D2" t="s">
        <v>31</v>
      </c>
      <c r="E2">
        <v>1</v>
      </c>
      <c r="F2">
        <v>282</v>
      </c>
      <c r="G2">
        <v>1</v>
      </c>
    </row>
    <row r="3" spans="1:7" x14ac:dyDescent="0.25">
      <c r="A3">
        <v>2</v>
      </c>
      <c r="B3" t="s">
        <v>129</v>
      </c>
      <c r="C3" t="s">
        <v>32</v>
      </c>
      <c r="D3" t="s">
        <v>31</v>
      </c>
      <c r="E3">
        <v>1</v>
      </c>
      <c r="F3">
        <v>34</v>
      </c>
      <c r="G3">
        <v>1</v>
      </c>
    </row>
    <row r="4" spans="1:7" x14ac:dyDescent="0.25">
      <c r="A4">
        <v>3</v>
      </c>
      <c r="B4" t="s">
        <v>146</v>
      </c>
      <c r="C4" t="s">
        <v>32</v>
      </c>
      <c r="D4" t="s">
        <v>31</v>
      </c>
      <c r="E4">
        <v>1</v>
      </c>
      <c r="F4">
        <v>11</v>
      </c>
      <c r="G4">
        <v>1</v>
      </c>
    </row>
    <row r="5" spans="1:7" x14ac:dyDescent="0.25">
      <c r="A5">
        <v>4</v>
      </c>
      <c r="B5" t="s">
        <v>153</v>
      </c>
      <c r="C5" t="s">
        <v>32</v>
      </c>
      <c r="D5" t="s">
        <v>31</v>
      </c>
      <c r="E5">
        <v>1</v>
      </c>
      <c r="F5">
        <v>21</v>
      </c>
      <c r="G5">
        <v>1</v>
      </c>
    </row>
    <row r="6" spans="1:7" x14ac:dyDescent="0.25">
      <c r="A6">
        <v>5</v>
      </c>
      <c r="B6" t="s">
        <v>145</v>
      </c>
      <c r="C6" t="s">
        <v>32</v>
      </c>
      <c r="D6" t="s">
        <v>31</v>
      </c>
      <c r="E6">
        <v>1</v>
      </c>
      <c r="F6">
        <v>3</v>
      </c>
      <c r="G6">
        <v>1</v>
      </c>
    </row>
    <row r="7" spans="1:7" x14ac:dyDescent="0.25">
      <c r="A7">
        <v>6</v>
      </c>
      <c r="B7" t="s">
        <v>109</v>
      </c>
      <c r="C7" t="s">
        <v>32</v>
      </c>
      <c r="D7" t="s">
        <v>31</v>
      </c>
      <c r="E7">
        <v>1</v>
      </c>
      <c r="F7">
        <v>37</v>
      </c>
      <c r="G7">
        <v>1</v>
      </c>
    </row>
    <row r="8" spans="1:7" x14ac:dyDescent="0.25">
      <c r="A8">
        <v>1</v>
      </c>
      <c r="B8" t="s">
        <v>130</v>
      </c>
      <c r="C8" t="s">
        <v>32</v>
      </c>
      <c r="D8" t="s">
        <v>9</v>
      </c>
      <c r="E8">
        <v>2</v>
      </c>
      <c r="F8">
        <v>863</v>
      </c>
      <c r="G8">
        <v>1</v>
      </c>
    </row>
    <row r="9" spans="1:7" x14ac:dyDescent="0.25">
      <c r="A9">
        <v>2</v>
      </c>
      <c r="B9" t="s">
        <v>129</v>
      </c>
      <c r="C9" t="s">
        <v>32</v>
      </c>
      <c r="D9" t="s">
        <v>9</v>
      </c>
      <c r="E9">
        <v>2</v>
      </c>
      <c r="F9">
        <v>47</v>
      </c>
      <c r="G9">
        <v>1</v>
      </c>
    </row>
    <row r="10" spans="1:7" x14ac:dyDescent="0.25">
      <c r="A10">
        <v>3</v>
      </c>
      <c r="B10" t="s">
        <v>146</v>
      </c>
      <c r="C10" t="s">
        <v>32</v>
      </c>
      <c r="D10" t="s">
        <v>9</v>
      </c>
      <c r="E10">
        <v>2</v>
      </c>
      <c r="F10">
        <v>33</v>
      </c>
      <c r="G10">
        <v>1</v>
      </c>
    </row>
    <row r="11" spans="1:7" x14ac:dyDescent="0.25">
      <c r="A11">
        <v>4</v>
      </c>
      <c r="B11" t="s">
        <v>153</v>
      </c>
      <c r="C11" t="s">
        <v>32</v>
      </c>
      <c r="D11" t="s">
        <v>9</v>
      </c>
      <c r="E11">
        <v>2</v>
      </c>
      <c r="F11">
        <v>48</v>
      </c>
      <c r="G11">
        <v>1</v>
      </c>
    </row>
    <row r="12" spans="1:7" x14ac:dyDescent="0.25">
      <c r="A12">
        <v>5</v>
      </c>
      <c r="B12" t="s">
        <v>145</v>
      </c>
      <c r="C12" t="s">
        <v>32</v>
      </c>
      <c r="D12" t="s">
        <v>9</v>
      </c>
      <c r="E12">
        <v>2</v>
      </c>
      <c r="F12">
        <v>8</v>
      </c>
      <c r="G12">
        <v>1</v>
      </c>
    </row>
    <row r="13" spans="1:7" x14ac:dyDescent="0.25">
      <c r="A13">
        <v>6</v>
      </c>
      <c r="B13" t="s">
        <v>109</v>
      </c>
      <c r="C13" t="s">
        <v>32</v>
      </c>
      <c r="D13" t="s">
        <v>9</v>
      </c>
      <c r="E13">
        <v>2</v>
      </c>
      <c r="F13">
        <v>46</v>
      </c>
      <c r="G13">
        <v>1</v>
      </c>
    </row>
    <row r="14" spans="1:7" x14ac:dyDescent="0.25">
      <c r="A14">
        <v>1</v>
      </c>
      <c r="B14" t="s">
        <v>130</v>
      </c>
      <c r="C14" t="s">
        <v>33</v>
      </c>
      <c r="D14" t="s">
        <v>31</v>
      </c>
      <c r="E14">
        <v>1</v>
      </c>
      <c r="F14">
        <v>21</v>
      </c>
      <c r="G14">
        <v>2</v>
      </c>
    </row>
    <row r="15" spans="1:7" x14ac:dyDescent="0.25">
      <c r="A15">
        <v>2</v>
      </c>
      <c r="B15" t="s">
        <v>129</v>
      </c>
      <c r="C15" t="s">
        <v>33</v>
      </c>
      <c r="D15" t="s">
        <v>31</v>
      </c>
      <c r="E15">
        <v>1</v>
      </c>
      <c r="F15">
        <v>23</v>
      </c>
      <c r="G15">
        <v>2</v>
      </c>
    </row>
    <row r="16" spans="1:7" x14ac:dyDescent="0.25">
      <c r="A16">
        <v>3</v>
      </c>
      <c r="B16" t="s">
        <v>146</v>
      </c>
      <c r="C16" t="s">
        <v>33</v>
      </c>
      <c r="D16" t="s">
        <v>31</v>
      </c>
      <c r="E16">
        <v>1</v>
      </c>
      <c r="F16">
        <v>0</v>
      </c>
      <c r="G16">
        <v>2</v>
      </c>
    </row>
    <row r="17" spans="1:7" x14ac:dyDescent="0.25">
      <c r="A17">
        <v>4</v>
      </c>
      <c r="B17" t="s">
        <v>153</v>
      </c>
      <c r="C17" t="s">
        <v>33</v>
      </c>
      <c r="D17" t="s">
        <v>31</v>
      </c>
      <c r="E17">
        <v>1</v>
      </c>
      <c r="F17">
        <v>0</v>
      </c>
      <c r="G17">
        <v>2</v>
      </c>
    </row>
    <row r="18" spans="1:7" x14ac:dyDescent="0.25">
      <c r="A18">
        <v>5</v>
      </c>
      <c r="B18" t="s">
        <v>145</v>
      </c>
      <c r="C18" t="s">
        <v>33</v>
      </c>
      <c r="D18" t="s">
        <v>31</v>
      </c>
      <c r="E18">
        <v>1</v>
      </c>
      <c r="F18">
        <v>0</v>
      </c>
      <c r="G18">
        <v>2</v>
      </c>
    </row>
    <row r="19" spans="1:7" x14ac:dyDescent="0.25">
      <c r="A19">
        <v>6</v>
      </c>
      <c r="B19" t="s">
        <v>109</v>
      </c>
      <c r="C19" t="s">
        <v>33</v>
      </c>
      <c r="D19" t="s">
        <v>31</v>
      </c>
      <c r="E19">
        <v>1</v>
      </c>
      <c r="F19">
        <v>4</v>
      </c>
      <c r="G19">
        <v>2</v>
      </c>
    </row>
    <row r="20" spans="1:7" x14ac:dyDescent="0.25">
      <c r="A20">
        <v>1</v>
      </c>
      <c r="B20" t="s">
        <v>130</v>
      </c>
      <c r="C20" t="s">
        <v>33</v>
      </c>
      <c r="D20" t="s">
        <v>9</v>
      </c>
      <c r="E20">
        <v>2</v>
      </c>
      <c r="F20">
        <v>39</v>
      </c>
      <c r="G20">
        <v>2</v>
      </c>
    </row>
    <row r="21" spans="1:7" x14ac:dyDescent="0.25">
      <c r="A21">
        <v>2</v>
      </c>
      <c r="B21" t="s">
        <v>129</v>
      </c>
      <c r="C21" t="s">
        <v>33</v>
      </c>
      <c r="D21" t="s">
        <v>9</v>
      </c>
      <c r="E21">
        <v>2</v>
      </c>
      <c r="F21">
        <v>34</v>
      </c>
      <c r="G21">
        <v>2</v>
      </c>
    </row>
    <row r="22" spans="1:7" x14ac:dyDescent="0.25">
      <c r="A22">
        <v>3</v>
      </c>
      <c r="B22" t="s">
        <v>146</v>
      </c>
      <c r="C22" t="s">
        <v>33</v>
      </c>
      <c r="D22" t="s">
        <v>9</v>
      </c>
      <c r="E22">
        <v>2</v>
      </c>
      <c r="F22">
        <v>0</v>
      </c>
      <c r="G22">
        <v>2</v>
      </c>
    </row>
    <row r="23" spans="1:7" x14ac:dyDescent="0.25">
      <c r="A23">
        <v>4</v>
      </c>
      <c r="B23" t="s">
        <v>153</v>
      </c>
      <c r="C23" t="s">
        <v>33</v>
      </c>
      <c r="D23" t="s">
        <v>9</v>
      </c>
      <c r="E23">
        <v>2</v>
      </c>
      <c r="F23">
        <v>0</v>
      </c>
      <c r="G23">
        <v>2</v>
      </c>
    </row>
    <row r="24" spans="1:7" x14ac:dyDescent="0.25">
      <c r="A24">
        <v>5</v>
      </c>
      <c r="B24" t="s">
        <v>145</v>
      </c>
      <c r="C24" t="s">
        <v>33</v>
      </c>
      <c r="D24" t="s">
        <v>9</v>
      </c>
      <c r="E24">
        <v>2</v>
      </c>
      <c r="F24">
        <v>0</v>
      </c>
      <c r="G24">
        <v>2</v>
      </c>
    </row>
    <row r="25" spans="1:7" x14ac:dyDescent="0.25">
      <c r="A25">
        <v>6</v>
      </c>
      <c r="B25" t="s">
        <v>109</v>
      </c>
      <c r="C25" t="s">
        <v>33</v>
      </c>
      <c r="D25" t="s">
        <v>9</v>
      </c>
      <c r="E25">
        <v>2</v>
      </c>
      <c r="F25">
        <v>4</v>
      </c>
      <c r="G25">
        <v>2</v>
      </c>
    </row>
    <row r="26" spans="1:7" x14ac:dyDescent="0.25">
      <c r="A26">
        <v>1</v>
      </c>
      <c r="B26" t="s">
        <v>130</v>
      </c>
      <c r="C26" t="s">
        <v>110</v>
      </c>
      <c r="D26" t="s">
        <v>31</v>
      </c>
      <c r="E26">
        <v>1</v>
      </c>
      <c r="F26">
        <v>0</v>
      </c>
      <c r="G26">
        <v>3</v>
      </c>
    </row>
    <row r="27" spans="1:7" x14ac:dyDescent="0.25">
      <c r="A27">
        <v>2</v>
      </c>
      <c r="B27" t="s">
        <v>129</v>
      </c>
      <c r="C27" t="s">
        <v>110</v>
      </c>
      <c r="D27" t="s">
        <v>31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146</v>
      </c>
      <c r="C28" t="s">
        <v>110</v>
      </c>
      <c r="D28" t="s">
        <v>31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153</v>
      </c>
      <c r="C29" t="s">
        <v>110</v>
      </c>
      <c r="D29" t="s">
        <v>31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145</v>
      </c>
      <c r="C30" t="s">
        <v>110</v>
      </c>
      <c r="D30" t="s">
        <v>31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109</v>
      </c>
      <c r="C31" t="s">
        <v>110</v>
      </c>
      <c r="D31" t="s">
        <v>31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130</v>
      </c>
      <c r="C32" t="s">
        <v>110</v>
      </c>
      <c r="D32" t="s">
        <v>9</v>
      </c>
      <c r="E32">
        <v>2</v>
      </c>
      <c r="F32">
        <v>0</v>
      </c>
      <c r="G32">
        <v>3</v>
      </c>
    </row>
    <row r="33" spans="1:7" x14ac:dyDescent="0.25">
      <c r="A33">
        <v>2</v>
      </c>
      <c r="B33" t="s">
        <v>129</v>
      </c>
      <c r="C33" t="s">
        <v>110</v>
      </c>
      <c r="D33" t="s">
        <v>9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146</v>
      </c>
      <c r="C34" t="s">
        <v>110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153</v>
      </c>
      <c r="C35" t="s">
        <v>110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145</v>
      </c>
      <c r="C36" t="s">
        <v>110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109</v>
      </c>
      <c r="C37" t="s">
        <v>110</v>
      </c>
      <c r="D37" t="s">
        <v>9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/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102</v>
      </c>
      <c r="B1" t="s">
        <v>103</v>
      </c>
      <c r="C1" t="s">
        <v>104</v>
      </c>
      <c r="D1" t="s">
        <v>105</v>
      </c>
      <c r="E1" t="s">
        <v>106</v>
      </c>
      <c r="F1" t="s">
        <v>107</v>
      </c>
      <c r="G1" t="s">
        <v>108</v>
      </c>
    </row>
    <row r="2" spans="1:7" x14ac:dyDescent="0.25">
      <c r="A2">
        <v>1</v>
      </c>
      <c r="B2" t="s">
        <v>130</v>
      </c>
      <c r="C2" t="s">
        <v>32</v>
      </c>
      <c r="D2" t="s">
        <v>31</v>
      </c>
      <c r="E2">
        <v>1</v>
      </c>
      <c r="F2">
        <v>1912</v>
      </c>
      <c r="G2">
        <v>1</v>
      </c>
    </row>
    <row r="3" spans="1:7" x14ac:dyDescent="0.25">
      <c r="A3">
        <v>2</v>
      </c>
      <c r="B3" t="s">
        <v>129</v>
      </c>
      <c r="C3" t="s">
        <v>32</v>
      </c>
      <c r="D3" t="s">
        <v>31</v>
      </c>
      <c r="E3">
        <v>1</v>
      </c>
      <c r="F3">
        <v>271</v>
      </c>
      <c r="G3">
        <v>1</v>
      </c>
    </row>
    <row r="4" spans="1:7" x14ac:dyDescent="0.25">
      <c r="A4">
        <v>3</v>
      </c>
      <c r="B4" t="s">
        <v>146</v>
      </c>
      <c r="C4" t="s">
        <v>32</v>
      </c>
      <c r="D4" t="s">
        <v>31</v>
      </c>
      <c r="E4">
        <v>1</v>
      </c>
      <c r="F4">
        <v>240</v>
      </c>
      <c r="G4">
        <v>1</v>
      </c>
    </row>
    <row r="5" spans="1:7" x14ac:dyDescent="0.25">
      <c r="A5">
        <v>4</v>
      </c>
      <c r="B5" t="s">
        <v>153</v>
      </c>
      <c r="C5" t="s">
        <v>32</v>
      </c>
      <c r="D5" t="s">
        <v>31</v>
      </c>
      <c r="E5">
        <v>1</v>
      </c>
      <c r="F5">
        <v>102</v>
      </c>
      <c r="G5">
        <v>1</v>
      </c>
    </row>
    <row r="6" spans="1:7" x14ac:dyDescent="0.25">
      <c r="A6">
        <v>5</v>
      </c>
      <c r="B6" t="s">
        <v>145</v>
      </c>
      <c r="C6" t="s">
        <v>32</v>
      </c>
      <c r="D6" t="s">
        <v>31</v>
      </c>
      <c r="E6">
        <v>1</v>
      </c>
      <c r="F6">
        <v>20</v>
      </c>
      <c r="G6">
        <v>1</v>
      </c>
    </row>
    <row r="7" spans="1:7" x14ac:dyDescent="0.25">
      <c r="A7">
        <v>6</v>
      </c>
      <c r="B7" t="s">
        <v>109</v>
      </c>
      <c r="C7" t="s">
        <v>32</v>
      </c>
      <c r="D7" t="s">
        <v>31</v>
      </c>
      <c r="E7">
        <v>1</v>
      </c>
      <c r="F7">
        <v>221</v>
      </c>
      <c r="G7">
        <v>1</v>
      </c>
    </row>
    <row r="8" spans="1:7" x14ac:dyDescent="0.25">
      <c r="A8">
        <v>1</v>
      </c>
      <c r="B8" t="s">
        <v>130</v>
      </c>
      <c r="C8" t="s">
        <v>32</v>
      </c>
      <c r="D8" t="s">
        <v>9</v>
      </c>
      <c r="E8">
        <v>2</v>
      </c>
      <c r="F8">
        <v>5585</v>
      </c>
      <c r="G8">
        <v>1</v>
      </c>
    </row>
    <row r="9" spans="1:7" x14ac:dyDescent="0.25">
      <c r="A9">
        <v>2</v>
      </c>
      <c r="B9" t="s">
        <v>129</v>
      </c>
      <c r="C9" t="s">
        <v>32</v>
      </c>
      <c r="D9" t="s">
        <v>9</v>
      </c>
      <c r="E9">
        <v>2</v>
      </c>
      <c r="F9">
        <v>400</v>
      </c>
      <c r="G9">
        <v>1</v>
      </c>
    </row>
    <row r="10" spans="1:7" x14ac:dyDescent="0.25">
      <c r="A10">
        <v>3</v>
      </c>
      <c r="B10" t="s">
        <v>146</v>
      </c>
      <c r="C10" t="s">
        <v>32</v>
      </c>
      <c r="D10" t="s">
        <v>9</v>
      </c>
      <c r="E10">
        <v>2</v>
      </c>
      <c r="F10">
        <v>688</v>
      </c>
      <c r="G10">
        <v>1</v>
      </c>
    </row>
    <row r="11" spans="1:7" x14ac:dyDescent="0.25">
      <c r="A11">
        <v>4</v>
      </c>
      <c r="B11" t="s">
        <v>153</v>
      </c>
      <c r="C11" t="s">
        <v>32</v>
      </c>
      <c r="D11" t="s">
        <v>9</v>
      </c>
      <c r="E11">
        <v>2</v>
      </c>
      <c r="F11">
        <v>218</v>
      </c>
      <c r="G11">
        <v>1</v>
      </c>
    </row>
    <row r="12" spans="1:7" x14ac:dyDescent="0.25">
      <c r="A12">
        <v>5</v>
      </c>
      <c r="B12" t="s">
        <v>145</v>
      </c>
      <c r="C12" t="s">
        <v>32</v>
      </c>
      <c r="D12" t="s">
        <v>9</v>
      </c>
      <c r="E12">
        <v>2</v>
      </c>
      <c r="F12">
        <v>39</v>
      </c>
      <c r="G12">
        <v>1</v>
      </c>
    </row>
    <row r="13" spans="1:7" x14ac:dyDescent="0.25">
      <c r="A13">
        <v>6</v>
      </c>
      <c r="B13" t="s">
        <v>109</v>
      </c>
      <c r="C13" t="s">
        <v>32</v>
      </c>
      <c r="D13" t="s">
        <v>9</v>
      </c>
      <c r="E13">
        <v>2</v>
      </c>
      <c r="F13">
        <v>315</v>
      </c>
      <c r="G13">
        <v>1</v>
      </c>
    </row>
    <row r="14" spans="1:7" x14ac:dyDescent="0.25">
      <c r="A14">
        <v>1</v>
      </c>
      <c r="B14" t="s">
        <v>130</v>
      </c>
      <c r="C14" t="s">
        <v>33</v>
      </c>
      <c r="D14" t="s">
        <v>31</v>
      </c>
      <c r="E14">
        <v>1</v>
      </c>
      <c r="F14">
        <v>188</v>
      </c>
      <c r="G14">
        <v>2</v>
      </c>
    </row>
    <row r="15" spans="1:7" x14ac:dyDescent="0.25">
      <c r="A15">
        <v>2</v>
      </c>
      <c r="B15" t="s">
        <v>129</v>
      </c>
      <c r="C15" t="s">
        <v>33</v>
      </c>
      <c r="D15" t="s">
        <v>31</v>
      </c>
      <c r="E15">
        <v>1</v>
      </c>
      <c r="F15">
        <v>207</v>
      </c>
      <c r="G15">
        <v>2</v>
      </c>
    </row>
    <row r="16" spans="1:7" x14ac:dyDescent="0.25">
      <c r="A16">
        <v>3</v>
      </c>
      <c r="B16" t="s">
        <v>146</v>
      </c>
      <c r="C16" t="s">
        <v>33</v>
      </c>
      <c r="D16" t="s">
        <v>31</v>
      </c>
      <c r="E16">
        <v>1</v>
      </c>
      <c r="F16">
        <v>1</v>
      </c>
      <c r="G16">
        <v>2</v>
      </c>
    </row>
    <row r="17" spans="1:7" x14ac:dyDescent="0.25">
      <c r="A17">
        <v>4</v>
      </c>
      <c r="B17" t="s">
        <v>153</v>
      </c>
      <c r="C17" t="s">
        <v>33</v>
      </c>
      <c r="D17" t="s">
        <v>31</v>
      </c>
      <c r="E17">
        <v>1</v>
      </c>
      <c r="F17">
        <v>6</v>
      </c>
      <c r="G17">
        <v>2</v>
      </c>
    </row>
    <row r="18" spans="1:7" x14ac:dyDescent="0.25">
      <c r="A18">
        <v>5</v>
      </c>
      <c r="B18" t="s">
        <v>145</v>
      </c>
      <c r="C18" t="s">
        <v>33</v>
      </c>
      <c r="D18" t="s">
        <v>31</v>
      </c>
      <c r="E18">
        <v>1</v>
      </c>
      <c r="F18">
        <v>14</v>
      </c>
      <c r="G18">
        <v>2</v>
      </c>
    </row>
    <row r="19" spans="1:7" x14ac:dyDescent="0.25">
      <c r="A19">
        <v>6</v>
      </c>
      <c r="B19" t="s">
        <v>109</v>
      </c>
      <c r="C19" t="s">
        <v>33</v>
      </c>
      <c r="D19" t="s">
        <v>31</v>
      </c>
      <c r="E19">
        <v>1</v>
      </c>
      <c r="F19">
        <v>32</v>
      </c>
      <c r="G19">
        <v>2</v>
      </c>
    </row>
    <row r="20" spans="1:7" x14ac:dyDescent="0.25">
      <c r="A20">
        <v>1</v>
      </c>
      <c r="B20" t="s">
        <v>130</v>
      </c>
      <c r="C20" t="s">
        <v>33</v>
      </c>
      <c r="D20" t="s">
        <v>9</v>
      </c>
      <c r="E20">
        <v>2</v>
      </c>
      <c r="F20">
        <v>403</v>
      </c>
      <c r="G20">
        <v>2</v>
      </c>
    </row>
    <row r="21" spans="1:7" x14ac:dyDescent="0.25">
      <c r="A21">
        <v>2</v>
      </c>
      <c r="B21" t="s">
        <v>129</v>
      </c>
      <c r="C21" t="s">
        <v>33</v>
      </c>
      <c r="D21" t="s">
        <v>9</v>
      </c>
      <c r="E21">
        <v>2</v>
      </c>
      <c r="F21">
        <v>389</v>
      </c>
      <c r="G21">
        <v>2</v>
      </c>
    </row>
    <row r="22" spans="1:7" x14ac:dyDescent="0.25">
      <c r="A22">
        <v>3</v>
      </c>
      <c r="B22" t="s">
        <v>146</v>
      </c>
      <c r="C22" t="s">
        <v>33</v>
      </c>
      <c r="D22" t="s">
        <v>9</v>
      </c>
      <c r="E22">
        <v>2</v>
      </c>
      <c r="F22">
        <v>1</v>
      </c>
      <c r="G22">
        <v>2</v>
      </c>
    </row>
    <row r="23" spans="1:7" x14ac:dyDescent="0.25">
      <c r="A23">
        <v>4</v>
      </c>
      <c r="B23" t="s">
        <v>153</v>
      </c>
      <c r="C23" t="s">
        <v>33</v>
      </c>
      <c r="D23" t="s">
        <v>9</v>
      </c>
      <c r="E23">
        <v>2</v>
      </c>
      <c r="F23">
        <v>6</v>
      </c>
      <c r="G23">
        <v>2</v>
      </c>
    </row>
    <row r="24" spans="1:7" x14ac:dyDescent="0.25">
      <c r="A24">
        <v>5</v>
      </c>
      <c r="B24" t="s">
        <v>145</v>
      </c>
      <c r="C24" t="s">
        <v>33</v>
      </c>
      <c r="D24" t="s">
        <v>9</v>
      </c>
      <c r="E24">
        <v>2</v>
      </c>
      <c r="F24">
        <v>33</v>
      </c>
      <c r="G24">
        <v>2</v>
      </c>
    </row>
    <row r="25" spans="1:7" x14ac:dyDescent="0.25">
      <c r="A25">
        <v>6</v>
      </c>
      <c r="B25" t="s">
        <v>109</v>
      </c>
      <c r="C25" t="s">
        <v>33</v>
      </c>
      <c r="D25" t="s">
        <v>9</v>
      </c>
      <c r="E25">
        <v>2</v>
      </c>
      <c r="F25">
        <v>39</v>
      </c>
      <c r="G25">
        <v>2</v>
      </c>
    </row>
    <row r="26" spans="1:7" x14ac:dyDescent="0.25">
      <c r="A26">
        <v>1</v>
      </c>
      <c r="B26" t="s">
        <v>130</v>
      </c>
      <c r="C26" t="s">
        <v>110</v>
      </c>
      <c r="D26" t="s">
        <v>31</v>
      </c>
      <c r="E26">
        <v>1</v>
      </c>
      <c r="F26">
        <v>5</v>
      </c>
      <c r="G26">
        <v>3</v>
      </c>
    </row>
    <row r="27" spans="1:7" x14ac:dyDescent="0.25">
      <c r="A27">
        <v>2</v>
      </c>
      <c r="B27" t="s">
        <v>129</v>
      </c>
      <c r="C27" t="s">
        <v>110</v>
      </c>
      <c r="D27" t="s">
        <v>31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146</v>
      </c>
      <c r="C28" t="s">
        <v>110</v>
      </c>
      <c r="D28" t="s">
        <v>31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153</v>
      </c>
      <c r="C29" t="s">
        <v>110</v>
      </c>
      <c r="D29" t="s">
        <v>31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145</v>
      </c>
      <c r="C30" t="s">
        <v>110</v>
      </c>
      <c r="D30" t="s">
        <v>31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109</v>
      </c>
      <c r="C31" t="s">
        <v>110</v>
      </c>
      <c r="D31" t="s">
        <v>31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130</v>
      </c>
      <c r="C32" t="s">
        <v>110</v>
      </c>
      <c r="D32" t="s">
        <v>9</v>
      </c>
      <c r="E32">
        <v>2</v>
      </c>
      <c r="F32">
        <v>5</v>
      </c>
      <c r="G32">
        <v>3</v>
      </c>
    </row>
    <row r="33" spans="1:7" x14ac:dyDescent="0.25">
      <c r="A33">
        <v>2</v>
      </c>
      <c r="B33" t="s">
        <v>129</v>
      </c>
      <c r="C33" t="s">
        <v>110</v>
      </c>
      <c r="D33" t="s">
        <v>9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146</v>
      </c>
      <c r="C34" t="s">
        <v>110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153</v>
      </c>
      <c r="C35" t="s">
        <v>110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145</v>
      </c>
      <c r="C36" t="s">
        <v>110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109</v>
      </c>
      <c r="C37" t="s">
        <v>110</v>
      </c>
      <c r="D37" t="s">
        <v>9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102</v>
      </c>
      <c r="B1" t="s">
        <v>0</v>
      </c>
      <c r="C1" t="s">
        <v>59</v>
      </c>
      <c r="D1" t="s">
        <v>111</v>
      </c>
      <c r="E1" t="s">
        <v>56</v>
      </c>
    </row>
    <row r="2" spans="1:5" x14ac:dyDescent="0.25">
      <c r="A2">
        <v>1</v>
      </c>
      <c r="B2" t="s">
        <v>131</v>
      </c>
      <c r="C2">
        <v>3530</v>
      </c>
      <c r="D2">
        <v>3248</v>
      </c>
      <c r="E2">
        <v>382</v>
      </c>
    </row>
    <row r="3" spans="1:5" x14ac:dyDescent="0.25">
      <c r="A3">
        <v>2</v>
      </c>
      <c r="B3" t="s">
        <v>132</v>
      </c>
      <c r="C3">
        <v>482</v>
      </c>
      <c r="D3">
        <v>424</v>
      </c>
      <c r="E3">
        <v>20</v>
      </c>
    </row>
    <row r="4" spans="1:5" x14ac:dyDescent="0.25">
      <c r="A4">
        <v>3</v>
      </c>
      <c r="B4" t="s">
        <v>133</v>
      </c>
      <c r="C4">
        <v>368</v>
      </c>
      <c r="D4">
        <v>342</v>
      </c>
      <c r="E4">
        <v>85</v>
      </c>
    </row>
    <row r="5" spans="1:5" x14ac:dyDescent="0.25">
      <c r="A5" s="2">
        <v>4</v>
      </c>
      <c r="B5" s="2" t="s">
        <v>148</v>
      </c>
      <c r="C5" s="2">
        <v>211</v>
      </c>
      <c r="D5" s="2">
        <v>194</v>
      </c>
      <c r="E5" s="2">
        <v>35</v>
      </c>
    </row>
    <row r="6" spans="1:5" x14ac:dyDescent="0.25">
      <c r="A6" s="2">
        <v>5</v>
      </c>
      <c r="B6" s="2" t="s">
        <v>154</v>
      </c>
      <c r="C6" s="2">
        <v>204</v>
      </c>
      <c r="D6" s="2">
        <v>202</v>
      </c>
      <c r="E6" s="2">
        <v>19</v>
      </c>
    </row>
    <row r="7" spans="1:5" x14ac:dyDescent="0.25">
      <c r="A7" s="2">
        <v>6</v>
      </c>
      <c r="B7" s="2" t="s">
        <v>109</v>
      </c>
      <c r="C7" s="2">
        <v>377</v>
      </c>
      <c r="D7" s="2">
        <v>385</v>
      </c>
      <c r="E7" s="2">
        <v>88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102</v>
      </c>
      <c r="B1" t="s">
        <v>0</v>
      </c>
      <c r="C1" t="s">
        <v>61</v>
      </c>
      <c r="D1" t="s">
        <v>111</v>
      </c>
      <c r="E1" t="s">
        <v>56</v>
      </c>
    </row>
    <row r="2" spans="1:5" x14ac:dyDescent="0.25">
      <c r="A2" s="2">
        <v>1</v>
      </c>
      <c r="B2" s="2" t="s">
        <v>131</v>
      </c>
      <c r="C2" s="2">
        <v>39</v>
      </c>
      <c r="D2" s="2">
        <v>22</v>
      </c>
      <c r="E2" s="2">
        <v>4</v>
      </c>
    </row>
    <row r="3" spans="1:5" x14ac:dyDescent="0.25">
      <c r="A3" s="2">
        <v>2</v>
      </c>
      <c r="B3" s="2" t="s">
        <v>133</v>
      </c>
      <c r="C3" s="2">
        <v>13</v>
      </c>
      <c r="D3" s="2">
        <v>7</v>
      </c>
      <c r="E3" s="2">
        <v>0</v>
      </c>
    </row>
    <row r="4" spans="1:5" x14ac:dyDescent="0.25">
      <c r="A4" s="2">
        <v>3</v>
      </c>
      <c r="B4" s="2" t="s">
        <v>132</v>
      </c>
      <c r="C4" s="2">
        <v>11</v>
      </c>
      <c r="D4" s="2">
        <v>1</v>
      </c>
      <c r="E4" s="2">
        <v>0</v>
      </c>
    </row>
    <row r="5" spans="1:5" x14ac:dyDescent="0.25">
      <c r="A5" s="2">
        <v>4</v>
      </c>
      <c r="B5" s="2" t="s">
        <v>149</v>
      </c>
      <c r="C5" s="2">
        <v>11</v>
      </c>
      <c r="D5" s="2">
        <v>2</v>
      </c>
      <c r="E5" s="2">
        <v>0</v>
      </c>
    </row>
    <row r="6" spans="1:5" x14ac:dyDescent="0.25">
      <c r="A6" s="2">
        <v>5</v>
      </c>
      <c r="B6" s="2" t="s">
        <v>154</v>
      </c>
      <c r="C6" s="2">
        <v>5</v>
      </c>
      <c r="D6" s="2">
        <v>3</v>
      </c>
      <c r="E6" s="2">
        <v>0</v>
      </c>
    </row>
    <row r="7" spans="1:5" x14ac:dyDescent="0.25">
      <c r="A7" s="2">
        <v>6</v>
      </c>
      <c r="B7" s="2" t="s">
        <v>109</v>
      </c>
      <c r="C7" s="2">
        <v>26</v>
      </c>
      <c r="D7" s="2">
        <v>13</v>
      </c>
      <c r="E7" s="2">
        <v>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126</v>
      </c>
      <c r="B1" t="s">
        <v>127</v>
      </c>
      <c r="C1" t="s">
        <v>128</v>
      </c>
    </row>
    <row r="2" spans="1:3" x14ac:dyDescent="0.25">
      <c r="A2" s="1" t="s">
        <v>150</v>
      </c>
      <c r="B2" s="1" t="s">
        <v>151</v>
      </c>
      <c r="C2" s="1" t="s">
        <v>152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107</v>
      </c>
      <c r="B1" t="s">
        <v>125</v>
      </c>
      <c r="C1" t="s">
        <v>117</v>
      </c>
      <c r="D1" t="s">
        <v>102</v>
      </c>
    </row>
    <row r="2" spans="1:4" x14ac:dyDescent="0.25">
      <c r="A2">
        <v>2349</v>
      </c>
      <c r="B2" t="s">
        <v>94</v>
      </c>
      <c r="C2" t="s">
        <v>67</v>
      </c>
      <c r="D2">
        <v>1</v>
      </c>
    </row>
    <row r="3" spans="1:4" x14ac:dyDescent="0.25">
      <c r="A3">
        <v>1</v>
      </c>
      <c r="B3" t="s">
        <v>94</v>
      </c>
      <c r="C3" t="s">
        <v>96</v>
      </c>
      <c r="D3">
        <v>2</v>
      </c>
    </row>
    <row r="4" spans="1:4" x14ac:dyDescent="0.25">
      <c r="A4">
        <v>0</v>
      </c>
      <c r="B4" t="s">
        <v>94</v>
      </c>
      <c r="C4" t="s">
        <v>66</v>
      </c>
      <c r="D4">
        <v>3</v>
      </c>
    </row>
    <row r="5" spans="1:4" x14ac:dyDescent="0.25">
      <c r="A5">
        <v>2</v>
      </c>
      <c r="B5" t="s">
        <v>94</v>
      </c>
      <c r="C5" t="s">
        <v>95</v>
      </c>
      <c r="D5">
        <v>4</v>
      </c>
    </row>
    <row r="6" spans="1:4" x14ac:dyDescent="0.25">
      <c r="A6">
        <v>2916</v>
      </c>
      <c r="B6" t="s">
        <v>53</v>
      </c>
      <c r="C6" t="s">
        <v>67</v>
      </c>
      <c r="D6">
        <v>1</v>
      </c>
    </row>
    <row r="7" spans="1:4" x14ac:dyDescent="0.25">
      <c r="A7">
        <v>10</v>
      </c>
      <c r="B7" t="s">
        <v>53</v>
      </c>
      <c r="C7" t="s">
        <v>96</v>
      </c>
      <c r="D7">
        <v>2</v>
      </c>
    </row>
    <row r="8" spans="1:4" x14ac:dyDescent="0.25">
      <c r="A8">
        <v>0</v>
      </c>
      <c r="B8" t="s">
        <v>53</v>
      </c>
      <c r="C8" t="s">
        <v>66</v>
      </c>
      <c r="D8">
        <v>3</v>
      </c>
    </row>
    <row r="9" spans="1:4" x14ac:dyDescent="0.25">
      <c r="A9">
        <v>18</v>
      </c>
      <c r="B9" t="s">
        <v>53</v>
      </c>
      <c r="C9" t="s">
        <v>95</v>
      </c>
      <c r="D9">
        <v>4</v>
      </c>
    </row>
    <row r="10" spans="1:4" x14ac:dyDescent="0.25">
      <c r="A10">
        <v>682</v>
      </c>
      <c r="B10" t="s">
        <v>54</v>
      </c>
      <c r="C10" t="s">
        <v>67</v>
      </c>
      <c r="D10">
        <v>1</v>
      </c>
    </row>
    <row r="11" spans="1:4" x14ac:dyDescent="0.25">
      <c r="A11">
        <v>1</v>
      </c>
      <c r="B11" t="s">
        <v>54</v>
      </c>
      <c r="C11" t="s">
        <v>96</v>
      </c>
      <c r="D11">
        <v>2</v>
      </c>
    </row>
    <row r="12" spans="1:4" x14ac:dyDescent="0.25">
      <c r="A12">
        <v>0</v>
      </c>
      <c r="B12" t="s">
        <v>54</v>
      </c>
      <c r="C12" t="s">
        <v>66</v>
      </c>
      <c r="D12">
        <v>3</v>
      </c>
    </row>
    <row r="13" spans="1:4" x14ac:dyDescent="0.25">
      <c r="A13">
        <v>57</v>
      </c>
      <c r="B13" t="s">
        <v>54</v>
      </c>
      <c r="C13" t="s">
        <v>95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Jankowska Małgorzata</cp:lastModifiedBy>
  <cp:lastPrinted>2016-08-08T12:09:56Z</cp:lastPrinted>
  <dcterms:created xsi:type="dcterms:W3CDTF">2014-07-29T18:33:30Z</dcterms:created>
  <dcterms:modified xsi:type="dcterms:W3CDTF">2016-08-08T12:10:08Z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