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moduł 1" sheetId="1" r:id="rId1"/>
  </sheets>
  <definedNames>
    <definedName name="_xlnm._FilterDatabase" localSheetId="0" hidden="1">'moduł 1'!$A$6:$X$31</definedName>
    <definedName name="_xlnm.Print_Area" localSheetId="0">'moduł 1'!$A$1:$X$33</definedName>
    <definedName name="_xlnm.Print_Titles" localSheetId="0">'moduł 1'!$A:$B,'moduł 1'!#REF!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1" i="1" l="1"/>
  <c r="J31" i="1"/>
  <c r="H31" i="1"/>
  <c r="W30" i="1"/>
  <c r="V30" i="1"/>
  <c r="X30" i="1" s="1"/>
  <c r="W29" i="1"/>
  <c r="V29" i="1"/>
  <c r="X29" i="1" s="1"/>
  <c r="W28" i="1"/>
  <c r="V28" i="1"/>
  <c r="X28" i="1" s="1"/>
  <c r="V27" i="1"/>
  <c r="U27" i="1"/>
  <c r="W27" i="1" s="1"/>
  <c r="S27" i="1"/>
  <c r="T27" i="1" s="1"/>
  <c r="K27" i="1"/>
  <c r="M27" i="1" s="1"/>
  <c r="W26" i="1"/>
  <c r="V26" i="1"/>
  <c r="X26" i="1" s="1"/>
  <c r="W25" i="1"/>
  <c r="V25" i="1"/>
  <c r="X25" i="1" s="1"/>
  <c r="W24" i="1"/>
  <c r="V24" i="1"/>
  <c r="X24" i="1" s="1"/>
  <c r="W23" i="1"/>
  <c r="V23" i="1"/>
  <c r="X23" i="1" s="1"/>
  <c r="W22" i="1"/>
  <c r="V22" i="1"/>
  <c r="X22" i="1" s="1"/>
  <c r="W21" i="1"/>
  <c r="V21" i="1"/>
  <c r="X21" i="1" s="1"/>
  <c r="X20" i="1"/>
  <c r="W20" i="1"/>
  <c r="V20" i="1"/>
  <c r="W19" i="1"/>
  <c r="V19" i="1"/>
  <c r="X19" i="1" s="1"/>
  <c r="W18" i="1"/>
  <c r="V18" i="1"/>
  <c r="X18" i="1" s="1"/>
  <c r="W17" i="1"/>
  <c r="V17" i="1"/>
  <c r="X17" i="1" s="1"/>
  <c r="V16" i="1"/>
  <c r="U16" i="1"/>
  <c r="W16" i="1" s="1"/>
  <c r="X16" i="1" s="1"/>
  <c r="S16" i="1"/>
  <c r="T16" i="1" s="1"/>
  <c r="K16" i="1"/>
  <c r="N16" i="1" s="1"/>
  <c r="V15" i="1"/>
  <c r="U15" i="1"/>
  <c r="W15" i="1" s="1"/>
  <c r="S15" i="1"/>
  <c r="T15" i="1" s="1"/>
  <c r="K15" i="1"/>
  <c r="M15" i="1" s="1"/>
  <c r="V14" i="1"/>
  <c r="X14" i="1" s="1"/>
  <c r="U14" i="1"/>
  <c r="S14" i="1"/>
  <c r="T14" i="1" s="1"/>
  <c r="N14" i="1"/>
  <c r="M14" i="1"/>
  <c r="K14" i="1"/>
  <c r="V13" i="1"/>
  <c r="U13" i="1"/>
  <c r="W13" i="1" s="1"/>
  <c r="S13" i="1"/>
  <c r="T13" i="1" s="1"/>
  <c r="K13" i="1"/>
  <c r="N13" i="1" s="1"/>
  <c r="X12" i="1"/>
  <c r="W12" i="1"/>
  <c r="V12" i="1"/>
  <c r="U12" i="1"/>
  <c r="S12" i="1"/>
  <c r="T12" i="1" s="1"/>
  <c r="N12" i="1"/>
  <c r="K12" i="1"/>
  <c r="M12" i="1" s="1"/>
  <c r="V11" i="1"/>
  <c r="X11" i="1" s="1"/>
  <c r="U11" i="1"/>
  <c r="W11" i="1" s="1"/>
  <c r="T11" i="1"/>
  <c r="S11" i="1"/>
  <c r="K11" i="1"/>
  <c r="N11" i="1" s="1"/>
  <c r="X10" i="1"/>
  <c r="V10" i="1"/>
  <c r="U10" i="1"/>
  <c r="T10" i="1"/>
  <c r="S10" i="1"/>
  <c r="K10" i="1"/>
  <c r="N10" i="1" s="1"/>
  <c r="V9" i="1"/>
  <c r="X9" i="1" s="1"/>
  <c r="U9" i="1"/>
  <c r="T9" i="1"/>
  <c r="N9" i="1"/>
  <c r="K9" i="1"/>
  <c r="M9" i="1" s="1"/>
  <c r="V8" i="1"/>
  <c r="U8" i="1"/>
  <c r="W8" i="1" s="1"/>
  <c r="T8" i="1"/>
  <c r="S8" i="1"/>
  <c r="K8" i="1"/>
  <c r="N8" i="1" s="1"/>
  <c r="V7" i="1"/>
  <c r="V31" i="1" s="1"/>
  <c r="U7" i="1"/>
  <c r="W7" i="1" s="1"/>
  <c r="S7" i="1"/>
  <c r="T7" i="1" s="1"/>
  <c r="N7" i="1"/>
  <c r="M7" i="1"/>
  <c r="K7" i="1"/>
  <c r="W31" i="1" l="1"/>
  <c r="X7" i="1"/>
  <c r="X27" i="1"/>
  <c r="X8" i="1"/>
  <c r="X15" i="1"/>
  <c r="X13" i="1"/>
  <c r="N15" i="1"/>
  <c r="N27" i="1"/>
  <c r="M11" i="1"/>
  <c r="M8" i="1"/>
  <c r="M13" i="1"/>
  <c r="M10" i="1"/>
  <c r="M16" i="1"/>
  <c r="X31" i="1" l="1"/>
</calcChain>
</file>

<file path=xl/sharedStrings.xml><?xml version="1.0" encoding="utf-8"?>
<sst xmlns="http://schemas.openxmlformats.org/spreadsheetml/2006/main" count="140" uniqueCount="93">
  <si>
    <t>Resortowy program rozwoju instytucji opieki nad dziećmi w wieku do lat 3 Aktywny dzienny opiekun w gminie 2025 - moduł 1 wnioski zakwalifikowane do dofinansowania</t>
  </si>
  <si>
    <t>Lp.</t>
  </si>
  <si>
    <r>
      <rPr>
        <sz val="10"/>
        <rFont val="Arial"/>
        <family val="2"/>
        <charset val="238"/>
      </rP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</si>
  <si>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</si>
  <si>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rPr>
        <sz val="10"/>
        <rFont val="Arial"/>
        <family val="2"/>
        <charset val="238"/>
      </rP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</si>
  <si>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</si>
  <si>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</si>
  <si>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</si>
  <si>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</si>
  <si>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</si>
  <si>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</si>
  <si>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rPr>
        <sz val="10"/>
        <rFont val="Arial"/>
        <family val="2"/>
        <charset val="238"/>
      </rP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</si>
  <si>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</si>
  <si>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</si>
  <si>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</si>
  <si>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</si>
  <si>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 na tworzenie</t>
  </si>
  <si>
    <t>Przyznane dofinansowanie na funkcjonowanie</t>
  </si>
  <si>
    <t>Całość dofinansowania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</si>
  <si>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</si>
  <si>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</si>
  <si>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</si>
  <si>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</si>
  <si>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</si>
  <si>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</si>
  <si>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</si>
  <si>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</si>
  <si>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</si>
  <si>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</si>
  <si>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</si>
  <si>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</si>
  <si>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</si>
  <si>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</si>
  <si>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</si>
  <si>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</si>
  <si>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 xml:space="preserve">Dzienny opiekun 1, ul Rzeszowska 75, 22-670 Bełżec </t>
  </si>
  <si>
    <t xml:space="preserve">Gmina Bełżec </t>
  </si>
  <si>
    <t>06</t>
  </si>
  <si>
    <t>02</t>
  </si>
  <si>
    <t xml:space="preserve">Dzienny opiekun 2, ul Rzeszowska 75, 22-670 Bełżec </t>
  </si>
  <si>
    <t xml:space="preserve">Dzienny opiekun 1, ul. Jana III Sobiekiego 5, 22-680 Lubycza Królewska </t>
  </si>
  <si>
    <t xml:space="preserve">Gmina Lubycza Królewska </t>
  </si>
  <si>
    <t>05</t>
  </si>
  <si>
    <t xml:space="preserve">Dzienny opiekun 2, ul. Jana III Sobiekiego 5, 22-680 Lubycza Królewska </t>
  </si>
  <si>
    <t>Dzienny opiekun 1 Trzebieszów Drugi 90</t>
  </si>
  <si>
    <t xml:space="preserve">Gmina Trzebieszów </t>
  </si>
  <si>
    <t>09</t>
  </si>
  <si>
    <t>Dzienny opiekun 2 Celiny 145</t>
  </si>
  <si>
    <t xml:space="preserve">Dzienny Opiekun, ul. Kasztanowa 2, 98-161 Zapolice </t>
  </si>
  <si>
    <t>Zapolice</t>
  </si>
  <si>
    <t>03</t>
  </si>
  <si>
    <t>Dzienny Opiekun 1, Dziaduszyce 23, 32-218 Słaboszów</t>
  </si>
  <si>
    <t>Gmina Słaboszów</t>
  </si>
  <si>
    <t>08</t>
  </si>
  <si>
    <t>07</t>
  </si>
  <si>
    <t>Dzienny opiekun 1, Ropica Górna nr 21, 38-307 Sękowa</t>
  </si>
  <si>
    <t>Gmina Sękowa</t>
  </si>
  <si>
    <t>2</t>
  </si>
  <si>
    <t>Dzienny opiekun 2, Ropica Górna nr 21, 38-307 Sękowa</t>
  </si>
  <si>
    <t>12</t>
  </si>
  <si>
    <t>Dzienny opiekun 1
ul. 11 Listopada 5
08-109 Przesmyki</t>
  </si>
  <si>
    <t>Gmina Przesmyki</t>
  </si>
  <si>
    <t>26</t>
  </si>
  <si>
    <t>Dzienny opiekun 2
ul. 11 Listopada 5 
08-109 Przesmyki</t>
  </si>
  <si>
    <t>Dzienny opiekun 1
ul. Szkolna 47
26-411 Rusinów</t>
  </si>
  <si>
    <t>Gmina Rusinów</t>
  </si>
  <si>
    <t>23</t>
  </si>
  <si>
    <t>Dzienny opiekun 2
ul. Szkolna 47
26-411 Rusinów</t>
  </si>
  <si>
    <t>Dzienny opiekun
ul. Kościelna  52
26-713 Kazanów</t>
  </si>
  <si>
    <t>Gmina Kazanów</t>
  </si>
  <si>
    <t>36</t>
  </si>
  <si>
    <t>01</t>
  </si>
  <si>
    <t>3</t>
  </si>
  <si>
    <t>Dzienny opiekun 1
Solec 6
09-500 Gostynin</t>
  </si>
  <si>
    <t>Gmina Gostynin</t>
  </si>
  <si>
    <t>04</t>
  </si>
  <si>
    <t>Dzienny Opiekun 1
Gniazdowo 23
07-303 Stary Lubotyń</t>
  </si>
  <si>
    <t>Gmina Stary Lubotyń</t>
  </si>
  <si>
    <t>16</t>
  </si>
  <si>
    <t>Dzienny opiekun 1, Kalinówka Królewska 23, 19-122 Jasionówka</t>
  </si>
  <si>
    <t>Gmina Jasionówka</t>
  </si>
  <si>
    <t xml:space="preserve">Dzienny Opiekun 1, ul. Ks.Prałata Michala Badowskiego 6, 17-123 Rudka </t>
  </si>
  <si>
    <t>Gmina Rudka</t>
  </si>
  <si>
    <t>Dzienny opiekun 1, ul. 1 Maja 7 , 16-515 Puńsk</t>
  </si>
  <si>
    <t>Gmina Puńsk</t>
  </si>
  <si>
    <t>Dzienny opiekun 1, Polnica 29,      77-300 Człuchów</t>
  </si>
  <si>
    <t>Gmina Człuchów</t>
  </si>
  <si>
    <t>Dzienny opiekun 1, ul. Kościelna 10, 27-215 Wąchock</t>
  </si>
  <si>
    <t>Gmina Wąchock</t>
  </si>
  <si>
    <t>Pierwszy Dzieny Opiekun 1 ul. Pasłęcka 15, 14-140 Miłomłyn</t>
  </si>
  <si>
    <t>Gmina Miłomłyn</t>
  </si>
  <si>
    <t>Dzienny opiekun 1, 
Lokal w budynku Szkoły Podstawowej im. Władysława Szafera w Widuchowej, 
ul. Barnima III 1, 74-120 Widuchowa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</si>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</sst>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4000"/>
        <bgColor rgb="FFFF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Border="0" applyProtection="0"/>
  </cellStyleXfs>
  <cellXfs count="59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4" fontId="2" fillId="0" borderId="2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1" fillId="0" borderId="0" xfId="1"/>
    <xf numFmtId="4" fontId="1" fillId="0" borderId="0" xfId="1" applyNumberFormat="1"/>
    <xf numFmtId="4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4" fontId="5" fillId="3" borderId="7" xfId="2" applyNumberFormat="1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49" fontId="7" fillId="0" borderId="2" xfId="2" applyNumberFormat="1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4" fontId="7" fillId="0" borderId="12" xfId="2" applyNumberFormat="1" applyFont="1" applyBorder="1" applyAlignment="1" applyProtection="1">
      <alignment vertical="center" wrapText="1"/>
      <protection locked="0"/>
    </xf>
    <xf numFmtId="4" fontId="7" fillId="0" borderId="1" xfId="2" applyNumberFormat="1" applyFont="1" applyBorder="1" applyAlignment="1" applyProtection="1">
      <alignment vertical="center" wrapText="1"/>
      <protection locked="0"/>
    </xf>
    <xf numFmtId="4" fontId="7" fillId="0" borderId="11" xfId="2" applyNumberFormat="1" applyFont="1" applyBorder="1" applyAlignment="1" applyProtection="1">
      <alignment vertical="center" wrapText="1"/>
      <protection locked="0"/>
    </xf>
    <xf numFmtId="10" fontId="7" fillId="0" borderId="1" xfId="3" applyNumberFormat="1" applyFont="1" applyBorder="1" applyAlignment="1" applyProtection="1">
      <alignment vertical="center" wrapText="1"/>
      <protection locked="0"/>
    </xf>
    <xf numFmtId="9" fontId="7" fillId="0" borderId="1" xfId="3" applyFont="1" applyBorder="1" applyAlignment="1" applyProtection="1">
      <alignment vertical="center" wrapText="1"/>
      <protection locked="0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 applyProtection="1">
      <alignment horizontal="left"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49" fontId="7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11" xfId="2" applyFont="1" applyFill="1" applyBorder="1" applyAlignment="1" applyProtection="1">
      <alignment horizontal="center" vertical="center" wrapText="1"/>
      <protection locked="0"/>
    </xf>
    <xf numFmtId="4" fontId="7" fillId="4" borderId="12" xfId="2" applyNumberFormat="1" applyFont="1" applyFill="1" applyBorder="1" applyAlignment="1" applyProtection="1">
      <alignment vertical="center" wrapText="1"/>
      <protection locked="0"/>
    </xf>
    <xf numFmtId="4" fontId="7" fillId="4" borderId="1" xfId="2" applyNumberFormat="1" applyFont="1" applyFill="1" applyBorder="1" applyAlignment="1" applyProtection="1">
      <alignment vertical="center" wrapText="1"/>
      <protection locked="0"/>
    </xf>
    <xf numFmtId="4" fontId="7" fillId="4" borderId="11" xfId="2" applyNumberFormat="1" applyFont="1" applyFill="1" applyBorder="1" applyAlignment="1" applyProtection="1">
      <alignment vertical="center" wrapText="1"/>
      <protection locked="0"/>
    </xf>
    <xf numFmtId="10" fontId="7" fillId="4" borderId="1" xfId="3" applyNumberFormat="1" applyFont="1" applyFill="1" applyBorder="1" applyAlignment="1" applyProtection="1">
      <alignment vertical="center" wrapText="1"/>
      <protection locked="0"/>
    </xf>
    <xf numFmtId="9" fontId="7" fillId="4" borderId="1" xfId="3" applyFont="1" applyFill="1" applyBorder="1" applyAlignment="1" applyProtection="1">
      <alignment vertical="center" wrapText="1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left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49" fontId="7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2" applyFont="1" applyFill="1" applyBorder="1" applyAlignment="1" applyProtection="1">
      <alignment horizontal="center" vertical="center" wrapText="1"/>
      <protection locked="0"/>
    </xf>
    <xf numFmtId="4" fontId="7" fillId="2" borderId="12" xfId="2" applyNumberFormat="1" applyFont="1" applyFill="1" applyBorder="1" applyAlignment="1" applyProtection="1">
      <alignment vertical="center" wrapText="1"/>
      <protection locked="0"/>
    </xf>
    <xf numFmtId="4" fontId="7" fillId="2" borderId="1" xfId="2" applyNumberFormat="1" applyFont="1" applyFill="1" applyBorder="1" applyAlignment="1" applyProtection="1">
      <alignment vertical="center" wrapText="1"/>
      <protection locked="0"/>
    </xf>
    <xf numFmtId="4" fontId="7" fillId="2" borderId="11" xfId="2" applyNumberFormat="1" applyFont="1" applyFill="1" applyBorder="1" applyAlignment="1" applyProtection="1">
      <alignment vertical="center" wrapText="1"/>
      <protection locked="0"/>
    </xf>
    <xf numFmtId="10" fontId="7" fillId="2" borderId="1" xfId="3" applyNumberFormat="1" applyFont="1" applyFill="1" applyBorder="1" applyAlignment="1" applyProtection="1">
      <alignment vertical="center" wrapText="1"/>
      <protection locked="0"/>
    </xf>
    <xf numFmtId="9" fontId="7" fillId="2" borderId="1" xfId="3" applyFont="1" applyFill="1" applyBorder="1" applyAlignment="1" applyProtection="1">
      <alignment vertical="center" wrapText="1"/>
      <protection locked="0"/>
    </xf>
    <xf numFmtId="0" fontId="1" fillId="2" borderId="0" xfId="1" applyFill="1"/>
  </cellXfs>
  <cellStyles count="4">
    <cellStyle name="Normalny" xfId="0" builtinId="0"/>
    <cellStyle name="Normalny 2" xfId="1"/>
    <cellStyle name="Normalny_Arkusz1" xfId="2"/>
    <cellStyle name="Procentowy 2" xfId="3"/>
  </cellStyles>
  <dxfs count="4">
    <dxf>
      <fill>
        <patternFill>
          <bgColor rgb="FF969696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4000"/>
        </patternFill>
      </fill>
    </dxf>
    <dxf>
      <fill>
        <patternFill patternType="solid">
          <bgColor rgb="FF96969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6"/>
  <sheetViews>
    <sheetView showGridLines="0" tabSelected="1" view="pageBreakPreview" topLeftCell="A7" zoomScale="95" zoomScaleNormal="100" zoomScalePageLayoutView="95" workbookViewId="0">
      <selection activeCell="H20" sqref="H20"/>
    </sheetView>
  </sheetViews>
  <sheetFormatPr defaultColWidth="8.85546875" defaultRowHeight="15" x14ac:dyDescent="0.25"/>
  <cols>
    <col min="1" max="1" width="3.85546875" style="9" customWidth="1"/>
    <col min="2" max="2" width="27.42578125" style="9" customWidth="1"/>
    <col min="3" max="3" width="25.28515625" style="9" customWidth="1"/>
    <col min="4" max="4" width="9.28515625" style="9" customWidth="1"/>
    <col min="5" max="5" width="6.42578125" style="9" customWidth="1"/>
    <col min="6" max="6" width="6.5703125" style="9" customWidth="1"/>
    <col min="7" max="7" width="7.42578125" style="9" customWidth="1"/>
    <col min="8" max="8" width="9.28515625" style="9" customWidth="1"/>
    <col min="9" max="9" width="17.28515625" style="10" customWidth="1"/>
    <col min="10" max="10" width="12.85546875" style="10" customWidth="1"/>
    <col min="11" max="11" width="18.140625" style="10" customWidth="1"/>
    <col min="12" max="12" width="15.5703125" style="10" customWidth="1"/>
    <col min="13" max="14" width="13.5703125" style="9" customWidth="1"/>
    <col min="15" max="16" width="15.28515625" style="9" customWidth="1"/>
    <col min="17" max="17" width="8.85546875" style="9"/>
    <col min="18" max="18" width="11.85546875" style="9" customWidth="1"/>
    <col min="19" max="19" width="8.85546875" style="9"/>
    <col min="20" max="20" width="11.7109375" style="9" customWidth="1"/>
    <col min="21" max="21" width="9.140625" style="9" customWidth="1"/>
    <col min="22" max="22" width="14.42578125" style="9" customWidth="1"/>
    <col min="23" max="23" width="13.7109375" style="9" customWidth="1"/>
    <col min="24" max="24" width="16.140625" style="9" customWidth="1"/>
    <col min="25" max="255" width="8.85546875" style="9"/>
    <col min="256" max="256" width="3.85546875" style="9" customWidth="1"/>
    <col min="257" max="257" width="27.42578125" style="9" customWidth="1"/>
    <col min="258" max="258" width="25.28515625" style="9" customWidth="1"/>
    <col min="259" max="259" width="9.28515625" style="9" customWidth="1"/>
    <col min="260" max="260" width="6.42578125" style="9" customWidth="1"/>
    <col min="261" max="261" width="6.5703125" style="9" customWidth="1"/>
    <col min="262" max="262" width="7.42578125" style="9" customWidth="1"/>
    <col min="263" max="263" width="9.28515625" style="9" customWidth="1"/>
    <col min="264" max="264" width="17.28515625" style="9" customWidth="1"/>
    <col min="265" max="265" width="12.85546875" style="9" customWidth="1"/>
    <col min="266" max="266" width="18.140625" style="9" customWidth="1"/>
    <col min="267" max="267" width="15.5703125" style="9" customWidth="1"/>
    <col min="268" max="269" width="13.5703125" style="9" customWidth="1"/>
    <col min="270" max="271" width="15.28515625" style="9" customWidth="1"/>
    <col min="272" max="272" width="8.85546875" style="9"/>
    <col min="273" max="273" width="11.85546875" style="9" customWidth="1"/>
    <col min="274" max="274" width="8.85546875" style="9"/>
    <col min="275" max="275" width="11.7109375" style="9" customWidth="1"/>
    <col min="276" max="276" width="9.140625" style="9" customWidth="1"/>
    <col min="277" max="280" width="11.7109375" style="9" customWidth="1"/>
    <col min="281" max="511" width="8.85546875" style="9"/>
    <col min="512" max="512" width="3.85546875" style="9" customWidth="1"/>
    <col min="513" max="513" width="27.42578125" style="9" customWidth="1"/>
    <col min="514" max="514" width="25.28515625" style="9" customWidth="1"/>
    <col min="515" max="515" width="9.28515625" style="9" customWidth="1"/>
    <col min="516" max="516" width="6.42578125" style="9" customWidth="1"/>
    <col min="517" max="517" width="6.5703125" style="9" customWidth="1"/>
    <col min="518" max="518" width="7.42578125" style="9" customWidth="1"/>
    <col min="519" max="519" width="9.28515625" style="9" customWidth="1"/>
    <col min="520" max="520" width="17.28515625" style="9" customWidth="1"/>
    <col min="521" max="521" width="12.85546875" style="9" customWidth="1"/>
    <col min="522" max="522" width="18.140625" style="9" customWidth="1"/>
    <col min="523" max="523" width="15.5703125" style="9" customWidth="1"/>
    <col min="524" max="525" width="13.5703125" style="9" customWidth="1"/>
    <col min="526" max="527" width="15.28515625" style="9" customWidth="1"/>
    <col min="528" max="528" width="8.85546875" style="9"/>
    <col min="529" max="529" width="11.85546875" style="9" customWidth="1"/>
    <col min="530" max="530" width="8.85546875" style="9"/>
    <col min="531" max="531" width="11.7109375" style="9" customWidth="1"/>
    <col min="532" max="532" width="9.140625" style="9" customWidth="1"/>
    <col min="533" max="536" width="11.7109375" style="9" customWidth="1"/>
    <col min="537" max="767" width="8.85546875" style="9"/>
    <col min="768" max="768" width="3.85546875" style="9" customWidth="1"/>
    <col min="769" max="769" width="27.42578125" style="9" customWidth="1"/>
    <col min="770" max="770" width="25.28515625" style="9" customWidth="1"/>
    <col min="771" max="771" width="9.28515625" style="9" customWidth="1"/>
    <col min="772" max="772" width="6.42578125" style="9" customWidth="1"/>
    <col min="773" max="773" width="6.5703125" style="9" customWidth="1"/>
    <col min="774" max="774" width="7.42578125" style="9" customWidth="1"/>
    <col min="775" max="775" width="9.28515625" style="9" customWidth="1"/>
    <col min="776" max="776" width="17.28515625" style="9" customWidth="1"/>
    <col min="777" max="777" width="12.85546875" style="9" customWidth="1"/>
    <col min="778" max="778" width="18.140625" style="9" customWidth="1"/>
    <col min="779" max="779" width="15.5703125" style="9" customWidth="1"/>
    <col min="780" max="781" width="13.5703125" style="9" customWidth="1"/>
    <col min="782" max="783" width="15.28515625" style="9" customWidth="1"/>
    <col min="784" max="784" width="8.85546875" style="9"/>
    <col min="785" max="785" width="11.85546875" style="9" customWidth="1"/>
    <col min="786" max="786" width="8.85546875" style="9"/>
    <col min="787" max="787" width="11.7109375" style="9" customWidth="1"/>
    <col min="788" max="788" width="9.140625" style="9" customWidth="1"/>
    <col min="789" max="792" width="11.7109375" style="9" customWidth="1"/>
    <col min="793" max="1023" width="8.85546875" style="9"/>
    <col min="1024" max="1024" width="3.85546875" style="9" customWidth="1"/>
  </cols>
  <sheetData>
    <row r="1" spans="1:24" ht="41.4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24" ht="57.7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 t="s">
        <v>5</v>
      </c>
      <c r="I2" s="6" t="s">
        <v>6</v>
      </c>
      <c r="J2" s="6"/>
      <c r="K2" s="5" t="s">
        <v>7</v>
      </c>
      <c r="L2" s="4" t="s">
        <v>8</v>
      </c>
      <c r="M2" s="3" t="s">
        <v>9</v>
      </c>
      <c r="N2" s="2" t="s">
        <v>10</v>
      </c>
      <c r="O2" s="1" t="s">
        <v>11</v>
      </c>
      <c r="P2" s="1"/>
      <c r="Q2" s="7" t="s">
        <v>12</v>
      </c>
      <c r="R2" s="7"/>
      <c r="S2" s="7" t="s">
        <v>13</v>
      </c>
      <c r="T2" s="7" t="s">
        <v>14</v>
      </c>
      <c r="U2" s="3" t="s">
        <v>15</v>
      </c>
      <c r="V2" s="3" t="s">
        <v>16</v>
      </c>
      <c r="W2" s="3" t="s">
        <v>17</v>
      </c>
      <c r="X2" s="3" t="s">
        <v>18</v>
      </c>
    </row>
    <row r="3" spans="1:24" ht="15.75" customHeight="1" x14ac:dyDescent="0.25">
      <c r="A3" s="7"/>
      <c r="B3" s="7"/>
      <c r="C3" s="7"/>
      <c r="D3" s="7"/>
      <c r="E3" s="7"/>
      <c r="F3" s="7"/>
      <c r="G3" s="7"/>
      <c r="H3" s="7"/>
      <c r="I3" s="6"/>
      <c r="J3" s="6"/>
      <c r="K3" s="5"/>
      <c r="L3" s="4"/>
      <c r="M3" s="3"/>
      <c r="N3" s="2"/>
      <c r="O3" s="7" t="s">
        <v>19</v>
      </c>
      <c r="P3" s="7" t="s">
        <v>20</v>
      </c>
      <c r="Q3" s="7" t="s">
        <v>21</v>
      </c>
      <c r="R3" s="7" t="s">
        <v>22</v>
      </c>
      <c r="S3" s="7"/>
      <c r="T3" s="7"/>
      <c r="U3" s="3"/>
      <c r="V3" s="3"/>
      <c r="W3" s="3"/>
      <c r="X3" s="3"/>
    </row>
    <row r="4" spans="1:24" ht="18.75" customHeight="1" x14ac:dyDescent="0.25">
      <c r="A4" s="7"/>
      <c r="B4" s="7"/>
      <c r="C4" s="7"/>
      <c r="D4" s="7"/>
      <c r="E4" s="7"/>
      <c r="F4" s="7"/>
      <c r="G4" s="7"/>
      <c r="H4" s="7"/>
      <c r="I4" s="6"/>
      <c r="J4" s="6"/>
      <c r="K4" s="5"/>
      <c r="L4" s="4"/>
      <c r="M4" s="3"/>
      <c r="N4" s="2"/>
      <c r="O4" s="7"/>
      <c r="P4" s="7"/>
      <c r="Q4" s="7"/>
      <c r="R4" s="7"/>
      <c r="S4" s="7"/>
      <c r="T4" s="7"/>
      <c r="U4" s="3"/>
      <c r="V4" s="3"/>
      <c r="W4" s="3"/>
      <c r="X4" s="3"/>
    </row>
    <row r="5" spans="1:24" ht="80.25" customHeight="1" x14ac:dyDescent="0.25">
      <c r="A5" s="7"/>
      <c r="B5" s="7"/>
      <c r="C5" s="7"/>
      <c r="D5" s="12" t="s">
        <v>23</v>
      </c>
      <c r="E5" s="12" t="s">
        <v>24</v>
      </c>
      <c r="F5" s="12" t="s">
        <v>25</v>
      </c>
      <c r="G5" s="13" t="s">
        <v>26</v>
      </c>
      <c r="H5" s="7"/>
      <c r="I5" s="11" t="s">
        <v>27</v>
      </c>
      <c r="J5" s="11" t="s">
        <v>28</v>
      </c>
      <c r="K5" s="5"/>
      <c r="L5" s="4"/>
      <c r="M5" s="3"/>
      <c r="N5" s="2"/>
      <c r="O5" s="7"/>
      <c r="P5" s="7"/>
      <c r="Q5" s="7"/>
      <c r="R5" s="7"/>
      <c r="S5" s="7"/>
      <c r="T5" s="7"/>
      <c r="U5" s="3"/>
      <c r="V5" s="3"/>
      <c r="W5" s="3"/>
      <c r="X5" s="3"/>
    </row>
    <row r="6" spans="1:24" s="27" customFormat="1" ht="9.75" customHeight="1" x14ac:dyDescent="0.2">
      <c r="A6" s="14">
        <v>1</v>
      </c>
      <c r="B6" s="15">
        <v>2</v>
      </c>
      <c r="C6" s="16">
        <v>3</v>
      </c>
      <c r="D6" s="17">
        <v>4</v>
      </c>
      <c r="E6" s="18">
        <v>5</v>
      </c>
      <c r="F6" s="19">
        <v>6</v>
      </c>
      <c r="G6" s="20">
        <v>7</v>
      </c>
      <c r="H6" s="21">
        <v>8</v>
      </c>
      <c r="I6" s="22">
        <v>9</v>
      </c>
      <c r="J6" s="23">
        <v>10</v>
      </c>
      <c r="K6" s="24" t="s">
        <v>29</v>
      </c>
      <c r="L6" s="25">
        <v>12</v>
      </c>
      <c r="M6" s="23" t="s">
        <v>30</v>
      </c>
      <c r="N6" s="25" t="s">
        <v>31</v>
      </c>
      <c r="O6" s="26">
        <v>15</v>
      </c>
      <c r="P6" s="26">
        <v>16</v>
      </c>
      <c r="Q6" s="26">
        <v>17</v>
      </c>
      <c r="R6" s="26">
        <v>18</v>
      </c>
      <c r="S6" s="26" t="s">
        <v>32</v>
      </c>
      <c r="T6" s="26" t="s">
        <v>33</v>
      </c>
      <c r="U6" s="26" t="s">
        <v>34</v>
      </c>
      <c r="V6" s="26">
        <v>24</v>
      </c>
      <c r="W6" s="26">
        <v>25</v>
      </c>
      <c r="X6" s="26">
        <v>26</v>
      </c>
    </row>
    <row r="7" spans="1:24" ht="33" customHeight="1" x14ac:dyDescent="0.25">
      <c r="A7" s="28">
        <v>1</v>
      </c>
      <c r="B7" s="29" t="s">
        <v>35</v>
      </c>
      <c r="C7" s="29" t="s">
        <v>36</v>
      </c>
      <c r="D7" s="30" t="s">
        <v>37</v>
      </c>
      <c r="E7" s="30">
        <v>18</v>
      </c>
      <c r="F7" s="31" t="s">
        <v>38</v>
      </c>
      <c r="G7" s="30">
        <v>2</v>
      </c>
      <c r="H7" s="32">
        <v>5</v>
      </c>
      <c r="I7" s="33">
        <v>0</v>
      </c>
      <c r="J7" s="34">
        <v>150000</v>
      </c>
      <c r="K7" s="33">
        <f t="shared" ref="K7:K16" si="0">I7+J7</f>
        <v>150000</v>
      </c>
      <c r="L7" s="35">
        <v>1500</v>
      </c>
      <c r="M7" s="36">
        <f t="shared" ref="M7:M16" si="1">J7/K7</f>
        <v>1</v>
      </c>
      <c r="N7" s="36">
        <f t="shared" ref="N7:N16" si="2">L7/K7</f>
        <v>0.01</v>
      </c>
      <c r="O7" s="34">
        <v>5</v>
      </c>
      <c r="P7" s="34">
        <v>4</v>
      </c>
      <c r="Q7" s="34">
        <v>0</v>
      </c>
      <c r="R7" s="34">
        <v>32000</v>
      </c>
      <c r="S7" s="34">
        <f>Q7+R7</f>
        <v>32000</v>
      </c>
      <c r="T7" s="37">
        <f t="shared" ref="T7:T16" si="3">R7/S7</f>
        <v>1</v>
      </c>
      <c r="U7" s="34">
        <f t="shared" ref="U7:U16" si="4">R7/P7</f>
        <v>8000</v>
      </c>
      <c r="V7" s="34">
        <f t="shared" ref="V7:V30" si="5">J7</f>
        <v>150000</v>
      </c>
      <c r="W7" s="34">
        <f>P7*U7</f>
        <v>32000</v>
      </c>
      <c r="X7" s="34">
        <f t="shared" ref="X7:X30" si="6">V7+W7</f>
        <v>182000</v>
      </c>
    </row>
    <row r="8" spans="1:24" ht="44.25" customHeight="1" x14ac:dyDescent="0.25">
      <c r="A8" s="28">
        <v>2</v>
      </c>
      <c r="B8" s="29" t="s">
        <v>39</v>
      </c>
      <c r="C8" s="29" t="s">
        <v>36</v>
      </c>
      <c r="D8" s="30" t="s">
        <v>37</v>
      </c>
      <c r="E8" s="30">
        <v>18</v>
      </c>
      <c r="F8" s="31" t="s">
        <v>38</v>
      </c>
      <c r="G8" s="30">
        <v>2</v>
      </c>
      <c r="H8" s="32">
        <v>5</v>
      </c>
      <c r="I8" s="33">
        <v>0</v>
      </c>
      <c r="J8" s="34">
        <v>150000</v>
      </c>
      <c r="K8" s="33">
        <f t="shared" si="0"/>
        <v>150000</v>
      </c>
      <c r="L8" s="35">
        <v>1500</v>
      </c>
      <c r="M8" s="36">
        <f t="shared" si="1"/>
        <v>1</v>
      </c>
      <c r="N8" s="36">
        <f t="shared" si="2"/>
        <v>0.01</v>
      </c>
      <c r="O8" s="34">
        <v>5</v>
      </c>
      <c r="P8" s="34">
        <v>4</v>
      </c>
      <c r="Q8" s="34">
        <v>0</v>
      </c>
      <c r="R8" s="34">
        <v>32000</v>
      </c>
      <c r="S8" s="34">
        <f>Q8+R8</f>
        <v>32000</v>
      </c>
      <c r="T8" s="37">
        <f t="shared" si="3"/>
        <v>1</v>
      </c>
      <c r="U8" s="34">
        <f t="shared" si="4"/>
        <v>8000</v>
      </c>
      <c r="V8" s="34">
        <f t="shared" si="5"/>
        <v>150000</v>
      </c>
      <c r="W8" s="34">
        <f>P8*U8</f>
        <v>32000</v>
      </c>
      <c r="X8" s="34">
        <f t="shared" si="6"/>
        <v>182000</v>
      </c>
    </row>
    <row r="9" spans="1:24" ht="42" customHeight="1" x14ac:dyDescent="0.25">
      <c r="A9" s="28">
        <v>3</v>
      </c>
      <c r="B9" s="29" t="s">
        <v>40</v>
      </c>
      <c r="C9" s="29" t="s">
        <v>41</v>
      </c>
      <c r="D9" s="30" t="s">
        <v>37</v>
      </c>
      <c r="E9" s="30">
        <v>18</v>
      </c>
      <c r="F9" s="31" t="s">
        <v>42</v>
      </c>
      <c r="G9" s="30">
        <v>3</v>
      </c>
      <c r="H9" s="32">
        <v>5</v>
      </c>
      <c r="I9" s="33">
        <v>0</v>
      </c>
      <c r="J9" s="34">
        <v>150000</v>
      </c>
      <c r="K9" s="33">
        <f t="shared" si="0"/>
        <v>150000</v>
      </c>
      <c r="L9" s="35">
        <v>2700</v>
      </c>
      <c r="M9" s="36">
        <f t="shared" si="1"/>
        <v>1</v>
      </c>
      <c r="N9" s="36">
        <f t="shared" si="2"/>
        <v>1.7999999999999999E-2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7" t="e">
        <f t="shared" si="3"/>
        <v>#DIV/0!</v>
      </c>
      <c r="U9" s="34" t="e">
        <f t="shared" si="4"/>
        <v>#DIV/0!</v>
      </c>
      <c r="V9" s="34">
        <f t="shared" si="5"/>
        <v>150000</v>
      </c>
      <c r="W9" s="34">
        <v>0</v>
      </c>
      <c r="X9" s="34">
        <f t="shared" si="6"/>
        <v>150000</v>
      </c>
    </row>
    <row r="10" spans="1:24" ht="44.25" customHeight="1" x14ac:dyDescent="0.25">
      <c r="A10" s="28">
        <v>4</v>
      </c>
      <c r="B10" s="29" t="s">
        <v>43</v>
      </c>
      <c r="C10" s="29" t="s">
        <v>41</v>
      </c>
      <c r="D10" s="30" t="s">
        <v>37</v>
      </c>
      <c r="E10" s="30">
        <v>18</v>
      </c>
      <c r="F10" s="31" t="s">
        <v>42</v>
      </c>
      <c r="G10" s="30">
        <v>3</v>
      </c>
      <c r="H10" s="32">
        <v>5</v>
      </c>
      <c r="I10" s="33">
        <v>0</v>
      </c>
      <c r="J10" s="34">
        <v>150000</v>
      </c>
      <c r="K10" s="33">
        <f t="shared" si="0"/>
        <v>150000</v>
      </c>
      <c r="L10" s="35">
        <v>2700</v>
      </c>
      <c r="M10" s="36">
        <f t="shared" si="1"/>
        <v>1</v>
      </c>
      <c r="N10" s="36">
        <f t="shared" si="2"/>
        <v>1.7999999999999999E-2</v>
      </c>
      <c r="O10" s="34">
        <v>0</v>
      </c>
      <c r="P10" s="34">
        <v>0</v>
      </c>
      <c r="Q10" s="34">
        <v>0</v>
      </c>
      <c r="R10" s="34">
        <v>0</v>
      </c>
      <c r="S10" s="34">
        <f t="shared" ref="S10:S16" si="7">Q10+R10</f>
        <v>0</v>
      </c>
      <c r="T10" s="37" t="e">
        <f t="shared" si="3"/>
        <v>#DIV/0!</v>
      </c>
      <c r="U10" s="34" t="e">
        <f t="shared" si="4"/>
        <v>#DIV/0!</v>
      </c>
      <c r="V10" s="34">
        <f t="shared" si="5"/>
        <v>150000</v>
      </c>
      <c r="W10" s="34">
        <v>0</v>
      </c>
      <c r="X10" s="34">
        <f t="shared" si="6"/>
        <v>150000</v>
      </c>
    </row>
    <row r="11" spans="1:24" ht="28.5" customHeight="1" x14ac:dyDescent="0.25">
      <c r="A11" s="28">
        <v>5</v>
      </c>
      <c r="B11" s="29" t="s">
        <v>44</v>
      </c>
      <c r="C11" s="29" t="s">
        <v>45</v>
      </c>
      <c r="D11" s="30" t="s">
        <v>37</v>
      </c>
      <c r="E11" s="30">
        <v>11</v>
      </c>
      <c r="F11" s="31" t="s">
        <v>46</v>
      </c>
      <c r="G11" s="30">
        <v>2</v>
      </c>
      <c r="H11" s="32">
        <v>5</v>
      </c>
      <c r="I11" s="33">
        <v>0</v>
      </c>
      <c r="J11" s="34">
        <v>58000</v>
      </c>
      <c r="K11" s="33">
        <f t="shared" si="0"/>
        <v>58000</v>
      </c>
      <c r="L11" s="35">
        <v>3000</v>
      </c>
      <c r="M11" s="36">
        <f t="shared" si="1"/>
        <v>1</v>
      </c>
      <c r="N11" s="36">
        <f t="shared" si="2"/>
        <v>5.1724137931034482E-2</v>
      </c>
      <c r="O11" s="34">
        <v>5</v>
      </c>
      <c r="P11" s="34">
        <v>4</v>
      </c>
      <c r="Q11" s="34">
        <v>0</v>
      </c>
      <c r="R11" s="34">
        <v>30500</v>
      </c>
      <c r="S11" s="34">
        <f t="shared" si="7"/>
        <v>30500</v>
      </c>
      <c r="T11" s="37">
        <f t="shared" si="3"/>
        <v>1</v>
      </c>
      <c r="U11" s="34">
        <f t="shared" si="4"/>
        <v>7625</v>
      </c>
      <c r="V11" s="34">
        <f t="shared" si="5"/>
        <v>58000</v>
      </c>
      <c r="W11" s="34">
        <f>P11*U11</f>
        <v>30500</v>
      </c>
      <c r="X11" s="34">
        <f t="shared" si="6"/>
        <v>88500</v>
      </c>
    </row>
    <row r="12" spans="1:24" ht="30.75" customHeight="1" x14ac:dyDescent="0.25">
      <c r="A12" s="28">
        <v>6</v>
      </c>
      <c r="B12" s="29" t="s">
        <v>47</v>
      </c>
      <c r="C12" s="29" t="s">
        <v>45</v>
      </c>
      <c r="D12" s="30" t="s">
        <v>37</v>
      </c>
      <c r="E12" s="30">
        <v>11</v>
      </c>
      <c r="F12" s="31" t="s">
        <v>46</v>
      </c>
      <c r="G12" s="30">
        <v>2</v>
      </c>
      <c r="H12" s="32">
        <v>5</v>
      </c>
      <c r="I12" s="33">
        <v>0</v>
      </c>
      <c r="J12" s="34">
        <v>242000</v>
      </c>
      <c r="K12" s="33">
        <f t="shared" si="0"/>
        <v>242000</v>
      </c>
      <c r="L12" s="35">
        <v>3000</v>
      </c>
      <c r="M12" s="36">
        <f t="shared" si="1"/>
        <v>1</v>
      </c>
      <c r="N12" s="36">
        <f t="shared" si="2"/>
        <v>1.2396694214876033E-2</v>
      </c>
      <c r="O12" s="34">
        <v>5</v>
      </c>
      <c r="P12" s="34">
        <v>4</v>
      </c>
      <c r="Q12" s="34">
        <v>0</v>
      </c>
      <c r="R12" s="34">
        <v>32000</v>
      </c>
      <c r="S12" s="34">
        <f t="shared" si="7"/>
        <v>32000</v>
      </c>
      <c r="T12" s="37">
        <f t="shared" si="3"/>
        <v>1</v>
      </c>
      <c r="U12" s="34">
        <f t="shared" si="4"/>
        <v>8000</v>
      </c>
      <c r="V12" s="34">
        <f t="shared" si="5"/>
        <v>242000</v>
      </c>
      <c r="W12" s="34">
        <f>P12*U12</f>
        <v>32000</v>
      </c>
      <c r="X12" s="34">
        <f t="shared" si="6"/>
        <v>274000</v>
      </c>
    </row>
    <row r="13" spans="1:24" ht="22.5" x14ac:dyDescent="0.25">
      <c r="A13" s="38">
        <v>7</v>
      </c>
      <c r="B13" s="39" t="s">
        <v>48</v>
      </c>
      <c r="C13" s="39" t="s">
        <v>49</v>
      </c>
      <c r="D13" s="40">
        <v>10</v>
      </c>
      <c r="E13" s="40">
        <v>19</v>
      </c>
      <c r="F13" s="41" t="s">
        <v>50</v>
      </c>
      <c r="G13" s="40" t="s">
        <v>38</v>
      </c>
      <c r="H13" s="42">
        <v>5</v>
      </c>
      <c r="I13" s="43">
        <v>0</v>
      </c>
      <c r="J13" s="44">
        <v>300000</v>
      </c>
      <c r="K13" s="43">
        <f t="shared" si="0"/>
        <v>300000</v>
      </c>
      <c r="L13" s="45">
        <v>0</v>
      </c>
      <c r="M13" s="46">
        <f t="shared" si="1"/>
        <v>1</v>
      </c>
      <c r="N13" s="46">
        <f t="shared" si="2"/>
        <v>0</v>
      </c>
      <c r="O13" s="44">
        <v>5</v>
      </c>
      <c r="P13" s="44">
        <v>3</v>
      </c>
      <c r="Q13" s="44">
        <v>4550</v>
      </c>
      <c r="R13" s="44">
        <v>24000</v>
      </c>
      <c r="S13" s="44">
        <f t="shared" si="7"/>
        <v>28550</v>
      </c>
      <c r="T13" s="47">
        <f t="shared" si="3"/>
        <v>0.84063047285464099</v>
      </c>
      <c r="U13" s="44">
        <f t="shared" si="4"/>
        <v>8000</v>
      </c>
      <c r="V13" s="44">
        <f t="shared" si="5"/>
        <v>300000</v>
      </c>
      <c r="W13" s="44">
        <f>P13*U13</f>
        <v>24000</v>
      </c>
      <c r="X13" s="44">
        <f t="shared" si="6"/>
        <v>324000</v>
      </c>
    </row>
    <row r="14" spans="1:24" s="58" customFormat="1" ht="22.5" x14ac:dyDescent="0.2">
      <c r="A14" s="48">
        <v>8</v>
      </c>
      <c r="B14" s="49" t="s">
        <v>51</v>
      </c>
      <c r="C14" s="49" t="s">
        <v>52</v>
      </c>
      <c r="D14" s="50">
        <v>12</v>
      </c>
      <c r="E14" s="50" t="s">
        <v>53</v>
      </c>
      <c r="F14" s="51" t="s">
        <v>54</v>
      </c>
      <c r="G14" s="50" t="s">
        <v>38</v>
      </c>
      <c r="H14" s="52">
        <v>5</v>
      </c>
      <c r="I14" s="53">
        <v>0</v>
      </c>
      <c r="J14" s="54">
        <v>300000</v>
      </c>
      <c r="K14" s="53">
        <f t="shared" si="0"/>
        <v>300000</v>
      </c>
      <c r="L14" s="55">
        <v>0</v>
      </c>
      <c r="M14" s="56">
        <f t="shared" si="1"/>
        <v>1</v>
      </c>
      <c r="N14" s="56">
        <f t="shared" si="2"/>
        <v>0</v>
      </c>
      <c r="O14" s="54">
        <v>0</v>
      </c>
      <c r="P14" s="54">
        <v>0</v>
      </c>
      <c r="Q14" s="54">
        <v>0</v>
      </c>
      <c r="R14" s="54">
        <v>0</v>
      </c>
      <c r="S14" s="54">
        <f t="shared" si="7"/>
        <v>0</v>
      </c>
      <c r="T14" s="57" t="e">
        <f t="shared" si="3"/>
        <v>#DIV/0!</v>
      </c>
      <c r="U14" s="54" t="e">
        <f t="shared" si="4"/>
        <v>#DIV/0!</v>
      </c>
      <c r="V14" s="54">
        <f t="shared" si="5"/>
        <v>300000</v>
      </c>
      <c r="W14" s="54">
        <v>0</v>
      </c>
      <c r="X14" s="54">
        <f t="shared" si="6"/>
        <v>300000</v>
      </c>
    </row>
    <row r="15" spans="1:24" ht="22.5" x14ac:dyDescent="0.25">
      <c r="A15" s="28">
        <v>9</v>
      </c>
      <c r="B15" s="29" t="s">
        <v>55</v>
      </c>
      <c r="C15" s="29" t="s">
        <v>56</v>
      </c>
      <c r="D15" s="30">
        <v>12</v>
      </c>
      <c r="E15" s="30" t="s">
        <v>42</v>
      </c>
      <c r="F15" s="31" t="s">
        <v>46</v>
      </c>
      <c r="G15" s="30" t="s">
        <v>57</v>
      </c>
      <c r="H15" s="32">
        <v>5</v>
      </c>
      <c r="I15" s="33">
        <v>39000</v>
      </c>
      <c r="J15" s="34">
        <v>150000</v>
      </c>
      <c r="K15" s="33">
        <f t="shared" si="0"/>
        <v>189000</v>
      </c>
      <c r="L15" s="35">
        <v>500</v>
      </c>
      <c r="M15" s="36">
        <f t="shared" si="1"/>
        <v>0.79365079365079361</v>
      </c>
      <c r="N15" s="36">
        <f t="shared" si="2"/>
        <v>2.6455026455026454E-3</v>
      </c>
      <c r="O15" s="34">
        <v>5</v>
      </c>
      <c r="P15" s="34">
        <v>4</v>
      </c>
      <c r="Q15" s="34">
        <v>30000</v>
      </c>
      <c r="R15" s="34">
        <v>32000</v>
      </c>
      <c r="S15" s="34">
        <f t="shared" si="7"/>
        <v>62000</v>
      </c>
      <c r="T15" s="37">
        <f t="shared" si="3"/>
        <v>0.5161290322580645</v>
      </c>
      <c r="U15" s="34">
        <f t="shared" si="4"/>
        <v>8000</v>
      </c>
      <c r="V15" s="34">
        <f t="shared" si="5"/>
        <v>150000</v>
      </c>
      <c r="W15" s="34">
        <f t="shared" ref="W15:W30" si="8">P15*U15</f>
        <v>32000</v>
      </c>
      <c r="X15" s="34">
        <f t="shared" si="6"/>
        <v>182000</v>
      </c>
    </row>
    <row r="16" spans="1:24" ht="22.5" x14ac:dyDescent="0.25">
      <c r="A16" s="28">
        <v>10</v>
      </c>
      <c r="B16" s="29" t="s">
        <v>58</v>
      </c>
      <c r="C16" s="29" t="s">
        <v>56</v>
      </c>
      <c r="D16" s="30" t="s">
        <v>59</v>
      </c>
      <c r="E16" s="30" t="s">
        <v>42</v>
      </c>
      <c r="F16" s="31" t="s">
        <v>46</v>
      </c>
      <c r="G16" s="30" t="s">
        <v>57</v>
      </c>
      <c r="H16" s="32">
        <v>5</v>
      </c>
      <c r="I16" s="33">
        <v>39000</v>
      </c>
      <c r="J16" s="34">
        <v>150000</v>
      </c>
      <c r="K16" s="33">
        <f t="shared" si="0"/>
        <v>189000</v>
      </c>
      <c r="L16" s="35">
        <v>500</v>
      </c>
      <c r="M16" s="36">
        <f t="shared" si="1"/>
        <v>0.79365079365079361</v>
      </c>
      <c r="N16" s="36">
        <f t="shared" si="2"/>
        <v>2.6455026455026454E-3</v>
      </c>
      <c r="O16" s="34">
        <v>5</v>
      </c>
      <c r="P16" s="34">
        <v>4</v>
      </c>
      <c r="Q16" s="34">
        <v>30000</v>
      </c>
      <c r="R16" s="34">
        <v>32000</v>
      </c>
      <c r="S16" s="34">
        <f t="shared" si="7"/>
        <v>62000</v>
      </c>
      <c r="T16" s="37">
        <f t="shared" si="3"/>
        <v>0.5161290322580645</v>
      </c>
      <c r="U16" s="34">
        <f t="shared" si="4"/>
        <v>8000</v>
      </c>
      <c r="V16" s="34">
        <f t="shared" si="5"/>
        <v>150000</v>
      </c>
      <c r="W16" s="34">
        <f t="shared" si="8"/>
        <v>32000</v>
      </c>
      <c r="X16" s="34">
        <f t="shared" si="6"/>
        <v>182000</v>
      </c>
    </row>
    <row r="17" spans="1:24" ht="33.75" x14ac:dyDescent="0.25">
      <c r="A17" s="28">
        <v>11</v>
      </c>
      <c r="B17" s="29" t="s">
        <v>60</v>
      </c>
      <c r="C17" s="29" t="s">
        <v>61</v>
      </c>
      <c r="D17" s="30">
        <v>14</v>
      </c>
      <c r="E17" s="30" t="s">
        <v>62</v>
      </c>
      <c r="F17" s="31" t="s">
        <v>54</v>
      </c>
      <c r="G17" s="30" t="s">
        <v>57</v>
      </c>
      <c r="H17" s="32">
        <v>3</v>
      </c>
      <c r="I17" s="33">
        <v>0</v>
      </c>
      <c r="J17" s="34">
        <v>150000</v>
      </c>
      <c r="K17" s="33">
        <v>150000</v>
      </c>
      <c r="L17" s="35">
        <v>3000</v>
      </c>
      <c r="M17" s="36">
        <v>1</v>
      </c>
      <c r="N17" s="36">
        <v>0.02</v>
      </c>
      <c r="O17" s="34">
        <v>3</v>
      </c>
      <c r="P17" s="34">
        <v>4</v>
      </c>
      <c r="Q17" s="34">
        <v>0</v>
      </c>
      <c r="R17" s="34">
        <v>32000</v>
      </c>
      <c r="S17" s="34">
        <v>32000</v>
      </c>
      <c r="T17" s="37">
        <v>1</v>
      </c>
      <c r="U17" s="34">
        <v>8000</v>
      </c>
      <c r="V17" s="34">
        <f t="shared" si="5"/>
        <v>150000</v>
      </c>
      <c r="W17" s="34">
        <f t="shared" si="8"/>
        <v>32000</v>
      </c>
      <c r="X17" s="34">
        <f t="shared" si="6"/>
        <v>182000</v>
      </c>
    </row>
    <row r="18" spans="1:24" ht="33.75" x14ac:dyDescent="0.25">
      <c r="A18" s="28">
        <v>12</v>
      </c>
      <c r="B18" s="29" t="s">
        <v>63</v>
      </c>
      <c r="C18" s="29" t="s">
        <v>61</v>
      </c>
      <c r="D18" s="30">
        <v>14</v>
      </c>
      <c r="E18" s="30" t="s">
        <v>62</v>
      </c>
      <c r="F18" s="31" t="s">
        <v>54</v>
      </c>
      <c r="G18" s="30" t="s">
        <v>57</v>
      </c>
      <c r="H18" s="32">
        <v>3</v>
      </c>
      <c r="I18" s="33">
        <v>0</v>
      </c>
      <c r="J18" s="34">
        <v>150000</v>
      </c>
      <c r="K18" s="33">
        <v>150000</v>
      </c>
      <c r="L18" s="35">
        <v>3000</v>
      </c>
      <c r="M18" s="36">
        <v>1</v>
      </c>
      <c r="N18" s="36">
        <v>0.02</v>
      </c>
      <c r="O18" s="34">
        <v>3</v>
      </c>
      <c r="P18" s="34">
        <v>4</v>
      </c>
      <c r="Q18" s="34">
        <v>0</v>
      </c>
      <c r="R18" s="34">
        <v>32000</v>
      </c>
      <c r="S18" s="34">
        <v>32000</v>
      </c>
      <c r="T18" s="37">
        <v>1</v>
      </c>
      <c r="U18" s="34">
        <v>8000</v>
      </c>
      <c r="V18" s="34">
        <f t="shared" si="5"/>
        <v>150000</v>
      </c>
      <c r="W18" s="34">
        <f t="shared" si="8"/>
        <v>32000</v>
      </c>
      <c r="X18" s="34">
        <f t="shared" si="6"/>
        <v>182000</v>
      </c>
    </row>
    <row r="19" spans="1:24" ht="33.75" x14ac:dyDescent="0.25">
      <c r="A19" s="28">
        <v>13</v>
      </c>
      <c r="B19" s="29" t="s">
        <v>64</v>
      </c>
      <c r="C19" s="29" t="s">
        <v>65</v>
      </c>
      <c r="D19" s="30">
        <v>14</v>
      </c>
      <c r="E19" s="30" t="s">
        <v>66</v>
      </c>
      <c r="F19" s="31" t="s">
        <v>54</v>
      </c>
      <c r="G19" s="30">
        <v>2</v>
      </c>
      <c r="H19" s="32">
        <v>5</v>
      </c>
      <c r="I19" s="33">
        <v>0</v>
      </c>
      <c r="J19" s="34">
        <v>150000</v>
      </c>
      <c r="K19" s="33">
        <v>150000</v>
      </c>
      <c r="L19" s="35">
        <v>0</v>
      </c>
      <c r="M19" s="36">
        <v>1</v>
      </c>
      <c r="N19" s="36">
        <v>0</v>
      </c>
      <c r="O19" s="34">
        <v>5</v>
      </c>
      <c r="P19" s="34">
        <v>4</v>
      </c>
      <c r="Q19" s="34">
        <v>0</v>
      </c>
      <c r="R19" s="34">
        <v>32000</v>
      </c>
      <c r="S19" s="34">
        <v>32000</v>
      </c>
      <c r="T19" s="37">
        <v>1</v>
      </c>
      <c r="U19" s="34">
        <v>8000</v>
      </c>
      <c r="V19" s="34">
        <f t="shared" si="5"/>
        <v>150000</v>
      </c>
      <c r="W19" s="34">
        <f t="shared" si="8"/>
        <v>32000</v>
      </c>
      <c r="X19" s="34">
        <f t="shared" si="6"/>
        <v>182000</v>
      </c>
    </row>
    <row r="20" spans="1:24" ht="33.75" x14ac:dyDescent="0.25">
      <c r="A20" s="28">
        <v>14</v>
      </c>
      <c r="B20" s="29" t="s">
        <v>67</v>
      </c>
      <c r="C20" s="29" t="s">
        <v>65</v>
      </c>
      <c r="D20" s="30">
        <v>14</v>
      </c>
      <c r="E20" s="30" t="s">
        <v>66</v>
      </c>
      <c r="F20" s="31" t="s">
        <v>54</v>
      </c>
      <c r="G20" s="30" t="s">
        <v>57</v>
      </c>
      <c r="H20" s="32">
        <v>5</v>
      </c>
      <c r="I20" s="33">
        <v>0</v>
      </c>
      <c r="J20" s="34">
        <v>150000</v>
      </c>
      <c r="K20" s="33">
        <v>150000</v>
      </c>
      <c r="L20" s="35">
        <v>0</v>
      </c>
      <c r="M20" s="36">
        <v>1</v>
      </c>
      <c r="N20" s="36">
        <v>0</v>
      </c>
      <c r="O20" s="34">
        <v>5</v>
      </c>
      <c r="P20" s="34">
        <v>4</v>
      </c>
      <c r="Q20" s="34">
        <v>0</v>
      </c>
      <c r="R20" s="34">
        <v>32000</v>
      </c>
      <c r="S20" s="34">
        <v>32000</v>
      </c>
      <c r="T20" s="37">
        <v>1</v>
      </c>
      <c r="U20" s="34">
        <v>8000</v>
      </c>
      <c r="V20" s="34">
        <f t="shared" si="5"/>
        <v>150000</v>
      </c>
      <c r="W20" s="34">
        <f t="shared" si="8"/>
        <v>32000</v>
      </c>
      <c r="X20" s="34">
        <f t="shared" si="6"/>
        <v>182000</v>
      </c>
    </row>
    <row r="21" spans="1:24" ht="33.75" x14ac:dyDescent="0.25">
      <c r="A21" s="28">
        <v>15</v>
      </c>
      <c r="B21" s="29" t="s">
        <v>68</v>
      </c>
      <c r="C21" s="29" t="s">
        <v>69</v>
      </c>
      <c r="D21" s="30">
        <v>14</v>
      </c>
      <c r="E21" s="30" t="s">
        <v>70</v>
      </c>
      <c r="F21" s="31" t="s">
        <v>71</v>
      </c>
      <c r="G21" s="30" t="s">
        <v>72</v>
      </c>
      <c r="H21" s="32">
        <v>5</v>
      </c>
      <c r="I21" s="33">
        <v>0</v>
      </c>
      <c r="J21" s="34">
        <v>150000</v>
      </c>
      <c r="K21" s="33">
        <v>150000</v>
      </c>
      <c r="L21" s="35">
        <v>12000</v>
      </c>
      <c r="M21" s="36">
        <v>1</v>
      </c>
      <c r="N21" s="36">
        <v>0.08</v>
      </c>
      <c r="O21" s="34">
        <v>5</v>
      </c>
      <c r="P21" s="34">
        <v>3</v>
      </c>
      <c r="Q21" s="34">
        <v>0</v>
      </c>
      <c r="R21" s="34">
        <v>24000</v>
      </c>
      <c r="S21" s="34">
        <v>24000</v>
      </c>
      <c r="T21" s="37">
        <v>1</v>
      </c>
      <c r="U21" s="34">
        <v>8000</v>
      </c>
      <c r="V21" s="34">
        <f t="shared" si="5"/>
        <v>150000</v>
      </c>
      <c r="W21" s="34">
        <f t="shared" si="8"/>
        <v>24000</v>
      </c>
      <c r="X21" s="34">
        <f t="shared" si="6"/>
        <v>174000</v>
      </c>
    </row>
    <row r="22" spans="1:24" ht="33.75" x14ac:dyDescent="0.25">
      <c r="A22" s="28">
        <v>16</v>
      </c>
      <c r="B22" s="29" t="s">
        <v>73</v>
      </c>
      <c r="C22" s="29" t="s">
        <v>74</v>
      </c>
      <c r="D22" s="30">
        <v>14</v>
      </c>
      <c r="E22" s="30" t="s">
        <v>75</v>
      </c>
      <c r="F22" s="31" t="s">
        <v>38</v>
      </c>
      <c r="G22" s="30" t="s">
        <v>57</v>
      </c>
      <c r="H22" s="32">
        <v>5</v>
      </c>
      <c r="I22" s="33">
        <v>0</v>
      </c>
      <c r="J22" s="34">
        <v>300000</v>
      </c>
      <c r="K22" s="33">
        <v>300000</v>
      </c>
      <c r="L22" s="35">
        <v>10000</v>
      </c>
      <c r="M22" s="36">
        <v>1</v>
      </c>
      <c r="N22" s="36">
        <v>3.3333333333333298E-2</v>
      </c>
      <c r="O22" s="34">
        <v>5</v>
      </c>
      <c r="P22" s="34">
        <v>4</v>
      </c>
      <c r="Q22" s="34">
        <v>0</v>
      </c>
      <c r="R22" s="34">
        <v>32000</v>
      </c>
      <c r="S22" s="34">
        <v>32000</v>
      </c>
      <c r="T22" s="37">
        <v>1</v>
      </c>
      <c r="U22" s="34">
        <v>8000</v>
      </c>
      <c r="V22" s="34">
        <f t="shared" si="5"/>
        <v>300000</v>
      </c>
      <c r="W22" s="34">
        <f t="shared" si="8"/>
        <v>32000</v>
      </c>
      <c r="X22" s="34">
        <f t="shared" si="6"/>
        <v>332000</v>
      </c>
    </row>
    <row r="23" spans="1:24" ht="33.75" x14ac:dyDescent="0.25">
      <c r="A23" s="28">
        <v>17</v>
      </c>
      <c r="B23" s="29" t="s">
        <v>76</v>
      </c>
      <c r="C23" s="29" t="s">
        <v>77</v>
      </c>
      <c r="D23" s="30">
        <v>14</v>
      </c>
      <c r="E23" s="30" t="s">
        <v>78</v>
      </c>
      <c r="F23" s="31" t="s">
        <v>53</v>
      </c>
      <c r="G23" s="30" t="s">
        <v>57</v>
      </c>
      <c r="H23" s="32">
        <v>5</v>
      </c>
      <c r="I23" s="33">
        <v>0</v>
      </c>
      <c r="J23" s="34">
        <v>300000</v>
      </c>
      <c r="K23" s="33">
        <v>300000</v>
      </c>
      <c r="L23" s="35">
        <v>0</v>
      </c>
      <c r="M23" s="36">
        <v>1</v>
      </c>
      <c r="N23" s="36">
        <v>0</v>
      </c>
      <c r="O23" s="34">
        <v>5</v>
      </c>
      <c r="P23" s="34">
        <v>4</v>
      </c>
      <c r="Q23" s="34">
        <v>0</v>
      </c>
      <c r="R23" s="34">
        <v>32000</v>
      </c>
      <c r="S23" s="34">
        <v>32000</v>
      </c>
      <c r="T23" s="37">
        <v>1</v>
      </c>
      <c r="U23" s="34">
        <v>8000</v>
      </c>
      <c r="V23" s="34">
        <f t="shared" si="5"/>
        <v>300000</v>
      </c>
      <c r="W23" s="34">
        <f t="shared" si="8"/>
        <v>32000</v>
      </c>
      <c r="X23" s="34">
        <f t="shared" si="6"/>
        <v>332000</v>
      </c>
    </row>
    <row r="24" spans="1:24" ht="22.5" x14ac:dyDescent="0.25">
      <c r="A24" s="28">
        <v>18</v>
      </c>
      <c r="B24" s="29" t="s">
        <v>79</v>
      </c>
      <c r="C24" s="29" t="s">
        <v>80</v>
      </c>
      <c r="D24" s="30">
        <v>20</v>
      </c>
      <c r="E24" s="30" t="s">
        <v>53</v>
      </c>
      <c r="F24" s="31" t="s">
        <v>38</v>
      </c>
      <c r="G24" s="30">
        <v>2</v>
      </c>
      <c r="H24" s="32">
        <v>5</v>
      </c>
      <c r="I24" s="33">
        <v>110000</v>
      </c>
      <c r="J24" s="34">
        <v>300000</v>
      </c>
      <c r="K24" s="33">
        <v>410000</v>
      </c>
      <c r="L24" s="35">
        <v>0</v>
      </c>
      <c r="M24" s="36">
        <v>0.73170731707317105</v>
      </c>
      <c r="N24" s="36">
        <v>0</v>
      </c>
      <c r="O24" s="34">
        <v>5</v>
      </c>
      <c r="P24" s="34">
        <v>1</v>
      </c>
      <c r="Q24" s="34">
        <v>0</v>
      </c>
      <c r="R24" s="34">
        <v>8000</v>
      </c>
      <c r="S24" s="34">
        <v>8000</v>
      </c>
      <c r="T24" s="37">
        <v>1</v>
      </c>
      <c r="U24" s="34">
        <v>8000</v>
      </c>
      <c r="V24" s="34">
        <f t="shared" si="5"/>
        <v>300000</v>
      </c>
      <c r="W24" s="34">
        <f t="shared" si="8"/>
        <v>8000</v>
      </c>
      <c r="X24" s="34">
        <f t="shared" si="6"/>
        <v>308000</v>
      </c>
    </row>
    <row r="25" spans="1:24" ht="33.75" x14ac:dyDescent="0.25">
      <c r="A25" s="28">
        <v>19</v>
      </c>
      <c r="B25" s="29" t="s">
        <v>81</v>
      </c>
      <c r="C25" s="29" t="s">
        <v>82</v>
      </c>
      <c r="D25" s="30">
        <v>20</v>
      </c>
      <c r="E25" s="30" t="s">
        <v>50</v>
      </c>
      <c r="F25" s="31" t="s">
        <v>54</v>
      </c>
      <c r="G25" s="30">
        <v>2</v>
      </c>
      <c r="H25" s="32">
        <v>5</v>
      </c>
      <c r="I25" s="33">
        <v>0</v>
      </c>
      <c r="J25" s="34">
        <v>300000</v>
      </c>
      <c r="K25" s="33">
        <v>300000</v>
      </c>
      <c r="L25" s="35">
        <v>4000</v>
      </c>
      <c r="M25" s="36">
        <v>1</v>
      </c>
      <c r="N25" s="36">
        <v>1.3333333333333299E-2</v>
      </c>
      <c r="O25" s="34">
        <v>5</v>
      </c>
      <c r="P25" s="34">
        <v>4</v>
      </c>
      <c r="Q25" s="34">
        <v>8000</v>
      </c>
      <c r="R25" s="34">
        <v>32000</v>
      </c>
      <c r="S25" s="34">
        <v>40000</v>
      </c>
      <c r="T25" s="37">
        <v>0.8</v>
      </c>
      <c r="U25" s="34">
        <v>8000</v>
      </c>
      <c r="V25" s="34">
        <f t="shared" si="5"/>
        <v>300000</v>
      </c>
      <c r="W25" s="34">
        <f t="shared" si="8"/>
        <v>32000</v>
      </c>
      <c r="X25" s="34">
        <f t="shared" si="6"/>
        <v>332000</v>
      </c>
    </row>
    <row r="26" spans="1:24" ht="22.5" x14ac:dyDescent="0.25">
      <c r="A26" s="28">
        <v>20</v>
      </c>
      <c r="B26" s="29" t="s">
        <v>83</v>
      </c>
      <c r="C26" s="29" t="s">
        <v>84</v>
      </c>
      <c r="D26" s="30">
        <v>20</v>
      </c>
      <c r="E26" s="30" t="s">
        <v>46</v>
      </c>
      <c r="F26" s="31" t="s">
        <v>75</v>
      </c>
      <c r="G26" s="30">
        <v>2</v>
      </c>
      <c r="H26" s="32">
        <v>3</v>
      </c>
      <c r="I26" s="33">
        <v>0</v>
      </c>
      <c r="J26" s="34">
        <v>300000</v>
      </c>
      <c r="K26" s="33">
        <v>300000</v>
      </c>
      <c r="L26" s="35">
        <v>0</v>
      </c>
      <c r="M26" s="36">
        <v>1</v>
      </c>
      <c r="N26" s="36">
        <v>0</v>
      </c>
      <c r="O26" s="34">
        <v>3</v>
      </c>
      <c r="P26" s="34">
        <v>4</v>
      </c>
      <c r="Q26" s="34">
        <v>0</v>
      </c>
      <c r="R26" s="34">
        <v>32000</v>
      </c>
      <c r="S26" s="34">
        <v>32000</v>
      </c>
      <c r="T26" s="37">
        <v>1</v>
      </c>
      <c r="U26" s="34">
        <v>8000</v>
      </c>
      <c r="V26" s="34">
        <f t="shared" si="5"/>
        <v>300000</v>
      </c>
      <c r="W26" s="34">
        <f t="shared" si="8"/>
        <v>32000</v>
      </c>
      <c r="X26" s="34">
        <f t="shared" si="6"/>
        <v>332000</v>
      </c>
    </row>
    <row r="27" spans="1:24" ht="22.5" x14ac:dyDescent="0.25">
      <c r="A27" s="28">
        <v>21</v>
      </c>
      <c r="B27" s="29" t="s">
        <v>85</v>
      </c>
      <c r="C27" s="29" t="s">
        <v>86</v>
      </c>
      <c r="D27" s="30">
        <v>22</v>
      </c>
      <c r="E27" s="30" t="s">
        <v>50</v>
      </c>
      <c r="F27" s="31" t="s">
        <v>50</v>
      </c>
      <c r="G27" s="30" t="s">
        <v>57</v>
      </c>
      <c r="H27" s="32">
        <v>5</v>
      </c>
      <c r="I27" s="33">
        <v>0</v>
      </c>
      <c r="J27" s="34">
        <v>300000</v>
      </c>
      <c r="K27" s="33">
        <f>I27+J27</f>
        <v>300000</v>
      </c>
      <c r="L27" s="35">
        <v>0</v>
      </c>
      <c r="M27" s="36">
        <f>J27/K27</f>
        <v>1</v>
      </c>
      <c r="N27" s="36">
        <f>L27/K27</f>
        <v>0</v>
      </c>
      <c r="O27" s="34">
        <v>5</v>
      </c>
      <c r="P27" s="34">
        <v>3</v>
      </c>
      <c r="Q27" s="34">
        <v>0</v>
      </c>
      <c r="R27" s="34">
        <v>7500</v>
      </c>
      <c r="S27" s="34">
        <f>Q27+R27</f>
        <v>7500</v>
      </c>
      <c r="T27" s="37">
        <f>R27/S27</f>
        <v>1</v>
      </c>
      <c r="U27" s="34">
        <f>R27/P27</f>
        <v>2500</v>
      </c>
      <c r="V27" s="34">
        <f t="shared" si="5"/>
        <v>300000</v>
      </c>
      <c r="W27" s="34">
        <f t="shared" si="8"/>
        <v>7500</v>
      </c>
      <c r="X27" s="34">
        <f t="shared" si="6"/>
        <v>307500</v>
      </c>
    </row>
    <row r="28" spans="1:24" ht="22.5" x14ac:dyDescent="0.25">
      <c r="A28" s="28">
        <v>22</v>
      </c>
      <c r="B28" s="29" t="s">
        <v>87</v>
      </c>
      <c r="C28" s="29" t="s">
        <v>88</v>
      </c>
      <c r="D28" s="30">
        <v>26</v>
      </c>
      <c r="E28" s="30">
        <v>11</v>
      </c>
      <c r="F28" s="31" t="s">
        <v>42</v>
      </c>
      <c r="G28" s="30">
        <v>3</v>
      </c>
      <c r="H28" s="32">
        <v>2</v>
      </c>
      <c r="I28" s="33">
        <v>0</v>
      </c>
      <c r="J28" s="34">
        <v>300000</v>
      </c>
      <c r="K28" s="33">
        <v>300000</v>
      </c>
      <c r="L28" s="35">
        <v>2000</v>
      </c>
      <c r="M28" s="36">
        <v>1</v>
      </c>
      <c r="N28" s="36">
        <v>6.6666666666666697E-3</v>
      </c>
      <c r="O28" s="34">
        <v>2</v>
      </c>
      <c r="P28" s="34">
        <v>4</v>
      </c>
      <c r="Q28" s="34">
        <v>0</v>
      </c>
      <c r="R28" s="34">
        <v>32000</v>
      </c>
      <c r="S28" s="34">
        <v>32000</v>
      </c>
      <c r="T28" s="37">
        <v>1</v>
      </c>
      <c r="U28" s="34">
        <v>8000</v>
      </c>
      <c r="V28" s="34">
        <f t="shared" si="5"/>
        <v>300000</v>
      </c>
      <c r="W28" s="34">
        <f t="shared" si="8"/>
        <v>32000</v>
      </c>
      <c r="X28" s="34">
        <f t="shared" si="6"/>
        <v>332000</v>
      </c>
    </row>
    <row r="29" spans="1:24" ht="22.5" x14ac:dyDescent="0.25">
      <c r="A29" s="28">
        <v>23</v>
      </c>
      <c r="B29" s="29" t="s">
        <v>89</v>
      </c>
      <c r="C29" s="29" t="s">
        <v>90</v>
      </c>
      <c r="D29" s="30">
        <v>28</v>
      </c>
      <c r="E29" s="30">
        <v>15</v>
      </c>
      <c r="F29" s="31" t="s">
        <v>54</v>
      </c>
      <c r="G29" s="30">
        <v>3</v>
      </c>
      <c r="H29" s="32">
        <v>5</v>
      </c>
      <c r="I29" s="33">
        <v>0</v>
      </c>
      <c r="J29" s="34">
        <v>300000</v>
      </c>
      <c r="K29" s="33">
        <v>300000</v>
      </c>
      <c r="L29" s="35">
        <v>0</v>
      </c>
      <c r="M29" s="36">
        <v>1</v>
      </c>
      <c r="N29" s="36">
        <v>0</v>
      </c>
      <c r="O29" s="34">
        <v>5</v>
      </c>
      <c r="P29" s="34">
        <v>4</v>
      </c>
      <c r="Q29" s="34">
        <v>30000</v>
      </c>
      <c r="R29" s="34">
        <v>10000</v>
      </c>
      <c r="S29" s="34">
        <v>40000</v>
      </c>
      <c r="T29" s="37">
        <v>0.25</v>
      </c>
      <c r="U29" s="34">
        <v>2500</v>
      </c>
      <c r="V29" s="34">
        <f t="shared" si="5"/>
        <v>300000</v>
      </c>
      <c r="W29" s="34">
        <f t="shared" si="8"/>
        <v>10000</v>
      </c>
      <c r="X29" s="34">
        <f t="shared" si="6"/>
        <v>310000</v>
      </c>
    </row>
    <row r="30" spans="1:24" ht="56.25" x14ac:dyDescent="0.25">
      <c r="A30" s="28">
        <v>24</v>
      </c>
      <c r="B30" s="29" t="s">
        <v>91</v>
      </c>
      <c r="C30" s="29" t="s">
        <v>92</v>
      </c>
      <c r="D30" s="30">
        <v>32</v>
      </c>
      <c r="E30" s="30" t="s">
        <v>37</v>
      </c>
      <c r="F30" s="31" t="s">
        <v>46</v>
      </c>
      <c r="G30" s="30">
        <v>2</v>
      </c>
      <c r="H30" s="32">
        <v>5</v>
      </c>
      <c r="I30" s="33">
        <v>0</v>
      </c>
      <c r="J30" s="34">
        <v>300000</v>
      </c>
      <c r="K30" s="33">
        <v>300000</v>
      </c>
      <c r="L30" s="35">
        <v>0</v>
      </c>
      <c r="M30" s="36">
        <v>1</v>
      </c>
      <c r="N30" s="36">
        <v>0</v>
      </c>
      <c r="O30" s="34">
        <v>5</v>
      </c>
      <c r="P30" s="34">
        <v>4</v>
      </c>
      <c r="Q30" s="34">
        <v>0</v>
      </c>
      <c r="R30" s="34">
        <v>32000</v>
      </c>
      <c r="S30" s="34">
        <v>32000</v>
      </c>
      <c r="T30" s="37">
        <v>1</v>
      </c>
      <c r="U30" s="34">
        <v>8000</v>
      </c>
      <c r="V30" s="34">
        <f t="shared" si="5"/>
        <v>300000</v>
      </c>
      <c r="W30" s="34">
        <f t="shared" si="8"/>
        <v>32000</v>
      </c>
      <c r="X30" s="34">
        <f t="shared" si="6"/>
        <v>332000</v>
      </c>
    </row>
    <row r="31" spans="1:24" x14ac:dyDescent="0.25">
      <c r="H31" s="9">
        <f>SUM(H7:H30)</f>
        <v>111</v>
      </c>
      <c r="J31" s="10">
        <f>SUM(J7:J30)</f>
        <v>5250000</v>
      </c>
      <c r="R31" s="10">
        <f>SUM(R7:R30)</f>
        <v>584000</v>
      </c>
      <c r="V31" s="10">
        <f>SUM(V7:V30)</f>
        <v>5250000</v>
      </c>
      <c r="W31" s="10">
        <f>SUM(W7:W30)</f>
        <v>584000</v>
      </c>
      <c r="X31" s="10">
        <f>SUM(X7:X30)</f>
        <v>5834000</v>
      </c>
    </row>
    <row r="34" spans="18:24" x14ac:dyDescent="0.25">
      <c r="X34" s="10"/>
    </row>
    <row r="36" spans="18:24" x14ac:dyDescent="0.25">
      <c r="R36" s="10"/>
      <c r="T36" s="10"/>
    </row>
  </sheetData>
  <autoFilter ref="A6:X31"/>
  <mergeCells count="23">
    <mergeCell ref="X2:X5"/>
    <mergeCell ref="O3:O5"/>
    <mergeCell ref="P3:P5"/>
    <mergeCell ref="Q3:Q5"/>
    <mergeCell ref="R3:R5"/>
    <mergeCell ref="S2:S5"/>
    <mergeCell ref="T2:T5"/>
    <mergeCell ref="U2:U5"/>
    <mergeCell ref="V2:V5"/>
    <mergeCell ref="W2:W5"/>
    <mergeCell ref="L2:L5"/>
    <mergeCell ref="M2:M5"/>
    <mergeCell ref="N2:N5"/>
    <mergeCell ref="O2:P2"/>
    <mergeCell ref="Q2:R2"/>
    <mergeCell ref="A1:K1"/>
    <mergeCell ref="A2:A5"/>
    <mergeCell ref="B2:B5"/>
    <mergeCell ref="C2:C5"/>
    <mergeCell ref="D2:G4"/>
    <mergeCell ref="H2:H5"/>
    <mergeCell ref="I2:J4"/>
    <mergeCell ref="K2:K5"/>
  </mergeCells>
  <conditionalFormatting sqref="M7">
    <cfRule type="cellIs" dxfId="3" priority="2" operator="greaterThan">
      <formula>1</formula>
    </cfRule>
  </conditionalFormatting>
  <conditionalFormatting sqref="N7">
    <cfRule type="cellIs" dxfId="2" priority="3" operator="greaterThan">
      <formula>0.15</formula>
    </cfRule>
  </conditionalFormatting>
  <conditionalFormatting sqref="M8:M30">
    <cfRule type="cellIs" dxfId="1" priority="4" operator="greaterThan">
      <formula>1</formula>
    </cfRule>
  </conditionalFormatting>
  <conditionalFormatting sqref="N8:N30">
    <cfRule type="cellIs" dxfId="0" priority="5" operator="greaterThan">
      <formula>0.15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Y5:JB5 SU5:SX5 ACQ5:ACT5">
      <formula1>0</formula1>
      <formula2>0</formula2>
    </dataValidation>
  </dataValidations>
  <pageMargins left="0.7" right="0.7" top="0.75" bottom="0.75" header="0.511811023622047" footer="0.511811023622047"/>
  <pageSetup paperSize="9" scale="4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Konopacka Katarzyna</dc:creator>
  <dc:description/>
  <cp:lastModifiedBy>Agnieszka Rosiak (arosiak)</cp:lastModifiedBy>
  <cp:revision>1</cp:revision>
  <dcterms:created xsi:type="dcterms:W3CDTF">2025-03-11T13:56:49Z</dcterms:created>
  <dcterms:modified xsi:type="dcterms:W3CDTF">2025-03-13T08:23:43Z</dcterms:modified>
  <dc:language>pl-PL</dc:language>
</cp:coreProperties>
</file>