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_2020" sheetId="60" r:id="rId11"/>
    <sheet name="Eksport I-VI_2020" sheetId="61" r:id="rId12"/>
    <sheet name="Import_I-VI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I-VI_2020'!$K$6:$N$39</definedName>
    <definedName name="_xlnm._FilterDatabase" localSheetId="12" hidden="1">'Import_I-VI_2020'!$K$7:$N$33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705" i="45" l="1"/>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R508" i="36"/>
  <c r="P508" i="36"/>
  <c r="M508" i="36"/>
  <c r="L508" i="36"/>
  <c r="K508" i="36"/>
  <c r="J508" i="36"/>
  <c r="I508" i="36"/>
  <c r="G508" i="36"/>
  <c r="F508" i="36"/>
  <c r="E508" i="36"/>
  <c r="D508" i="36"/>
  <c r="C508" i="36"/>
  <c r="B508" i="36"/>
  <c r="Z507" i="36"/>
  <c r="W507" i="36"/>
  <c r="V507" i="36"/>
  <c r="S507" i="36"/>
  <c r="R507" i="36"/>
  <c r="P507" i="36"/>
  <c r="M507" i="36"/>
  <c r="L507" i="36"/>
  <c r="K507" i="36"/>
  <c r="J507" i="36"/>
  <c r="I507" i="36"/>
  <c r="F507" i="36"/>
  <c r="E507" i="36"/>
  <c r="D507" i="36"/>
  <c r="C507" i="36"/>
  <c r="B507" i="36"/>
  <c r="Z506" i="36"/>
  <c r="W506" i="36"/>
  <c r="S506" i="36"/>
  <c r="R506" i="36"/>
  <c r="P506" i="36"/>
  <c r="M506" i="36"/>
  <c r="L506" i="36"/>
  <c r="K506" i="36"/>
  <c r="J506" i="36"/>
  <c r="I506" i="36"/>
  <c r="G506" i="36"/>
  <c r="F506" i="36"/>
  <c r="E506" i="36"/>
  <c r="D506" i="36"/>
  <c r="C506" i="36"/>
  <c r="B506" i="36"/>
  <c r="Z505" i="36"/>
  <c r="W505" i="36"/>
  <c r="S505" i="36"/>
  <c r="R505" i="36"/>
  <c r="P505" i="36"/>
  <c r="M505" i="36"/>
  <c r="L505" i="36"/>
  <c r="K505" i="36"/>
  <c r="J505" i="36"/>
  <c r="I505" i="36"/>
  <c r="G505" i="36"/>
  <c r="F505" i="36"/>
  <c r="E505" i="36"/>
  <c r="D505" i="36"/>
  <c r="C505" i="36"/>
  <c r="B505" i="36"/>
  <c r="Z504" i="36"/>
  <c r="W504" i="36"/>
  <c r="S504" i="36"/>
  <c r="R504" i="36"/>
  <c r="Q504" i="36"/>
  <c r="P504" i="36"/>
  <c r="M504" i="36"/>
  <c r="L504" i="36"/>
  <c r="K504" i="36"/>
  <c r="J504" i="36"/>
  <c r="I504" i="36"/>
  <c r="F504" i="36"/>
  <c r="E504" i="36"/>
  <c r="D504" i="36"/>
  <c r="C504" i="36"/>
  <c r="B504" i="36"/>
  <c r="Z503" i="36"/>
  <c r="W503" i="36"/>
  <c r="S503" i="36"/>
  <c r="R503" i="36"/>
  <c r="Q503" i="36"/>
  <c r="P503" i="36"/>
  <c r="M503" i="36"/>
  <c r="L503" i="36"/>
  <c r="K503" i="36"/>
  <c r="J503" i="36"/>
  <c r="I503" i="36"/>
  <c r="F503" i="36"/>
  <c r="E503" i="36"/>
  <c r="D503" i="36"/>
  <c r="C503" i="36"/>
  <c r="B503" i="36"/>
  <c r="Z502" i="36"/>
  <c r="W502" i="36"/>
  <c r="S502" i="36"/>
  <c r="R502" i="36"/>
  <c r="P502" i="36"/>
  <c r="M502" i="36"/>
  <c r="L502" i="36"/>
  <c r="K502" i="36"/>
  <c r="J502" i="36"/>
  <c r="I502" i="36"/>
  <c r="F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J344" i="36"/>
  <c r="I344" i="36"/>
  <c r="H344" i="36"/>
  <c r="H508" i="36" s="1"/>
  <c r="G344" i="36"/>
  <c r="F344" i="36"/>
  <c r="E344" i="36"/>
  <c r="D344" i="36"/>
  <c r="C344" i="36"/>
  <c r="B344" i="36"/>
  <c r="Z343" i="36"/>
  <c r="W343" i="36"/>
  <c r="V343" i="36"/>
  <c r="S343" i="36"/>
  <c r="R343" i="36"/>
  <c r="Q343" i="36"/>
  <c r="Q507" i="36" s="1"/>
  <c r="P343" i="36"/>
  <c r="M343" i="36"/>
  <c r="L343" i="36"/>
  <c r="K343" i="36"/>
  <c r="J343" i="36"/>
  <c r="I343" i="36"/>
  <c r="H343" i="36"/>
  <c r="H507" i="36" s="1"/>
  <c r="G343" i="36"/>
  <c r="G507" i="36" s="1"/>
  <c r="F343" i="36"/>
  <c r="E343" i="36"/>
  <c r="D343" i="36"/>
  <c r="C343" i="36"/>
  <c r="B343" i="36"/>
  <c r="Z342" i="36"/>
  <c r="W342" i="36"/>
  <c r="V342" i="36"/>
  <c r="V506" i="36" s="1"/>
  <c r="S342" i="36"/>
  <c r="R342" i="36"/>
  <c r="Q342" i="36"/>
  <c r="Q506" i="36" s="1"/>
  <c r="P342" i="36"/>
  <c r="M342" i="36"/>
  <c r="L342" i="36"/>
  <c r="K342" i="36"/>
  <c r="I342" i="36"/>
  <c r="H342" i="36"/>
  <c r="H506" i="36" s="1"/>
  <c r="G342" i="36"/>
  <c r="F342" i="36"/>
  <c r="E342" i="36"/>
  <c r="D342" i="36"/>
  <c r="C342" i="36"/>
  <c r="B342" i="36"/>
  <c r="Z341" i="36"/>
  <c r="W341" i="36"/>
  <c r="V341" i="36"/>
  <c r="V505" i="36" s="1"/>
  <c r="S341" i="36"/>
  <c r="R341" i="36"/>
  <c r="Q341" i="36"/>
  <c r="Q505" i="36" s="1"/>
  <c r="P341" i="36"/>
  <c r="M341" i="36"/>
  <c r="L341" i="36"/>
  <c r="K341" i="36"/>
  <c r="J341" i="36"/>
  <c r="I341" i="36"/>
  <c r="H341" i="36"/>
  <c r="H505" i="36" s="1"/>
  <c r="G341" i="36"/>
  <c r="F341" i="36"/>
  <c r="E341" i="36"/>
  <c r="D341" i="36"/>
  <c r="C341" i="36"/>
  <c r="B341" i="36"/>
  <c r="Z340" i="36"/>
  <c r="W340" i="36"/>
  <c r="V340" i="36"/>
  <c r="V504" i="36" s="1"/>
  <c r="S340" i="36"/>
  <c r="R340" i="36"/>
  <c r="Q340" i="36"/>
  <c r="P340" i="36"/>
  <c r="M340" i="36"/>
  <c r="L340" i="36"/>
  <c r="K340" i="36"/>
  <c r="J340" i="36"/>
  <c r="I340" i="36"/>
  <c r="H340" i="36"/>
  <c r="H504" i="36" s="1"/>
  <c r="G340" i="36"/>
  <c r="G504" i="36" s="1"/>
  <c r="F340" i="36"/>
  <c r="E340" i="36"/>
  <c r="D340" i="36"/>
  <c r="C340" i="36"/>
  <c r="B340" i="36"/>
  <c r="Z339" i="36"/>
  <c r="W339" i="36"/>
  <c r="V339" i="36"/>
  <c r="V503" i="36" s="1"/>
  <c r="S339" i="36"/>
  <c r="R339" i="36"/>
  <c r="Q339" i="36"/>
  <c r="P339" i="36"/>
  <c r="M339" i="36"/>
  <c r="L339" i="36"/>
  <c r="K339" i="36"/>
  <c r="J339" i="36"/>
  <c r="I339" i="36"/>
  <c r="H339" i="36"/>
  <c r="H503" i="36" s="1"/>
  <c r="G339" i="36"/>
  <c r="G503" i="36" s="1"/>
  <c r="F339" i="36"/>
  <c r="E339" i="36"/>
  <c r="D339" i="36"/>
  <c r="C339" i="36"/>
  <c r="B339" i="36"/>
  <c r="Z338" i="36"/>
  <c r="W338" i="36"/>
  <c r="V338" i="36"/>
  <c r="V502" i="36" s="1"/>
  <c r="S338" i="36"/>
  <c r="R338" i="36"/>
  <c r="Q338" i="36"/>
  <c r="Q502" i="36" s="1"/>
  <c r="P338" i="36"/>
  <c r="M338" i="36"/>
  <c r="L338" i="36"/>
  <c r="K338" i="36"/>
  <c r="J338" i="36"/>
  <c r="I338" i="36"/>
  <c r="H338" i="36"/>
  <c r="H502" i="36" s="1"/>
  <c r="G338" i="36"/>
  <c r="G502" i="36" s="1"/>
  <c r="F338" i="36"/>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<sst xmlns="http://schemas.openxmlformats.org/spreadsheetml/2006/main" count="5707" uniqueCount="491">
  <si>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</si>
  <si>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</si>
  <si>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</si>
  <si>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</si>
  <si>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</si>
  <si>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</si>
  <si>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</si>
  <si>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</si>
  <si>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</si>
  <si>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</si>
  <si>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</si>
  <si>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</si>
  <si>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</si>
  <si>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</si>
  <si>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</si>
  <si>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</si>
  <si>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</si>
  <si>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</si>
  <si>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</si>
  <si>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</si>
  <si>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</si>
  <si>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</si>
  <si>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</si>
  <si>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</si>
  <si>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</si>
  <si>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</si>
  <si>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</si>
  <si>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</si>
  <si>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</si>
  <si>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</si>
  <si>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</si>
  <si>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</si>
  <si>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</si>
  <si>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</si>
  <si>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</si>
  <si>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</si>
  <si>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</si>
  <si>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</si>
  <si>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</si>
  <si>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</si>
  <si>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</si>
  <si>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</si>
  <si>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</si>
  <si>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</si>
  <si>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</si>
  <si>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</si>
  <si>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</si>
  <si>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</si>
  <si>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</si>
  <si>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</si>
  <si>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</si>
  <si>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</si>
  <si>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</si>
  <si>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</si>
  <si>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</si>
  <si>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</si>
  <si>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</si>
  <si>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</si>
  <si>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</si>
  <si>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</si>
  <si>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</si>
  <si>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</si>
  <si>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</si>
  <si>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</si>
  <si>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</si>
  <si>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</si>
  <si>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</si>
  <si>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</si>
  <si>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</si>
  <si>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</si>
  <si>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</si>
  <si>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</si>
  <si>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</si>
  <si>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</si>
  <si>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</si>
  <si>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</si>
  <si>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</si>
  <si>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</si>
  <si>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</si>
  <si>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</si>
  <si>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</si>
  <si>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</si>
  <si>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</si>
  <si>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</si>
  <si>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</si>
  <si>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</si>
  <si>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</si>
  <si>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</si>
  <si>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</si>
  <si>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</si>
  <si>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</si>
  <si>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</si>
  <si>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</si>
  <si>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</si>
  <si>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</si>
  <si>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</si>
  <si>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</si>
  <si>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</si>
  <si>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</si>
  <si>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</si>
  <si>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</si>
  <si>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</si>
  <si>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</si>
  <si>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</si>
  <si>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</si>
  <si>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</si>
  <si>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</si>
  <si>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</si>
  <si>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</si>
  <si>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</si>
  <si>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</si>
  <si>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</si>
  <si>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</si>
  <si>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</si>
  <si>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</si>
  <si>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</si>
  <si>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</si>
  <si>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</si>
  <si>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</si>
  <si>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</si>
  <si>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</si>
  <si>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</si>
  <si>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</si>
  <si>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</si>
  <si>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</si>
  <si>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</si>
  <si>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</si>
  <si>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</si>
  <si>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</si>
  <si>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</si>
  <si>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</si>
  <si>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</si>
  <si>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</si>
  <si>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</si>
  <si>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</si>
  <si>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</si>
  <si>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</si>
  <si>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</si>
  <si>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</si>
  <si>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</si>
  <si>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</si>
  <si>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</si>
  <si>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</si>
  <si>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</si>
  <si>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</si>
  <si>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</si>
  <si>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</si>
  <si>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</si>
  <si>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</si>
  <si>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</si>
  <si>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</si>
  <si>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</si>
  <si>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</si>
  <si>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</si>
  <si>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</si>
  <si>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</si>
  <si>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</si>
  <si>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</si>
  <si>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</si>
  <si>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</si>
  <si>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</si>
  <si>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</si>
  <si>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</si>
  <si>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</si>
  <si>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</si>
  <si>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</si>
  <si>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</si>
  <si>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</si>
  <si>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</si>
  <si>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</si>
  <si>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</si>
  <si>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</si>
  <si>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</si>
  <si>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</si>
  <si>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</si>
  <si>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</si>
  <si>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</si>
  <si>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</si>
  <si>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</si>
  <si>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</si>
  <si>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</si>
  <si>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</si>
  <si>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</si>
  <si>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</si>
  <si>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</si>
  <si>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</si>
  <si>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</si>
  <si>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</si>
  <si>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</si>
  <si>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</si>
  <si>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</si>
  <si>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</si>
  <si>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</si>
  <si>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</si>
  <si>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</si>
  <si>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</si>
  <si>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</si>
  <si>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</si>
  <si>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</si>
  <si>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</si>
  <si>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</si>
  <si>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</si>
  <si>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</si>
  <si>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</si>
  <si>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</si>
  <si>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</si>
  <si>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</si>
  <si>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</si>
  <si>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</si>
  <si>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</si>
  <si>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</si>
  <si>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</si>
  <si>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</si>
  <si>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</si>
  <si>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</si>
  <si>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</si>
  <si>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</si>
  <si>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</si>
  <si>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</si>
  <si>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</si>
  <si>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</si>
  <si>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</si>
  <si>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</si>
  <si>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</si>
  <si>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</si>
  <si>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</si>
  <si>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</si>
  <si>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</si>
  <si>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</si>
  <si>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</si>
  <si>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</si>
  <si>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</si>
  <si>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</si>
  <si>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</si>
  <si>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</si>
  <si>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</si>
  <si>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</si>
  <si>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</si>
  <si>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</si>
  <si>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</si>
  <si>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</si>
  <si>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</si>
  <si>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</si>
  <si>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</si>
  <si>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</si>
  <si>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</si>
  <si>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</si>
  <si>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</si>
  <si>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</si>
  <si>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</si>
  <si>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</si>
  <si>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</si>
  <si>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</si>
  <si>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</si>
  <si>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</si>
  <si>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</si>
  <si>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</si>
  <si>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</si>
  <si>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</si>
  <si>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</si>
  <si>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</si>
  <si>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</si>
  <si>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</si>
  <si>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</si>
  <si>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</si>
  <si>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</si>
  <si>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</si>
  <si>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</si>
  <si>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</si>
  <si>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</si>
  <si>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</si>
  <si>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</si>
  <si>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</si>
  <si>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</si>
  <si>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</si>
  <si>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</si>
  <si>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</si>
  <si>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</si>
  <si>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</si>
  <si>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</si>
  <si>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</si>
  <si>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</si>
  <si>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</si>
  <si>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</si>
  <si>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</si>
  <si>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</si>
  <si>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</si>
  <si>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</si>
  <si>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</si>
  <si>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</si>
  <si>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</si>
  <si>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</si>
  <si>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</si>
  <si>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</si>
  <si>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</si>
  <si>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</si>
  <si>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</si>
  <si>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</si>
  <si>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</si>
  <si>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</si>
  <si>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</si>
  <si>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</si>
  <si>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</si>
  <si>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</si>
  <si>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</si>
  <si>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</si>
  <si>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</si>
  <si>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</si>
  <si>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</si>
  <si>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</si>
  <si>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</si>
  <si>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</si>
  <si>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</si>
  <si>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</si>
  <si>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</si>
  <si>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</si>
  <si>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</si>
  <si>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</si>
  <si>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</si>
  <si>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</si>
  <si>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</si>
  <si>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</si>
  <si>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</si>
  <si>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</si>
  <si>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</si>
  <si>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</si>
  <si>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</si>
  <si>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</si>
  <si>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</si>
  <si>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</si>
  <si>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</si>
  <si>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</si>
  <si>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</si>
  <si>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</si>
  <si>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</si>
  <si>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</si>
  <si>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</si>
  <si>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</si>
  <si>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</si>
  <si>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</si>
  <si>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</si>
  <si>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</si>
  <si>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</si>
  <si>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</si>
  <si>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</si>
  <si>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</si>
  <si>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</si>
  <si>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</si>
  <si>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</si>
  <si>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</si>
  <si>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</si>
  <si>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</si>
  <si>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</si>
  <si>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</si>
  <si>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</si>
  <si>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</si>
  <si>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</si>
  <si>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</si>
  <si>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</si>
  <si>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</si>
  <si>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</si>
  <si>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</si>
  <si>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</si>
  <si>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</si>
  <si>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</si>
  <si>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</si>
  <si>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</si>
  <si>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</si>
  <si>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</si>
  <si>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</si>
  <si>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</si>
  <si>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</si>
  <si>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</si>
  <si>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</si>
  <si>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</si>
  <si>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</si>
  <si>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</si>
  <si>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</si>
  <si>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</si>
  <si>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</si>
  <si>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</si>
  <si>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</si>
  <si>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</si>
  <si>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</si>
  <si>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</si>
  <si>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</si>
  <si>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</si>
  <si>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</si>
  <si>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</si>
  <si>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</si>
  <si>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</si>
  <si>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</si>
  <si>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</si>
  <si>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</si>
  <si>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</si>
  <si>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</si>
  <si>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</si>
  <si>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</si>
  <si>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</si>
  <si>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</si>
  <si>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</si>
  <si>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</si>
  <si>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</si>
  <si>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</si>
  <si>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</si>
  <si>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</si>
  <si>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</si>
  <si>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</si>
  <si>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</si>
  <si>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</si>
  <si>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</si>
  <si>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</si>
  <si>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</si>
  <si>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</si>
  <si>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</si>
  <si>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</si>
  <si>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</si>
  <si>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</si>
  <si>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</si>
  <si>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</si>
  <si>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</si>
  <si>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</si>
  <si>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</si>
  <si>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</si>
  <si>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</si>
  <si>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</si>
  <si>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</si>
  <si>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</si>
  <si>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</si>
  <si>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</si>
  <si>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</si>
  <si>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</si>
  <si>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</si>
  <si>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</si>
  <si>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</si>
  <si>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</si>
  <si>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</si>
  <si>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</si>
  <si>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</si>
  <si>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</si>
  <si>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</si>
  <si>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</si>
  <si>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</si>
  <si>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</si>
  <si>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</si>
  <si>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</si>
  <si>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</si>
  <si>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</si>
  <si>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</si>
  <si>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</si>
  <si>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</si>
  <si>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</si>
  <si>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</si>
  <si>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</si>
  <si>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</si>
  <si>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</si>
  <si>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</si>
  <si>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</si>
  <si>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</si>
  <si>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</si>
  <si>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</si>
  <si>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</si>
  <si>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</si>
  <si>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</si>
  <si>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</si>
  <si>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Dane nie zostały przesłane - niektóre ceny takie same jak tydzień wcześniej: EL, MT, SE</t>
  </si>
  <si>
    <t>09.08.2020</t>
  </si>
  <si>
    <t>03.08.2020 - 09.08.2020</t>
  </si>
  <si>
    <t>2020-08-09</t>
  </si>
  <si>
    <t>16.08.2020</t>
  </si>
  <si>
    <t>Rosja</t>
  </si>
  <si>
    <t>Suma końcowa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</si>
  <si>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 2020 r. (dane wstępne) </t>
    </r>
    <r>
      <rPr>
        <b/>
        <sz val="11"/>
        <rFont val="Times New Roman"/>
        <family val="1"/>
        <charset val="238"/>
      </rPr>
      <t xml:space="preserve">w porównaniu do I-VI 2019 r. </t>
    </r>
    <r>
      <rPr>
        <i/>
        <sz val="11"/>
        <rFont val="Times New Roman"/>
        <family val="1"/>
        <charset val="238"/>
      </rPr>
      <t>(wg wstępnych danych Min. Finansów).</t>
    </r>
  </si>
  <si>
    <t>I-VI 2020 r. (wstępne)</t>
  </si>
  <si>
    <t>I-VI 2019 r.</t>
  </si>
  <si>
    <t>zmiana w stos. do I-VI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</si>
  <si>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 2020 r. (dane wstępne)  </t>
    </r>
    <r>
      <rPr>
        <b/>
        <sz val="11"/>
        <rFont val="Times New Roman"/>
        <family val="1"/>
        <charset val="238"/>
      </rPr>
      <t>w porównaniu do I-VI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</si>
  <si>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 2020 r.</t>
    </r>
    <r>
      <rPr>
        <b/>
        <sz val="14"/>
        <color indexed="8"/>
        <rFont val="Arial"/>
        <family val="2"/>
        <charset val="238"/>
      </rPr>
      <t xml:space="preserve"> (dane wstępne)</t>
    </r>
  </si>
  <si>
    <t>OKRES: I-VI - 2020 r. (wstępne) - ważniejsze państwa</t>
  </si>
  <si>
    <t>Holandia</t>
  </si>
  <si>
    <t>idem</t>
  </si>
  <si>
    <t>Tydzień 32</t>
  </si>
  <si>
    <t>03.08 - 09.08.2020r.</t>
  </si>
  <si>
    <t>OKRES: I-VI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</si>
  <si>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 2020 r.</t>
    </r>
    <r>
      <rPr>
        <b/>
        <sz val="14"/>
        <color indexed="8"/>
        <rFont val="Arial"/>
        <family val="2"/>
        <charset val="238"/>
      </rPr>
      <t xml:space="preserve"> (dane wstępne)</t>
    </r>
  </si>
  <si>
    <r>
      <t xml:space="preserve">Tablica 5. Średnie ceny sprzedaży netto (bez VAT) elementów mięsa wołowego wg makroregionów </t>
    </r>
    <r>
      <rPr>
        <b/>
        <sz val="14"/>
        <color rgb="FF0000FF"/>
        <rFont val="Times New Roman CE"/>
        <family val="1"/>
        <charset val="238"/>
      </rPr>
      <t>w okresie: 10.08 - 16.08.2020</t>
    </r>
  </si>
  <si>
    <t>nld</t>
  </si>
  <si>
    <t>nld - niewystarczająca liczba danych do prezentacji.</t>
  </si>
  <si>
    <t>NR 33/2020</t>
  </si>
  <si>
    <t>20.08.2020 r.</t>
  </si>
  <si>
    <t>Notowania z okresu: 10.08 - 16.08.2020r.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</si>
</sst>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9" formatCode="_-* #,##0.00_-;\-* #,##0.00_-;_-* &quot;-&quot;??_-;_-@_-"/>
  </numFmts>
  <fonts count="22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20">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179" fontId="58" fillId="0" borderId="0" applyFont="0" applyFill="0" applyBorder="0" applyAlignment="0" applyProtection="0"/>
  </cellStyleXfs>
  <cellXfs count="1532">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0" fontId="41" fillId="0" borderId="14" xfId="0" applyFont="1" applyBorder="1" applyAlignment="1">
      <alignment vertical="center"/>
    </xf>
    <xf numFmtId="0" fontId="41" fillId="0" borderId="20" xfId="0" applyFont="1" applyBorder="1" applyAlignment="1">
      <alignment vertic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200" fillId="60" borderId="0" xfId="188" applyFont="1" applyFill="1" applyBorder="1" applyAlignment="1">
      <alignment horizontal="center" vertical="center"/>
    </xf>
    <xf numFmtId="0" fontId="200" fillId="60" borderId="0" xfId="188" applyFont="1" applyFill="1" applyAlignment="1">
      <alignment vertical="center"/>
    </xf>
    <xf numFmtId="2" fontId="204" fillId="60" borderId="96" xfId="188" applyNumberFormat="1" applyFont="1" applyFill="1" applyBorder="1" applyAlignment="1">
      <alignment horizontal="center" vertical="center"/>
    </xf>
    <xf numFmtId="2" fontId="204" fillId="60" borderId="97" xfId="188" applyNumberFormat="1" applyFont="1" applyFill="1" applyBorder="1" applyAlignment="1">
      <alignment horizontal="center" vertical="center"/>
    </xf>
    <xf numFmtId="2" fontId="204" fillId="64" borderId="97" xfId="188" applyNumberFormat="1" applyFont="1" applyFill="1" applyBorder="1" applyAlignment="1">
      <alignment horizontal="center" vertical="center"/>
    </xf>
    <xf numFmtId="169" fontId="204" fillId="60" borderId="0" xfId="188" applyNumberFormat="1" applyFont="1" applyFill="1" applyBorder="1" applyAlignment="1" applyProtection="1">
      <alignment horizontal="center" vertical="center"/>
      <protection locked="0"/>
    </xf>
    <xf numFmtId="2" fontId="204" fillId="64" borderId="99" xfId="188" applyNumberFormat="1" applyFont="1" applyFill="1" applyBorder="1" applyAlignment="1">
      <alignment horizontal="center" vertical="center"/>
    </xf>
    <xf numFmtId="0" fontId="200" fillId="60" borderId="0" xfId="188" applyFont="1" applyFill="1"/>
    <xf numFmtId="2" fontId="204" fillId="60" borderId="100" xfId="188" applyNumberFormat="1" applyFont="1" applyFill="1" applyBorder="1" applyAlignment="1">
      <alignment horizontal="center" vertical="center"/>
    </xf>
    <xf numFmtId="2" fontId="204" fillId="60" borderId="101" xfId="188" applyNumberFormat="1" applyFont="1" applyFill="1" applyBorder="1" applyAlignment="1">
      <alignment horizontal="center" vertical="center"/>
    </xf>
    <xf numFmtId="2" fontId="204" fillId="64" borderId="101" xfId="188" applyNumberFormat="1" applyFont="1" applyFill="1" applyBorder="1" applyAlignment="1">
      <alignment horizontal="center" vertical="center"/>
    </xf>
    <xf numFmtId="2" fontId="204" fillId="64" borderId="103" xfId="188" applyNumberFormat="1" applyFont="1" applyFill="1" applyBorder="1" applyAlignment="1">
      <alignment horizontal="center" vertical="center"/>
    </xf>
    <xf numFmtId="2" fontId="204" fillId="64" borderId="104" xfId="188" applyNumberFormat="1" applyFont="1" applyFill="1" applyBorder="1" applyAlignment="1">
      <alignment horizontal="center" vertical="center"/>
    </xf>
    <xf numFmtId="2" fontId="204" fillId="60" borderId="100" xfId="188" applyNumberFormat="1" applyFont="1" applyFill="1" applyBorder="1" applyAlignment="1" applyProtection="1">
      <alignment horizontal="center" vertical="center"/>
      <protection locked="0"/>
    </xf>
    <xf numFmtId="2" fontId="204" fillId="60" borderId="101" xfId="188" applyNumberFormat="1" applyFont="1" applyFill="1" applyBorder="1" applyAlignment="1" applyProtection="1">
      <alignment horizontal="center" vertical="center"/>
      <protection locked="0"/>
    </xf>
    <xf numFmtId="2" fontId="204" fillId="64" borderId="101" xfId="188" applyNumberFormat="1" applyFont="1" applyFill="1" applyBorder="1" applyAlignment="1" applyProtection="1">
      <alignment horizontal="center" vertical="center"/>
      <protection locked="0"/>
    </xf>
    <xf numFmtId="169" fontId="204" fillId="60" borderId="0" xfId="188" applyNumberFormat="1" applyFont="1" applyFill="1" applyBorder="1" applyAlignment="1">
      <alignment horizontal="center" vertical="center"/>
    </xf>
    <xf numFmtId="2" fontId="204" fillId="61" borderId="100" xfId="188" applyNumberFormat="1" applyFont="1" applyFill="1" applyBorder="1" applyAlignment="1">
      <alignment horizontal="center" vertical="center"/>
    </xf>
    <xf numFmtId="2" fontId="204" fillId="61" borderId="101" xfId="188" applyNumberFormat="1" applyFont="1" applyFill="1" applyBorder="1" applyAlignment="1" applyProtection="1">
      <alignment horizontal="center" vertical="center"/>
      <protection locked="0"/>
    </xf>
    <xf numFmtId="2" fontId="204" fillId="61" borderId="101" xfId="188" applyNumberFormat="1" applyFont="1" applyFill="1" applyBorder="1" applyAlignment="1">
      <alignment horizontal="center" vertical="center"/>
    </xf>
    <xf numFmtId="2" fontId="204" fillId="61" borderId="104" xfId="188" applyNumberFormat="1" applyFont="1" applyFill="1" applyBorder="1" applyAlignment="1">
      <alignment horizontal="center" vertical="center"/>
    </xf>
    <xf numFmtId="2" fontId="204" fillId="61" borderId="105" xfId="188" applyNumberFormat="1" applyFont="1" applyFill="1" applyBorder="1" applyAlignment="1" applyProtection="1">
      <alignment horizontal="center" vertical="center"/>
      <protection locked="0"/>
    </xf>
    <xf numFmtId="2" fontId="204" fillId="61" borderId="106" xfId="188" applyNumberFormat="1" applyFont="1" applyFill="1" applyBorder="1" applyAlignment="1" applyProtection="1">
      <alignment horizontal="center" vertical="center"/>
      <protection locked="0"/>
    </xf>
    <xf numFmtId="2" fontId="204" fillId="61" borderId="108" xfId="188"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0" fillId="60" borderId="0" xfId="96" applyFont="1" applyFill="1" applyBorder="1" applyAlignment="1">
      <alignment horizontal="center" vertical="center"/>
    </xf>
    <xf numFmtId="0" fontId="204" fillId="60" borderId="0" xfId="96" applyFont="1" applyFill="1" applyBorder="1" applyAlignment="1" applyProtection="1">
      <alignment horizontal="center" vertical="center"/>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179" fontId="204" fillId="60" borderId="3" xfId="219"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73" fontId="204" fillId="60" borderId="98" xfId="99" applyNumberFormat="1" applyFont="1" applyFill="1" applyBorder="1" applyAlignment="1">
      <alignment horizontal="center" vertical="center"/>
    </xf>
    <xf numFmtId="171" fontId="204" fillId="60" borderId="96" xfId="99"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16" fillId="0" borderId="0" xfId="0" applyFont="1"/>
  </cellXfs>
  <cellStyles count="22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524777</xdr:colOff>
      <xdr:row>21</xdr:row>
      <xdr:rowOff>35336</xdr:rowOff>
    </xdr:to>
    <xdr:pic>
      <xdr:nvPicPr>
        <xdr:cNvPr id="5" name="Obraz 4"/>
        <xdr:cNvPicPr>
          <a:picLocks noChangeAspect="1"/>
        </xdr:cNvPicPr>
      </xdr:nvPicPr>
      <xdr:blipFill>
        <a:blip xmlns:r="http://schemas.openxmlformats.org/officeDocument/2006/relationships" r:embed="rId1"/>
        <a:stretch>
          <a:fillRect/>
        </a:stretch>
      </xdr:blipFill>
      <xdr:spPr>
        <a:xfrm>
          <a:off x="0" y="161925"/>
          <a:ext cx="6011177" cy="3273836"/>
        </a:xfrm>
        <a:prstGeom prst="rect">
          <a:avLst/>
        </a:prstGeom>
      </xdr:spPr>
    </xdr:pic>
    <xdr:clientData/>
  </xdr:twoCellAnchor>
  <xdr:twoCellAnchor editAs="oneCell">
    <xdr:from>
      <xdr:col>10</xdr:col>
      <xdr:colOff>0</xdr:colOff>
      <xdr:row>1</xdr:row>
      <xdr:rowOff>0</xdr:rowOff>
    </xdr:from>
    <xdr:to>
      <xdr:col>19</xdr:col>
      <xdr:colOff>524777</xdr:colOff>
      <xdr:row>21</xdr:row>
      <xdr:rowOff>53625</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161925"/>
          <a:ext cx="6011177" cy="3292125"/>
        </a:xfrm>
        <a:prstGeom prst="rect">
          <a:avLst/>
        </a:prstGeom>
      </xdr:spPr>
    </xdr:pic>
    <xdr:clientData/>
  </xdr:twoCellAnchor>
  <xdr:twoCellAnchor editAs="oneCell">
    <xdr:from>
      <xdr:col>10</xdr:col>
      <xdr:colOff>0</xdr:colOff>
      <xdr:row>22</xdr:row>
      <xdr:rowOff>0</xdr:rowOff>
    </xdr:from>
    <xdr:to>
      <xdr:col>19</xdr:col>
      <xdr:colOff>524777</xdr:colOff>
      <xdr:row>42</xdr:row>
      <xdr:rowOff>72675</xdr:rowOff>
    </xdr:to>
    <xdr:pic>
      <xdr:nvPicPr>
        <xdr:cNvPr id="11" name="Obraz 10"/>
        <xdr:cNvPicPr>
          <a:picLocks noChangeAspect="1"/>
        </xdr:cNvPicPr>
      </xdr:nvPicPr>
      <xdr:blipFill>
        <a:blip xmlns:r="http://schemas.openxmlformats.org/officeDocument/2006/relationships" r:embed="rId3"/>
        <a:stretch>
          <a:fillRect/>
        </a:stretch>
      </xdr:blipFill>
      <xdr:spPr>
        <a:xfrm>
          <a:off x="6096000" y="3552825"/>
          <a:ext cx="6011177" cy="3292125"/>
        </a:xfrm>
        <a:prstGeom prst="rect">
          <a:avLst/>
        </a:prstGeom>
      </xdr:spPr>
    </xdr:pic>
    <xdr:clientData/>
  </xdr:twoCellAnchor>
  <xdr:twoCellAnchor editAs="oneCell">
    <xdr:from>
      <xdr:col>0</xdr:col>
      <xdr:colOff>0</xdr:colOff>
      <xdr:row>22</xdr:row>
      <xdr:rowOff>0</xdr:rowOff>
    </xdr:from>
    <xdr:to>
      <xdr:col>9</xdr:col>
      <xdr:colOff>524777</xdr:colOff>
      <xdr:row>42</xdr:row>
      <xdr:rowOff>72675</xdr:rowOff>
    </xdr:to>
    <xdr:pic>
      <xdr:nvPicPr>
        <xdr:cNvPr id="12" name="Obraz 11"/>
        <xdr:cNvPicPr>
          <a:picLocks noChangeAspect="1"/>
        </xdr:cNvPicPr>
      </xdr:nvPicPr>
      <xdr:blipFill>
        <a:blip xmlns:r="http://schemas.openxmlformats.org/officeDocument/2006/relationships" r:embed="rId4"/>
        <a:stretch>
          <a:fillRect/>
        </a:stretch>
      </xdr:blipFill>
      <xdr:spPr>
        <a:xfrm>
          <a:off x="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P28" sqref="P28"/>
    </sheetView>
  </sheetViews>
  <sheetFormatPr defaultRowHeight="11.25"/>
  <cols>
    <col min="1" max="1" width="4.42578125" style="1186" customWidth="1"/>
    <col min="2" max="2" width="13.7109375" style="1186" customWidth="1"/>
    <col min="3" max="3" width="10.28515625" style="1186" customWidth="1"/>
    <col min="4" max="4" width="10.7109375" style="1186" customWidth="1"/>
    <col min="5" max="6" width="9.140625" style="1186"/>
    <col min="7" max="7" width="12.42578125" style="1186" customWidth="1"/>
    <col min="8" max="16384" width="9.140625" style="1186"/>
  </cols>
  <sheetData>
    <row r="2" spans="1:18" ht="12.75">
      <c r="B2" s="1187" t="s">
        <v>0</v>
      </c>
      <c r="G2" s="1188" t="s">
        <v>489</v>
      </c>
      <c r="I2" s="1189"/>
    </row>
    <row r="3" spans="1:18" ht="12.75">
      <c r="B3" s="1187" t="s">
        <v>459</v>
      </c>
    </row>
    <row r="5" spans="1:18">
      <c r="B5" s="1190" t="s">
        <v>460</v>
      </c>
      <c r="C5" s="1190"/>
      <c r="D5" s="1190"/>
      <c r="E5" s="1190"/>
      <c r="F5" s="1190"/>
    </row>
    <row r="6" spans="1:18">
      <c r="B6" s="1191"/>
      <c r="C6" s="1192"/>
      <c r="D6" s="1193"/>
      <c r="E6" s="1193"/>
      <c r="F6" s="1193"/>
      <c r="G6" s="1193"/>
      <c r="H6" s="1193"/>
      <c r="I6" s="1193"/>
      <c r="J6" s="1193"/>
    </row>
    <row r="7" spans="1:18">
      <c r="B7" s="1191" t="s">
        <v>1</v>
      </c>
      <c r="C7" s="1192"/>
      <c r="D7" s="1193"/>
      <c r="E7" s="1193"/>
      <c r="F7" s="1193"/>
      <c r="G7" s="1193"/>
      <c r="H7" s="1193"/>
      <c r="I7" s="1193"/>
      <c r="J7" s="1193"/>
    </row>
    <row r="8" spans="1:18">
      <c r="B8" s="1191" t="s">
        <v>2</v>
      </c>
      <c r="C8" s="1192"/>
      <c r="D8" s="1193"/>
      <c r="E8" s="1193"/>
      <c r="F8" s="1193"/>
      <c r="G8" s="1193"/>
      <c r="H8" s="1193"/>
      <c r="I8" s="1193"/>
      <c r="J8" s="1193"/>
    </row>
    <row r="9" spans="1:18" ht="23.25">
      <c r="B9" s="1193"/>
      <c r="C9" s="1193"/>
      <c r="D9" s="1193"/>
      <c r="E9" s="1193"/>
      <c r="H9" s="1193"/>
      <c r="I9" s="1193"/>
      <c r="J9" s="1194"/>
    </row>
    <row r="10" spans="1:18" ht="24.75" customHeight="1">
      <c r="B10" s="1195" t="s">
        <v>488</v>
      </c>
      <c r="C10" s="1196"/>
      <c r="D10" s="1197" t="s">
        <v>68</v>
      </c>
      <c r="E10" s="1194"/>
      <c r="F10" s="1194"/>
      <c r="G10" s="1194"/>
      <c r="H10" s="1194"/>
      <c r="I10" s="1194"/>
      <c r="J10" s="1193"/>
    </row>
    <row r="11" spans="1:18">
      <c r="B11" s="1192"/>
      <c r="C11" s="1192"/>
      <c r="E11" s="1193"/>
      <c r="F11" s="1198" t="s">
        <v>255</v>
      </c>
      <c r="G11" s="1193"/>
      <c r="H11" s="1193"/>
      <c r="I11" s="1193"/>
      <c r="J11" s="1193"/>
    </row>
    <row r="12" spans="1:18" ht="15.75">
      <c r="B12" s="1199"/>
      <c r="C12" s="1192"/>
      <c r="D12" s="1193"/>
      <c r="E12" s="1193"/>
      <c r="F12" s="1193"/>
      <c r="G12" s="1200"/>
      <c r="H12" s="1201"/>
      <c r="I12" s="1193"/>
      <c r="J12" s="1193"/>
    </row>
    <row r="13" spans="1:18" ht="15.75">
      <c r="A13" s="1193"/>
      <c r="B13" s="1195" t="s">
        <v>490</v>
      </c>
      <c r="C13" s="1202"/>
      <c r="D13" s="1202"/>
      <c r="E13" s="1202"/>
      <c r="F13" s="1193"/>
      <c r="G13" s="1193"/>
      <c r="H13" s="65"/>
      <c r="I13" s="1193"/>
      <c r="J13" s="1193"/>
    </row>
    <row r="14" spans="1:18" ht="12.75">
      <c r="A14" s="1193"/>
      <c r="B14" s="1193"/>
      <c r="C14" s="1193"/>
      <c r="D14" s="1193"/>
      <c r="E14" s="1193"/>
      <c r="F14" s="1193"/>
      <c r="G14" s="1193"/>
      <c r="H14" s="65"/>
      <c r="I14" s="1193"/>
      <c r="J14" s="1193"/>
    </row>
    <row r="15" spans="1:18" ht="18.75">
      <c r="A15" s="1203"/>
      <c r="B15" s="1204"/>
      <c r="C15" s="1205"/>
      <c r="D15" s="1205"/>
      <c r="E15" s="1206"/>
      <c r="F15" s="1206"/>
      <c r="G15" s="1206"/>
      <c r="H15" s="1206"/>
      <c r="I15" s="1205"/>
      <c r="J15" s="1205"/>
      <c r="K15" s="1205"/>
      <c r="L15" s="1206"/>
      <c r="M15" s="1206"/>
      <c r="N15" s="1206"/>
      <c r="P15" s="1193"/>
      <c r="Q15" s="1193"/>
      <c r="R15" s="1193"/>
    </row>
    <row r="16" spans="1:18" ht="12.75">
      <c r="B16" s="1207"/>
      <c r="C16" s="1207"/>
      <c r="D16" s="1208"/>
      <c r="E16" s="1208"/>
      <c r="F16" s="1208"/>
      <c r="G16" s="1208"/>
      <c r="H16" s="1208"/>
      <c r="I16" s="1208"/>
      <c r="J16" s="1208"/>
      <c r="K16" s="1209"/>
      <c r="L16" s="1209"/>
      <c r="M16" s="1209"/>
      <c r="N16" s="1209"/>
      <c r="O16" s="1209"/>
    </row>
    <row r="17" spans="2:11">
      <c r="B17" s="1191" t="s">
        <v>336</v>
      </c>
      <c r="C17" s="1192"/>
      <c r="D17" s="1193"/>
      <c r="E17" s="1193"/>
      <c r="F17" s="1193"/>
      <c r="G17" s="1193"/>
      <c r="H17" s="1193"/>
      <c r="I17" s="1193"/>
      <c r="J17" s="1193"/>
    </row>
    <row r="18" spans="2:11">
      <c r="B18" s="1193" t="s">
        <v>3</v>
      </c>
      <c r="C18" s="1193"/>
      <c r="D18" s="1193"/>
      <c r="E18" s="1193"/>
      <c r="F18" s="1193"/>
      <c r="G18" s="1193"/>
      <c r="H18" s="1193"/>
      <c r="I18" s="1193"/>
      <c r="J18" s="1193"/>
    </row>
    <row r="19" spans="2:11">
      <c r="B19" s="1193" t="s">
        <v>463</v>
      </c>
      <c r="C19" s="1193"/>
      <c r="D19" s="1193"/>
      <c r="E19" s="1193"/>
      <c r="F19" s="1193"/>
      <c r="G19" s="1193"/>
      <c r="H19" s="1193"/>
      <c r="I19" s="1193"/>
      <c r="J19" s="1193"/>
    </row>
    <row r="20" spans="2:11">
      <c r="B20" s="1193" t="s">
        <v>4</v>
      </c>
      <c r="C20" s="1193"/>
      <c r="D20" s="1193"/>
      <c r="E20" s="1193"/>
      <c r="F20" s="1193"/>
      <c r="G20" s="1193"/>
      <c r="H20" s="1193"/>
      <c r="I20" s="1193"/>
      <c r="J20" s="1193"/>
    </row>
    <row r="21" spans="2:11">
      <c r="B21" s="1193" t="s">
        <v>5</v>
      </c>
      <c r="C21" s="1193"/>
      <c r="D21" s="1193"/>
      <c r="E21" s="1193"/>
      <c r="F21" s="1193"/>
      <c r="G21" s="1193"/>
      <c r="H21" s="1193"/>
      <c r="I21" s="1193"/>
      <c r="J21" s="1193"/>
    </row>
    <row r="22" spans="2:11">
      <c r="B22" s="1193" t="s">
        <v>86</v>
      </c>
      <c r="C22" s="1193"/>
      <c r="D22" s="1193"/>
      <c r="E22" s="1193"/>
      <c r="F22" s="1193"/>
      <c r="G22" s="1193"/>
      <c r="H22" s="1193"/>
      <c r="I22" s="1193"/>
      <c r="J22" s="1193"/>
    </row>
    <row r="23" spans="2:11">
      <c r="B23" s="1193" t="s">
        <v>6</v>
      </c>
      <c r="C23" s="1193"/>
      <c r="D23" s="1193"/>
      <c r="E23" s="1193"/>
      <c r="F23" s="1193"/>
      <c r="G23" s="1193"/>
      <c r="H23" s="1193"/>
      <c r="I23" s="1193"/>
      <c r="J23" s="1193"/>
    </row>
    <row r="24" spans="2:11">
      <c r="B24" s="1193" t="s">
        <v>97</v>
      </c>
      <c r="C24" s="1193"/>
      <c r="D24" s="1193"/>
      <c r="E24" s="1193"/>
      <c r="F24" s="1193"/>
      <c r="G24" s="1193"/>
      <c r="H24" s="1193"/>
      <c r="I24" s="1193"/>
      <c r="J24" s="1193"/>
    </row>
    <row r="25" spans="2:11">
      <c r="B25" s="1193" t="s">
        <v>7</v>
      </c>
      <c r="C25" s="1193"/>
      <c r="D25" s="1193"/>
      <c r="E25" s="1193"/>
      <c r="F25" s="1193"/>
      <c r="G25" s="1193"/>
      <c r="H25" s="1193"/>
      <c r="I25" s="1193"/>
      <c r="J25" s="1193"/>
    </row>
    <row r="26" spans="2:11">
      <c r="C26" s="1193"/>
      <c r="D26" s="1193"/>
      <c r="E26" s="1193"/>
      <c r="F26" s="1193"/>
      <c r="G26" s="1193"/>
      <c r="H26" s="1193"/>
      <c r="I26" s="1193"/>
      <c r="J26" s="1193"/>
    </row>
    <row r="27" spans="2:11" ht="11.25" customHeight="1">
      <c r="B27" s="1210" t="s">
        <v>464</v>
      </c>
      <c r="C27" s="1193"/>
      <c r="D27" s="1193"/>
      <c r="E27" s="1193"/>
      <c r="F27" s="1193"/>
      <c r="G27" s="1193"/>
      <c r="H27" s="1193"/>
      <c r="I27" s="1193"/>
    </row>
    <row r="28" spans="2:11" ht="12.75">
      <c r="B28" s="1210"/>
    </row>
    <row r="29" spans="2:11" ht="12.75">
      <c r="B29" s="1210" t="s">
        <v>330</v>
      </c>
    </row>
    <row r="30" spans="2:11">
      <c r="B30" s="1211"/>
      <c r="C30" s="1212"/>
      <c r="D30" s="1212"/>
      <c r="E30" s="1212"/>
      <c r="F30" s="1212"/>
      <c r="G30" s="1212"/>
      <c r="H30" s="1212"/>
      <c r="I30" s="1212"/>
      <c r="J30" s="1212"/>
      <c r="K30" s="1212"/>
    </row>
    <row r="31" spans="2:11">
      <c r="B31" s="1213"/>
      <c r="C31" s="1212"/>
      <c r="D31" s="1212"/>
      <c r="E31" s="1212"/>
      <c r="F31" s="1212"/>
      <c r="G31" s="1212"/>
      <c r="H31" s="1212"/>
      <c r="I31" s="1212"/>
      <c r="J31" s="1212"/>
      <c r="K31" s="121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X3" sqref="X3"/>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1"/>
      <c r="B1" s="1082"/>
      <c r="C1" s="1081"/>
      <c r="D1" s="1081"/>
      <c r="E1" s="1081"/>
      <c r="F1" s="1081"/>
      <c r="G1" s="1081"/>
      <c r="H1" s="1081"/>
      <c r="I1" s="1082"/>
      <c r="J1" s="1081"/>
      <c r="K1" s="1081"/>
      <c r="L1" s="1081"/>
      <c r="M1" s="1081"/>
      <c r="N1" s="1081"/>
      <c r="O1" s="1081"/>
      <c r="P1" s="1082"/>
      <c r="Q1" s="1081"/>
      <c r="R1" s="1081"/>
      <c r="S1" s="1081"/>
      <c r="T1" s="1081"/>
      <c r="U1" s="1081"/>
      <c r="V1" s="1081"/>
      <c r="W1" s="1082"/>
      <c r="X1" s="1081"/>
      <c r="Y1" s="1081"/>
      <c r="Z1" s="1081"/>
      <c r="AA1" s="1081"/>
      <c r="AB1" s="1084"/>
    </row>
    <row r="2" spans="1:34">
      <c r="A2" s="1084"/>
      <c r="B2" s="1085"/>
      <c r="C2" s="1083"/>
      <c r="D2" s="1083"/>
      <c r="E2" s="1083"/>
      <c r="F2" s="1083"/>
      <c r="G2" s="1083"/>
      <c r="H2" s="1084"/>
      <c r="I2" s="1085"/>
      <c r="J2" s="1083"/>
      <c r="K2" s="1083"/>
      <c r="L2" s="1083"/>
      <c r="M2" s="1083"/>
      <c r="N2" s="1083"/>
      <c r="O2" s="1084"/>
      <c r="P2" s="1085"/>
      <c r="Q2" s="1083"/>
      <c r="R2" s="1083"/>
      <c r="S2" s="1083"/>
      <c r="T2" s="1083"/>
      <c r="U2" s="1083"/>
      <c r="V2" s="1084"/>
      <c r="W2" s="1085"/>
      <c r="X2" s="1083"/>
      <c r="Y2" s="1083"/>
      <c r="Z2" s="1083"/>
      <c r="AA2" s="1083"/>
      <c r="AB2" s="1081"/>
    </row>
    <row r="3" spans="1:34" ht="23.25">
      <c r="A3" s="1081"/>
      <c r="B3" s="1082"/>
      <c r="C3" s="1081"/>
      <c r="D3" s="1081"/>
      <c r="E3" s="1081"/>
      <c r="F3" s="1117"/>
      <c r="G3" s="1116"/>
      <c r="H3" s="1117"/>
      <c r="I3" s="1082"/>
      <c r="J3" s="1081"/>
      <c r="K3" s="1081"/>
      <c r="L3" s="1088" t="s">
        <v>427</v>
      </c>
      <c r="M3" s="1081"/>
      <c r="N3" s="1081"/>
      <c r="O3" s="1081"/>
      <c r="P3" s="1082"/>
      <c r="Q3" s="1081"/>
      <c r="R3" s="1081"/>
      <c r="S3" s="1081"/>
      <c r="T3" s="1081"/>
      <c r="U3" s="1081"/>
      <c r="V3" s="1117"/>
      <c r="W3" s="1116"/>
      <c r="X3" s="1119"/>
      <c r="Y3" s="1120" t="s">
        <v>481</v>
      </c>
      <c r="Z3" s="1119"/>
      <c r="AA3" s="1116"/>
      <c r="AB3" s="1084"/>
      <c r="AC3" s="106"/>
      <c r="AD3" s="106"/>
      <c r="AE3" s="106"/>
      <c r="AF3" s="106"/>
      <c r="AG3" s="106"/>
      <c r="AH3" s="106"/>
    </row>
    <row r="4" spans="1:34" s="1087" customFormat="1" ht="15.75">
      <c r="A4" s="1221" t="s">
        <v>465</v>
      </c>
      <c r="B4" s="1229"/>
      <c r="C4" s="1230"/>
      <c r="D4" s="1230"/>
      <c r="E4" s="1230"/>
      <c r="F4" s="1231"/>
      <c r="G4" s="1232"/>
      <c r="H4" s="1231"/>
      <c r="I4" s="1229"/>
      <c r="J4" s="1230"/>
      <c r="K4" s="1083"/>
      <c r="L4" s="1083"/>
      <c r="M4" s="1083"/>
      <c r="N4" s="1083"/>
      <c r="O4" s="1084"/>
      <c r="P4" s="1085"/>
      <c r="Q4" s="1083"/>
      <c r="R4" s="1083"/>
      <c r="S4" s="1083"/>
      <c r="T4" s="1083"/>
      <c r="U4" s="1083"/>
      <c r="V4" s="1115"/>
      <c r="W4" s="1114"/>
      <c r="X4" s="1118"/>
      <c r="Y4" s="1145" t="s">
        <v>482</v>
      </c>
      <c r="Z4" s="1118"/>
      <c r="AA4" s="1114"/>
      <c r="AB4" s="1084"/>
      <c r="AC4" s="106"/>
      <c r="AD4" s="106"/>
      <c r="AE4" s="106"/>
      <c r="AF4" s="106"/>
      <c r="AG4" s="106"/>
      <c r="AH4" s="106"/>
    </row>
    <row r="5" spans="1:34" ht="13.5" thickBot="1">
      <c r="A5" s="1081"/>
      <c r="B5" s="1082"/>
      <c r="C5" s="1081"/>
      <c r="D5" s="1081"/>
      <c r="E5" s="1081"/>
      <c r="F5" s="1081"/>
      <c r="G5" s="1081"/>
      <c r="H5" s="1081"/>
      <c r="I5" s="1082"/>
      <c r="J5" s="1081"/>
      <c r="K5" s="1081"/>
      <c r="L5" s="1081"/>
      <c r="M5" s="1081"/>
      <c r="N5" s="1081"/>
      <c r="O5" s="1081"/>
      <c r="P5" s="1082"/>
      <c r="Q5" s="1081"/>
      <c r="R5" s="1081"/>
      <c r="S5" s="1081"/>
      <c r="T5" s="1081"/>
      <c r="U5" s="1081"/>
      <c r="V5" s="1117"/>
      <c r="W5" s="1116"/>
      <c r="X5" s="1117"/>
      <c r="Y5" s="1116"/>
      <c r="Z5" s="1117"/>
      <c r="AA5" s="1116"/>
      <c r="AB5" s="1081"/>
      <c r="AC5" s="106"/>
      <c r="AD5" s="106"/>
      <c r="AE5" s="106"/>
      <c r="AF5" s="106"/>
      <c r="AG5" s="106"/>
      <c r="AH5" s="106"/>
    </row>
    <row r="6" spans="1:34" ht="13.5" thickBot="1">
      <c r="A6" s="1167" t="s">
        <v>378</v>
      </c>
      <c r="B6" s="1165"/>
      <c r="C6" s="1374" t="s">
        <v>453</v>
      </c>
      <c r="D6" s="1375"/>
      <c r="E6" s="1375"/>
      <c r="F6" s="1375"/>
      <c r="G6" s="1375"/>
      <c r="H6" s="1376"/>
      <c r="I6" s="1166"/>
      <c r="J6" s="1374" t="s">
        <v>454</v>
      </c>
      <c r="K6" s="1375"/>
      <c r="L6" s="1375"/>
      <c r="M6" s="1375"/>
      <c r="N6" s="1375"/>
      <c r="O6" s="1376"/>
      <c r="P6" s="1166"/>
      <c r="Q6" s="1374" t="s">
        <v>455</v>
      </c>
      <c r="R6" s="1375"/>
      <c r="S6" s="1375"/>
      <c r="T6" s="1375"/>
      <c r="U6" s="1375"/>
      <c r="V6" s="1376"/>
      <c r="W6" s="1166"/>
      <c r="X6" s="1377" t="s">
        <v>456</v>
      </c>
      <c r="Y6" s="1378"/>
      <c r="Z6" s="1378"/>
      <c r="AA6" s="1379"/>
      <c r="AB6" s="1136"/>
      <c r="AC6" s="106"/>
      <c r="AD6" s="106"/>
      <c r="AE6" s="106"/>
      <c r="AF6" s="106"/>
      <c r="AG6" s="106"/>
      <c r="AH6" s="106"/>
    </row>
    <row r="7" spans="1:34">
      <c r="A7" s="1165"/>
      <c r="B7" s="1165"/>
      <c r="C7" s="1380" t="s">
        <v>379</v>
      </c>
      <c r="D7" s="1380" t="s">
        <v>380</v>
      </c>
      <c r="E7" s="1380" t="s">
        <v>381</v>
      </c>
      <c r="F7" s="1380" t="s">
        <v>382</v>
      </c>
      <c r="G7" s="1168" t="s">
        <v>431</v>
      </c>
      <c r="H7" s="1169"/>
      <c r="I7" s="1166"/>
      <c r="J7" s="1382" t="s">
        <v>383</v>
      </c>
      <c r="K7" s="1382" t="s">
        <v>384</v>
      </c>
      <c r="L7" s="1382" t="s">
        <v>385</v>
      </c>
      <c r="M7" s="1382" t="s">
        <v>382</v>
      </c>
      <c r="N7" s="1168" t="s">
        <v>431</v>
      </c>
      <c r="O7" s="1168"/>
      <c r="P7" s="1166"/>
      <c r="Q7" s="1380" t="s">
        <v>379</v>
      </c>
      <c r="R7" s="1380" t="s">
        <v>380</v>
      </c>
      <c r="S7" s="1380" t="s">
        <v>381</v>
      </c>
      <c r="T7" s="1380" t="s">
        <v>382</v>
      </c>
      <c r="U7" s="1168" t="s">
        <v>431</v>
      </c>
      <c r="V7" s="1169"/>
      <c r="W7" s="1166"/>
      <c r="X7" s="1383" t="s">
        <v>386</v>
      </c>
      <c r="Y7" s="1170" t="s">
        <v>387</v>
      </c>
      <c r="Z7" s="1168" t="s">
        <v>431</v>
      </c>
      <c r="AA7" s="1168"/>
      <c r="AB7" s="1136"/>
      <c r="AC7" s="106"/>
      <c r="AD7" s="106"/>
      <c r="AE7" s="106"/>
      <c r="AF7" s="106"/>
      <c r="AG7" s="106"/>
      <c r="AH7" s="106"/>
    </row>
    <row r="8" spans="1:34" ht="13.5" thickBot="1">
      <c r="A8" s="1171" t="s">
        <v>432</v>
      </c>
      <c r="B8" s="1165"/>
      <c r="C8" s="1381"/>
      <c r="D8" s="1381"/>
      <c r="E8" s="1381"/>
      <c r="F8" s="1381"/>
      <c r="G8" s="1172" t="s">
        <v>433</v>
      </c>
      <c r="H8" s="1173" t="s">
        <v>388</v>
      </c>
      <c r="I8" s="1174"/>
      <c r="J8" s="1381"/>
      <c r="K8" s="1381"/>
      <c r="L8" s="1381"/>
      <c r="M8" s="1381"/>
      <c r="N8" s="1172" t="s">
        <v>433</v>
      </c>
      <c r="O8" s="1173" t="s">
        <v>388</v>
      </c>
      <c r="P8" s="1165"/>
      <c r="Q8" s="1381"/>
      <c r="R8" s="1381"/>
      <c r="S8" s="1381"/>
      <c r="T8" s="1381"/>
      <c r="U8" s="1172" t="s">
        <v>433</v>
      </c>
      <c r="V8" s="1173" t="s">
        <v>388</v>
      </c>
      <c r="W8" s="1165"/>
      <c r="X8" s="1384"/>
      <c r="Y8" s="1175" t="s">
        <v>389</v>
      </c>
      <c r="Z8" s="1172" t="s">
        <v>433</v>
      </c>
      <c r="AA8" s="1172" t="s">
        <v>388</v>
      </c>
      <c r="AB8" s="1135"/>
      <c r="AC8" s="106"/>
    </row>
    <row r="9" spans="1:34" ht="13.5" thickBot="1">
      <c r="A9" s="1176" t="s">
        <v>434</v>
      </c>
      <c r="B9" s="1165"/>
      <c r="C9" s="1506">
        <v>355.82</v>
      </c>
      <c r="D9" s="1507">
        <v>347.78</v>
      </c>
      <c r="E9" s="1508"/>
      <c r="F9" s="1509">
        <v>349.14</v>
      </c>
      <c r="G9" s="1510">
        <v>0.57999999999999996</v>
      </c>
      <c r="H9" s="1511">
        <v>2E-3</v>
      </c>
      <c r="I9" s="1505"/>
      <c r="J9" s="1506">
        <v>322.3</v>
      </c>
      <c r="K9" s="1507">
        <v>380.08</v>
      </c>
      <c r="L9" s="1508">
        <v>376.57</v>
      </c>
      <c r="M9" s="1509">
        <v>376.1</v>
      </c>
      <c r="N9" s="1510">
        <v>-0.87</v>
      </c>
      <c r="O9" s="1511">
        <v>-2.3E-3</v>
      </c>
      <c r="P9" s="1504"/>
      <c r="Q9" s="1506">
        <v>359.59</v>
      </c>
      <c r="R9" s="1507">
        <v>353.51</v>
      </c>
      <c r="S9" s="1508"/>
      <c r="T9" s="1509">
        <v>346.22</v>
      </c>
      <c r="U9" s="1510">
        <v>2.4900000000000002</v>
      </c>
      <c r="V9" s="1511">
        <v>7.0000000000000001E-3</v>
      </c>
      <c r="W9" s="1504"/>
      <c r="X9" s="1512">
        <v>352.13</v>
      </c>
      <c r="Y9" s="1513">
        <v>158.33000000000001</v>
      </c>
      <c r="Z9" s="1510">
        <v>0.77</v>
      </c>
      <c r="AA9" s="1511">
        <v>2E-3</v>
      </c>
      <c r="AB9" s="1136"/>
      <c r="AC9" s="106"/>
    </row>
    <row r="10" spans="1:34" ht="3.75" customHeight="1">
      <c r="A10" s="1177"/>
      <c r="B10" s="1165"/>
      <c r="C10" s="1177"/>
      <c r="D10" s="1178"/>
      <c r="E10" s="1178"/>
      <c r="F10" s="1178"/>
      <c r="G10" s="1178"/>
      <c r="H10" s="1249"/>
      <c r="I10" s="1178"/>
      <c r="J10" s="1178"/>
      <c r="K10" s="1178"/>
      <c r="L10" s="1178"/>
      <c r="M10" s="1178"/>
      <c r="N10" s="1178"/>
      <c r="O10" s="1250"/>
      <c r="P10" s="1165"/>
      <c r="Q10" s="1177"/>
      <c r="R10" s="1178"/>
      <c r="S10" s="1178"/>
      <c r="T10" s="1178"/>
      <c r="U10" s="1178"/>
      <c r="V10" s="1249"/>
      <c r="W10" s="1165"/>
      <c r="X10" s="1179"/>
      <c r="Y10" s="1180"/>
      <c r="Z10" s="1177"/>
      <c r="AA10" s="1177"/>
      <c r="AB10" s="1136"/>
      <c r="AC10" s="106"/>
    </row>
    <row r="11" spans="1:34" ht="13.5" thickBot="1">
      <c r="A11" s="1224"/>
      <c r="B11" s="1222"/>
      <c r="C11" s="1226" t="s">
        <v>390</v>
      </c>
      <c r="D11" s="1226" t="s">
        <v>391</v>
      </c>
      <c r="E11" s="1226" t="s">
        <v>392</v>
      </c>
      <c r="F11" s="1226" t="s">
        <v>393</v>
      </c>
      <c r="G11" s="1226"/>
      <c r="H11" s="1251"/>
      <c r="I11" s="1223"/>
      <c r="J11" s="1226" t="s">
        <v>390</v>
      </c>
      <c r="K11" s="1226" t="s">
        <v>391</v>
      </c>
      <c r="L11" s="1226" t="s">
        <v>392</v>
      </c>
      <c r="M11" s="1226" t="s">
        <v>393</v>
      </c>
      <c r="N11" s="1227"/>
      <c r="O11" s="1252"/>
      <c r="P11" s="1223"/>
      <c r="Q11" s="1226" t="s">
        <v>390</v>
      </c>
      <c r="R11" s="1226" t="s">
        <v>391</v>
      </c>
      <c r="S11" s="1226" t="s">
        <v>392</v>
      </c>
      <c r="T11" s="1226" t="s">
        <v>393</v>
      </c>
      <c r="U11" s="1226"/>
      <c r="V11" s="1251"/>
      <c r="W11" s="1222"/>
      <c r="X11" s="1228" t="s">
        <v>386</v>
      </c>
      <c r="Y11" s="1223"/>
      <c r="Z11" s="1225"/>
      <c r="AA11" s="1225"/>
      <c r="AB11" s="1136"/>
      <c r="AC11" s="106"/>
    </row>
    <row r="12" spans="1:34">
      <c r="A12" s="1253" t="s">
        <v>394</v>
      </c>
      <c r="B12" s="1165"/>
      <c r="C12" s="1293">
        <v>339.95</v>
      </c>
      <c r="D12" s="1294">
        <v>314.72000000000003</v>
      </c>
      <c r="E12" s="1294"/>
      <c r="F12" s="1295">
        <v>336.4</v>
      </c>
      <c r="G12" s="1514" t="s">
        <v>480</v>
      </c>
      <c r="H12" s="1515" t="s">
        <v>480</v>
      </c>
      <c r="I12" s="1296"/>
      <c r="J12" s="1293"/>
      <c r="K12" s="1294"/>
      <c r="L12" s="1294"/>
      <c r="M12" s="1295"/>
      <c r="N12" s="1514"/>
      <c r="O12" s="1515"/>
      <c r="P12" s="1291"/>
      <c r="Q12" s="1293"/>
      <c r="R12" s="1294"/>
      <c r="S12" s="1294"/>
      <c r="T12" s="1295"/>
      <c r="U12" s="1514"/>
      <c r="V12" s="1516"/>
      <c r="W12" s="1291"/>
      <c r="X12" s="1297">
        <v>336.4</v>
      </c>
      <c r="Y12" s="1298"/>
      <c r="Z12" s="1517"/>
      <c r="AA12" s="1516"/>
      <c r="AB12" s="1135"/>
    </row>
    <row r="13" spans="1:34">
      <c r="A13" s="1254" t="s">
        <v>395</v>
      </c>
      <c r="B13" s="1165"/>
      <c r="C13" s="1299"/>
      <c r="D13" s="1300"/>
      <c r="E13" s="1300"/>
      <c r="F13" s="1301"/>
      <c r="G13" s="1518"/>
      <c r="H13" s="1519"/>
      <c r="I13" s="1296"/>
      <c r="J13" s="1299"/>
      <c r="K13" s="1300"/>
      <c r="L13" s="1300"/>
      <c r="M13" s="1301"/>
      <c r="N13" s="1518"/>
      <c r="O13" s="1520"/>
      <c r="P13" s="1291"/>
      <c r="Q13" s="1299"/>
      <c r="R13" s="1300"/>
      <c r="S13" s="1300"/>
      <c r="T13" s="1301"/>
      <c r="U13" s="1518"/>
      <c r="V13" s="1520"/>
      <c r="W13" s="1291"/>
      <c r="X13" s="1302"/>
      <c r="Y13" s="1292"/>
      <c r="Z13" s="1521"/>
      <c r="AA13" s="1520"/>
      <c r="AB13" s="1136"/>
    </row>
    <row r="14" spans="1:34">
      <c r="A14" s="1254" t="s">
        <v>396</v>
      </c>
      <c r="B14" s="1165"/>
      <c r="C14" s="1299">
        <v>311.29000000000002</v>
      </c>
      <c r="D14" s="1300">
        <v>312.58999999999997</v>
      </c>
      <c r="E14" s="1300">
        <v>316.66000000000003</v>
      </c>
      <c r="F14" s="1301">
        <v>313.31</v>
      </c>
      <c r="G14" s="1518">
        <v>-1.17</v>
      </c>
      <c r="H14" s="1519">
        <v>-4.0000000000000001E-3</v>
      </c>
      <c r="I14" s="1296"/>
      <c r="J14" s="1299"/>
      <c r="K14" s="1300"/>
      <c r="L14" s="1300"/>
      <c r="M14" s="1301"/>
      <c r="N14" s="1518"/>
      <c r="O14" s="1520"/>
      <c r="P14" s="1291"/>
      <c r="Q14" s="1299"/>
      <c r="R14" s="1300" t="s">
        <v>400</v>
      </c>
      <c r="S14" s="1300" t="s">
        <v>400</v>
      </c>
      <c r="T14" s="1301" t="s">
        <v>400</v>
      </c>
      <c r="U14" s="1518"/>
      <c r="V14" s="1520"/>
      <c r="W14" s="1291"/>
      <c r="X14" s="1302" t="s">
        <v>400</v>
      </c>
      <c r="Y14" s="1292"/>
      <c r="Z14" s="1521"/>
      <c r="AA14" s="1520"/>
      <c r="AB14" s="1136"/>
    </row>
    <row r="15" spans="1:34">
      <c r="A15" s="1254" t="s">
        <v>397</v>
      </c>
      <c r="B15" s="1165"/>
      <c r="C15" s="1299"/>
      <c r="D15" s="1300">
        <v>325.08999999999997</v>
      </c>
      <c r="E15" s="1300">
        <v>316.93</v>
      </c>
      <c r="F15" s="1301">
        <v>319.54000000000002</v>
      </c>
      <c r="G15" s="1518">
        <v>4.1900000000000004</v>
      </c>
      <c r="H15" s="1519">
        <v>1.2999999999999999E-2</v>
      </c>
      <c r="I15" s="1296"/>
      <c r="J15" s="1299"/>
      <c r="K15" s="1300"/>
      <c r="L15" s="1300"/>
      <c r="M15" s="1301"/>
      <c r="N15" s="1518"/>
      <c r="O15" s="1520"/>
      <c r="P15" s="1291"/>
      <c r="Q15" s="1299"/>
      <c r="R15" s="1300">
        <v>340.7</v>
      </c>
      <c r="S15" s="1300">
        <v>351.6</v>
      </c>
      <c r="T15" s="1301">
        <v>349.3</v>
      </c>
      <c r="U15" s="1518">
        <v>4.91</v>
      </c>
      <c r="V15" s="1520">
        <v>1.4E-2</v>
      </c>
      <c r="W15" s="1291"/>
      <c r="X15" s="1303">
        <v>338.14</v>
      </c>
      <c r="Y15" s="1291"/>
      <c r="Z15" s="1521">
        <v>4.6399999999999997</v>
      </c>
      <c r="AA15" s="1520">
        <v>1.4E-2</v>
      </c>
      <c r="AB15" s="1135"/>
    </row>
    <row r="16" spans="1:34">
      <c r="A16" s="1254" t="s">
        <v>398</v>
      </c>
      <c r="B16" s="1165"/>
      <c r="C16" s="1299">
        <v>350.63</v>
      </c>
      <c r="D16" s="1300">
        <v>362.3</v>
      </c>
      <c r="E16" s="1300"/>
      <c r="F16" s="1301">
        <v>356.02</v>
      </c>
      <c r="G16" s="1518">
        <v>4.42</v>
      </c>
      <c r="H16" s="1519">
        <v>1.2999999999999999E-2</v>
      </c>
      <c r="I16" s="1296"/>
      <c r="J16" s="1299"/>
      <c r="K16" s="1300"/>
      <c r="L16" s="1300"/>
      <c r="M16" s="1301"/>
      <c r="N16" s="1518"/>
      <c r="O16" s="1520"/>
      <c r="P16" s="1291"/>
      <c r="Q16" s="1299"/>
      <c r="R16" s="1300"/>
      <c r="S16" s="1300"/>
      <c r="T16" s="1301"/>
      <c r="U16" s="1518"/>
      <c r="V16" s="1520"/>
      <c r="W16" s="1291"/>
      <c r="X16" s="1303">
        <v>356.02</v>
      </c>
      <c r="Y16" s="1292"/>
      <c r="Z16" s="1521">
        <v>4.42</v>
      </c>
      <c r="AA16" s="1520">
        <v>1.2999999999999999E-2</v>
      </c>
      <c r="AB16" s="1136"/>
    </row>
    <row r="17" spans="1:28">
      <c r="A17" s="1254" t="s">
        <v>399</v>
      </c>
      <c r="B17" s="1165"/>
      <c r="C17" s="1299"/>
      <c r="D17" s="1300" t="s">
        <v>400</v>
      </c>
      <c r="E17" s="1300"/>
      <c r="F17" s="1301" t="s">
        <v>400</v>
      </c>
      <c r="G17" s="1518"/>
      <c r="H17" s="1519"/>
      <c r="I17" s="1296"/>
      <c r="J17" s="1299"/>
      <c r="K17" s="1300"/>
      <c r="L17" s="1300"/>
      <c r="M17" s="1301"/>
      <c r="N17" s="1518"/>
      <c r="O17" s="1520"/>
      <c r="P17" s="1291"/>
      <c r="Q17" s="1299"/>
      <c r="R17" s="1300"/>
      <c r="S17" s="1300"/>
      <c r="T17" s="1301"/>
      <c r="U17" s="1518"/>
      <c r="V17" s="1520"/>
      <c r="W17" s="1291"/>
      <c r="X17" s="1303" t="s">
        <v>400</v>
      </c>
      <c r="Y17" s="1292"/>
      <c r="Z17" s="1521"/>
      <c r="AA17" s="1520"/>
      <c r="AB17" s="1136"/>
    </row>
    <row r="18" spans="1:28">
      <c r="A18" s="1254" t="s">
        <v>401</v>
      </c>
      <c r="B18" s="1165"/>
      <c r="C18" s="1304"/>
      <c r="D18" s="1305"/>
      <c r="E18" s="1305"/>
      <c r="F18" s="1306"/>
      <c r="G18" s="1518"/>
      <c r="H18" s="1519"/>
      <c r="I18" s="1307"/>
      <c r="J18" s="1304">
        <v>372.66</v>
      </c>
      <c r="K18" s="1305">
        <v>379.6</v>
      </c>
      <c r="L18" s="1305">
        <v>384.91</v>
      </c>
      <c r="M18" s="1306">
        <v>381.01</v>
      </c>
      <c r="N18" s="1518">
        <v>-0.5</v>
      </c>
      <c r="O18" s="1520">
        <v>-1E-3</v>
      </c>
      <c r="P18" s="1291"/>
      <c r="Q18" s="1304"/>
      <c r="R18" s="1305"/>
      <c r="S18" s="1305"/>
      <c r="T18" s="1306"/>
      <c r="U18" s="1518"/>
      <c r="V18" s="1520"/>
      <c r="W18" s="1291"/>
      <c r="X18" s="1303">
        <v>381.01</v>
      </c>
      <c r="Y18" s="1298"/>
      <c r="Z18" s="1521">
        <v>-0.5</v>
      </c>
      <c r="AA18" s="1520">
        <v>-1E-3</v>
      </c>
      <c r="AB18" s="1135"/>
    </row>
    <row r="19" spans="1:28">
      <c r="A19" s="1254" t="s">
        <v>402</v>
      </c>
      <c r="B19" s="1165"/>
      <c r="C19" s="1299"/>
      <c r="D19" s="1300">
        <v>418.11</v>
      </c>
      <c r="E19" s="1300">
        <v>409.35</v>
      </c>
      <c r="F19" s="1301">
        <v>413.42</v>
      </c>
      <c r="G19" s="1518" t="s">
        <v>480</v>
      </c>
      <c r="H19" s="1519" t="s">
        <v>480</v>
      </c>
      <c r="I19" s="1296"/>
      <c r="J19" s="1299"/>
      <c r="K19" s="1300"/>
      <c r="L19" s="1300"/>
      <c r="M19" s="1301"/>
      <c r="N19" s="1518"/>
      <c r="O19" s="1520"/>
      <c r="P19" s="1291"/>
      <c r="Q19" s="1299"/>
      <c r="R19" s="1300"/>
      <c r="S19" s="1300"/>
      <c r="T19" s="1301"/>
      <c r="U19" s="1518"/>
      <c r="V19" s="1520"/>
      <c r="W19" s="1291"/>
      <c r="X19" s="1303">
        <v>413.42</v>
      </c>
      <c r="Y19" s="1298"/>
      <c r="Z19" s="1521"/>
      <c r="AA19" s="1520"/>
      <c r="AB19" s="1136"/>
    </row>
    <row r="20" spans="1:28">
      <c r="A20" s="1254" t="s">
        <v>403</v>
      </c>
      <c r="B20" s="1165"/>
      <c r="C20" s="1299">
        <v>329.53</v>
      </c>
      <c r="D20" s="1300">
        <v>338.71</v>
      </c>
      <c r="E20" s="1300"/>
      <c r="F20" s="1301">
        <v>332.42</v>
      </c>
      <c r="G20" s="1518">
        <v>-1.84</v>
      </c>
      <c r="H20" s="1519">
        <v>-6.0000000000000001E-3</v>
      </c>
      <c r="I20" s="1296"/>
      <c r="J20" s="1299"/>
      <c r="K20" s="1300"/>
      <c r="L20" s="1300"/>
      <c r="M20" s="1301"/>
      <c r="N20" s="1518"/>
      <c r="O20" s="1520"/>
      <c r="P20" s="1291"/>
      <c r="Q20" s="1299">
        <v>354.82</v>
      </c>
      <c r="R20" s="1300">
        <v>358.44</v>
      </c>
      <c r="S20" s="1300"/>
      <c r="T20" s="1301">
        <v>357.68</v>
      </c>
      <c r="U20" s="1518">
        <v>2.0699999999999998</v>
      </c>
      <c r="V20" s="1520">
        <v>6.0000000000000001E-3</v>
      </c>
      <c r="W20" s="1291"/>
      <c r="X20" s="1303">
        <v>349</v>
      </c>
      <c r="Y20" s="1298"/>
      <c r="Z20" s="1521">
        <v>0.73</v>
      </c>
      <c r="AA20" s="1520">
        <v>2E-3</v>
      </c>
      <c r="AB20" s="1136"/>
    </row>
    <row r="21" spans="1:28">
      <c r="A21" s="1254" t="s">
        <v>404</v>
      </c>
      <c r="B21" s="1165"/>
      <c r="C21" s="1304">
        <v>369.42</v>
      </c>
      <c r="D21" s="1305">
        <v>362.19</v>
      </c>
      <c r="E21" s="1305">
        <v>337.25</v>
      </c>
      <c r="F21" s="1306">
        <v>362.05</v>
      </c>
      <c r="G21" s="1518">
        <v>-0.7</v>
      </c>
      <c r="H21" s="1519">
        <v>-2E-3</v>
      </c>
      <c r="I21" s="1296"/>
      <c r="J21" s="1304">
        <v>409</v>
      </c>
      <c r="K21" s="1305">
        <v>374</v>
      </c>
      <c r="L21" s="1305">
        <v>338.64</v>
      </c>
      <c r="M21" s="1306">
        <v>357.2</v>
      </c>
      <c r="N21" s="1518">
        <v>-2.27</v>
      </c>
      <c r="O21" s="1520">
        <v>-6.0000000000000001E-3</v>
      </c>
      <c r="P21" s="1291"/>
      <c r="Q21" s="1304"/>
      <c r="R21" s="1305"/>
      <c r="S21" s="1305"/>
      <c r="T21" s="1306"/>
      <c r="U21" s="1518"/>
      <c r="V21" s="1520"/>
      <c r="W21" s="1291"/>
      <c r="X21" s="1303">
        <v>361.34</v>
      </c>
      <c r="Y21" s="1292"/>
      <c r="Z21" s="1521">
        <v>-0.93</v>
      </c>
      <c r="AA21" s="1520">
        <v>-3.0000000000000001E-3</v>
      </c>
      <c r="AB21" s="1135"/>
    </row>
    <row r="22" spans="1:28">
      <c r="A22" s="1254" t="s">
        <v>405</v>
      </c>
      <c r="B22" s="1165"/>
      <c r="C22" s="1304">
        <v>313.25</v>
      </c>
      <c r="D22" s="1305">
        <v>328.59</v>
      </c>
      <c r="E22" s="1305"/>
      <c r="F22" s="1306">
        <v>324.31</v>
      </c>
      <c r="G22" s="1518">
        <v>0.86</v>
      </c>
      <c r="H22" s="1519">
        <v>3.0000000000000001E-3</v>
      </c>
      <c r="I22" s="1296"/>
      <c r="J22" s="1304"/>
      <c r="K22" s="1305"/>
      <c r="L22" s="1305"/>
      <c r="M22" s="1306"/>
      <c r="N22" s="1518"/>
      <c r="O22" s="1520"/>
      <c r="P22" s="1291"/>
      <c r="Q22" s="1304"/>
      <c r="R22" s="1305"/>
      <c r="S22" s="1305"/>
      <c r="T22" s="1306"/>
      <c r="U22" s="1518"/>
      <c r="V22" s="1520"/>
      <c r="W22" s="1291"/>
      <c r="X22" s="1303">
        <v>324.31</v>
      </c>
      <c r="Y22" s="1292"/>
      <c r="Z22" s="1521">
        <v>0.86</v>
      </c>
      <c r="AA22" s="1520">
        <v>3.0000000000000001E-3</v>
      </c>
      <c r="AB22" s="1136"/>
    </row>
    <row r="23" spans="1:28">
      <c r="A23" s="1254" t="s">
        <v>406</v>
      </c>
      <c r="B23" s="1165"/>
      <c r="C23" s="1299">
        <v>372.32</v>
      </c>
      <c r="D23" s="1300">
        <v>319.18</v>
      </c>
      <c r="E23" s="1300">
        <v>324.64</v>
      </c>
      <c r="F23" s="1301">
        <v>364.91</v>
      </c>
      <c r="G23" s="1522">
        <v>-4.2699999999999996</v>
      </c>
      <c r="H23" s="1519">
        <v>-1.2E-2</v>
      </c>
      <c r="I23" s="1296"/>
      <c r="J23" s="1299"/>
      <c r="K23" s="1300"/>
      <c r="L23" s="1300"/>
      <c r="M23" s="1301"/>
      <c r="N23" s="1518"/>
      <c r="O23" s="1520"/>
      <c r="P23" s="1291"/>
      <c r="Q23" s="1299">
        <v>425.88</v>
      </c>
      <c r="R23" s="1300">
        <v>344.51</v>
      </c>
      <c r="S23" s="1300">
        <v>379.85</v>
      </c>
      <c r="T23" s="1301">
        <v>384.8</v>
      </c>
      <c r="U23" s="1518">
        <v>-0.74</v>
      </c>
      <c r="V23" s="1520">
        <v>-2E-3</v>
      </c>
      <c r="W23" s="1291"/>
      <c r="X23" s="1303">
        <v>366.34</v>
      </c>
      <c r="Y23" s="1292"/>
      <c r="Z23" s="1521">
        <v>-4.01</v>
      </c>
      <c r="AA23" s="1520">
        <v>-1.0999999999999999E-2</v>
      </c>
      <c r="AB23" s="1136"/>
    </row>
    <row r="24" spans="1:28">
      <c r="A24" s="1254" t="s">
        <v>407</v>
      </c>
      <c r="B24" s="1165"/>
      <c r="C24" s="1299"/>
      <c r="D24" s="1300"/>
      <c r="E24" s="1300"/>
      <c r="F24" s="1301"/>
      <c r="G24" s="1518" t="s">
        <v>480</v>
      </c>
      <c r="H24" s="1519" t="s">
        <v>480</v>
      </c>
      <c r="I24" s="1296"/>
      <c r="J24" s="1299"/>
      <c r="K24" s="1300"/>
      <c r="L24" s="1300"/>
      <c r="M24" s="1301"/>
      <c r="N24" s="1518"/>
      <c r="O24" s="1520"/>
      <c r="P24" s="1291"/>
      <c r="Q24" s="1299"/>
      <c r="R24" s="1300"/>
      <c r="S24" s="1300"/>
      <c r="T24" s="1301"/>
      <c r="U24" s="1518"/>
      <c r="V24" s="1520"/>
      <c r="W24" s="1291"/>
      <c r="X24" s="1303"/>
      <c r="Y24" s="1298"/>
      <c r="Z24" s="1521"/>
      <c r="AA24" s="1520"/>
      <c r="AB24" s="1135"/>
    </row>
    <row r="25" spans="1:28">
      <c r="A25" s="1254" t="s">
        <v>408</v>
      </c>
      <c r="B25" s="1165"/>
      <c r="C25" s="1299"/>
      <c r="D25" s="1300">
        <v>264.7</v>
      </c>
      <c r="E25" s="1300"/>
      <c r="F25" s="1301">
        <v>264.7</v>
      </c>
      <c r="G25" s="1518">
        <v>15.8</v>
      </c>
      <c r="H25" s="1519">
        <v>6.3E-2</v>
      </c>
      <c r="I25" s="1296"/>
      <c r="J25" s="1299"/>
      <c r="K25" s="1300"/>
      <c r="L25" s="1300"/>
      <c r="M25" s="1301"/>
      <c r="N25" s="1518"/>
      <c r="O25" s="1520"/>
      <c r="P25" s="1291"/>
      <c r="Q25" s="1299"/>
      <c r="R25" s="1300"/>
      <c r="S25" s="1300"/>
      <c r="T25" s="1301"/>
      <c r="U25" s="1518"/>
      <c r="V25" s="1520"/>
      <c r="W25" s="1291"/>
      <c r="X25" s="1303">
        <v>264.7</v>
      </c>
      <c r="Y25" s="1298"/>
      <c r="Z25" s="1521">
        <v>15.8</v>
      </c>
      <c r="AA25" s="1520">
        <v>6.3E-2</v>
      </c>
      <c r="AB25" s="1136"/>
    </row>
    <row r="26" spans="1:28">
      <c r="A26" s="1254" t="s">
        <v>409</v>
      </c>
      <c r="B26" s="1165"/>
      <c r="C26" s="1299"/>
      <c r="D26" s="1300">
        <v>273.44</v>
      </c>
      <c r="E26" s="1300">
        <v>279.98</v>
      </c>
      <c r="F26" s="1301">
        <v>278.35000000000002</v>
      </c>
      <c r="G26" s="1518">
        <v>-2.56</v>
      </c>
      <c r="H26" s="1519">
        <v>-8.9999999999999993E-3</v>
      </c>
      <c r="I26" s="1296"/>
      <c r="J26" s="1299"/>
      <c r="K26" s="1300"/>
      <c r="L26" s="1300"/>
      <c r="M26" s="1301"/>
      <c r="N26" s="1518"/>
      <c r="O26" s="1520"/>
      <c r="P26" s="1291"/>
      <c r="Q26" s="1299"/>
      <c r="R26" s="1300"/>
      <c r="S26" s="1300"/>
      <c r="T26" s="1301"/>
      <c r="U26" s="1518"/>
      <c r="V26" s="1520"/>
      <c r="W26" s="1291"/>
      <c r="X26" s="1303">
        <v>278.35000000000002</v>
      </c>
      <c r="Y26" s="1298"/>
      <c r="Z26" s="1521">
        <v>-1.36</v>
      </c>
      <c r="AA26" s="1520">
        <v>-5.0000000000000001E-3</v>
      </c>
      <c r="AB26" s="1136"/>
    </row>
    <row r="27" spans="1:28">
      <c r="A27" s="1254" t="s">
        <v>410</v>
      </c>
      <c r="B27" s="1165"/>
      <c r="C27" s="1299">
        <v>388.96</v>
      </c>
      <c r="D27" s="1305">
        <v>361.11</v>
      </c>
      <c r="E27" s="1305"/>
      <c r="F27" s="1306">
        <v>381.75</v>
      </c>
      <c r="G27" s="1518">
        <v>0.77</v>
      </c>
      <c r="H27" s="1519">
        <v>2E-3</v>
      </c>
      <c r="I27" s="1296"/>
      <c r="J27" s="1299"/>
      <c r="K27" s="1305"/>
      <c r="L27" s="1305"/>
      <c r="M27" s="1306"/>
      <c r="N27" s="1518"/>
      <c r="O27" s="1520"/>
      <c r="P27" s="1291"/>
      <c r="Q27" s="1299"/>
      <c r="R27" s="1305"/>
      <c r="S27" s="1305"/>
      <c r="T27" s="1306"/>
      <c r="U27" s="1518"/>
      <c r="V27" s="1520"/>
      <c r="W27" s="1291"/>
      <c r="X27" s="1303">
        <v>381.75</v>
      </c>
      <c r="Y27" s="1298"/>
      <c r="Z27" s="1521">
        <v>0.77</v>
      </c>
      <c r="AA27" s="1520">
        <v>2E-3</v>
      </c>
      <c r="AB27" s="1135"/>
    </row>
    <row r="28" spans="1:28">
      <c r="A28" s="1254" t="s">
        <v>411</v>
      </c>
      <c r="B28" s="1165"/>
      <c r="C28" s="1299"/>
      <c r="D28" s="1305">
        <v>211.74</v>
      </c>
      <c r="E28" s="1305"/>
      <c r="F28" s="1306">
        <v>211.74</v>
      </c>
      <c r="G28" s="1518">
        <v>20.63</v>
      </c>
      <c r="H28" s="1519">
        <v>0.108</v>
      </c>
      <c r="I28" s="1296"/>
      <c r="J28" s="1299"/>
      <c r="K28" s="1305"/>
      <c r="L28" s="1305"/>
      <c r="M28" s="1306"/>
      <c r="N28" s="1518"/>
      <c r="O28" s="1520"/>
      <c r="P28" s="1291"/>
      <c r="Q28" s="1299"/>
      <c r="R28" s="1305"/>
      <c r="S28" s="1305"/>
      <c r="T28" s="1306"/>
      <c r="U28" s="1518"/>
      <c r="V28" s="1520"/>
      <c r="W28" s="1291"/>
      <c r="X28" s="1303">
        <v>211.74</v>
      </c>
      <c r="Y28" s="1298"/>
      <c r="Z28" s="1521">
        <v>20.63</v>
      </c>
      <c r="AA28" s="1520">
        <v>0.108</v>
      </c>
      <c r="AB28" s="1136"/>
    </row>
    <row r="29" spans="1:28">
      <c r="A29" s="1254" t="s">
        <v>412</v>
      </c>
      <c r="B29" s="1165"/>
      <c r="C29" s="1299"/>
      <c r="D29" s="1305"/>
      <c r="E29" s="1305"/>
      <c r="F29" s="1306"/>
      <c r="G29" s="1518" t="s">
        <v>480</v>
      </c>
      <c r="H29" s="1519"/>
      <c r="I29" s="1296"/>
      <c r="J29" s="1299"/>
      <c r="K29" s="1305"/>
      <c r="L29" s="1305"/>
      <c r="M29" s="1306"/>
      <c r="N29" s="1518"/>
      <c r="O29" s="1520"/>
      <c r="P29" s="1291"/>
      <c r="Q29" s="1299"/>
      <c r="R29" s="1305"/>
      <c r="S29" s="1305"/>
      <c r="T29" s="1306"/>
      <c r="U29" s="1518"/>
      <c r="V29" s="1520"/>
      <c r="W29" s="1291"/>
      <c r="X29" s="1303"/>
      <c r="Y29" s="1298"/>
      <c r="Z29" s="1521"/>
      <c r="AA29" s="1520"/>
      <c r="AB29" s="1136"/>
    </row>
    <row r="30" spans="1:28">
      <c r="A30" s="1254" t="s">
        <v>413</v>
      </c>
      <c r="B30" s="1165"/>
      <c r="C30" s="1299"/>
      <c r="D30" s="1300">
        <v>329.76</v>
      </c>
      <c r="E30" s="1300">
        <v>300.44</v>
      </c>
      <c r="F30" s="1301">
        <v>314.91000000000003</v>
      </c>
      <c r="G30" s="1518">
        <v>-8.7799999999999994</v>
      </c>
      <c r="H30" s="1519">
        <v>-2.7E-2</v>
      </c>
      <c r="I30" s="1296"/>
      <c r="J30" s="1299"/>
      <c r="K30" s="1300"/>
      <c r="L30" s="1300"/>
      <c r="M30" s="1301"/>
      <c r="N30" s="1518"/>
      <c r="O30" s="1520"/>
      <c r="P30" s="1291"/>
      <c r="Q30" s="1299"/>
      <c r="R30" s="1300">
        <v>295.94</v>
      </c>
      <c r="S30" s="1300">
        <v>260.14</v>
      </c>
      <c r="T30" s="1301">
        <v>263.95</v>
      </c>
      <c r="U30" s="1518"/>
      <c r="V30" s="1520"/>
      <c r="W30" s="1291"/>
      <c r="X30" s="1303">
        <v>275.97000000000003</v>
      </c>
      <c r="Y30" s="1292"/>
      <c r="Z30" s="1521">
        <v>-2.0699999999999998</v>
      </c>
      <c r="AA30" s="1520">
        <v>-7.0000000000000001E-3</v>
      </c>
      <c r="AB30" s="1135"/>
    </row>
    <row r="31" spans="1:28">
      <c r="A31" s="1254" t="s">
        <v>414</v>
      </c>
      <c r="B31" s="1165"/>
      <c r="C31" s="1299">
        <v>345.36</v>
      </c>
      <c r="D31" s="1300">
        <v>342.73</v>
      </c>
      <c r="E31" s="1300"/>
      <c r="F31" s="1301">
        <v>344.37</v>
      </c>
      <c r="G31" s="1518">
        <v>3.23</v>
      </c>
      <c r="H31" s="1519">
        <v>8.9999999999999993E-3</v>
      </c>
      <c r="I31" s="1296"/>
      <c r="J31" s="1299"/>
      <c r="K31" s="1300"/>
      <c r="L31" s="1300"/>
      <c r="M31" s="1301"/>
      <c r="N31" s="1518"/>
      <c r="O31" s="1520"/>
      <c r="P31" s="1291"/>
      <c r="Q31" s="1299">
        <v>466.36</v>
      </c>
      <c r="R31" s="1300">
        <v>448.71</v>
      </c>
      <c r="S31" s="1300"/>
      <c r="T31" s="1301">
        <v>459.16</v>
      </c>
      <c r="U31" s="1518">
        <v>0.65</v>
      </c>
      <c r="V31" s="1520">
        <v>1E-3</v>
      </c>
      <c r="W31" s="1291"/>
      <c r="X31" s="1303">
        <v>349.17</v>
      </c>
      <c r="Y31" s="1292"/>
      <c r="Z31" s="1521">
        <v>3.12</v>
      </c>
      <c r="AA31" s="1520">
        <v>8.9999999999999993E-3</v>
      </c>
      <c r="AB31" s="1136"/>
    </row>
    <row r="32" spans="1:28">
      <c r="A32" s="1254" t="s">
        <v>415</v>
      </c>
      <c r="B32" s="1165"/>
      <c r="C32" s="1299"/>
      <c r="D32" s="1300">
        <v>294.81</v>
      </c>
      <c r="E32" s="1300">
        <v>306.52999999999997</v>
      </c>
      <c r="F32" s="1301">
        <v>302.25</v>
      </c>
      <c r="G32" s="1518">
        <v>3.97</v>
      </c>
      <c r="H32" s="1519">
        <v>1.2999999999999999E-2</v>
      </c>
      <c r="I32" s="1296"/>
      <c r="J32" s="1299"/>
      <c r="K32" s="1300"/>
      <c r="L32" s="1300"/>
      <c r="M32" s="1301"/>
      <c r="N32" s="1518"/>
      <c r="O32" s="1520"/>
      <c r="P32" s="1291"/>
      <c r="Q32" s="1299"/>
      <c r="R32" s="1300"/>
      <c r="S32" s="1300">
        <v>301.27999999999997</v>
      </c>
      <c r="T32" s="1301">
        <v>301.27</v>
      </c>
      <c r="U32" s="1518">
        <v>2.88</v>
      </c>
      <c r="V32" s="1520">
        <v>0.01</v>
      </c>
      <c r="W32" s="1291"/>
      <c r="X32" s="1303">
        <v>302.24</v>
      </c>
      <c r="Y32" s="1292"/>
      <c r="Z32" s="1521">
        <v>3.96</v>
      </c>
      <c r="AA32" s="1520">
        <v>1.2999999999999999E-2</v>
      </c>
      <c r="AB32" s="1136"/>
    </row>
    <row r="33" spans="1:28">
      <c r="A33" s="1254" t="s">
        <v>416</v>
      </c>
      <c r="B33" s="1165"/>
      <c r="C33" s="1299">
        <v>341.78</v>
      </c>
      <c r="D33" s="1300">
        <v>363.38</v>
      </c>
      <c r="E33" s="1300"/>
      <c r="F33" s="1301">
        <v>351.97</v>
      </c>
      <c r="G33" s="1518">
        <v>-3.03</v>
      </c>
      <c r="H33" s="1519">
        <v>-8.9999999999999993E-3</v>
      </c>
      <c r="I33" s="1296"/>
      <c r="J33" s="1299"/>
      <c r="K33" s="1300"/>
      <c r="L33" s="1300"/>
      <c r="M33" s="1301"/>
      <c r="N33" s="1518"/>
      <c r="O33" s="1520"/>
      <c r="P33" s="1291"/>
      <c r="Q33" s="1299">
        <v>355.28</v>
      </c>
      <c r="R33" s="1300">
        <v>353.24</v>
      </c>
      <c r="S33" s="1300"/>
      <c r="T33" s="1301">
        <v>353.54</v>
      </c>
      <c r="U33" s="1518">
        <v>1.39</v>
      </c>
      <c r="V33" s="1520">
        <v>4.0000000000000001E-3</v>
      </c>
      <c r="W33" s="1291"/>
      <c r="X33" s="1303">
        <v>352.66</v>
      </c>
      <c r="Y33" s="1292"/>
      <c r="Z33" s="1521">
        <v>-1.07</v>
      </c>
      <c r="AA33" s="1520">
        <v>-3.0000000000000001E-3</v>
      </c>
      <c r="AB33" s="1135"/>
    </row>
    <row r="34" spans="1:28">
      <c r="A34" s="1254" t="s">
        <v>417</v>
      </c>
      <c r="B34" s="1165"/>
      <c r="C34" s="1299">
        <v>329.08</v>
      </c>
      <c r="D34" s="1300">
        <v>327.95</v>
      </c>
      <c r="E34" s="1300">
        <v>304</v>
      </c>
      <c r="F34" s="1301">
        <v>309.42</v>
      </c>
      <c r="G34" s="1518">
        <v>-4.8499999999999996</v>
      </c>
      <c r="H34" s="1519">
        <v>-1.4999999999999999E-2</v>
      </c>
      <c r="I34" s="1296"/>
      <c r="J34" s="1299"/>
      <c r="K34" s="1300"/>
      <c r="L34" s="1300"/>
      <c r="M34" s="1301"/>
      <c r="N34" s="1518"/>
      <c r="O34" s="1520"/>
      <c r="P34" s="1291"/>
      <c r="Q34" s="1299"/>
      <c r="R34" s="1300">
        <v>275.24</v>
      </c>
      <c r="S34" s="1300">
        <v>314.97000000000003</v>
      </c>
      <c r="T34" s="1301">
        <v>310.73</v>
      </c>
      <c r="U34" s="1518">
        <v>16.170000000000002</v>
      </c>
      <c r="V34" s="1520">
        <v>5.5E-2</v>
      </c>
      <c r="W34" s="1291"/>
      <c r="X34" s="1303">
        <v>310.29000000000002</v>
      </c>
      <c r="Y34" s="1292"/>
      <c r="Z34" s="1521">
        <v>9.11</v>
      </c>
      <c r="AA34" s="1520">
        <v>0.03</v>
      </c>
      <c r="AB34" s="1136"/>
    </row>
    <row r="35" spans="1:28">
      <c r="A35" s="1254" t="s">
        <v>418</v>
      </c>
      <c r="B35" s="1165"/>
      <c r="C35" s="1299">
        <v>300.77</v>
      </c>
      <c r="D35" s="1300">
        <v>302.64999999999998</v>
      </c>
      <c r="E35" s="1300">
        <v>302.79000000000002</v>
      </c>
      <c r="F35" s="1301">
        <v>302.12</v>
      </c>
      <c r="G35" s="1518">
        <v>4.49</v>
      </c>
      <c r="H35" s="1519">
        <v>1.4999999999999999E-2</v>
      </c>
      <c r="I35" s="1296"/>
      <c r="J35" s="1299"/>
      <c r="K35" s="1300"/>
      <c r="L35" s="1300"/>
      <c r="M35" s="1301"/>
      <c r="N35" s="1518"/>
      <c r="O35" s="1520"/>
      <c r="P35" s="1291"/>
      <c r="Q35" s="1299"/>
      <c r="R35" s="1300"/>
      <c r="S35" s="1300"/>
      <c r="T35" s="1301"/>
      <c r="U35" s="1518"/>
      <c r="V35" s="1520"/>
      <c r="W35" s="1291"/>
      <c r="X35" s="1303">
        <v>302.12</v>
      </c>
      <c r="Y35" s="1292"/>
      <c r="Z35" s="1521">
        <v>-2.4700000000000002</v>
      </c>
      <c r="AA35" s="1520">
        <v>-8.0000000000000002E-3</v>
      </c>
      <c r="AB35" s="1136"/>
    </row>
    <row r="36" spans="1:28">
      <c r="A36" s="1254" t="s">
        <v>419</v>
      </c>
      <c r="B36" s="1165"/>
      <c r="C36" s="1299"/>
      <c r="D36" s="1300">
        <v>341.55</v>
      </c>
      <c r="E36" s="1300">
        <v>320.19</v>
      </c>
      <c r="F36" s="1301">
        <v>328.3</v>
      </c>
      <c r="G36" s="1518">
        <v>-4.4400000000000004</v>
      </c>
      <c r="H36" s="1519">
        <v>-1.2999999999999999E-2</v>
      </c>
      <c r="I36" s="1296"/>
      <c r="J36" s="1299"/>
      <c r="K36" s="1300"/>
      <c r="L36" s="1300"/>
      <c r="M36" s="1301"/>
      <c r="N36" s="1518"/>
      <c r="O36" s="1520"/>
      <c r="P36" s="1291"/>
      <c r="Q36" s="1299"/>
      <c r="R36" s="1300"/>
      <c r="S36" s="1300" t="s">
        <v>400</v>
      </c>
      <c r="T36" s="1301" t="s">
        <v>400</v>
      </c>
      <c r="U36" s="1518"/>
      <c r="V36" s="1520"/>
      <c r="W36" s="1291"/>
      <c r="X36" s="1303" t="s">
        <v>400</v>
      </c>
      <c r="Y36" s="1292"/>
      <c r="Z36" s="1521"/>
      <c r="AA36" s="1520"/>
      <c r="AB36" s="1135"/>
    </row>
    <row r="37" spans="1:28">
      <c r="A37" s="1254" t="s">
        <v>420</v>
      </c>
      <c r="B37" s="1165"/>
      <c r="C37" s="1299"/>
      <c r="D37" s="1300">
        <v>379.05</v>
      </c>
      <c r="E37" s="1300">
        <v>366.48</v>
      </c>
      <c r="F37" s="1301">
        <v>368.24</v>
      </c>
      <c r="G37" s="1518">
        <v>-1.93</v>
      </c>
      <c r="H37" s="1519">
        <v>-5.0000000000000001E-3</v>
      </c>
      <c r="I37" s="1296"/>
      <c r="J37" s="1299"/>
      <c r="K37" s="1300"/>
      <c r="L37" s="1300"/>
      <c r="M37" s="1301"/>
      <c r="N37" s="1518"/>
      <c r="O37" s="1520"/>
      <c r="P37" s="1291"/>
      <c r="Q37" s="1299"/>
      <c r="R37" s="1300"/>
      <c r="S37" s="1300"/>
      <c r="T37" s="1301"/>
      <c r="U37" s="1518"/>
      <c r="V37" s="1520"/>
      <c r="W37" s="1291"/>
      <c r="X37" s="1303">
        <v>368.24</v>
      </c>
      <c r="Y37" s="1292"/>
      <c r="Z37" s="1521">
        <v>-1.93</v>
      </c>
      <c r="AA37" s="1520">
        <v>-5.0000000000000001E-3</v>
      </c>
      <c r="AB37" s="1136"/>
    </row>
    <row r="38" spans="1:28">
      <c r="A38" s="1254" t="s">
        <v>421</v>
      </c>
      <c r="B38" s="1165"/>
      <c r="C38" s="1299"/>
      <c r="D38" s="1300">
        <v>430.32</v>
      </c>
      <c r="E38" s="1300">
        <v>442.17</v>
      </c>
      <c r="F38" s="1301">
        <v>437.67</v>
      </c>
      <c r="G38" s="1518">
        <v>-0.84</v>
      </c>
      <c r="H38" s="1519">
        <v>-2E-3</v>
      </c>
      <c r="I38" s="1296"/>
      <c r="J38" s="1299"/>
      <c r="K38" s="1300"/>
      <c r="L38" s="1300"/>
      <c r="M38" s="1301"/>
      <c r="N38" s="1518"/>
      <c r="O38" s="1520"/>
      <c r="P38" s="1291"/>
      <c r="Q38" s="1299"/>
      <c r="R38" s="1300">
        <v>441.53</v>
      </c>
      <c r="S38" s="1300"/>
      <c r="T38" s="1301">
        <v>441.53</v>
      </c>
      <c r="U38" s="1518">
        <v>-0.85</v>
      </c>
      <c r="V38" s="1520">
        <v>-2E-3</v>
      </c>
      <c r="W38" s="1291"/>
      <c r="X38" s="1303">
        <v>437.91</v>
      </c>
      <c r="Y38" s="1292"/>
      <c r="Z38" s="1521">
        <v>-0.84</v>
      </c>
      <c r="AA38" s="1520">
        <v>-2E-3</v>
      </c>
      <c r="AB38" s="1081"/>
    </row>
    <row r="39" spans="1:28">
      <c r="A39" s="1255" t="s">
        <v>422</v>
      </c>
      <c r="B39" s="1165"/>
      <c r="C39" s="1308">
        <v>396.04</v>
      </c>
      <c r="D39" s="1309">
        <v>404.45</v>
      </c>
      <c r="E39" s="1310">
        <v>385.59</v>
      </c>
      <c r="F39" s="1309">
        <v>395.37</v>
      </c>
      <c r="G39" s="1523">
        <v>2.89</v>
      </c>
      <c r="H39" s="1524">
        <v>7.0000000000000001E-3</v>
      </c>
      <c r="I39" s="1307"/>
      <c r="J39" s="1308">
        <v>407.49</v>
      </c>
      <c r="K39" s="1310">
        <v>425.36</v>
      </c>
      <c r="L39" s="1310">
        <v>427.32</v>
      </c>
      <c r="M39" s="1309">
        <v>422.67</v>
      </c>
      <c r="N39" s="1523">
        <v>4.24</v>
      </c>
      <c r="O39" s="1525">
        <v>0.01</v>
      </c>
      <c r="P39" s="1291"/>
      <c r="Q39" s="1308"/>
      <c r="R39" s="1309"/>
      <c r="S39" s="1310">
        <v>384.37</v>
      </c>
      <c r="T39" s="1309">
        <v>384.37</v>
      </c>
      <c r="U39" s="1523"/>
      <c r="V39" s="1525"/>
      <c r="W39" s="1291"/>
      <c r="X39" s="1311">
        <v>415.56</v>
      </c>
      <c r="Y39" s="1292"/>
      <c r="Z39" s="1526">
        <v>4.32</v>
      </c>
      <c r="AA39" s="1525">
        <v>1.0999999999999999E-2</v>
      </c>
      <c r="AB39" s="106"/>
    </row>
    <row r="40" spans="1:28" ht="13.5" thickBot="1">
      <c r="A40" s="1256" t="s">
        <v>423</v>
      </c>
      <c r="B40" s="1165"/>
      <c r="C40" s="1312">
        <v>386.6</v>
      </c>
      <c r="D40" s="1313">
        <v>399.04</v>
      </c>
      <c r="E40" s="1313">
        <v>401.1</v>
      </c>
      <c r="F40" s="1313">
        <v>396.76</v>
      </c>
      <c r="G40" s="1527">
        <v>1.1599999999999999</v>
      </c>
      <c r="H40" s="1528">
        <v>3.0000000000000001E-3</v>
      </c>
      <c r="I40" s="1307"/>
      <c r="J40" s="1312">
        <v>397.31</v>
      </c>
      <c r="K40" s="1313">
        <v>415.88</v>
      </c>
      <c r="L40" s="1313">
        <v>430.19</v>
      </c>
      <c r="M40" s="1313">
        <v>417.88</v>
      </c>
      <c r="N40" s="1527">
        <v>2.4900000000000002</v>
      </c>
      <c r="O40" s="1529">
        <v>6.0000000000000001E-3</v>
      </c>
      <c r="P40" s="1291"/>
      <c r="Q40" s="1312"/>
      <c r="R40" s="1313"/>
      <c r="S40" s="1313"/>
      <c r="T40" s="1313"/>
      <c r="U40" s="1527"/>
      <c r="V40" s="1529"/>
      <c r="W40" s="1291"/>
      <c r="X40" s="1314">
        <v>410.75</v>
      </c>
      <c r="Y40" s="1292"/>
      <c r="Z40" s="1530">
        <v>2.04</v>
      </c>
      <c r="AA40" s="1529">
        <v>5.0000000000000001E-3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H9" sqref="H9"/>
    </sheetView>
  </sheetViews>
  <sheetFormatPr defaultRowHeight="12.75"/>
  <cols>
    <col min="1" max="1" width="18.85546875" style="1144" customWidth="1"/>
    <col min="2" max="2" width="14.28515625" style="1144" customWidth="1"/>
    <col min="3" max="3" width="13.7109375" style="1144" customWidth="1"/>
    <col min="4" max="4" width="15" style="1144" customWidth="1"/>
    <col min="5" max="5" width="13.42578125" style="1144" customWidth="1"/>
    <col min="6" max="6" width="17.5703125" style="1144" customWidth="1"/>
    <col min="7" max="7" width="9.140625" style="1144"/>
    <col min="8" max="8" width="18.85546875" style="1144" bestFit="1" customWidth="1"/>
    <col min="9" max="9" width="12.5703125" style="1144" customWidth="1"/>
    <col min="10" max="251" width="9.140625" style="1144"/>
    <col min="252" max="252" width="4.42578125" style="1144" customWidth="1"/>
    <col min="253" max="253" width="20.85546875" style="1144" customWidth="1"/>
    <col min="254" max="255" width="12" style="1144" customWidth="1"/>
    <col min="256" max="256" width="14.5703125" style="1144" customWidth="1"/>
    <col min="257" max="257" width="12.42578125" style="1144" customWidth="1"/>
    <col min="258" max="258" width="19.7109375" style="1144" customWidth="1"/>
    <col min="259" max="259" width="9.140625" style="1144"/>
    <col min="260" max="260" width="16.85546875" style="1144" customWidth="1"/>
    <col min="261" max="261" width="12.5703125" style="1144" customWidth="1"/>
    <col min="262" max="262" width="11.7109375" style="1144" customWidth="1"/>
    <col min="263" max="263" width="12.28515625" style="1144" customWidth="1"/>
    <col min="264" max="507" width="9.140625" style="1144"/>
    <col min="508" max="508" width="4.42578125" style="1144" customWidth="1"/>
    <col min="509" max="509" width="20.85546875" style="1144" customWidth="1"/>
    <col min="510" max="511" width="12" style="1144" customWidth="1"/>
    <col min="512" max="512" width="14.5703125" style="1144" customWidth="1"/>
    <col min="513" max="513" width="12.42578125" style="1144" customWidth="1"/>
    <col min="514" max="514" width="19.7109375" style="1144" customWidth="1"/>
    <col min="515" max="515" width="9.140625" style="1144"/>
    <col min="516" max="516" width="16.85546875" style="1144" customWidth="1"/>
    <col min="517" max="517" width="12.5703125" style="1144" customWidth="1"/>
    <col min="518" max="518" width="11.7109375" style="1144" customWidth="1"/>
    <col min="519" max="519" width="12.28515625" style="1144" customWidth="1"/>
    <col min="520" max="763" width="9.140625" style="1144"/>
    <col min="764" max="764" width="4.42578125" style="1144" customWidth="1"/>
    <col min="765" max="765" width="20.85546875" style="1144" customWidth="1"/>
    <col min="766" max="767" width="12" style="1144" customWidth="1"/>
    <col min="768" max="768" width="14.5703125" style="1144" customWidth="1"/>
    <col min="769" max="769" width="12.42578125" style="1144" customWidth="1"/>
    <col min="770" max="770" width="19.7109375" style="1144" customWidth="1"/>
    <col min="771" max="771" width="9.140625" style="1144"/>
    <col min="772" max="772" width="16.85546875" style="1144" customWidth="1"/>
    <col min="773" max="773" width="12.5703125" style="1144" customWidth="1"/>
    <col min="774" max="774" width="11.7109375" style="1144" customWidth="1"/>
    <col min="775" max="775" width="12.28515625" style="1144" customWidth="1"/>
    <col min="776" max="1019" width="9.140625" style="1144"/>
    <col min="1020" max="1020" width="4.42578125" style="1144" customWidth="1"/>
    <col min="1021" max="1021" width="20.85546875" style="1144" customWidth="1"/>
    <col min="1022" max="1023" width="12" style="1144" customWidth="1"/>
    <col min="1024" max="1024" width="14.5703125" style="1144" customWidth="1"/>
    <col min="1025" max="1025" width="12.42578125" style="1144" customWidth="1"/>
    <col min="1026" max="1026" width="19.7109375" style="1144" customWidth="1"/>
    <col min="1027" max="1027" width="9.140625" style="1144"/>
    <col min="1028" max="1028" width="16.85546875" style="1144" customWidth="1"/>
    <col min="1029" max="1029" width="12.5703125" style="1144" customWidth="1"/>
    <col min="1030" max="1030" width="11.7109375" style="1144" customWidth="1"/>
    <col min="1031" max="1031" width="12.28515625" style="1144" customWidth="1"/>
    <col min="1032" max="1275" width="9.140625" style="1144"/>
    <col min="1276" max="1276" width="4.42578125" style="1144" customWidth="1"/>
    <col min="1277" max="1277" width="20.85546875" style="1144" customWidth="1"/>
    <col min="1278" max="1279" width="12" style="1144" customWidth="1"/>
    <col min="1280" max="1280" width="14.5703125" style="1144" customWidth="1"/>
    <col min="1281" max="1281" width="12.42578125" style="1144" customWidth="1"/>
    <col min="1282" max="1282" width="19.7109375" style="1144" customWidth="1"/>
    <col min="1283" max="1283" width="9.140625" style="1144"/>
    <col min="1284" max="1284" width="16.85546875" style="1144" customWidth="1"/>
    <col min="1285" max="1285" width="12.5703125" style="1144" customWidth="1"/>
    <col min="1286" max="1286" width="11.7109375" style="1144" customWidth="1"/>
    <col min="1287" max="1287" width="12.28515625" style="1144" customWidth="1"/>
    <col min="1288" max="1531" width="9.140625" style="1144"/>
    <col min="1532" max="1532" width="4.42578125" style="1144" customWidth="1"/>
    <col min="1533" max="1533" width="20.85546875" style="1144" customWidth="1"/>
    <col min="1534" max="1535" width="12" style="1144" customWidth="1"/>
    <col min="1536" max="1536" width="14.5703125" style="1144" customWidth="1"/>
    <col min="1537" max="1537" width="12.42578125" style="1144" customWidth="1"/>
    <col min="1538" max="1538" width="19.7109375" style="1144" customWidth="1"/>
    <col min="1539" max="1539" width="9.140625" style="1144"/>
    <col min="1540" max="1540" width="16.85546875" style="1144" customWidth="1"/>
    <col min="1541" max="1541" width="12.5703125" style="1144" customWidth="1"/>
    <col min="1542" max="1542" width="11.7109375" style="1144" customWidth="1"/>
    <col min="1543" max="1543" width="12.28515625" style="1144" customWidth="1"/>
    <col min="1544" max="1787" width="9.140625" style="1144"/>
    <col min="1788" max="1788" width="4.42578125" style="1144" customWidth="1"/>
    <col min="1789" max="1789" width="20.85546875" style="1144" customWidth="1"/>
    <col min="1790" max="1791" width="12" style="1144" customWidth="1"/>
    <col min="1792" max="1792" width="14.5703125" style="1144" customWidth="1"/>
    <col min="1793" max="1793" width="12.42578125" style="1144" customWidth="1"/>
    <col min="1794" max="1794" width="19.7109375" style="1144" customWidth="1"/>
    <col min="1795" max="1795" width="9.140625" style="1144"/>
    <col min="1796" max="1796" width="16.85546875" style="1144" customWidth="1"/>
    <col min="1797" max="1797" width="12.5703125" style="1144" customWidth="1"/>
    <col min="1798" max="1798" width="11.7109375" style="1144" customWidth="1"/>
    <col min="1799" max="1799" width="12.28515625" style="1144" customWidth="1"/>
    <col min="1800" max="2043" width="9.140625" style="1144"/>
    <col min="2044" max="2044" width="4.42578125" style="1144" customWidth="1"/>
    <col min="2045" max="2045" width="20.85546875" style="1144" customWidth="1"/>
    <col min="2046" max="2047" width="12" style="1144" customWidth="1"/>
    <col min="2048" max="2048" width="14.5703125" style="1144" customWidth="1"/>
    <col min="2049" max="2049" width="12.42578125" style="1144" customWidth="1"/>
    <col min="2050" max="2050" width="19.7109375" style="1144" customWidth="1"/>
    <col min="2051" max="2051" width="9.140625" style="1144"/>
    <col min="2052" max="2052" width="16.85546875" style="1144" customWidth="1"/>
    <col min="2053" max="2053" width="12.5703125" style="1144" customWidth="1"/>
    <col min="2054" max="2054" width="11.7109375" style="1144" customWidth="1"/>
    <col min="2055" max="2055" width="12.28515625" style="1144" customWidth="1"/>
    <col min="2056" max="2299" width="9.140625" style="1144"/>
    <col min="2300" max="2300" width="4.42578125" style="1144" customWidth="1"/>
    <col min="2301" max="2301" width="20.85546875" style="1144" customWidth="1"/>
    <col min="2302" max="2303" width="12" style="1144" customWidth="1"/>
    <col min="2304" max="2304" width="14.5703125" style="1144" customWidth="1"/>
    <col min="2305" max="2305" width="12.42578125" style="1144" customWidth="1"/>
    <col min="2306" max="2306" width="19.7109375" style="1144" customWidth="1"/>
    <col min="2307" max="2307" width="9.140625" style="1144"/>
    <col min="2308" max="2308" width="16.85546875" style="1144" customWidth="1"/>
    <col min="2309" max="2309" width="12.5703125" style="1144" customWidth="1"/>
    <col min="2310" max="2310" width="11.7109375" style="1144" customWidth="1"/>
    <col min="2311" max="2311" width="12.28515625" style="1144" customWidth="1"/>
    <col min="2312" max="2555" width="9.140625" style="1144"/>
    <col min="2556" max="2556" width="4.42578125" style="1144" customWidth="1"/>
    <col min="2557" max="2557" width="20.85546875" style="1144" customWidth="1"/>
    <col min="2558" max="2559" width="12" style="1144" customWidth="1"/>
    <col min="2560" max="2560" width="14.5703125" style="1144" customWidth="1"/>
    <col min="2561" max="2561" width="12.42578125" style="1144" customWidth="1"/>
    <col min="2562" max="2562" width="19.7109375" style="1144" customWidth="1"/>
    <col min="2563" max="2563" width="9.140625" style="1144"/>
    <col min="2564" max="2564" width="16.85546875" style="1144" customWidth="1"/>
    <col min="2565" max="2565" width="12.5703125" style="1144" customWidth="1"/>
    <col min="2566" max="2566" width="11.7109375" style="1144" customWidth="1"/>
    <col min="2567" max="2567" width="12.28515625" style="1144" customWidth="1"/>
    <col min="2568" max="2811" width="9.140625" style="1144"/>
    <col min="2812" max="2812" width="4.42578125" style="1144" customWidth="1"/>
    <col min="2813" max="2813" width="20.85546875" style="1144" customWidth="1"/>
    <col min="2814" max="2815" width="12" style="1144" customWidth="1"/>
    <col min="2816" max="2816" width="14.5703125" style="1144" customWidth="1"/>
    <col min="2817" max="2817" width="12.42578125" style="1144" customWidth="1"/>
    <col min="2818" max="2818" width="19.7109375" style="1144" customWidth="1"/>
    <col min="2819" max="2819" width="9.140625" style="1144"/>
    <col min="2820" max="2820" width="16.85546875" style="1144" customWidth="1"/>
    <col min="2821" max="2821" width="12.5703125" style="1144" customWidth="1"/>
    <col min="2822" max="2822" width="11.7109375" style="1144" customWidth="1"/>
    <col min="2823" max="2823" width="12.28515625" style="1144" customWidth="1"/>
    <col min="2824" max="3067" width="9.140625" style="1144"/>
    <col min="3068" max="3068" width="4.42578125" style="1144" customWidth="1"/>
    <col min="3069" max="3069" width="20.85546875" style="1144" customWidth="1"/>
    <col min="3070" max="3071" width="12" style="1144" customWidth="1"/>
    <col min="3072" max="3072" width="14.5703125" style="1144" customWidth="1"/>
    <col min="3073" max="3073" width="12.42578125" style="1144" customWidth="1"/>
    <col min="3074" max="3074" width="19.7109375" style="1144" customWidth="1"/>
    <col min="3075" max="3075" width="9.140625" style="1144"/>
    <col min="3076" max="3076" width="16.85546875" style="1144" customWidth="1"/>
    <col min="3077" max="3077" width="12.5703125" style="1144" customWidth="1"/>
    <col min="3078" max="3078" width="11.7109375" style="1144" customWidth="1"/>
    <col min="3079" max="3079" width="12.28515625" style="1144" customWidth="1"/>
    <col min="3080" max="3323" width="9.140625" style="1144"/>
    <col min="3324" max="3324" width="4.42578125" style="1144" customWidth="1"/>
    <col min="3325" max="3325" width="20.85546875" style="1144" customWidth="1"/>
    <col min="3326" max="3327" width="12" style="1144" customWidth="1"/>
    <col min="3328" max="3328" width="14.5703125" style="1144" customWidth="1"/>
    <col min="3329" max="3329" width="12.42578125" style="1144" customWidth="1"/>
    <col min="3330" max="3330" width="19.7109375" style="1144" customWidth="1"/>
    <col min="3331" max="3331" width="9.140625" style="1144"/>
    <col min="3332" max="3332" width="16.85546875" style="1144" customWidth="1"/>
    <col min="3333" max="3333" width="12.5703125" style="1144" customWidth="1"/>
    <col min="3334" max="3334" width="11.7109375" style="1144" customWidth="1"/>
    <col min="3335" max="3335" width="12.28515625" style="1144" customWidth="1"/>
    <col min="3336" max="3579" width="9.140625" style="1144"/>
    <col min="3580" max="3580" width="4.42578125" style="1144" customWidth="1"/>
    <col min="3581" max="3581" width="20.85546875" style="1144" customWidth="1"/>
    <col min="3582" max="3583" width="12" style="1144" customWidth="1"/>
    <col min="3584" max="3584" width="14.5703125" style="1144" customWidth="1"/>
    <col min="3585" max="3585" width="12.42578125" style="1144" customWidth="1"/>
    <col min="3586" max="3586" width="19.7109375" style="1144" customWidth="1"/>
    <col min="3587" max="3587" width="9.140625" style="1144"/>
    <col min="3588" max="3588" width="16.85546875" style="1144" customWidth="1"/>
    <col min="3589" max="3589" width="12.5703125" style="1144" customWidth="1"/>
    <col min="3590" max="3590" width="11.7109375" style="1144" customWidth="1"/>
    <col min="3591" max="3591" width="12.28515625" style="1144" customWidth="1"/>
    <col min="3592" max="3835" width="9.140625" style="1144"/>
    <col min="3836" max="3836" width="4.42578125" style="1144" customWidth="1"/>
    <col min="3837" max="3837" width="20.85546875" style="1144" customWidth="1"/>
    <col min="3838" max="3839" width="12" style="1144" customWidth="1"/>
    <col min="3840" max="3840" width="14.5703125" style="1144" customWidth="1"/>
    <col min="3841" max="3841" width="12.42578125" style="1144" customWidth="1"/>
    <col min="3842" max="3842" width="19.7109375" style="1144" customWidth="1"/>
    <col min="3843" max="3843" width="9.140625" style="1144"/>
    <col min="3844" max="3844" width="16.85546875" style="1144" customWidth="1"/>
    <col min="3845" max="3845" width="12.5703125" style="1144" customWidth="1"/>
    <col min="3846" max="3846" width="11.7109375" style="1144" customWidth="1"/>
    <col min="3847" max="3847" width="12.28515625" style="1144" customWidth="1"/>
    <col min="3848" max="4091" width="9.140625" style="1144"/>
    <col min="4092" max="4092" width="4.42578125" style="1144" customWidth="1"/>
    <col min="4093" max="4093" width="20.85546875" style="1144" customWidth="1"/>
    <col min="4094" max="4095" width="12" style="1144" customWidth="1"/>
    <col min="4096" max="4096" width="14.5703125" style="1144" customWidth="1"/>
    <col min="4097" max="4097" width="12.42578125" style="1144" customWidth="1"/>
    <col min="4098" max="4098" width="19.7109375" style="1144" customWidth="1"/>
    <col min="4099" max="4099" width="9.140625" style="1144"/>
    <col min="4100" max="4100" width="16.85546875" style="1144" customWidth="1"/>
    <col min="4101" max="4101" width="12.5703125" style="1144" customWidth="1"/>
    <col min="4102" max="4102" width="11.7109375" style="1144" customWidth="1"/>
    <col min="4103" max="4103" width="12.28515625" style="1144" customWidth="1"/>
    <col min="4104" max="4347" width="9.140625" style="1144"/>
    <col min="4348" max="4348" width="4.42578125" style="1144" customWidth="1"/>
    <col min="4349" max="4349" width="20.85546875" style="1144" customWidth="1"/>
    <col min="4350" max="4351" width="12" style="1144" customWidth="1"/>
    <col min="4352" max="4352" width="14.5703125" style="1144" customWidth="1"/>
    <col min="4353" max="4353" width="12.42578125" style="1144" customWidth="1"/>
    <col min="4354" max="4354" width="19.7109375" style="1144" customWidth="1"/>
    <col min="4355" max="4355" width="9.140625" style="1144"/>
    <col min="4356" max="4356" width="16.85546875" style="1144" customWidth="1"/>
    <col min="4357" max="4357" width="12.5703125" style="1144" customWidth="1"/>
    <col min="4358" max="4358" width="11.7109375" style="1144" customWidth="1"/>
    <col min="4359" max="4359" width="12.28515625" style="1144" customWidth="1"/>
    <col min="4360" max="4603" width="9.140625" style="1144"/>
    <col min="4604" max="4604" width="4.42578125" style="1144" customWidth="1"/>
    <col min="4605" max="4605" width="20.85546875" style="1144" customWidth="1"/>
    <col min="4606" max="4607" width="12" style="1144" customWidth="1"/>
    <col min="4608" max="4608" width="14.5703125" style="1144" customWidth="1"/>
    <col min="4609" max="4609" width="12.42578125" style="1144" customWidth="1"/>
    <col min="4610" max="4610" width="19.7109375" style="1144" customWidth="1"/>
    <col min="4611" max="4611" width="9.140625" style="1144"/>
    <col min="4612" max="4612" width="16.85546875" style="1144" customWidth="1"/>
    <col min="4613" max="4613" width="12.5703125" style="1144" customWidth="1"/>
    <col min="4614" max="4614" width="11.7109375" style="1144" customWidth="1"/>
    <col min="4615" max="4615" width="12.28515625" style="1144" customWidth="1"/>
    <col min="4616" max="4859" width="9.140625" style="1144"/>
    <col min="4860" max="4860" width="4.42578125" style="1144" customWidth="1"/>
    <col min="4861" max="4861" width="20.85546875" style="1144" customWidth="1"/>
    <col min="4862" max="4863" width="12" style="1144" customWidth="1"/>
    <col min="4864" max="4864" width="14.5703125" style="1144" customWidth="1"/>
    <col min="4865" max="4865" width="12.42578125" style="1144" customWidth="1"/>
    <col min="4866" max="4866" width="19.7109375" style="1144" customWidth="1"/>
    <col min="4867" max="4867" width="9.140625" style="1144"/>
    <col min="4868" max="4868" width="16.85546875" style="1144" customWidth="1"/>
    <col min="4869" max="4869" width="12.5703125" style="1144" customWidth="1"/>
    <col min="4870" max="4870" width="11.7109375" style="1144" customWidth="1"/>
    <col min="4871" max="4871" width="12.28515625" style="1144" customWidth="1"/>
    <col min="4872" max="5115" width="9.140625" style="1144"/>
    <col min="5116" max="5116" width="4.42578125" style="1144" customWidth="1"/>
    <col min="5117" max="5117" width="20.85546875" style="1144" customWidth="1"/>
    <col min="5118" max="5119" width="12" style="1144" customWidth="1"/>
    <col min="5120" max="5120" width="14.5703125" style="1144" customWidth="1"/>
    <col min="5121" max="5121" width="12.42578125" style="1144" customWidth="1"/>
    <col min="5122" max="5122" width="19.7109375" style="1144" customWidth="1"/>
    <col min="5123" max="5123" width="9.140625" style="1144"/>
    <col min="5124" max="5124" width="16.85546875" style="1144" customWidth="1"/>
    <col min="5125" max="5125" width="12.5703125" style="1144" customWidth="1"/>
    <col min="5126" max="5126" width="11.7109375" style="1144" customWidth="1"/>
    <col min="5127" max="5127" width="12.28515625" style="1144" customWidth="1"/>
    <col min="5128" max="5371" width="9.140625" style="1144"/>
    <col min="5372" max="5372" width="4.42578125" style="1144" customWidth="1"/>
    <col min="5373" max="5373" width="20.85546875" style="1144" customWidth="1"/>
    <col min="5374" max="5375" width="12" style="1144" customWidth="1"/>
    <col min="5376" max="5376" width="14.5703125" style="1144" customWidth="1"/>
    <col min="5377" max="5377" width="12.42578125" style="1144" customWidth="1"/>
    <col min="5378" max="5378" width="19.7109375" style="1144" customWidth="1"/>
    <col min="5379" max="5379" width="9.140625" style="1144"/>
    <col min="5380" max="5380" width="16.85546875" style="1144" customWidth="1"/>
    <col min="5381" max="5381" width="12.5703125" style="1144" customWidth="1"/>
    <col min="5382" max="5382" width="11.7109375" style="1144" customWidth="1"/>
    <col min="5383" max="5383" width="12.28515625" style="1144" customWidth="1"/>
    <col min="5384" max="5627" width="9.140625" style="1144"/>
    <col min="5628" max="5628" width="4.42578125" style="1144" customWidth="1"/>
    <col min="5629" max="5629" width="20.85546875" style="1144" customWidth="1"/>
    <col min="5630" max="5631" width="12" style="1144" customWidth="1"/>
    <col min="5632" max="5632" width="14.5703125" style="1144" customWidth="1"/>
    <col min="5633" max="5633" width="12.42578125" style="1144" customWidth="1"/>
    <col min="5634" max="5634" width="19.7109375" style="1144" customWidth="1"/>
    <col min="5635" max="5635" width="9.140625" style="1144"/>
    <col min="5636" max="5636" width="16.85546875" style="1144" customWidth="1"/>
    <col min="5637" max="5637" width="12.5703125" style="1144" customWidth="1"/>
    <col min="5638" max="5638" width="11.7109375" style="1144" customWidth="1"/>
    <col min="5639" max="5639" width="12.28515625" style="1144" customWidth="1"/>
    <col min="5640" max="5883" width="9.140625" style="1144"/>
    <col min="5884" max="5884" width="4.42578125" style="1144" customWidth="1"/>
    <col min="5885" max="5885" width="20.85546875" style="1144" customWidth="1"/>
    <col min="5886" max="5887" width="12" style="1144" customWidth="1"/>
    <col min="5888" max="5888" width="14.5703125" style="1144" customWidth="1"/>
    <col min="5889" max="5889" width="12.42578125" style="1144" customWidth="1"/>
    <col min="5890" max="5890" width="19.7109375" style="1144" customWidth="1"/>
    <col min="5891" max="5891" width="9.140625" style="1144"/>
    <col min="5892" max="5892" width="16.85546875" style="1144" customWidth="1"/>
    <col min="5893" max="5893" width="12.5703125" style="1144" customWidth="1"/>
    <col min="5894" max="5894" width="11.7109375" style="1144" customWidth="1"/>
    <col min="5895" max="5895" width="12.28515625" style="1144" customWidth="1"/>
    <col min="5896" max="6139" width="9.140625" style="1144"/>
    <col min="6140" max="6140" width="4.42578125" style="1144" customWidth="1"/>
    <col min="6141" max="6141" width="20.85546875" style="1144" customWidth="1"/>
    <col min="6142" max="6143" width="12" style="1144" customWidth="1"/>
    <col min="6144" max="6144" width="14.5703125" style="1144" customWidth="1"/>
    <col min="6145" max="6145" width="12.42578125" style="1144" customWidth="1"/>
    <col min="6146" max="6146" width="19.7109375" style="1144" customWidth="1"/>
    <col min="6147" max="6147" width="9.140625" style="1144"/>
    <col min="6148" max="6148" width="16.85546875" style="1144" customWidth="1"/>
    <col min="6149" max="6149" width="12.5703125" style="1144" customWidth="1"/>
    <col min="6150" max="6150" width="11.7109375" style="1144" customWidth="1"/>
    <col min="6151" max="6151" width="12.28515625" style="1144" customWidth="1"/>
    <col min="6152" max="6395" width="9.140625" style="1144"/>
    <col min="6396" max="6396" width="4.42578125" style="1144" customWidth="1"/>
    <col min="6397" max="6397" width="20.85546875" style="1144" customWidth="1"/>
    <col min="6398" max="6399" width="12" style="1144" customWidth="1"/>
    <col min="6400" max="6400" width="14.5703125" style="1144" customWidth="1"/>
    <col min="6401" max="6401" width="12.42578125" style="1144" customWidth="1"/>
    <col min="6402" max="6402" width="19.7109375" style="1144" customWidth="1"/>
    <col min="6403" max="6403" width="9.140625" style="1144"/>
    <col min="6404" max="6404" width="16.85546875" style="1144" customWidth="1"/>
    <col min="6405" max="6405" width="12.5703125" style="1144" customWidth="1"/>
    <col min="6406" max="6406" width="11.7109375" style="1144" customWidth="1"/>
    <col min="6407" max="6407" width="12.28515625" style="1144" customWidth="1"/>
    <col min="6408" max="6651" width="9.140625" style="1144"/>
    <col min="6652" max="6652" width="4.42578125" style="1144" customWidth="1"/>
    <col min="6653" max="6653" width="20.85546875" style="1144" customWidth="1"/>
    <col min="6654" max="6655" width="12" style="1144" customWidth="1"/>
    <col min="6656" max="6656" width="14.5703125" style="1144" customWidth="1"/>
    <col min="6657" max="6657" width="12.42578125" style="1144" customWidth="1"/>
    <col min="6658" max="6658" width="19.7109375" style="1144" customWidth="1"/>
    <col min="6659" max="6659" width="9.140625" style="1144"/>
    <col min="6660" max="6660" width="16.85546875" style="1144" customWidth="1"/>
    <col min="6661" max="6661" width="12.5703125" style="1144" customWidth="1"/>
    <col min="6662" max="6662" width="11.7109375" style="1144" customWidth="1"/>
    <col min="6663" max="6663" width="12.28515625" style="1144" customWidth="1"/>
    <col min="6664" max="6907" width="9.140625" style="1144"/>
    <col min="6908" max="6908" width="4.42578125" style="1144" customWidth="1"/>
    <col min="6909" max="6909" width="20.85546875" style="1144" customWidth="1"/>
    <col min="6910" max="6911" width="12" style="1144" customWidth="1"/>
    <col min="6912" max="6912" width="14.5703125" style="1144" customWidth="1"/>
    <col min="6913" max="6913" width="12.42578125" style="1144" customWidth="1"/>
    <col min="6914" max="6914" width="19.7109375" style="1144" customWidth="1"/>
    <col min="6915" max="6915" width="9.140625" style="1144"/>
    <col min="6916" max="6916" width="16.85546875" style="1144" customWidth="1"/>
    <col min="6917" max="6917" width="12.5703125" style="1144" customWidth="1"/>
    <col min="6918" max="6918" width="11.7109375" style="1144" customWidth="1"/>
    <col min="6919" max="6919" width="12.28515625" style="1144" customWidth="1"/>
    <col min="6920" max="7163" width="9.140625" style="1144"/>
    <col min="7164" max="7164" width="4.42578125" style="1144" customWidth="1"/>
    <col min="7165" max="7165" width="20.85546875" style="1144" customWidth="1"/>
    <col min="7166" max="7167" width="12" style="1144" customWidth="1"/>
    <col min="7168" max="7168" width="14.5703125" style="1144" customWidth="1"/>
    <col min="7169" max="7169" width="12.42578125" style="1144" customWidth="1"/>
    <col min="7170" max="7170" width="19.7109375" style="1144" customWidth="1"/>
    <col min="7171" max="7171" width="9.140625" style="1144"/>
    <col min="7172" max="7172" width="16.85546875" style="1144" customWidth="1"/>
    <col min="7173" max="7173" width="12.5703125" style="1144" customWidth="1"/>
    <col min="7174" max="7174" width="11.7109375" style="1144" customWidth="1"/>
    <col min="7175" max="7175" width="12.28515625" style="1144" customWidth="1"/>
    <col min="7176" max="7419" width="9.140625" style="1144"/>
    <col min="7420" max="7420" width="4.42578125" style="1144" customWidth="1"/>
    <col min="7421" max="7421" width="20.85546875" style="1144" customWidth="1"/>
    <col min="7422" max="7423" width="12" style="1144" customWidth="1"/>
    <col min="7424" max="7424" width="14.5703125" style="1144" customWidth="1"/>
    <col min="7425" max="7425" width="12.42578125" style="1144" customWidth="1"/>
    <col min="7426" max="7426" width="19.7109375" style="1144" customWidth="1"/>
    <col min="7427" max="7427" width="9.140625" style="1144"/>
    <col min="7428" max="7428" width="16.85546875" style="1144" customWidth="1"/>
    <col min="7429" max="7429" width="12.5703125" style="1144" customWidth="1"/>
    <col min="7430" max="7430" width="11.7109375" style="1144" customWidth="1"/>
    <col min="7431" max="7431" width="12.28515625" style="1144" customWidth="1"/>
    <col min="7432" max="7675" width="9.140625" style="1144"/>
    <col min="7676" max="7676" width="4.42578125" style="1144" customWidth="1"/>
    <col min="7677" max="7677" width="20.85546875" style="1144" customWidth="1"/>
    <col min="7678" max="7679" width="12" style="1144" customWidth="1"/>
    <col min="7680" max="7680" width="14.5703125" style="1144" customWidth="1"/>
    <col min="7681" max="7681" width="12.42578125" style="1144" customWidth="1"/>
    <col min="7682" max="7682" width="19.7109375" style="1144" customWidth="1"/>
    <col min="7683" max="7683" width="9.140625" style="1144"/>
    <col min="7684" max="7684" width="16.85546875" style="1144" customWidth="1"/>
    <col min="7685" max="7685" width="12.5703125" style="1144" customWidth="1"/>
    <col min="7686" max="7686" width="11.7109375" style="1144" customWidth="1"/>
    <col min="7687" max="7687" width="12.28515625" style="1144" customWidth="1"/>
    <col min="7688" max="7931" width="9.140625" style="1144"/>
    <col min="7932" max="7932" width="4.42578125" style="1144" customWidth="1"/>
    <col min="7933" max="7933" width="20.85546875" style="1144" customWidth="1"/>
    <col min="7934" max="7935" width="12" style="1144" customWidth="1"/>
    <col min="7936" max="7936" width="14.5703125" style="1144" customWidth="1"/>
    <col min="7937" max="7937" width="12.42578125" style="1144" customWidth="1"/>
    <col min="7938" max="7938" width="19.7109375" style="1144" customWidth="1"/>
    <col min="7939" max="7939" width="9.140625" style="1144"/>
    <col min="7940" max="7940" width="16.85546875" style="1144" customWidth="1"/>
    <col min="7941" max="7941" width="12.5703125" style="1144" customWidth="1"/>
    <col min="7942" max="7942" width="11.7109375" style="1144" customWidth="1"/>
    <col min="7943" max="7943" width="12.28515625" style="1144" customWidth="1"/>
    <col min="7944" max="8187" width="9.140625" style="1144"/>
    <col min="8188" max="8188" width="4.42578125" style="1144" customWidth="1"/>
    <col min="8189" max="8189" width="20.85546875" style="1144" customWidth="1"/>
    <col min="8190" max="8191" width="12" style="1144" customWidth="1"/>
    <col min="8192" max="8192" width="14.5703125" style="1144" customWidth="1"/>
    <col min="8193" max="8193" width="12.42578125" style="1144" customWidth="1"/>
    <col min="8194" max="8194" width="19.7109375" style="1144" customWidth="1"/>
    <col min="8195" max="8195" width="9.140625" style="1144"/>
    <col min="8196" max="8196" width="16.85546875" style="1144" customWidth="1"/>
    <col min="8197" max="8197" width="12.5703125" style="1144" customWidth="1"/>
    <col min="8198" max="8198" width="11.7109375" style="1144" customWidth="1"/>
    <col min="8199" max="8199" width="12.28515625" style="1144" customWidth="1"/>
    <col min="8200" max="8443" width="9.140625" style="1144"/>
    <col min="8444" max="8444" width="4.42578125" style="1144" customWidth="1"/>
    <col min="8445" max="8445" width="20.85546875" style="1144" customWidth="1"/>
    <col min="8446" max="8447" width="12" style="1144" customWidth="1"/>
    <col min="8448" max="8448" width="14.5703125" style="1144" customWidth="1"/>
    <col min="8449" max="8449" width="12.42578125" style="1144" customWidth="1"/>
    <col min="8450" max="8450" width="19.7109375" style="1144" customWidth="1"/>
    <col min="8451" max="8451" width="9.140625" style="1144"/>
    <col min="8452" max="8452" width="16.85546875" style="1144" customWidth="1"/>
    <col min="8453" max="8453" width="12.5703125" style="1144" customWidth="1"/>
    <col min="8454" max="8454" width="11.7109375" style="1144" customWidth="1"/>
    <col min="8455" max="8455" width="12.28515625" style="1144" customWidth="1"/>
    <col min="8456" max="8699" width="9.140625" style="1144"/>
    <col min="8700" max="8700" width="4.42578125" style="1144" customWidth="1"/>
    <col min="8701" max="8701" width="20.85546875" style="1144" customWidth="1"/>
    <col min="8702" max="8703" width="12" style="1144" customWidth="1"/>
    <col min="8704" max="8704" width="14.5703125" style="1144" customWidth="1"/>
    <col min="8705" max="8705" width="12.42578125" style="1144" customWidth="1"/>
    <col min="8706" max="8706" width="19.7109375" style="1144" customWidth="1"/>
    <col min="8707" max="8707" width="9.140625" style="1144"/>
    <col min="8708" max="8708" width="16.85546875" style="1144" customWidth="1"/>
    <col min="8709" max="8709" width="12.5703125" style="1144" customWidth="1"/>
    <col min="8710" max="8710" width="11.7109375" style="1144" customWidth="1"/>
    <col min="8711" max="8711" width="12.28515625" style="1144" customWidth="1"/>
    <col min="8712" max="8955" width="9.140625" style="1144"/>
    <col min="8956" max="8956" width="4.42578125" style="1144" customWidth="1"/>
    <col min="8957" max="8957" width="20.85546875" style="1144" customWidth="1"/>
    <col min="8958" max="8959" width="12" style="1144" customWidth="1"/>
    <col min="8960" max="8960" width="14.5703125" style="1144" customWidth="1"/>
    <col min="8961" max="8961" width="12.42578125" style="1144" customWidth="1"/>
    <col min="8962" max="8962" width="19.7109375" style="1144" customWidth="1"/>
    <col min="8963" max="8963" width="9.140625" style="1144"/>
    <col min="8964" max="8964" width="16.85546875" style="1144" customWidth="1"/>
    <col min="8965" max="8965" width="12.5703125" style="1144" customWidth="1"/>
    <col min="8966" max="8966" width="11.7109375" style="1144" customWidth="1"/>
    <col min="8967" max="8967" width="12.28515625" style="1144" customWidth="1"/>
    <col min="8968" max="9211" width="9.140625" style="1144"/>
    <col min="9212" max="9212" width="4.42578125" style="1144" customWidth="1"/>
    <col min="9213" max="9213" width="20.85546875" style="1144" customWidth="1"/>
    <col min="9214" max="9215" width="12" style="1144" customWidth="1"/>
    <col min="9216" max="9216" width="14.5703125" style="1144" customWidth="1"/>
    <col min="9217" max="9217" width="12.42578125" style="1144" customWidth="1"/>
    <col min="9218" max="9218" width="19.7109375" style="1144" customWidth="1"/>
    <col min="9219" max="9219" width="9.140625" style="1144"/>
    <col min="9220" max="9220" width="16.85546875" style="1144" customWidth="1"/>
    <col min="9221" max="9221" width="12.5703125" style="1144" customWidth="1"/>
    <col min="9222" max="9222" width="11.7109375" style="1144" customWidth="1"/>
    <col min="9223" max="9223" width="12.28515625" style="1144" customWidth="1"/>
    <col min="9224" max="9467" width="9.140625" style="1144"/>
    <col min="9468" max="9468" width="4.42578125" style="1144" customWidth="1"/>
    <col min="9469" max="9469" width="20.85546875" style="1144" customWidth="1"/>
    <col min="9470" max="9471" width="12" style="1144" customWidth="1"/>
    <col min="9472" max="9472" width="14.5703125" style="1144" customWidth="1"/>
    <col min="9473" max="9473" width="12.42578125" style="1144" customWidth="1"/>
    <col min="9474" max="9474" width="19.7109375" style="1144" customWidth="1"/>
    <col min="9475" max="9475" width="9.140625" style="1144"/>
    <col min="9476" max="9476" width="16.85546875" style="1144" customWidth="1"/>
    <col min="9477" max="9477" width="12.5703125" style="1144" customWidth="1"/>
    <col min="9478" max="9478" width="11.7109375" style="1144" customWidth="1"/>
    <col min="9479" max="9479" width="12.28515625" style="1144" customWidth="1"/>
    <col min="9480" max="9723" width="9.140625" style="1144"/>
    <col min="9724" max="9724" width="4.42578125" style="1144" customWidth="1"/>
    <col min="9725" max="9725" width="20.85546875" style="1144" customWidth="1"/>
    <col min="9726" max="9727" width="12" style="1144" customWidth="1"/>
    <col min="9728" max="9728" width="14.5703125" style="1144" customWidth="1"/>
    <col min="9729" max="9729" width="12.42578125" style="1144" customWidth="1"/>
    <col min="9730" max="9730" width="19.7109375" style="1144" customWidth="1"/>
    <col min="9731" max="9731" width="9.140625" style="1144"/>
    <col min="9732" max="9732" width="16.85546875" style="1144" customWidth="1"/>
    <col min="9733" max="9733" width="12.5703125" style="1144" customWidth="1"/>
    <col min="9734" max="9734" width="11.7109375" style="1144" customWidth="1"/>
    <col min="9735" max="9735" width="12.28515625" style="1144" customWidth="1"/>
    <col min="9736" max="9979" width="9.140625" style="1144"/>
    <col min="9980" max="9980" width="4.42578125" style="1144" customWidth="1"/>
    <col min="9981" max="9981" width="20.85546875" style="1144" customWidth="1"/>
    <col min="9982" max="9983" width="12" style="1144" customWidth="1"/>
    <col min="9984" max="9984" width="14.5703125" style="1144" customWidth="1"/>
    <col min="9985" max="9985" width="12.42578125" style="1144" customWidth="1"/>
    <col min="9986" max="9986" width="19.7109375" style="1144" customWidth="1"/>
    <col min="9987" max="9987" width="9.140625" style="1144"/>
    <col min="9988" max="9988" width="16.85546875" style="1144" customWidth="1"/>
    <col min="9989" max="9989" width="12.5703125" style="1144" customWidth="1"/>
    <col min="9990" max="9990" width="11.7109375" style="1144" customWidth="1"/>
    <col min="9991" max="9991" width="12.28515625" style="1144" customWidth="1"/>
    <col min="9992" max="10235" width="9.140625" style="1144"/>
    <col min="10236" max="10236" width="4.42578125" style="1144" customWidth="1"/>
    <col min="10237" max="10237" width="20.85546875" style="1144" customWidth="1"/>
    <col min="10238" max="10239" width="12" style="1144" customWidth="1"/>
    <col min="10240" max="10240" width="14.5703125" style="1144" customWidth="1"/>
    <col min="10241" max="10241" width="12.42578125" style="1144" customWidth="1"/>
    <col min="10242" max="10242" width="19.7109375" style="1144" customWidth="1"/>
    <col min="10243" max="10243" width="9.140625" style="1144"/>
    <col min="10244" max="10244" width="16.85546875" style="1144" customWidth="1"/>
    <col min="10245" max="10245" width="12.5703125" style="1144" customWidth="1"/>
    <col min="10246" max="10246" width="11.7109375" style="1144" customWidth="1"/>
    <col min="10247" max="10247" width="12.28515625" style="1144" customWidth="1"/>
    <col min="10248" max="10491" width="9.140625" style="1144"/>
    <col min="10492" max="10492" width="4.42578125" style="1144" customWidth="1"/>
    <col min="10493" max="10493" width="20.85546875" style="1144" customWidth="1"/>
    <col min="10494" max="10495" width="12" style="1144" customWidth="1"/>
    <col min="10496" max="10496" width="14.5703125" style="1144" customWidth="1"/>
    <col min="10497" max="10497" width="12.42578125" style="1144" customWidth="1"/>
    <col min="10498" max="10498" width="19.7109375" style="1144" customWidth="1"/>
    <col min="10499" max="10499" width="9.140625" style="1144"/>
    <col min="10500" max="10500" width="16.85546875" style="1144" customWidth="1"/>
    <col min="10501" max="10501" width="12.5703125" style="1144" customWidth="1"/>
    <col min="10502" max="10502" width="11.7109375" style="1144" customWidth="1"/>
    <col min="10503" max="10503" width="12.28515625" style="1144" customWidth="1"/>
    <col min="10504" max="10747" width="9.140625" style="1144"/>
    <col min="10748" max="10748" width="4.42578125" style="1144" customWidth="1"/>
    <col min="10749" max="10749" width="20.85546875" style="1144" customWidth="1"/>
    <col min="10750" max="10751" width="12" style="1144" customWidth="1"/>
    <col min="10752" max="10752" width="14.5703125" style="1144" customWidth="1"/>
    <col min="10753" max="10753" width="12.42578125" style="1144" customWidth="1"/>
    <col min="10754" max="10754" width="19.7109375" style="1144" customWidth="1"/>
    <col min="10755" max="10755" width="9.140625" style="1144"/>
    <col min="10756" max="10756" width="16.85546875" style="1144" customWidth="1"/>
    <col min="10757" max="10757" width="12.5703125" style="1144" customWidth="1"/>
    <col min="10758" max="10758" width="11.7109375" style="1144" customWidth="1"/>
    <col min="10759" max="10759" width="12.28515625" style="1144" customWidth="1"/>
    <col min="10760" max="11003" width="9.140625" style="1144"/>
    <col min="11004" max="11004" width="4.42578125" style="1144" customWidth="1"/>
    <col min="11005" max="11005" width="20.85546875" style="1144" customWidth="1"/>
    <col min="11006" max="11007" width="12" style="1144" customWidth="1"/>
    <col min="11008" max="11008" width="14.5703125" style="1144" customWidth="1"/>
    <col min="11009" max="11009" width="12.42578125" style="1144" customWidth="1"/>
    <col min="11010" max="11010" width="19.7109375" style="1144" customWidth="1"/>
    <col min="11011" max="11011" width="9.140625" style="1144"/>
    <col min="11012" max="11012" width="16.85546875" style="1144" customWidth="1"/>
    <col min="11013" max="11013" width="12.5703125" style="1144" customWidth="1"/>
    <col min="11014" max="11014" width="11.7109375" style="1144" customWidth="1"/>
    <col min="11015" max="11015" width="12.28515625" style="1144" customWidth="1"/>
    <col min="11016" max="11259" width="9.140625" style="1144"/>
    <col min="11260" max="11260" width="4.42578125" style="1144" customWidth="1"/>
    <col min="11261" max="11261" width="20.85546875" style="1144" customWidth="1"/>
    <col min="11262" max="11263" width="12" style="1144" customWidth="1"/>
    <col min="11264" max="11264" width="14.5703125" style="1144" customWidth="1"/>
    <col min="11265" max="11265" width="12.42578125" style="1144" customWidth="1"/>
    <col min="11266" max="11266" width="19.7109375" style="1144" customWidth="1"/>
    <col min="11267" max="11267" width="9.140625" style="1144"/>
    <col min="11268" max="11268" width="16.85546875" style="1144" customWidth="1"/>
    <col min="11269" max="11269" width="12.5703125" style="1144" customWidth="1"/>
    <col min="11270" max="11270" width="11.7109375" style="1144" customWidth="1"/>
    <col min="11271" max="11271" width="12.28515625" style="1144" customWidth="1"/>
    <col min="11272" max="11515" width="9.140625" style="1144"/>
    <col min="11516" max="11516" width="4.42578125" style="1144" customWidth="1"/>
    <col min="11517" max="11517" width="20.85546875" style="1144" customWidth="1"/>
    <col min="11518" max="11519" width="12" style="1144" customWidth="1"/>
    <col min="11520" max="11520" width="14.5703125" style="1144" customWidth="1"/>
    <col min="11521" max="11521" width="12.42578125" style="1144" customWidth="1"/>
    <col min="11522" max="11522" width="19.7109375" style="1144" customWidth="1"/>
    <col min="11523" max="11523" width="9.140625" style="1144"/>
    <col min="11524" max="11524" width="16.85546875" style="1144" customWidth="1"/>
    <col min="11525" max="11525" width="12.5703125" style="1144" customWidth="1"/>
    <col min="11526" max="11526" width="11.7109375" style="1144" customWidth="1"/>
    <col min="11527" max="11527" width="12.28515625" style="1144" customWidth="1"/>
    <col min="11528" max="11771" width="9.140625" style="1144"/>
    <col min="11772" max="11772" width="4.42578125" style="1144" customWidth="1"/>
    <col min="11773" max="11773" width="20.85546875" style="1144" customWidth="1"/>
    <col min="11774" max="11775" width="12" style="1144" customWidth="1"/>
    <col min="11776" max="11776" width="14.5703125" style="1144" customWidth="1"/>
    <col min="11777" max="11777" width="12.42578125" style="1144" customWidth="1"/>
    <col min="11778" max="11778" width="19.7109375" style="1144" customWidth="1"/>
    <col min="11779" max="11779" width="9.140625" style="1144"/>
    <col min="11780" max="11780" width="16.85546875" style="1144" customWidth="1"/>
    <col min="11781" max="11781" width="12.5703125" style="1144" customWidth="1"/>
    <col min="11782" max="11782" width="11.7109375" style="1144" customWidth="1"/>
    <col min="11783" max="11783" width="12.28515625" style="1144" customWidth="1"/>
    <col min="11784" max="12027" width="9.140625" style="1144"/>
    <col min="12028" max="12028" width="4.42578125" style="1144" customWidth="1"/>
    <col min="12029" max="12029" width="20.85546875" style="1144" customWidth="1"/>
    <col min="12030" max="12031" width="12" style="1144" customWidth="1"/>
    <col min="12032" max="12032" width="14.5703125" style="1144" customWidth="1"/>
    <col min="12033" max="12033" width="12.42578125" style="1144" customWidth="1"/>
    <col min="12034" max="12034" width="19.7109375" style="1144" customWidth="1"/>
    <col min="12035" max="12035" width="9.140625" style="1144"/>
    <col min="12036" max="12036" width="16.85546875" style="1144" customWidth="1"/>
    <col min="12037" max="12037" width="12.5703125" style="1144" customWidth="1"/>
    <col min="12038" max="12038" width="11.7109375" style="1144" customWidth="1"/>
    <col min="12039" max="12039" width="12.28515625" style="1144" customWidth="1"/>
    <col min="12040" max="12283" width="9.140625" style="1144"/>
    <col min="12284" max="12284" width="4.42578125" style="1144" customWidth="1"/>
    <col min="12285" max="12285" width="20.85546875" style="1144" customWidth="1"/>
    <col min="12286" max="12287" width="12" style="1144" customWidth="1"/>
    <col min="12288" max="12288" width="14.5703125" style="1144" customWidth="1"/>
    <col min="12289" max="12289" width="12.42578125" style="1144" customWidth="1"/>
    <col min="12290" max="12290" width="19.7109375" style="1144" customWidth="1"/>
    <col min="12291" max="12291" width="9.140625" style="1144"/>
    <col min="12292" max="12292" width="16.85546875" style="1144" customWidth="1"/>
    <col min="12293" max="12293" width="12.5703125" style="1144" customWidth="1"/>
    <col min="12294" max="12294" width="11.7109375" style="1144" customWidth="1"/>
    <col min="12295" max="12295" width="12.28515625" style="1144" customWidth="1"/>
    <col min="12296" max="12539" width="9.140625" style="1144"/>
    <col min="12540" max="12540" width="4.42578125" style="1144" customWidth="1"/>
    <col min="12541" max="12541" width="20.85546875" style="1144" customWidth="1"/>
    <col min="12542" max="12543" width="12" style="1144" customWidth="1"/>
    <col min="12544" max="12544" width="14.5703125" style="1144" customWidth="1"/>
    <col min="12545" max="12545" width="12.42578125" style="1144" customWidth="1"/>
    <col min="12546" max="12546" width="19.7109375" style="1144" customWidth="1"/>
    <col min="12547" max="12547" width="9.140625" style="1144"/>
    <col min="12548" max="12548" width="16.85546875" style="1144" customWidth="1"/>
    <col min="12549" max="12549" width="12.5703125" style="1144" customWidth="1"/>
    <col min="12550" max="12550" width="11.7109375" style="1144" customWidth="1"/>
    <col min="12551" max="12551" width="12.28515625" style="1144" customWidth="1"/>
    <col min="12552" max="12795" width="9.140625" style="1144"/>
    <col min="12796" max="12796" width="4.42578125" style="1144" customWidth="1"/>
    <col min="12797" max="12797" width="20.85546875" style="1144" customWidth="1"/>
    <col min="12798" max="12799" width="12" style="1144" customWidth="1"/>
    <col min="12800" max="12800" width="14.5703125" style="1144" customWidth="1"/>
    <col min="12801" max="12801" width="12.42578125" style="1144" customWidth="1"/>
    <col min="12802" max="12802" width="19.7109375" style="1144" customWidth="1"/>
    <col min="12803" max="12803" width="9.140625" style="1144"/>
    <col min="12804" max="12804" width="16.85546875" style="1144" customWidth="1"/>
    <col min="12805" max="12805" width="12.5703125" style="1144" customWidth="1"/>
    <col min="12806" max="12806" width="11.7109375" style="1144" customWidth="1"/>
    <col min="12807" max="12807" width="12.28515625" style="1144" customWidth="1"/>
    <col min="12808" max="13051" width="9.140625" style="1144"/>
    <col min="13052" max="13052" width="4.42578125" style="1144" customWidth="1"/>
    <col min="13053" max="13053" width="20.85546875" style="1144" customWidth="1"/>
    <col min="13054" max="13055" width="12" style="1144" customWidth="1"/>
    <col min="13056" max="13056" width="14.5703125" style="1144" customWidth="1"/>
    <col min="13057" max="13057" width="12.42578125" style="1144" customWidth="1"/>
    <col min="13058" max="13058" width="19.7109375" style="1144" customWidth="1"/>
    <col min="13059" max="13059" width="9.140625" style="1144"/>
    <col min="13060" max="13060" width="16.85546875" style="1144" customWidth="1"/>
    <col min="13061" max="13061" width="12.5703125" style="1144" customWidth="1"/>
    <col min="13062" max="13062" width="11.7109375" style="1144" customWidth="1"/>
    <col min="13063" max="13063" width="12.28515625" style="1144" customWidth="1"/>
    <col min="13064" max="13307" width="9.140625" style="1144"/>
    <col min="13308" max="13308" width="4.42578125" style="1144" customWidth="1"/>
    <col min="13309" max="13309" width="20.85546875" style="1144" customWidth="1"/>
    <col min="13310" max="13311" width="12" style="1144" customWidth="1"/>
    <col min="13312" max="13312" width="14.5703125" style="1144" customWidth="1"/>
    <col min="13313" max="13313" width="12.42578125" style="1144" customWidth="1"/>
    <col min="13314" max="13314" width="19.7109375" style="1144" customWidth="1"/>
    <col min="13315" max="13315" width="9.140625" style="1144"/>
    <col min="13316" max="13316" width="16.85546875" style="1144" customWidth="1"/>
    <col min="13317" max="13317" width="12.5703125" style="1144" customWidth="1"/>
    <col min="13318" max="13318" width="11.7109375" style="1144" customWidth="1"/>
    <col min="13319" max="13319" width="12.28515625" style="1144" customWidth="1"/>
    <col min="13320" max="13563" width="9.140625" style="1144"/>
    <col min="13564" max="13564" width="4.42578125" style="1144" customWidth="1"/>
    <col min="13565" max="13565" width="20.85546875" style="1144" customWidth="1"/>
    <col min="13566" max="13567" width="12" style="1144" customWidth="1"/>
    <col min="13568" max="13568" width="14.5703125" style="1144" customWidth="1"/>
    <col min="13569" max="13569" width="12.42578125" style="1144" customWidth="1"/>
    <col min="13570" max="13570" width="19.7109375" style="1144" customWidth="1"/>
    <col min="13571" max="13571" width="9.140625" style="1144"/>
    <col min="13572" max="13572" width="16.85546875" style="1144" customWidth="1"/>
    <col min="13573" max="13573" width="12.5703125" style="1144" customWidth="1"/>
    <col min="13574" max="13574" width="11.7109375" style="1144" customWidth="1"/>
    <col min="13575" max="13575" width="12.28515625" style="1144" customWidth="1"/>
    <col min="13576" max="13819" width="9.140625" style="1144"/>
    <col min="13820" max="13820" width="4.42578125" style="1144" customWidth="1"/>
    <col min="13821" max="13821" width="20.85546875" style="1144" customWidth="1"/>
    <col min="13822" max="13823" width="12" style="1144" customWidth="1"/>
    <col min="13824" max="13824" width="14.5703125" style="1144" customWidth="1"/>
    <col min="13825" max="13825" width="12.42578125" style="1144" customWidth="1"/>
    <col min="13826" max="13826" width="19.7109375" style="1144" customWidth="1"/>
    <col min="13827" max="13827" width="9.140625" style="1144"/>
    <col min="13828" max="13828" width="16.85546875" style="1144" customWidth="1"/>
    <col min="13829" max="13829" width="12.5703125" style="1144" customWidth="1"/>
    <col min="13830" max="13830" width="11.7109375" style="1144" customWidth="1"/>
    <col min="13831" max="13831" width="12.28515625" style="1144" customWidth="1"/>
    <col min="13832" max="14075" width="9.140625" style="1144"/>
    <col min="14076" max="14076" width="4.42578125" style="1144" customWidth="1"/>
    <col min="14077" max="14077" width="20.85546875" style="1144" customWidth="1"/>
    <col min="14078" max="14079" width="12" style="1144" customWidth="1"/>
    <col min="14080" max="14080" width="14.5703125" style="1144" customWidth="1"/>
    <col min="14081" max="14081" width="12.42578125" style="1144" customWidth="1"/>
    <col min="14082" max="14082" width="19.7109375" style="1144" customWidth="1"/>
    <col min="14083" max="14083" width="9.140625" style="1144"/>
    <col min="14084" max="14084" width="16.85546875" style="1144" customWidth="1"/>
    <col min="14085" max="14085" width="12.5703125" style="1144" customWidth="1"/>
    <col min="14086" max="14086" width="11.7109375" style="1144" customWidth="1"/>
    <col min="14087" max="14087" width="12.28515625" style="1144" customWidth="1"/>
    <col min="14088" max="14331" width="9.140625" style="1144"/>
    <col min="14332" max="14332" width="4.42578125" style="1144" customWidth="1"/>
    <col min="14333" max="14333" width="20.85546875" style="1144" customWidth="1"/>
    <col min="14334" max="14335" width="12" style="1144" customWidth="1"/>
    <col min="14336" max="14336" width="14.5703125" style="1144" customWidth="1"/>
    <col min="14337" max="14337" width="12.42578125" style="1144" customWidth="1"/>
    <col min="14338" max="14338" width="19.7109375" style="1144" customWidth="1"/>
    <col min="14339" max="14339" width="9.140625" style="1144"/>
    <col min="14340" max="14340" width="16.85546875" style="1144" customWidth="1"/>
    <col min="14341" max="14341" width="12.5703125" style="1144" customWidth="1"/>
    <col min="14342" max="14342" width="11.7109375" style="1144" customWidth="1"/>
    <col min="14343" max="14343" width="12.28515625" style="1144" customWidth="1"/>
    <col min="14344" max="14587" width="9.140625" style="1144"/>
    <col min="14588" max="14588" width="4.42578125" style="1144" customWidth="1"/>
    <col min="14589" max="14589" width="20.85546875" style="1144" customWidth="1"/>
    <col min="14590" max="14591" width="12" style="1144" customWidth="1"/>
    <col min="14592" max="14592" width="14.5703125" style="1144" customWidth="1"/>
    <col min="14593" max="14593" width="12.42578125" style="1144" customWidth="1"/>
    <col min="14594" max="14594" width="19.7109375" style="1144" customWidth="1"/>
    <col min="14595" max="14595" width="9.140625" style="1144"/>
    <col min="14596" max="14596" width="16.85546875" style="1144" customWidth="1"/>
    <col min="14597" max="14597" width="12.5703125" style="1144" customWidth="1"/>
    <col min="14598" max="14598" width="11.7109375" style="1144" customWidth="1"/>
    <col min="14599" max="14599" width="12.28515625" style="1144" customWidth="1"/>
    <col min="14600" max="14843" width="9.140625" style="1144"/>
    <col min="14844" max="14844" width="4.42578125" style="1144" customWidth="1"/>
    <col min="14845" max="14845" width="20.85546875" style="1144" customWidth="1"/>
    <col min="14846" max="14847" width="12" style="1144" customWidth="1"/>
    <col min="14848" max="14848" width="14.5703125" style="1144" customWidth="1"/>
    <col min="14849" max="14849" width="12.42578125" style="1144" customWidth="1"/>
    <col min="14850" max="14850" width="19.7109375" style="1144" customWidth="1"/>
    <col min="14851" max="14851" width="9.140625" style="1144"/>
    <col min="14852" max="14852" width="16.85546875" style="1144" customWidth="1"/>
    <col min="14853" max="14853" width="12.5703125" style="1144" customWidth="1"/>
    <col min="14854" max="14854" width="11.7109375" style="1144" customWidth="1"/>
    <col min="14855" max="14855" width="12.28515625" style="1144" customWidth="1"/>
    <col min="14856" max="15099" width="9.140625" style="1144"/>
    <col min="15100" max="15100" width="4.42578125" style="1144" customWidth="1"/>
    <col min="15101" max="15101" width="20.85546875" style="1144" customWidth="1"/>
    <col min="15102" max="15103" width="12" style="1144" customWidth="1"/>
    <col min="15104" max="15104" width="14.5703125" style="1144" customWidth="1"/>
    <col min="15105" max="15105" width="12.42578125" style="1144" customWidth="1"/>
    <col min="15106" max="15106" width="19.7109375" style="1144" customWidth="1"/>
    <col min="15107" max="15107" width="9.140625" style="1144"/>
    <col min="15108" max="15108" width="16.85546875" style="1144" customWidth="1"/>
    <col min="15109" max="15109" width="12.5703125" style="1144" customWidth="1"/>
    <col min="15110" max="15110" width="11.7109375" style="1144" customWidth="1"/>
    <col min="15111" max="15111" width="12.28515625" style="1144" customWidth="1"/>
    <col min="15112" max="15355" width="9.140625" style="1144"/>
    <col min="15356" max="15356" width="4.42578125" style="1144" customWidth="1"/>
    <col min="15357" max="15357" width="20.85546875" style="1144" customWidth="1"/>
    <col min="15358" max="15359" width="12" style="1144" customWidth="1"/>
    <col min="15360" max="15360" width="14.5703125" style="1144" customWidth="1"/>
    <col min="15361" max="15361" width="12.42578125" style="1144" customWidth="1"/>
    <col min="15362" max="15362" width="19.7109375" style="1144" customWidth="1"/>
    <col min="15363" max="15363" width="9.140625" style="1144"/>
    <col min="15364" max="15364" width="16.85546875" style="1144" customWidth="1"/>
    <col min="15365" max="15365" width="12.5703125" style="1144" customWidth="1"/>
    <col min="15366" max="15366" width="11.7109375" style="1144" customWidth="1"/>
    <col min="15367" max="15367" width="12.28515625" style="1144" customWidth="1"/>
    <col min="15368" max="15611" width="9.140625" style="1144"/>
    <col min="15612" max="15612" width="4.42578125" style="1144" customWidth="1"/>
    <col min="15613" max="15613" width="20.85546875" style="1144" customWidth="1"/>
    <col min="15614" max="15615" width="12" style="1144" customWidth="1"/>
    <col min="15616" max="15616" width="14.5703125" style="1144" customWidth="1"/>
    <col min="15617" max="15617" width="12.42578125" style="1144" customWidth="1"/>
    <col min="15618" max="15618" width="19.7109375" style="1144" customWidth="1"/>
    <col min="15619" max="15619" width="9.140625" style="1144"/>
    <col min="15620" max="15620" width="16.85546875" style="1144" customWidth="1"/>
    <col min="15621" max="15621" width="12.5703125" style="1144" customWidth="1"/>
    <col min="15622" max="15622" width="11.7109375" style="1144" customWidth="1"/>
    <col min="15623" max="15623" width="12.28515625" style="1144" customWidth="1"/>
    <col min="15624" max="15867" width="9.140625" style="1144"/>
    <col min="15868" max="15868" width="4.42578125" style="1144" customWidth="1"/>
    <col min="15869" max="15869" width="20.85546875" style="1144" customWidth="1"/>
    <col min="15870" max="15871" width="12" style="1144" customWidth="1"/>
    <col min="15872" max="15872" width="14.5703125" style="1144" customWidth="1"/>
    <col min="15873" max="15873" width="12.42578125" style="1144" customWidth="1"/>
    <col min="15874" max="15874" width="19.7109375" style="1144" customWidth="1"/>
    <col min="15875" max="15875" width="9.140625" style="1144"/>
    <col min="15876" max="15876" width="16.85546875" style="1144" customWidth="1"/>
    <col min="15877" max="15877" width="12.5703125" style="1144" customWidth="1"/>
    <col min="15878" max="15878" width="11.7109375" style="1144" customWidth="1"/>
    <col min="15879" max="15879" width="12.28515625" style="1144" customWidth="1"/>
    <col min="15880" max="16123" width="9.140625" style="1144"/>
    <col min="16124" max="16124" width="4.42578125" style="1144" customWidth="1"/>
    <col min="16125" max="16125" width="20.85546875" style="1144" customWidth="1"/>
    <col min="16126" max="16127" width="12" style="1144" customWidth="1"/>
    <col min="16128" max="16128" width="14.5703125" style="1144" customWidth="1"/>
    <col min="16129" max="16129" width="12.42578125" style="1144" customWidth="1"/>
    <col min="16130" max="16130" width="19.7109375" style="1144" customWidth="1"/>
    <col min="16131" max="16131" width="9.140625" style="1144"/>
    <col min="16132" max="16132" width="16.85546875" style="1144" customWidth="1"/>
    <col min="16133" max="16133" width="12.5703125" style="1144" customWidth="1"/>
    <col min="16134" max="16134" width="11.7109375" style="1144" customWidth="1"/>
    <col min="16135" max="16135" width="12.28515625" style="1144" customWidth="1"/>
    <col min="16136" max="16384" width="9.140625" style="1144"/>
  </cols>
  <sheetData>
    <row r="1" spans="1:10" ht="15.75">
      <c r="A1" s="566" t="s">
        <v>304</v>
      </c>
    </row>
    <row r="2" spans="1:10" ht="26.25" customHeight="1">
      <c r="A2" s="567" t="s">
        <v>305</v>
      </c>
    </row>
    <row r="5" spans="1:10" ht="38.25" customHeight="1" thickBot="1">
      <c r="A5" s="1396" t="s">
        <v>472</v>
      </c>
      <c r="B5" s="1396"/>
      <c r="C5" s="1396"/>
      <c r="D5" s="1396"/>
      <c r="E5" s="1396"/>
      <c r="F5" s="1396"/>
      <c r="H5" s="651" t="s">
        <v>331</v>
      </c>
    </row>
    <row r="6" spans="1:10" ht="15.75" customHeight="1" thickBot="1">
      <c r="A6" s="1397" t="s">
        <v>170</v>
      </c>
      <c r="B6" s="1388" t="s">
        <v>473</v>
      </c>
      <c r="C6" s="1389"/>
      <c r="D6" s="1390"/>
      <c r="E6" s="1391" t="s">
        <v>474</v>
      </c>
      <c r="F6" s="1393" t="s">
        <v>475</v>
      </c>
    </row>
    <row r="7" spans="1:10" ht="21" customHeight="1" thickBot="1">
      <c r="A7" s="1398"/>
      <c r="B7" s="1159" t="s">
        <v>312</v>
      </c>
      <c r="C7" s="1159" t="s">
        <v>320</v>
      </c>
      <c r="D7" s="1159" t="s">
        <v>321</v>
      </c>
      <c r="E7" s="1392"/>
      <c r="F7" s="1394"/>
    </row>
    <row r="8" spans="1:10" ht="17.25" customHeight="1" thickBot="1">
      <c r="A8" s="849" t="s">
        <v>171</v>
      </c>
      <c r="B8" s="735">
        <v>6942.3360000000002</v>
      </c>
      <c r="C8" s="735">
        <v>1476.617</v>
      </c>
      <c r="D8" s="887">
        <f t="shared" ref="D8:D13" si="0">(C8/B8)*100</f>
        <v>21.269742634179618</v>
      </c>
      <c r="E8" s="735">
        <v>6383.0619999999999</v>
      </c>
      <c r="F8" s="887">
        <f t="shared" ref="F8:F13" si="1">((B8-E8)/E8)*100</f>
        <v>8.7618450204619727</v>
      </c>
      <c r="H8" s="680" t="s">
        <v>172</v>
      </c>
    </row>
    <row r="9" spans="1:10" ht="18" customHeight="1" thickBot="1">
      <c r="A9" s="850" t="s">
        <v>173</v>
      </c>
      <c r="B9" s="736">
        <v>21922</v>
      </c>
      <c r="C9" s="736">
        <v>3348</v>
      </c>
      <c r="D9" s="888">
        <f t="shared" si="0"/>
        <v>15.272329167046802</v>
      </c>
      <c r="E9" s="736">
        <v>22751</v>
      </c>
      <c r="F9" s="888">
        <f t="shared" si="1"/>
        <v>-3.6437958771043033</v>
      </c>
      <c r="H9" s="650">
        <f>B9-E9</f>
        <v>-829</v>
      </c>
    </row>
    <row r="10" spans="1:10" ht="15" customHeight="1" thickBot="1">
      <c r="A10" s="851" t="s">
        <v>306</v>
      </c>
      <c r="B10" s="737">
        <v>7673</v>
      </c>
      <c r="C10" s="1099">
        <v>0</v>
      </c>
      <c r="D10" s="888">
        <f t="shared" si="0"/>
        <v>0</v>
      </c>
      <c r="E10" s="738">
        <v>8518</v>
      </c>
      <c r="F10" s="888">
        <f t="shared" si="1"/>
        <v>-9.9201690537684897</v>
      </c>
    </row>
    <row r="11" spans="1:10" ht="17.25" customHeight="1" thickBot="1">
      <c r="A11" s="850" t="s">
        <v>174</v>
      </c>
      <c r="B11" s="1233">
        <v>132511.86900000001</v>
      </c>
      <c r="C11" s="740">
        <v>5595.192</v>
      </c>
      <c r="D11" s="889">
        <f t="shared" si="0"/>
        <v>4.2224081829228437</v>
      </c>
      <c r="E11" s="740">
        <v>132216.79199999999</v>
      </c>
      <c r="F11" s="889">
        <f t="shared" si="1"/>
        <v>0.22317664461259909</v>
      </c>
      <c r="J11" s="846"/>
    </row>
    <row r="12" spans="1:10" ht="15" customHeight="1" thickBot="1">
      <c r="A12" s="849" t="s">
        <v>175</v>
      </c>
      <c r="B12" s="735">
        <v>47932.089</v>
      </c>
      <c r="C12" s="735">
        <v>9408.7119999999995</v>
      </c>
      <c r="D12" s="888">
        <f t="shared" si="0"/>
        <v>19.629255048741982</v>
      </c>
      <c r="E12" s="735">
        <v>53614.936000000002</v>
      </c>
      <c r="F12" s="888">
        <f t="shared" si="1"/>
        <v>-10.599372906087217</v>
      </c>
    </row>
    <row r="13" spans="1:10" ht="15" customHeight="1" thickBot="1">
      <c r="A13" s="849" t="s">
        <v>176</v>
      </c>
      <c r="B13" s="735">
        <f>B11+B12</f>
        <v>180443.95800000001</v>
      </c>
      <c r="C13" s="735">
        <f>C11+C12</f>
        <v>15003.903999999999</v>
      </c>
      <c r="D13" s="890">
        <f t="shared" si="0"/>
        <v>8.3149938442383302</v>
      </c>
      <c r="E13" s="735">
        <f>E11+E12</f>
        <v>185831.728</v>
      </c>
      <c r="F13" s="890">
        <f t="shared" si="1"/>
        <v>-2.8992734760557086</v>
      </c>
    </row>
    <row r="14" spans="1:10">
      <c r="E14" s="1086"/>
    </row>
    <row r="16" spans="1:10" ht="15.75">
      <c r="A16" s="570" t="s">
        <v>307</v>
      </c>
    </row>
    <row r="18" spans="1:16" ht="33" customHeight="1" thickBot="1">
      <c r="A18" s="1396" t="s">
        <v>476</v>
      </c>
      <c r="B18" s="1396"/>
      <c r="C18" s="1396"/>
      <c r="D18" s="1396"/>
      <c r="E18" s="1396"/>
      <c r="F18" s="1396"/>
    </row>
    <row r="19" spans="1:16" ht="16.5" customHeight="1" thickBot="1">
      <c r="A19" s="1386" t="s">
        <v>177</v>
      </c>
      <c r="B19" s="1388" t="s">
        <v>473</v>
      </c>
      <c r="C19" s="1389"/>
      <c r="D19" s="1390"/>
      <c r="E19" s="1391" t="s">
        <v>474</v>
      </c>
      <c r="F19" s="1393" t="s">
        <v>475</v>
      </c>
    </row>
    <row r="20" spans="1:16" ht="21" customHeight="1" thickBot="1">
      <c r="A20" s="1387"/>
      <c r="B20" s="848" t="s">
        <v>312</v>
      </c>
      <c r="C20" s="848" t="s">
        <v>457</v>
      </c>
      <c r="D20" s="848" t="s">
        <v>458</v>
      </c>
      <c r="E20" s="1392"/>
      <c r="F20" s="1394"/>
      <c r="L20" s="1181"/>
    </row>
    <row r="21" spans="1:16" ht="15.75" thickBot="1">
      <c r="A21" s="568" t="s">
        <v>171</v>
      </c>
      <c r="B21" s="735">
        <v>13854.962</v>
      </c>
      <c r="C21" s="741">
        <v>0</v>
      </c>
      <c r="D21" s="887">
        <f t="shared" ref="D21:D26" si="2">(C21/B21)*100</f>
        <v>0</v>
      </c>
      <c r="E21" s="735">
        <v>17715.525000000001</v>
      </c>
      <c r="F21" s="887">
        <f t="shared" ref="F21:F26" si="3">((B21-E21)/E21)*100</f>
        <v>-21.791976246823065</v>
      </c>
      <c r="H21" s="680" t="s">
        <v>178</v>
      </c>
    </row>
    <row r="22" spans="1:16" ht="15.75" thickBot="1">
      <c r="A22" s="568" t="s">
        <v>173</v>
      </c>
      <c r="B22" s="735">
        <v>55547</v>
      </c>
      <c r="C22" s="741">
        <v>0</v>
      </c>
      <c r="D22" s="888">
        <f t="shared" si="2"/>
        <v>0</v>
      </c>
      <c r="E22" s="735">
        <v>89824</v>
      </c>
      <c r="F22" s="888">
        <f t="shared" si="3"/>
        <v>-38.16017990737442</v>
      </c>
      <c r="H22" s="650">
        <f>B22-E22</f>
        <v>-34277</v>
      </c>
    </row>
    <row r="23" spans="1:16" ht="15.75" thickBot="1">
      <c r="A23" s="569" t="s">
        <v>306</v>
      </c>
      <c r="B23" s="738">
        <v>14804</v>
      </c>
      <c r="C23" s="742">
        <v>0</v>
      </c>
      <c r="D23" s="888">
        <f t="shared" si="2"/>
        <v>0</v>
      </c>
      <c r="E23" s="738">
        <v>34561</v>
      </c>
      <c r="F23" s="888">
        <f t="shared" si="3"/>
        <v>-57.165591273400651</v>
      </c>
    </row>
    <row r="24" spans="1:16" ht="15.75" thickBot="1">
      <c r="A24" s="568" t="s">
        <v>174</v>
      </c>
      <c r="B24" s="735">
        <v>6779.5190000000002</v>
      </c>
      <c r="C24" s="743">
        <v>8.8659999999999997</v>
      </c>
      <c r="D24" s="889">
        <f t="shared" si="2"/>
        <v>0.13077623943527555</v>
      </c>
      <c r="E24" s="735">
        <v>8198.5120000000006</v>
      </c>
      <c r="F24" s="889">
        <f t="shared" si="3"/>
        <v>-17.307933439629046</v>
      </c>
    </row>
    <row r="25" spans="1:16" ht="15.75" thickBot="1">
      <c r="A25" s="568" t="s">
        <v>175</v>
      </c>
      <c r="B25" s="735">
        <v>2663.3090000000002</v>
      </c>
      <c r="C25" s="743">
        <v>7.8730000000000002</v>
      </c>
      <c r="D25" s="888">
        <f t="shared" si="2"/>
        <v>0.29560970957556931</v>
      </c>
      <c r="E25" s="735">
        <v>2635.817</v>
      </c>
      <c r="F25" s="888">
        <f t="shared" si="3"/>
        <v>1.0430162640274414</v>
      </c>
    </row>
    <row r="26" spans="1:16" ht="15.75" thickBot="1">
      <c r="A26" s="568" t="s">
        <v>176</v>
      </c>
      <c r="B26" s="735">
        <f>B24+B25</f>
        <v>9442.8280000000013</v>
      </c>
      <c r="C26" s="744">
        <f>C24+C25</f>
        <v>16.739000000000001</v>
      </c>
      <c r="D26" s="890">
        <f t="shared" si="2"/>
        <v>0.17726681032419522</v>
      </c>
      <c r="E26" s="735">
        <f>E24+E25</f>
        <v>10834.329000000002</v>
      </c>
      <c r="F26" s="890">
        <f t="shared" si="3"/>
        <v>-12.843444204066538</v>
      </c>
      <c r="P26" s="1086"/>
    </row>
    <row r="27" spans="1:16" ht="16.5" customHeight="1">
      <c r="A27" s="1395"/>
      <c r="B27" s="1395"/>
      <c r="C27" s="1395"/>
      <c r="D27" s="1395"/>
      <c r="E27" s="1395"/>
      <c r="F27" s="1395"/>
    </row>
    <row r="28" spans="1:16">
      <c r="B28" s="573"/>
      <c r="C28" s="574"/>
      <c r="D28" s="574"/>
      <c r="E28" s="574"/>
      <c r="F28" s="575"/>
    </row>
    <row r="29" spans="1:16" ht="15">
      <c r="A29" s="1234" t="s">
        <v>462</v>
      </c>
      <c r="B29" s="577"/>
      <c r="C29" s="578"/>
      <c r="D29" s="578"/>
      <c r="E29" s="578"/>
      <c r="F29" s="575"/>
      <c r="K29" s="1181"/>
    </row>
    <row r="30" spans="1:16">
      <c r="A30" s="573"/>
      <c r="B30" s="582"/>
      <c r="C30" s="571"/>
      <c r="D30" s="571"/>
      <c r="E30" s="571"/>
      <c r="F30" s="571"/>
      <c r="G30" s="571"/>
    </row>
    <row r="31" spans="1:16">
      <c r="A31" s="573"/>
      <c r="B31" s="583"/>
      <c r="C31" s="571"/>
      <c r="D31" s="584"/>
      <c r="E31" s="585"/>
      <c r="F31" s="571"/>
      <c r="G31" s="571"/>
      <c r="H31" s="576"/>
    </row>
    <row r="32" spans="1:16">
      <c r="A32" s="577"/>
      <c r="B32" s="571"/>
      <c r="C32" s="1385"/>
      <c r="D32" s="1385"/>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1"/>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85"/>
      <c r="C43" s="1385"/>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zoomScaleNormal="100" workbookViewId="0">
      <selection activeCell="R35" sqref="R35"/>
    </sheetView>
  </sheetViews>
  <sheetFormatPr defaultRowHeight="12.75"/>
  <cols>
    <col min="1" max="1" width="21.7109375" style="1144" customWidth="1"/>
    <col min="2" max="2" width="11.140625" style="1144" customWidth="1"/>
    <col min="3" max="3" width="12.140625" style="1144" customWidth="1"/>
    <col min="4" max="4" width="8.85546875" style="1144" bestFit="1" customWidth="1"/>
    <col min="5" max="5" width="3" style="1144" customWidth="1"/>
    <col min="6" max="6" width="20.28515625" style="1144" customWidth="1"/>
    <col min="7" max="7" width="10.5703125" style="1144" customWidth="1"/>
    <col min="8" max="8" width="9.85546875" style="846" bestFit="1" customWidth="1"/>
    <col min="9" max="9" width="8.85546875" style="1144" bestFit="1" customWidth="1"/>
    <col min="10" max="10" width="2.85546875" style="1144" customWidth="1"/>
    <col min="11" max="11" width="19.85546875" style="1144" customWidth="1"/>
    <col min="12" max="12" width="12.140625" style="1144" customWidth="1"/>
    <col min="13" max="13" width="11.7109375" style="1144" customWidth="1"/>
    <col min="14" max="14" width="8.85546875" style="1144" bestFit="1" customWidth="1"/>
    <col min="15" max="15" width="4.42578125" style="1144" customWidth="1"/>
    <col min="16" max="16" width="14.5703125" style="1144" customWidth="1"/>
    <col min="17" max="17" width="12.42578125" style="1144" customWidth="1"/>
    <col min="18" max="18" width="15" style="1144" customWidth="1"/>
    <col min="19" max="19" width="8.85546875" style="1144" bestFit="1" customWidth="1"/>
    <col min="20" max="252" width="9.140625" style="1144"/>
    <col min="253" max="253" width="5" style="1144" customWidth="1"/>
    <col min="254" max="254" width="17.7109375" style="1144" customWidth="1"/>
    <col min="255" max="255" width="13.85546875" style="1144" customWidth="1"/>
    <col min="256" max="256" width="13.140625" style="1144" customWidth="1"/>
    <col min="257" max="257" width="12.28515625" style="1144" customWidth="1"/>
    <col min="258" max="258" width="3" style="1144" customWidth="1"/>
    <col min="259" max="259" width="20.28515625" style="1144" customWidth="1"/>
    <col min="260" max="260" width="12.5703125" style="1144" customWidth="1"/>
    <col min="261" max="261" width="11.7109375" style="1144" customWidth="1"/>
    <col min="262" max="262" width="9.140625" style="1144"/>
    <col min="263" max="263" width="2.85546875" style="1144" customWidth="1"/>
    <col min="264" max="264" width="18.5703125" style="1144" customWidth="1"/>
    <col min="265" max="265" width="14.42578125" style="1144" customWidth="1"/>
    <col min="266" max="266" width="13.7109375" style="1144" customWidth="1"/>
    <col min="267" max="267" width="10.140625" style="1144" customWidth="1"/>
    <col min="268" max="268" width="4.42578125" style="1144" customWidth="1"/>
    <col min="269" max="269" width="24" style="1144" customWidth="1"/>
    <col min="270" max="270" width="13.140625" style="1144" customWidth="1"/>
    <col min="271" max="271" width="13" style="1144" customWidth="1"/>
    <col min="272" max="272" width="10.42578125" style="1144" customWidth="1"/>
    <col min="273" max="508" width="9.140625" style="1144"/>
    <col min="509" max="509" width="5" style="1144" customWidth="1"/>
    <col min="510" max="510" width="17.7109375" style="1144" customWidth="1"/>
    <col min="511" max="511" width="13.85546875" style="1144" customWidth="1"/>
    <col min="512" max="512" width="13.140625" style="1144" customWidth="1"/>
    <col min="513" max="513" width="12.28515625" style="1144" customWidth="1"/>
    <col min="514" max="514" width="3" style="1144" customWidth="1"/>
    <col min="515" max="515" width="20.28515625" style="1144" customWidth="1"/>
    <col min="516" max="516" width="12.5703125" style="1144" customWidth="1"/>
    <col min="517" max="517" width="11.7109375" style="1144" customWidth="1"/>
    <col min="518" max="518" width="9.140625" style="1144"/>
    <col min="519" max="519" width="2.85546875" style="1144" customWidth="1"/>
    <col min="520" max="520" width="18.5703125" style="1144" customWidth="1"/>
    <col min="521" max="521" width="14.42578125" style="1144" customWidth="1"/>
    <col min="522" max="522" width="13.7109375" style="1144" customWidth="1"/>
    <col min="523" max="523" width="10.140625" style="1144" customWidth="1"/>
    <col min="524" max="524" width="4.42578125" style="1144" customWidth="1"/>
    <col min="525" max="525" width="24" style="1144" customWidth="1"/>
    <col min="526" max="526" width="13.140625" style="1144" customWidth="1"/>
    <col min="527" max="527" width="13" style="1144" customWidth="1"/>
    <col min="528" max="528" width="10.42578125" style="1144" customWidth="1"/>
    <col min="529" max="764" width="9.140625" style="1144"/>
    <col min="765" max="765" width="5" style="1144" customWidth="1"/>
    <col min="766" max="766" width="17.7109375" style="1144" customWidth="1"/>
    <col min="767" max="767" width="13.85546875" style="1144" customWidth="1"/>
    <col min="768" max="768" width="13.140625" style="1144" customWidth="1"/>
    <col min="769" max="769" width="12.28515625" style="1144" customWidth="1"/>
    <col min="770" max="770" width="3" style="1144" customWidth="1"/>
    <col min="771" max="771" width="20.28515625" style="1144" customWidth="1"/>
    <col min="772" max="772" width="12.5703125" style="1144" customWidth="1"/>
    <col min="773" max="773" width="11.7109375" style="1144" customWidth="1"/>
    <col min="774" max="774" width="9.140625" style="1144"/>
    <col min="775" max="775" width="2.85546875" style="1144" customWidth="1"/>
    <col min="776" max="776" width="18.5703125" style="1144" customWidth="1"/>
    <col min="777" max="777" width="14.42578125" style="1144" customWidth="1"/>
    <col min="778" max="778" width="13.7109375" style="1144" customWidth="1"/>
    <col min="779" max="779" width="10.140625" style="1144" customWidth="1"/>
    <col min="780" max="780" width="4.42578125" style="1144" customWidth="1"/>
    <col min="781" max="781" width="24" style="1144" customWidth="1"/>
    <col min="782" max="782" width="13.140625" style="1144" customWidth="1"/>
    <col min="783" max="783" width="13" style="1144" customWidth="1"/>
    <col min="784" max="784" width="10.42578125" style="1144" customWidth="1"/>
    <col min="785" max="1020" width="9.140625" style="1144"/>
    <col min="1021" max="1021" width="5" style="1144" customWidth="1"/>
    <col min="1022" max="1022" width="17.7109375" style="1144" customWidth="1"/>
    <col min="1023" max="1023" width="13.85546875" style="1144" customWidth="1"/>
    <col min="1024" max="1024" width="13.140625" style="1144" customWidth="1"/>
    <col min="1025" max="1025" width="12.28515625" style="1144" customWidth="1"/>
    <col min="1026" max="1026" width="3" style="1144" customWidth="1"/>
    <col min="1027" max="1027" width="20.28515625" style="1144" customWidth="1"/>
    <col min="1028" max="1028" width="12.5703125" style="1144" customWidth="1"/>
    <col min="1029" max="1029" width="11.7109375" style="1144" customWidth="1"/>
    <col min="1030" max="1030" width="9.140625" style="1144"/>
    <col min="1031" max="1031" width="2.85546875" style="1144" customWidth="1"/>
    <col min="1032" max="1032" width="18.5703125" style="1144" customWidth="1"/>
    <col min="1033" max="1033" width="14.42578125" style="1144" customWidth="1"/>
    <col min="1034" max="1034" width="13.7109375" style="1144" customWidth="1"/>
    <col min="1035" max="1035" width="10.140625" style="1144" customWidth="1"/>
    <col min="1036" max="1036" width="4.42578125" style="1144" customWidth="1"/>
    <col min="1037" max="1037" width="24" style="1144" customWidth="1"/>
    <col min="1038" max="1038" width="13.140625" style="1144" customWidth="1"/>
    <col min="1039" max="1039" width="13" style="1144" customWidth="1"/>
    <col min="1040" max="1040" width="10.42578125" style="1144" customWidth="1"/>
    <col min="1041" max="1276" width="9.140625" style="1144"/>
    <col min="1277" max="1277" width="5" style="1144" customWidth="1"/>
    <col min="1278" max="1278" width="17.7109375" style="1144" customWidth="1"/>
    <col min="1279" max="1279" width="13.85546875" style="1144" customWidth="1"/>
    <col min="1280" max="1280" width="13.140625" style="1144" customWidth="1"/>
    <col min="1281" max="1281" width="12.28515625" style="1144" customWidth="1"/>
    <col min="1282" max="1282" width="3" style="1144" customWidth="1"/>
    <col min="1283" max="1283" width="20.28515625" style="1144" customWidth="1"/>
    <col min="1284" max="1284" width="12.5703125" style="1144" customWidth="1"/>
    <col min="1285" max="1285" width="11.7109375" style="1144" customWidth="1"/>
    <col min="1286" max="1286" width="9.140625" style="1144"/>
    <col min="1287" max="1287" width="2.85546875" style="1144" customWidth="1"/>
    <col min="1288" max="1288" width="18.5703125" style="1144" customWidth="1"/>
    <col min="1289" max="1289" width="14.42578125" style="1144" customWidth="1"/>
    <col min="1290" max="1290" width="13.7109375" style="1144" customWidth="1"/>
    <col min="1291" max="1291" width="10.140625" style="1144" customWidth="1"/>
    <col min="1292" max="1292" width="4.42578125" style="1144" customWidth="1"/>
    <col min="1293" max="1293" width="24" style="1144" customWidth="1"/>
    <col min="1294" max="1294" width="13.140625" style="1144" customWidth="1"/>
    <col min="1295" max="1295" width="13" style="1144" customWidth="1"/>
    <col min="1296" max="1296" width="10.42578125" style="1144" customWidth="1"/>
    <col min="1297" max="1532" width="9.140625" style="1144"/>
    <col min="1533" max="1533" width="5" style="1144" customWidth="1"/>
    <col min="1534" max="1534" width="17.7109375" style="1144" customWidth="1"/>
    <col min="1535" max="1535" width="13.85546875" style="1144" customWidth="1"/>
    <col min="1536" max="1536" width="13.140625" style="1144" customWidth="1"/>
    <col min="1537" max="1537" width="12.28515625" style="1144" customWidth="1"/>
    <col min="1538" max="1538" width="3" style="1144" customWidth="1"/>
    <col min="1539" max="1539" width="20.28515625" style="1144" customWidth="1"/>
    <col min="1540" max="1540" width="12.5703125" style="1144" customWidth="1"/>
    <col min="1541" max="1541" width="11.7109375" style="1144" customWidth="1"/>
    <col min="1542" max="1542" width="9.140625" style="1144"/>
    <col min="1543" max="1543" width="2.85546875" style="1144" customWidth="1"/>
    <col min="1544" max="1544" width="18.5703125" style="1144" customWidth="1"/>
    <col min="1545" max="1545" width="14.42578125" style="1144" customWidth="1"/>
    <col min="1546" max="1546" width="13.7109375" style="1144" customWidth="1"/>
    <col min="1547" max="1547" width="10.140625" style="1144" customWidth="1"/>
    <col min="1548" max="1548" width="4.42578125" style="1144" customWidth="1"/>
    <col min="1549" max="1549" width="24" style="1144" customWidth="1"/>
    <col min="1550" max="1550" width="13.140625" style="1144" customWidth="1"/>
    <col min="1551" max="1551" width="13" style="1144" customWidth="1"/>
    <col min="1552" max="1552" width="10.42578125" style="1144" customWidth="1"/>
    <col min="1553" max="1788" width="9.140625" style="1144"/>
    <col min="1789" max="1789" width="5" style="1144" customWidth="1"/>
    <col min="1790" max="1790" width="17.7109375" style="1144" customWidth="1"/>
    <col min="1791" max="1791" width="13.85546875" style="1144" customWidth="1"/>
    <col min="1792" max="1792" width="13.140625" style="1144" customWidth="1"/>
    <col min="1793" max="1793" width="12.28515625" style="1144" customWidth="1"/>
    <col min="1794" max="1794" width="3" style="1144" customWidth="1"/>
    <col min="1795" max="1795" width="20.28515625" style="1144" customWidth="1"/>
    <col min="1796" max="1796" width="12.5703125" style="1144" customWidth="1"/>
    <col min="1797" max="1797" width="11.7109375" style="1144" customWidth="1"/>
    <col min="1798" max="1798" width="9.140625" style="1144"/>
    <col min="1799" max="1799" width="2.85546875" style="1144" customWidth="1"/>
    <col min="1800" max="1800" width="18.5703125" style="1144" customWidth="1"/>
    <col min="1801" max="1801" width="14.42578125" style="1144" customWidth="1"/>
    <col min="1802" max="1802" width="13.7109375" style="1144" customWidth="1"/>
    <col min="1803" max="1803" width="10.140625" style="1144" customWidth="1"/>
    <col min="1804" max="1804" width="4.42578125" style="1144" customWidth="1"/>
    <col min="1805" max="1805" width="24" style="1144" customWidth="1"/>
    <col min="1806" max="1806" width="13.140625" style="1144" customWidth="1"/>
    <col min="1807" max="1807" width="13" style="1144" customWidth="1"/>
    <col min="1808" max="1808" width="10.42578125" style="1144" customWidth="1"/>
    <col min="1809" max="2044" width="9.140625" style="1144"/>
    <col min="2045" max="2045" width="5" style="1144" customWidth="1"/>
    <col min="2046" max="2046" width="17.7109375" style="1144" customWidth="1"/>
    <col min="2047" max="2047" width="13.85546875" style="1144" customWidth="1"/>
    <col min="2048" max="2048" width="13.140625" style="1144" customWidth="1"/>
    <col min="2049" max="2049" width="12.28515625" style="1144" customWidth="1"/>
    <col min="2050" max="2050" width="3" style="1144" customWidth="1"/>
    <col min="2051" max="2051" width="20.28515625" style="1144" customWidth="1"/>
    <col min="2052" max="2052" width="12.5703125" style="1144" customWidth="1"/>
    <col min="2053" max="2053" width="11.7109375" style="1144" customWidth="1"/>
    <col min="2054" max="2054" width="9.140625" style="1144"/>
    <col min="2055" max="2055" width="2.85546875" style="1144" customWidth="1"/>
    <col min="2056" max="2056" width="18.5703125" style="1144" customWidth="1"/>
    <col min="2057" max="2057" width="14.42578125" style="1144" customWidth="1"/>
    <col min="2058" max="2058" width="13.7109375" style="1144" customWidth="1"/>
    <col min="2059" max="2059" width="10.140625" style="1144" customWidth="1"/>
    <col min="2060" max="2060" width="4.42578125" style="1144" customWidth="1"/>
    <col min="2061" max="2061" width="24" style="1144" customWidth="1"/>
    <col min="2062" max="2062" width="13.140625" style="1144" customWidth="1"/>
    <col min="2063" max="2063" width="13" style="1144" customWidth="1"/>
    <col min="2064" max="2064" width="10.42578125" style="1144" customWidth="1"/>
    <col min="2065" max="2300" width="9.140625" style="1144"/>
    <col min="2301" max="2301" width="5" style="1144" customWidth="1"/>
    <col min="2302" max="2302" width="17.7109375" style="1144" customWidth="1"/>
    <col min="2303" max="2303" width="13.85546875" style="1144" customWidth="1"/>
    <col min="2304" max="2304" width="13.140625" style="1144" customWidth="1"/>
    <col min="2305" max="2305" width="12.28515625" style="1144" customWidth="1"/>
    <col min="2306" max="2306" width="3" style="1144" customWidth="1"/>
    <col min="2307" max="2307" width="20.28515625" style="1144" customWidth="1"/>
    <col min="2308" max="2308" width="12.5703125" style="1144" customWidth="1"/>
    <col min="2309" max="2309" width="11.7109375" style="1144" customWidth="1"/>
    <col min="2310" max="2310" width="9.140625" style="1144"/>
    <col min="2311" max="2311" width="2.85546875" style="1144" customWidth="1"/>
    <col min="2312" max="2312" width="18.5703125" style="1144" customWidth="1"/>
    <col min="2313" max="2313" width="14.42578125" style="1144" customWidth="1"/>
    <col min="2314" max="2314" width="13.7109375" style="1144" customWidth="1"/>
    <col min="2315" max="2315" width="10.140625" style="1144" customWidth="1"/>
    <col min="2316" max="2316" width="4.42578125" style="1144" customWidth="1"/>
    <col min="2317" max="2317" width="24" style="1144" customWidth="1"/>
    <col min="2318" max="2318" width="13.140625" style="1144" customWidth="1"/>
    <col min="2319" max="2319" width="13" style="1144" customWidth="1"/>
    <col min="2320" max="2320" width="10.42578125" style="1144" customWidth="1"/>
    <col min="2321" max="2556" width="9.140625" style="1144"/>
    <col min="2557" max="2557" width="5" style="1144" customWidth="1"/>
    <col min="2558" max="2558" width="17.7109375" style="1144" customWidth="1"/>
    <col min="2559" max="2559" width="13.85546875" style="1144" customWidth="1"/>
    <col min="2560" max="2560" width="13.140625" style="1144" customWidth="1"/>
    <col min="2561" max="2561" width="12.28515625" style="1144" customWidth="1"/>
    <col min="2562" max="2562" width="3" style="1144" customWidth="1"/>
    <col min="2563" max="2563" width="20.28515625" style="1144" customWidth="1"/>
    <col min="2564" max="2564" width="12.5703125" style="1144" customWidth="1"/>
    <col min="2565" max="2565" width="11.7109375" style="1144" customWidth="1"/>
    <col min="2566" max="2566" width="9.140625" style="1144"/>
    <col min="2567" max="2567" width="2.85546875" style="1144" customWidth="1"/>
    <col min="2568" max="2568" width="18.5703125" style="1144" customWidth="1"/>
    <col min="2569" max="2569" width="14.42578125" style="1144" customWidth="1"/>
    <col min="2570" max="2570" width="13.7109375" style="1144" customWidth="1"/>
    <col min="2571" max="2571" width="10.140625" style="1144" customWidth="1"/>
    <col min="2572" max="2572" width="4.42578125" style="1144" customWidth="1"/>
    <col min="2573" max="2573" width="24" style="1144" customWidth="1"/>
    <col min="2574" max="2574" width="13.140625" style="1144" customWidth="1"/>
    <col min="2575" max="2575" width="13" style="1144" customWidth="1"/>
    <col min="2576" max="2576" width="10.42578125" style="1144" customWidth="1"/>
    <col min="2577" max="2812" width="9.140625" style="1144"/>
    <col min="2813" max="2813" width="5" style="1144" customWidth="1"/>
    <col min="2814" max="2814" width="17.7109375" style="1144" customWidth="1"/>
    <col min="2815" max="2815" width="13.85546875" style="1144" customWidth="1"/>
    <col min="2816" max="2816" width="13.140625" style="1144" customWidth="1"/>
    <col min="2817" max="2817" width="12.28515625" style="1144" customWidth="1"/>
    <col min="2818" max="2818" width="3" style="1144" customWidth="1"/>
    <col min="2819" max="2819" width="20.28515625" style="1144" customWidth="1"/>
    <col min="2820" max="2820" width="12.5703125" style="1144" customWidth="1"/>
    <col min="2821" max="2821" width="11.7109375" style="1144" customWidth="1"/>
    <col min="2822" max="2822" width="9.140625" style="1144"/>
    <col min="2823" max="2823" width="2.85546875" style="1144" customWidth="1"/>
    <col min="2824" max="2824" width="18.5703125" style="1144" customWidth="1"/>
    <col min="2825" max="2825" width="14.42578125" style="1144" customWidth="1"/>
    <col min="2826" max="2826" width="13.7109375" style="1144" customWidth="1"/>
    <col min="2827" max="2827" width="10.140625" style="1144" customWidth="1"/>
    <col min="2828" max="2828" width="4.42578125" style="1144" customWidth="1"/>
    <col min="2829" max="2829" width="24" style="1144" customWidth="1"/>
    <col min="2830" max="2830" width="13.140625" style="1144" customWidth="1"/>
    <col min="2831" max="2831" width="13" style="1144" customWidth="1"/>
    <col min="2832" max="2832" width="10.42578125" style="1144" customWidth="1"/>
    <col min="2833" max="3068" width="9.140625" style="1144"/>
    <col min="3069" max="3069" width="5" style="1144" customWidth="1"/>
    <col min="3070" max="3070" width="17.7109375" style="1144" customWidth="1"/>
    <col min="3071" max="3071" width="13.85546875" style="1144" customWidth="1"/>
    <col min="3072" max="3072" width="13.140625" style="1144" customWidth="1"/>
    <col min="3073" max="3073" width="12.28515625" style="1144" customWidth="1"/>
    <col min="3074" max="3074" width="3" style="1144" customWidth="1"/>
    <col min="3075" max="3075" width="20.28515625" style="1144" customWidth="1"/>
    <col min="3076" max="3076" width="12.5703125" style="1144" customWidth="1"/>
    <col min="3077" max="3077" width="11.7109375" style="1144" customWidth="1"/>
    <col min="3078" max="3078" width="9.140625" style="1144"/>
    <col min="3079" max="3079" width="2.85546875" style="1144" customWidth="1"/>
    <col min="3080" max="3080" width="18.5703125" style="1144" customWidth="1"/>
    <col min="3081" max="3081" width="14.42578125" style="1144" customWidth="1"/>
    <col min="3082" max="3082" width="13.7109375" style="1144" customWidth="1"/>
    <col min="3083" max="3083" width="10.140625" style="1144" customWidth="1"/>
    <col min="3084" max="3084" width="4.42578125" style="1144" customWidth="1"/>
    <col min="3085" max="3085" width="24" style="1144" customWidth="1"/>
    <col min="3086" max="3086" width="13.140625" style="1144" customWidth="1"/>
    <col min="3087" max="3087" width="13" style="1144" customWidth="1"/>
    <col min="3088" max="3088" width="10.42578125" style="1144" customWidth="1"/>
    <col min="3089" max="3324" width="9.140625" style="1144"/>
    <col min="3325" max="3325" width="5" style="1144" customWidth="1"/>
    <col min="3326" max="3326" width="17.7109375" style="1144" customWidth="1"/>
    <col min="3327" max="3327" width="13.85546875" style="1144" customWidth="1"/>
    <col min="3328" max="3328" width="13.140625" style="1144" customWidth="1"/>
    <col min="3329" max="3329" width="12.28515625" style="1144" customWidth="1"/>
    <col min="3330" max="3330" width="3" style="1144" customWidth="1"/>
    <col min="3331" max="3331" width="20.28515625" style="1144" customWidth="1"/>
    <col min="3332" max="3332" width="12.5703125" style="1144" customWidth="1"/>
    <col min="3333" max="3333" width="11.7109375" style="1144" customWidth="1"/>
    <col min="3334" max="3334" width="9.140625" style="1144"/>
    <col min="3335" max="3335" width="2.85546875" style="1144" customWidth="1"/>
    <col min="3336" max="3336" width="18.5703125" style="1144" customWidth="1"/>
    <col min="3337" max="3337" width="14.42578125" style="1144" customWidth="1"/>
    <col min="3338" max="3338" width="13.7109375" style="1144" customWidth="1"/>
    <col min="3339" max="3339" width="10.140625" style="1144" customWidth="1"/>
    <col min="3340" max="3340" width="4.42578125" style="1144" customWidth="1"/>
    <col min="3341" max="3341" width="24" style="1144" customWidth="1"/>
    <col min="3342" max="3342" width="13.140625" style="1144" customWidth="1"/>
    <col min="3343" max="3343" width="13" style="1144" customWidth="1"/>
    <col min="3344" max="3344" width="10.42578125" style="1144" customWidth="1"/>
    <col min="3345" max="3580" width="9.140625" style="1144"/>
    <col min="3581" max="3581" width="5" style="1144" customWidth="1"/>
    <col min="3582" max="3582" width="17.7109375" style="1144" customWidth="1"/>
    <col min="3583" max="3583" width="13.85546875" style="1144" customWidth="1"/>
    <col min="3584" max="3584" width="13.140625" style="1144" customWidth="1"/>
    <col min="3585" max="3585" width="12.28515625" style="1144" customWidth="1"/>
    <col min="3586" max="3586" width="3" style="1144" customWidth="1"/>
    <col min="3587" max="3587" width="20.28515625" style="1144" customWidth="1"/>
    <col min="3588" max="3588" width="12.5703125" style="1144" customWidth="1"/>
    <col min="3589" max="3589" width="11.7109375" style="1144" customWidth="1"/>
    <col min="3590" max="3590" width="9.140625" style="1144"/>
    <col min="3591" max="3591" width="2.85546875" style="1144" customWidth="1"/>
    <col min="3592" max="3592" width="18.5703125" style="1144" customWidth="1"/>
    <col min="3593" max="3593" width="14.42578125" style="1144" customWidth="1"/>
    <col min="3594" max="3594" width="13.7109375" style="1144" customWidth="1"/>
    <col min="3595" max="3595" width="10.140625" style="1144" customWidth="1"/>
    <col min="3596" max="3596" width="4.42578125" style="1144" customWidth="1"/>
    <col min="3597" max="3597" width="24" style="1144" customWidth="1"/>
    <col min="3598" max="3598" width="13.140625" style="1144" customWidth="1"/>
    <col min="3599" max="3599" width="13" style="1144" customWidth="1"/>
    <col min="3600" max="3600" width="10.42578125" style="1144" customWidth="1"/>
    <col min="3601" max="3836" width="9.140625" style="1144"/>
    <col min="3837" max="3837" width="5" style="1144" customWidth="1"/>
    <col min="3838" max="3838" width="17.7109375" style="1144" customWidth="1"/>
    <col min="3839" max="3839" width="13.85546875" style="1144" customWidth="1"/>
    <col min="3840" max="3840" width="13.140625" style="1144" customWidth="1"/>
    <col min="3841" max="3841" width="12.28515625" style="1144" customWidth="1"/>
    <col min="3842" max="3842" width="3" style="1144" customWidth="1"/>
    <col min="3843" max="3843" width="20.28515625" style="1144" customWidth="1"/>
    <col min="3844" max="3844" width="12.5703125" style="1144" customWidth="1"/>
    <col min="3845" max="3845" width="11.7109375" style="1144" customWidth="1"/>
    <col min="3846" max="3846" width="9.140625" style="1144"/>
    <col min="3847" max="3847" width="2.85546875" style="1144" customWidth="1"/>
    <col min="3848" max="3848" width="18.5703125" style="1144" customWidth="1"/>
    <col min="3849" max="3849" width="14.42578125" style="1144" customWidth="1"/>
    <col min="3850" max="3850" width="13.7109375" style="1144" customWidth="1"/>
    <col min="3851" max="3851" width="10.140625" style="1144" customWidth="1"/>
    <col min="3852" max="3852" width="4.42578125" style="1144" customWidth="1"/>
    <col min="3853" max="3853" width="24" style="1144" customWidth="1"/>
    <col min="3854" max="3854" width="13.140625" style="1144" customWidth="1"/>
    <col min="3855" max="3855" width="13" style="1144" customWidth="1"/>
    <col min="3856" max="3856" width="10.42578125" style="1144" customWidth="1"/>
    <col min="3857" max="4092" width="9.140625" style="1144"/>
    <col min="4093" max="4093" width="5" style="1144" customWidth="1"/>
    <col min="4094" max="4094" width="17.7109375" style="1144" customWidth="1"/>
    <col min="4095" max="4095" width="13.85546875" style="1144" customWidth="1"/>
    <col min="4096" max="4096" width="13.140625" style="1144" customWidth="1"/>
    <col min="4097" max="4097" width="12.28515625" style="1144" customWidth="1"/>
    <col min="4098" max="4098" width="3" style="1144" customWidth="1"/>
    <col min="4099" max="4099" width="20.28515625" style="1144" customWidth="1"/>
    <col min="4100" max="4100" width="12.5703125" style="1144" customWidth="1"/>
    <col min="4101" max="4101" width="11.7109375" style="1144" customWidth="1"/>
    <col min="4102" max="4102" width="9.140625" style="1144"/>
    <col min="4103" max="4103" width="2.85546875" style="1144" customWidth="1"/>
    <col min="4104" max="4104" width="18.5703125" style="1144" customWidth="1"/>
    <col min="4105" max="4105" width="14.42578125" style="1144" customWidth="1"/>
    <col min="4106" max="4106" width="13.7109375" style="1144" customWidth="1"/>
    <col min="4107" max="4107" width="10.140625" style="1144" customWidth="1"/>
    <col min="4108" max="4108" width="4.42578125" style="1144" customWidth="1"/>
    <col min="4109" max="4109" width="24" style="1144" customWidth="1"/>
    <col min="4110" max="4110" width="13.140625" style="1144" customWidth="1"/>
    <col min="4111" max="4111" width="13" style="1144" customWidth="1"/>
    <col min="4112" max="4112" width="10.42578125" style="1144" customWidth="1"/>
    <col min="4113" max="4348" width="9.140625" style="1144"/>
    <col min="4349" max="4349" width="5" style="1144" customWidth="1"/>
    <col min="4350" max="4350" width="17.7109375" style="1144" customWidth="1"/>
    <col min="4351" max="4351" width="13.85546875" style="1144" customWidth="1"/>
    <col min="4352" max="4352" width="13.140625" style="1144" customWidth="1"/>
    <col min="4353" max="4353" width="12.28515625" style="1144" customWidth="1"/>
    <col min="4354" max="4354" width="3" style="1144" customWidth="1"/>
    <col min="4355" max="4355" width="20.28515625" style="1144" customWidth="1"/>
    <col min="4356" max="4356" width="12.5703125" style="1144" customWidth="1"/>
    <col min="4357" max="4357" width="11.7109375" style="1144" customWidth="1"/>
    <col min="4358" max="4358" width="9.140625" style="1144"/>
    <col min="4359" max="4359" width="2.85546875" style="1144" customWidth="1"/>
    <col min="4360" max="4360" width="18.5703125" style="1144" customWidth="1"/>
    <col min="4361" max="4361" width="14.42578125" style="1144" customWidth="1"/>
    <col min="4362" max="4362" width="13.7109375" style="1144" customWidth="1"/>
    <col min="4363" max="4363" width="10.140625" style="1144" customWidth="1"/>
    <col min="4364" max="4364" width="4.42578125" style="1144" customWidth="1"/>
    <col min="4365" max="4365" width="24" style="1144" customWidth="1"/>
    <col min="4366" max="4366" width="13.140625" style="1144" customWidth="1"/>
    <col min="4367" max="4367" width="13" style="1144" customWidth="1"/>
    <col min="4368" max="4368" width="10.42578125" style="1144" customWidth="1"/>
    <col min="4369" max="4604" width="9.140625" style="1144"/>
    <col min="4605" max="4605" width="5" style="1144" customWidth="1"/>
    <col min="4606" max="4606" width="17.7109375" style="1144" customWidth="1"/>
    <col min="4607" max="4607" width="13.85546875" style="1144" customWidth="1"/>
    <col min="4608" max="4608" width="13.140625" style="1144" customWidth="1"/>
    <col min="4609" max="4609" width="12.28515625" style="1144" customWidth="1"/>
    <col min="4610" max="4610" width="3" style="1144" customWidth="1"/>
    <col min="4611" max="4611" width="20.28515625" style="1144" customWidth="1"/>
    <col min="4612" max="4612" width="12.5703125" style="1144" customWidth="1"/>
    <col min="4613" max="4613" width="11.7109375" style="1144" customWidth="1"/>
    <col min="4614" max="4614" width="9.140625" style="1144"/>
    <col min="4615" max="4615" width="2.85546875" style="1144" customWidth="1"/>
    <col min="4616" max="4616" width="18.5703125" style="1144" customWidth="1"/>
    <col min="4617" max="4617" width="14.42578125" style="1144" customWidth="1"/>
    <col min="4618" max="4618" width="13.7109375" style="1144" customWidth="1"/>
    <col min="4619" max="4619" width="10.140625" style="1144" customWidth="1"/>
    <col min="4620" max="4620" width="4.42578125" style="1144" customWidth="1"/>
    <col min="4621" max="4621" width="24" style="1144" customWidth="1"/>
    <col min="4622" max="4622" width="13.140625" style="1144" customWidth="1"/>
    <col min="4623" max="4623" width="13" style="1144" customWidth="1"/>
    <col min="4624" max="4624" width="10.42578125" style="1144" customWidth="1"/>
    <col min="4625" max="4860" width="9.140625" style="1144"/>
    <col min="4861" max="4861" width="5" style="1144" customWidth="1"/>
    <col min="4862" max="4862" width="17.7109375" style="1144" customWidth="1"/>
    <col min="4863" max="4863" width="13.85546875" style="1144" customWidth="1"/>
    <col min="4864" max="4864" width="13.140625" style="1144" customWidth="1"/>
    <col min="4865" max="4865" width="12.28515625" style="1144" customWidth="1"/>
    <col min="4866" max="4866" width="3" style="1144" customWidth="1"/>
    <col min="4867" max="4867" width="20.28515625" style="1144" customWidth="1"/>
    <col min="4868" max="4868" width="12.5703125" style="1144" customWidth="1"/>
    <col min="4869" max="4869" width="11.7109375" style="1144" customWidth="1"/>
    <col min="4870" max="4870" width="9.140625" style="1144"/>
    <col min="4871" max="4871" width="2.85546875" style="1144" customWidth="1"/>
    <col min="4872" max="4872" width="18.5703125" style="1144" customWidth="1"/>
    <col min="4873" max="4873" width="14.42578125" style="1144" customWidth="1"/>
    <col min="4874" max="4874" width="13.7109375" style="1144" customWidth="1"/>
    <col min="4875" max="4875" width="10.140625" style="1144" customWidth="1"/>
    <col min="4876" max="4876" width="4.42578125" style="1144" customWidth="1"/>
    <col min="4877" max="4877" width="24" style="1144" customWidth="1"/>
    <col min="4878" max="4878" width="13.140625" style="1144" customWidth="1"/>
    <col min="4879" max="4879" width="13" style="1144" customWidth="1"/>
    <col min="4880" max="4880" width="10.42578125" style="1144" customWidth="1"/>
    <col min="4881" max="5116" width="9.140625" style="1144"/>
    <col min="5117" max="5117" width="5" style="1144" customWidth="1"/>
    <col min="5118" max="5118" width="17.7109375" style="1144" customWidth="1"/>
    <col min="5119" max="5119" width="13.85546875" style="1144" customWidth="1"/>
    <col min="5120" max="5120" width="13.140625" style="1144" customWidth="1"/>
    <col min="5121" max="5121" width="12.28515625" style="1144" customWidth="1"/>
    <col min="5122" max="5122" width="3" style="1144" customWidth="1"/>
    <col min="5123" max="5123" width="20.28515625" style="1144" customWidth="1"/>
    <col min="5124" max="5124" width="12.5703125" style="1144" customWidth="1"/>
    <col min="5125" max="5125" width="11.7109375" style="1144" customWidth="1"/>
    <col min="5126" max="5126" width="9.140625" style="1144"/>
    <col min="5127" max="5127" width="2.85546875" style="1144" customWidth="1"/>
    <col min="5128" max="5128" width="18.5703125" style="1144" customWidth="1"/>
    <col min="5129" max="5129" width="14.42578125" style="1144" customWidth="1"/>
    <col min="5130" max="5130" width="13.7109375" style="1144" customWidth="1"/>
    <col min="5131" max="5131" width="10.140625" style="1144" customWidth="1"/>
    <col min="5132" max="5132" width="4.42578125" style="1144" customWidth="1"/>
    <col min="5133" max="5133" width="24" style="1144" customWidth="1"/>
    <col min="5134" max="5134" width="13.140625" style="1144" customWidth="1"/>
    <col min="5135" max="5135" width="13" style="1144" customWidth="1"/>
    <col min="5136" max="5136" width="10.42578125" style="1144" customWidth="1"/>
    <col min="5137" max="5372" width="9.140625" style="1144"/>
    <col min="5373" max="5373" width="5" style="1144" customWidth="1"/>
    <col min="5374" max="5374" width="17.7109375" style="1144" customWidth="1"/>
    <col min="5375" max="5375" width="13.85546875" style="1144" customWidth="1"/>
    <col min="5376" max="5376" width="13.140625" style="1144" customWidth="1"/>
    <col min="5377" max="5377" width="12.28515625" style="1144" customWidth="1"/>
    <col min="5378" max="5378" width="3" style="1144" customWidth="1"/>
    <col min="5379" max="5379" width="20.28515625" style="1144" customWidth="1"/>
    <col min="5380" max="5380" width="12.5703125" style="1144" customWidth="1"/>
    <col min="5381" max="5381" width="11.7109375" style="1144" customWidth="1"/>
    <col min="5382" max="5382" width="9.140625" style="1144"/>
    <col min="5383" max="5383" width="2.85546875" style="1144" customWidth="1"/>
    <col min="5384" max="5384" width="18.5703125" style="1144" customWidth="1"/>
    <col min="5385" max="5385" width="14.42578125" style="1144" customWidth="1"/>
    <col min="5386" max="5386" width="13.7109375" style="1144" customWidth="1"/>
    <col min="5387" max="5387" width="10.140625" style="1144" customWidth="1"/>
    <col min="5388" max="5388" width="4.42578125" style="1144" customWidth="1"/>
    <col min="5389" max="5389" width="24" style="1144" customWidth="1"/>
    <col min="5390" max="5390" width="13.140625" style="1144" customWidth="1"/>
    <col min="5391" max="5391" width="13" style="1144" customWidth="1"/>
    <col min="5392" max="5392" width="10.42578125" style="1144" customWidth="1"/>
    <col min="5393" max="5628" width="9.140625" style="1144"/>
    <col min="5629" max="5629" width="5" style="1144" customWidth="1"/>
    <col min="5630" max="5630" width="17.7109375" style="1144" customWidth="1"/>
    <col min="5631" max="5631" width="13.85546875" style="1144" customWidth="1"/>
    <col min="5632" max="5632" width="13.140625" style="1144" customWidth="1"/>
    <col min="5633" max="5633" width="12.28515625" style="1144" customWidth="1"/>
    <col min="5634" max="5634" width="3" style="1144" customWidth="1"/>
    <col min="5635" max="5635" width="20.28515625" style="1144" customWidth="1"/>
    <col min="5636" max="5636" width="12.5703125" style="1144" customWidth="1"/>
    <col min="5637" max="5637" width="11.7109375" style="1144" customWidth="1"/>
    <col min="5638" max="5638" width="9.140625" style="1144"/>
    <col min="5639" max="5639" width="2.85546875" style="1144" customWidth="1"/>
    <col min="5640" max="5640" width="18.5703125" style="1144" customWidth="1"/>
    <col min="5641" max="5641" width="14.42578125" style="1144" customWidth="1"/>
    <col min="5642" max="5642" width="13.7109375" style="1144" customWidth="1"/>
    <col min="5643" max="5643" width="10.140625" style="1144" customWidth="1"/>
    <col min="5644" max="5644" width="4.42578125" style="1144" customWidth="1"/>
    <col min="5645" max="5645" width="24" style="1144" customWidth="1"/>
    <col min="5646" max="5646" width="13.140625" style="1144" customWidth="1"/>
    <col min="5647" max="5647" width="13" style="1144" customWidth="1"/>
    <col min="5648" max="5648" width="10.42578125" style="1144" customWidth="1"/>
    <col min="5649" max="5884" width="9.140625" style="1144"/>
    <col min="5885" max="5885" width="5" style="1144" customWidth="1"/>
    <col min="5886" max="5886" width="17.7109375" style="1144" customWidth="1"/>
    <col min="5887" max="5887" width="13.85546875" style="1144" customWidth="1"/>
    <col min="5888" max="5888" width="13.140625" style="1144" customWidth="1"/>
    <col min="5889" max="5889" width="12.28515625" style="1144" customWidth="1"/>
    <col min="5890" max="5890" width="3" style="1144" customWidth="1"/>
    <col min="5891" max="5891" width="20.28515625" style="1144" customWidth="1"/>
    <col min="5892" max="5892" width="12.5703125" style="1144" customWidth="1"/>
    <col min="5893" max="5893" width="11.7109375" style="1144" customWidth="1"/>
    <col min="5894" max="5894" width="9.140625" style="1144"/>
    <col min="5895" max="5895" width="2.85546875" style="1144" customWidth="1"/>
    <col min="5896" max="5896" width="18.5703125" style="1144" customWidth="1"/>
    <col min="5897" max="5897" width="14.42578125" style="1144" customWidth="1"/>
    <col min="5898" max="5898" width="13.7109375" style="1144" customWidth="1"/>
    <col min="5899" max="5899" width="10.140625" style="1144" customWidth="1"/>
    <col min="5900" max="5900" width="4.42578125" style="1144" customWidth="1"/>
    <col min="5901" max="5901" width="24" style="1144" customWidth="1"/>
    <col min="5902" max="5902" width="13.140625" style="1144" customWidth="1"/>
    <col min="5903" max="5903" width="13" style="1144" customWidth="1"/>
    <col min="5904" max="5904" width="10.42578125" style="1144" customWidth="1"/>
    <col min="5905" max="6140" width="9.140625" style="1144"/>
    <col min="6141" max="6141" width="5" style="1144" customWidth="1"/>
    <col min="6142" max="6142" width="17.7109375" style="1144" customWidth="1"/>
    <col min="6143" max="6143" width="13.85546875" style="1144" customWidth="1"/>
    <col min="6144" max="6144" width="13.140625" style="1144" customWidth="1"/>
    <col min="6145" max="6145" width="12.28515625" style="1144" customWidth="1"/>
    <col min="6146" max="6146" width="3" style="1144" customWidth="1"/>
    <col min="6147" max="6147" width="20.28515625" style="1144" customWidth="1"/>
    <col min="6148" max="6148" width="12.5703125" style="1144" customWidth="1"/>
    <col min="6149" max="6149" width="11.7109375" style="1144" customWidth="1"/>
    <col min="6150" max="6150" width="9.140625" style="1144"/>
    <col min="6151" max="6151" width="2.85546875" style="1144" customWidth="1"/>
    <col min="6152" max="6152" width="18.5703125" style="1144" customWidth="1"/>
    <col min="6153" max="6153" width="14.42578125" style="1144" customWidth="1"/>
    <col min="6154" max="6154" width="13.7109375" style="1144" customWidth="1"/>
    <col min="6155" max="6155" width="10.140625" style="1144" customWidth="1"/>
    <col min="6156" max="6156" width="4.42578125" style="1144" customWidth="1"/>
    <col min="6157" max="6157" width="24" style="1144" customWidth="1"/>
    <col min="6158" max="6158" width="13.140625" style="1144" customWidth="1"/>
    <col min="6159" max="6159" width="13" style="1144" customWidth="1"/>
    <col min="6160" max="6160" width="10.42578125" style="1144" customWidth="1"/>
    <col min="6161" max="6396" width="9.140625" style="1144"/>
    <col min="6397" max="6397" width="5" style="1144" customWidth="1"/>
    <col min="6398" max="6398" width="17.7109375" style="1144" customWidth="1"/>
    <col min="6399" max="6399" width="13.85546875" style="1144" customWidth="1"/>
    <col min="6400" max="6400" width="13.140625" style="1144" customWidth="1"/>
    <col min="6401" max="6401" width="12.28515625" style="1144" customWidth="1"/>
    <col min="6402" max="6402" width="3" style="1144" customWidth="1"/>
    <col min="6403" max="6403" width="20.28515625" style="1144" customWidth="1"/>
    <col min="6404" max="6404" width="12.5703125" style="1144" customWidth="1"/>
    <col min="6405" max="6405" width="11.7109375" style="1144" customWidth="1"/>
    <col min="6406" max="6406" width="9.140625" style="1144"/>
    <col min="6407" max="6407" width="2.85546875" style="1144" customWidth="1"/>
    <col min="6408" max="6408" width="18.5703125" style="1144" customWidth="1"/>
    <col min="6409" max="6409" width="14.42578125" style="1144" customWidth="1"/>
    <col min="6410" max="6410" width="13.7109375" style="1144" customWidth="1"/>
    <col min="6411" max="6411" width="10.140625" style="1144" customWidth="1"/>
    <col min="6412" max="6412" width="4.42578125" style="1144" customWidth="1"/>
    <col min="6413" max="6413" width="24" style="1144" customWidth="1"/>
    <col min="6414" max="6414" width="13.140625" style="1144" customWidth="1"/>
    <col min="6415" max="6415" width="13" style="1144" customWidth="1"/>
    <col min="6416" max="6416" width="10.42578125" style="1144" customWidth="1"/>
    <col min="6417" max="6652" width="9.140625" style="1144"/>
    <col min="6653" max="6653" width="5" style="1144" customWidth="1"/>
    <col min="6654" max="6654" width="17.7109375" style="1144" customWidth="1"/>
    <col min="6655" max="6655" width="13.85546875" style="1144" customWidth="1"/>
    <col min="6656" max="6656" width="13.140625" style="1144" customWidth="1"/>
    <col min="6657" max="6657" width="12.28515625" style="1144" customWidth="1"/>
    <col min="6658" max="6658" width="3" style="1144" customWidth="1"/>
    <col min="6659" max="6659" width="20.28515625" style="1144" customWidth="1"/>
    <col min="6660" max="6660" width="12.5703125" style="1144" customWidth="1"/>
    <col min="6661" max="6661" width="11.7109375" style="1144" customWidth="1"/>
    <col min="6662" max="6662" width="9.140625" style="1144"/>
    <col min="6663" max="6663" width="2.85546875" style="1144" customWidth="1"/>
    <col min="6664" max="6664" width="18.5703125" style="1144" customWidth="1"/>
    <col min="6665" max="6665" width="14.42578125" style="1144" customWidth="1"/>
    <col min="6666" max="6666" width="13.7109375" style="1144" customWidth="1"/>
    <col min="6667" max="6667" width="10.140625" style="1144" customWidth="1"/>
    <col min="6668" max="6668" width="4.42578125" style="1144" customWidth="1"/>
    <col min="6669" max="6669" width="24" style="1144" customWidth="1"/>
    <col min="6670" max="6670" width="13.140625" style="1144" customWidth="1"/>
    <col min="6671" max="6671" width="13" style="1144" customWidth="1"/>
    <col min="6672" max="6672" width="10.42578125" style="1144" customWidth="1"/>
    <col min="6673" max="6908" width="9.140625" style="1144"/>
    <col min="6909" max="6909" width="5" style="1144" customWidth="1"/>
    <col min="6910" max="6910" width="17.7109375" style="1144" customWidth="1"/>
    <col min="6911" max="6911" width="13.85546875" style="1144" customWidth="1"/>
    <col min="6912" max="6912" width="13.140625" style="1144" customWidth="1"/>
    <col min="6913" max="6913" width="12.28515625" style="1144" customWidth="1"/>
    <col min="6914" max="6914" width="3" style="1144" customWidth="1"/>
    <col min="6915" max="6915" width="20.28515625" style="1144" customWidth="1"/>
    <col min="6916" max="6916" width="12.5703125" style="1144" customWidth="1"/>
    <col min="6917" max="6917" width="11.7109375" style="1144" customWidth="1"/>
    <col min="6918" max="6918" width="9.140625" style="1144"/>
    <col min="6919" max="6919" width="2.85546875" style="1144" customWidth="1"/>
    <col min="6920" max="6920" width="18.5703125" style="1144" customWidth="1"/>
    <col min="6921" max="6921" width="14.42578125" style="1144" customWidth="1"/>
    <col min="6922" max="6922" width="13.7109375" style="1144" customWidth="1"/>
    <col min="6923" max="6923" width="10.140625" style="1144" customWidth="1"/>
    <col min="6924" max="6924" width="4.42578125" style="1144" customWidth="1"/>
    <col min="6925" max="6925" width="24" style="1144" customWidth="1"/>
    <col min="6926" max="6926" width="13.140625" style="1144" customWidth="1"/>
    <col min="6927" max="6927" width="13" style="1144" customWidth="1"/>
    <col min="6928" max="6928" width="10.42578125" style="1144" customWidth="1"/>
    <col min="6929" max="7164" width="9.140625" style="1144"/>
    <col min="7165" max="7165" width="5" style="1144" customWidth="1"/>
    <col min="7166" max="7166" width="17.7109375" style="1144" customWidth="1"/>
    <col min="7167" max="7167" width="13.85546875" style="1144" customWidth="1"/>
    <col min="7168" max="7168" width="13.140625" style="1144" customWidth="1"/>
    <col min="7169" max="7169" width="12.28515625" style="1144" customWidth="1"/>
    <col min="7170" max="7170" width="3" style="1144" customWidth="1"/>
    <col min="7171" max="7171" width="20.28515625" style="1144" customWidth="1"/>
    <col min="7172" max="7172" width="12.5703125" style="1144" customWidth="1"/>
    <col min="7173" max="7173" width="11.7109375" style="1144" customWidth="1"/>
    <col min="7174" max="7174" width="9.140625" style="1144"/>
    <col min="7175" max="7175" width="2.85546875" style="1144" customWidth="1"/>
    <col min="7176" max="7176" width="18.5703125" style="1144" customWidth="1"/>
    <col min="7177" max="7177" width="14.42578125" style="1144" customWidth="1"/>
    <col min="7178" max="7178" width="13.7109375" style="1144" customWidth="1"/>
    <col min="7179" max="7179" width="10.140625" style="1144" customWidth="1"/>
    <col min="7180" max="7180" width="4.42578125" style="1144" customWidth="1"/>
    <col min="7181" max="7181" width="24" style="1144" customWidth="1"/>
    <col min="7182" max="7182" width="13.140625" style="1144" customWidth="1"/>
    <col min="7183" max="7183" width="13" style="1144" customWidth="1"/>
    <col min="7184" max="7184" width="10.42578125" style="1144" customWidth="1"/>
    <col min="7185" max="7420" width="9.140625" style="1144"/>
    <col min="7421" max="7421" width="5" style="1144" customWidth="1"/>
    <col min="7422" max="7422" width="17.7109375" style="1144" customWidth="1"/>
    <col min="7423" max="7423" width="13.85546875" style="1144" customWidth="1"/>
    <col min="7424" max="7424" width="13.140625" style="1144" customWidth="1"/>
    <col min="7425" max="7425" width="12.28515625" style="1144" customWidth="1"/>
    <col min="7426" max="7426" width="3" style="1144" customWidth="1"/>
    <col min="7427" max="7427" width="20.28515625" style="1144" customWidth="1"/>
    <col min="7428" max="7428" width="12.5703125" style="1144" customWidth="1"/>
    <col min="7429" max="7429" width="11.7109375" style="1144" customWidth="1"/>
    <col min="7430" max="7430" width="9.140625" style="1144"/>
    <col min="7431" max="7431" width="2.85546875" style="1144" customWidth="1"/>
    <col min="7432" max="7432" width="18.5703125" style="1144" customWidth="1"/>
    <col min="7433" max="7433" width="14.42578125" style="1144" customWidth="1"/>
    <col min="7434" max="7434" width="13.7109375" style="1144" customWidth="1"/>
    <col min="7435" max="7435" width="10.140625" style="1144" customWidth="1"/>
    <col min="7436" max="7436" width="4.42578125" style="1144" customWidth="1"/>
    <col min="7437" max="7437" width="24" style="1144" customWidth="1"/>
    <col min="7438" max="7438" width="13.140625" style="1144" customWidth="1"/>
    <col min="7439" max="7439" width="13" style="1144" customWidth="1"/>
    <col min="7440" max="7440" width="10.42578125" style="1144" customWidth="1"/>
    <col min="7441" max="7676" width="9.140625" style="1144"/>
    <col min="7677" max="7677" width="5" style="1144" customWidth="1"/>
    <col min="7678" max="7678" width="17.7109375" style="1144" customWidth="1"/>
    <col min="7679" max="7679" width="13.85546875" style="1144" customWidth="1"/>
    <col min="7680" max="7680" width="13.140625" style="1144" customWidth="1"/>
    <col min="7681" max="7681" width="12.28515625" style="1144" customWidth="1"/>
    <col min="7682" max="7682" width="3" style="1144" customWidth="1"/>
    <col min="7683" max="7683" width="20.28515625" style="1144" customWidth="1"/>
    <col min="7684" max="7684" width="12.5703125" style="1144" customWidth="1"/>
    <col min="7685" max="7685" width="11.7109375" style="1144" customWidth="1"/>
    <col min="7686" max="7686" width="9.140625" style="1144"/>
    <col min="7687" max="7687" width="2.85546875" style="1144" customWidth="1"/>
    <col min="7688" max="7688" width="18.5703125" style="1144" customWidth="1"/>
    <col min="7689" max="7689" width="14.42578125" style="1144" customWidth="1"/>
    <col min="7690" max="7690" width="13.7109375" style="1144" customWidth="1"/>
    <col min="7691" max="7691" width="10.140625" style="1144" customWidth="1"/>
    <col min="7692" max="7692" width="4.42578125" style="1144" customWidth="1"/>
    <col min="7693" max="7693" width="24" style="1144" customWidth="1"/>
    <col min="7694" max="7694" width="13.140625" style="1144" customWidth="1"/>
    <col min="7695" max="7695" width="13" style="1144" customWidth="1"/>
    <col min="7696" max="7696" width="10.42578125" style="1144" customWidth="1"/>
    <col min="7697" max="7932" width="9.140625" style="1144"/>
    <col min="7933" max="7933" width="5" style="1144" customWidth="1"/>
    <col min="7934" max="7934" width="17.7109375" style="1144" customWidth="1"/>
    <col min="7935" max="7935" width="13.85546875" style="1144" customWidth="1"/>
    <col min="7936" max="7936" width="13.140625" style="1144" customWidth="1"/>
    <col min="7937" max="7937" width="12.28515625" style="1144" customWidth="1"/>
    <col min="7938" max="7938" width="3" style="1144" customWidth="1"/>
    <col min="7939" max="7939" width="20.28515625" style="1144" customWidth="1"/>
    <col min="7940" max="7940" width="12.5703125" style="1144" customWidth="1"/>
    <col min="7941" max="7941" width="11.7109375" style="1144" customWidth="1"/>
    <col min="7942" max="7942" width="9.140625" style="1144"/>
    <col min="7943" max="7943" width="2.85546875" style="1144" customWidth="1"/>
    <col min="7944" max="7944" width="18.5703125" style="1144" customWidth="1"/>
    <col min="7945" max="7945" width="14.42578125" style="1144" customWidth="1"/>
    <col min="7946" max="7946" width="13.7109375" style="1144" customWidth="1"/>
    <col min="7947" max="7947" width="10.140625" style="1144" customWidth="1"/>
    <col min="7948" max="7948" width="4.42578125" style="1144" customWidth="1"/>
    <col min="7949" max="7949" width="24" style="1144" customWidth="1"/>
    <col min="7950" max="7950" width="13.140625" style="1144" customWidth="1"/>
    <col min="7951" max="7951" width="13" style="1144" customWidth="1"/>
    <col min="7952" max="7952" width="10.42578125" style="1144" customWidth="1"/>
    <col min="7953" max="8188" width="9.140625" style="1144"/>
    <col min="8189" max="8189" width="5" style="1144" customWidth="1"/>
    <col min="8190" max="8190" width="17.7109375" style="1144" customWidth="1"/>
    <col min="8191" max="8191" width="13.85546875" style="1144" customWidth="1"/>
    <col min="8192" max="8192" width="13.140625" style="1144" customWidth="1"/>
    <col min="8193" max="8193" width="12.28515625" style="1144" customWidth="1"/>
    <col min="8194" max="8194" width="3" style="1144" customWidth="1"/>
    <col min="8195" max="8195" width="20.28515625" style="1144" customWidth="1"/>
    <col min="8196" max="8196" width="12.5703125" style="1144" customWidth="1"/>
    <col min="8197" max="8197" width="11.7109375" style="1144" customWidth="1"/>
    <col min="8198" max="8198" width="9.140625" style="1144"/>
    <col min="8199" max="8199" width="2.85546875" style="1144" customWidth="1"/>
    <col min="8200" max="8200" width="18.5703125" style="1144" customWidth="1"/>
    <col min="8201" max="8201" width="14.42578125" style="1144" customWidth="1"/>
    <col min="8202" max="8202" width="13.7109375" style="1144" customWidth="1"/>
    <col min="8203" max="8203" width="10.140625" style="1144" customWidth="1"/>
    <col min="8204" max="8204" width="4.42578125" style="1144" customWidth="1"/>
    <col min="8205" max="8205" width="24" style="1144" customWidth="1"/>
    <col min="8206" max="8206" width="13.140625" style="1144" customWidth="1"/>
    <col min="8207" max="8207" width="13" style="1144" customWidth="1"/>
    <col min="8208" max="8208" width="10.42578125" style="1144" customWidth="1"/>
    <col min="8209" max="8444" width="9.140625" style="1144"/>
    <col min="8445" max="8445" width="5" style="1144" customWidth="1"/>
    <col min="8446" max="8446" width="17.7109375" style="1144" customWidth="1"/>
    <col min="8447" max="8447" width="13.85546875" style="1144" customWidth="1"/>
    <col min="8448" max="8448" width="13.140625" style="1144" customWidth="1"/>
    <col min="8449" max="8449" width="12.28515625" style="1144" customWidth="1"/>
    <col min="8450" max="8450" width="3" style="1144" customWidth="1"/>
    <col min="8451" max="8451" width="20.28515625" style="1144" customWidth="1"/>
    <col min="8452" max="8452" width="12.5703125" style="1144" customWidth="1"/>
    <col min="8453" max="8453" width="11.7109375" style="1144" customWidth="1"/>
    <col min="8454" max="8454" width="9.140625" style="1144"/>
    <col min="8455" max="8455" width="2.85546875" style="1144" customWidth="1"/>
    <col min="8456" max="8456" width="18.5703125" style="1144" customWidth="1"/>
    <col min="8457" max="8457" width="14.42578125" style="1144" customWidth="1"/>
    <col min="8458" max="8458" width="13.7109375" style="1144" customWidth="1"/>
    <col min="8459" max="8459" width="10.140625" style="1144" customWidth="1"/>
    <col min="8460" max="8460" width="4.42578125" style="1144" customWidth="1"/>
    <col min="8461" max="8461" width="24" style="1144" customWidth="1"/>
    <col min="8462" max="8462" width="13.140625" style="1144" customWidth="1"/>
    <col min="8463" max="8463" width="13" style="1144" customWidth="1"/>
    <col min="8464" max="8464" width="10.42578125" style="1144" customWidth="1"/>
    <col min="8465" max="8700" width="9.140625" style="1144"/>
    <col min="8701" max="8701" width="5" style="1144" customWidth="1"/>
    <col min="8702" max="8702" width="17.7109375" style="1144" customWidth="1"/>
    <col min="8703" max="8703" width="13.85546875" style="1144" customWidth="1"/>
    <col min="8704" max="8704" width="13.140625" style="1144" customWidth="1"/>
    <col min="8705" max="8705" width="12.28515625" style="1144" customWidth="1"/>
    <col min="8706" max="8706" width="3" style="1144" customWidth="1"/>
    <col min="8707" max="8707" width="20.28515625" style="1144" customWidth="1"/>
    <col min="8708" max="8708" width="12.5703125" style="1144" customWidth="1"/>
    <col min="8709" max="8709" width="11.7109375" style="1144" customWidth="1"/>
    <col min="8710" max="8710" width="9.140625" style="1144"/>
    <col min="8711" max="8711" width="2.85546875" style="1144" customWidth="1"/>
    <col min="8712" max="8712" width="18.5703125" style="1144" customWidth="1"/>
    <col min="8713" max="8713" width="14.42578125" style="1144" customWidth="1"/>
    <col min="8714" max="8714" width="13.7109375" style="1144" customWidth="1"/>
    <col min="8715" max="8715" width="10.140625" style="1144" customWidth="1"/>
    <col min="8716" max="8716" width="4.42578125" style="1144" customWidth="1"/>
    <col min="8717" max="8717" width="24" style="1144" customWidth="1"/>
    <col min="8718" max="8718" width="13.140625" style="1144" customWidth="1"/>
    <col min="8719" max="8719" width="13" style="1144" customWidth="1"/>
    <col min="8720" max="8720" width="10.42578125" style="1144" customWidth="1"/>
    <col min="8721" max="8956" width="9.140625" style="1144"/>
    <col min="8957" max="8957" width="5" style="1144" customWidth="1"/>
    <col min="8958" max="8958" width="17.7109375" style="1144" customWidth="1"/>
    <col min="8959" max="8959" width="13.85546875" style="1144" customWidth="1"/>
    <col min="8960" max="8960" width="13.140625" style="1144" customWidth="1"/>
    <col min="8961" max="8961" width="12.28515625" style="1144" customWidth="1"/>
    <col min="8962" max="8962" width="3" style="1144" customWidth="1"/>
    <col min="8963" max="8963" width="20.28515625" style="1144" customWidth="1"/>
    <col min="8964" max="8964" width="12.5703125" style="1144" customWidth="1"/>
    <col min="8965" max="8965" width="11.7109375" style="1144" customWidth="1"/>
    <col min="8966" max="8966" width="9.140625" style="1144"/>
    <col min="8967" max="8967" width="2.85546875" style="1144" customWidth="1"/>
    <col min="8968" max="8968" width="18.5703125" style="1144" customWidth="1"/>
    <col min="8969" max="8969" width="14.42578125" style="1144" customWidth="1"/>
    <col min="8970" max="8970" width="13.7109375" style="1144" customWidth="1"/>
    <col min="8971" max="8971" width="10.140625" style="1144" customWidth="1"/>
    <col min="8972" max="8972" width="4.42578125" style="1144" customWidth="1"/>
    <col min="8973" max="8973" width="24" style="1144" customWidth="1"/>
    <col min="8974" max="8974" width="13.140625" style="1144" customWidth="1"/>
    <col min="8975" max="8975" width="13" style="1144" customWidth="1"/>
    <col min="8976" max="8976" width="10.42578125" style="1144" customWidth="1"/>
    <col min="8977" max="9212" width="9.140625" style="1144"/>
    <col min="9213" max="9213" width="5" style="1144" customWidth="1"/>
    <col min="9214" max="9214" width="17.7109375" style="1144" customWidth="1"/>
    <col min="9215" max="9215" width="13.85546875" style="1144" customWidth="1"/>
    <col min="9216" max="9216" width="13.140625" style="1144" customWidth="1"/>
    <col min="9217" max="9217" width="12.28515625" style="1144" customWidth="1"/>
    <col min="9218" max="9218" width="3" style="1144" customWidth="1"/>
    <col min="9219" max="9219" width="20.28515625" style="1144" customWidth="1"/>
    <col min="9220" max="9220" width="12.5703125" style="1144" customWidth="1"/>
    <col min="9221" max="9221" width="11.7109375" style="1144" customWidth="1"/>
    <col min="9222" max="9222" width="9.140625" style="1144"/>
    <col min="9223" max="9223" width="2.85546875" style="1144" customWidth="1"/>
    <col min="9224" max="9224" width="18.5703125" style="1144" customWidth="1"/>
    <col min="9225" max="9225" width="14.42578125" style="1144" customWidth="1"/>
    <col min="9226" max="9226" width="13.7109375" style="1144" customWidth="1"/>
    <col min="9227" max="9227" width="10.140625" style="1144" customWidth="1"/>
    <col min="9228" max="9228" width="4.42578125" style="1144" customWidth="1"/>
    <col min="9229" max="9229" width="24" style="1144" customWidth="1"/>
    <col min="9230" max="9230" width="13.140625" style="1144" customWidth="1"/>
    <col min="9231" max="9231" width="13" style="1144" customWidth="1"/>
    <col min="9232" max="9232" width="10.42578125" style="1144" customWidth="1"/>
    <col min="9233" max="9468" width="9.140625" style="1144"/>
    <col min="9469" max="9469" width="5" style="1144" customWidth="1"/>
    <col min="9470" max="9470" width="17.7109375" style="1144" customWidth="1"/>
    <col min="9471" max="9471" width="13.85546875" style="1144" customWidth="1"/>
    <col min="9472" max="9472" width="13.140625" style="1144" customWidth="1"/>
    <col min="9473" max="9473" width="12.28515625" style="1144" customWidth="1"/>
    <col min="9474" max="9474" width="3" style="1144" customWidth="1"/>
    <col min="9475" max="9475" width="20.28515625" style="1144" customWidth="1"/>
    <col min="9476" max="9476" width="12.5703125" style="1144" customWidth="1"/>
    <col min="9477" max="9477" width="11.7109375" style="1144" customWidth="1"/>
    <col min="9478" max="9478" width="9.140625" style="1144"/>
    <col min="9479" max="9479" width="2.85546875" style="1144" customWidth="1"/>
    <col min="9480" max="9480" width="18.5703125" style="1144" customWidth="1"/>
    <col min="9481" max="9481" width="14.42578125" style="1144" customWidth="1"/>
    <col min="9482" max="9482" width="13.7109375" style="1144" customWidth="1"/>
    <col min="9483" max="9483" width="10.140625" style="1144" customWidth="1"/>
    <col min="9484" max="9484" width="4.42578125" style="1144" customWidth="1"/>
    <col min="9485" max="9485" width="24" style="1144" customWidth="1"/>
    <col min="9486" max="9486" width="13.140625" style="1144" customWidth="1"/>
    <col min="9487" max="9487" width="13" style="1144" customWidth="1"/>
    <col min="9488" max="9488" width="10.42578125" style="1144" customWidth="1"/>
    <col min="9489" max="9724" width="9.140625" style="1144"/>
    <col min="9725" max="9725" width="5" style="1144" customWidth="1"/>
    <col min="9726" max="9726" width="17.7109375" style="1144" customWidth="1"/>
    <col min="9727" max="9727" width="13.85546875" style="1144" customWidth="1"/>
    <col min="9728" max="9728" width="13.140625" style="1144" customWidth="1"/>
    <col min="9729" max="9729" width="12.28515625" style="1144" customWidth="1"/>
    <col min="9730" max="9730" width="3" style="1144" customWidth="1"/>
    <col min="9731" max="9731" width="20.28515625" style="1144" customWidth="1"/>
    <col min="9732" max="9732" width="12.5703125" style="1144" customWidth="1"/>
    <col min="9733" max="9733" width="11.7109375" style="1144" customWidth="1"/>
    <col min="9734" max="9734" width="9.140625" style="1144"/>
    <col min="9735" max="9735" width="2.85546875" style="1144" customWidth="1"/>
    <col min="9736" max="9736" width="18.5703125" style="1144" customWidth="1"/>
    <col min="9737" max="9737" width="14.42578125" style="1144" customWidth="1"/>
    <col min="9738" max="9738" width="13.7109375" style="1144" customWidth="1"/>
    <col min="9739" max="9739" width="10.140625" style="1144" customWidth="1"/>
    <col min="9740" max="9740" width="4.42578125" style="1144" customWidth="1"/>
    <col min="9741" max="9741" width="24" style="1144" customWidth="1"/>
    <col min="9742" max="9742" width="13.140625" style="1144" customWidth="1"/>
    <col min="9743" max="9743" width="13" style="1144" customWidth="1"/>
    <col min="9744" max="9744" width="10.42578125" style="1144" customWidth="1"/>
    <col min="9745" max="9980" width="9.140625" style="1144"/>
    <col min="9981" max="9981" width="5" style="1144" customWidth="1"/>
    <col min="9982" max="9982" width="17.7109375" style="1144" customWidth="1"/>
    <col min="9983" max="9983" width="13.85546875" style="1144" customWidth="1"/>
    <col min="9984" max="9984" width="13.140625" style="1144" customWidth="1"/>
    <col min="9985" max="9985" width="12.28515625" style="1144" customWidth="1"/>
    <col min="9986" max="9986" width="3" style="1144" customWidth="1"/>
    <col min="9987" max="9987" width="20.28515625" style="1144" customWidth="1"/>
    <col min="9988" max="9988" width="12.5703125" style="1144" customWidth="1"/>
    <col min="9989" max="9989" width="11.7109375" style="1144" customWidth="1"/>
    <col min="9990" max="9990" width="9.140625" style="1144"/>
    <col min="9991" max="9991" width="2.85546875" style="1144" customWidth="1"/>
    <col min="9992" max="9992" width="18.5703125" style="1144" customWidth="1"/>
    <col min="9993" max="9993" width="14.42578125" style="1144" customWidth="1"/>
    <col min="9994" max="9994" width="13.7109375" style="1144" customWidth="1"/>
    <col min="9995" max="9995" width="10.140625" style="1144" customWidth="1"/>
    <col min="9996" max="9996" width="4.42578125" style="1144" customWidth="1"/>
    <col min="9997" max="9997" width="24" style="1144" customWidth="1"/>
    <col min="9998" max="9998" width="13.140625" style="1144" customWidth="1"/>
    <col min="9999" max="9999" width="13" style="1144" customWidth="1"/>
    <col min="10000" max="10000" width="10.42578125" style="1144" customWidth="1"/>
    <col min="10001" max="10236" width="9.140625" style="1144"/>
    <col min="10237" max="10237" width="5" style="1144" customWidth="1"/>
    <col min="10238" max="10238" width="17.7109375" style="1144" customWidth="1"/>
    <col min="10239" max="10239" width="13.85546875" style="1144" customWidth="1"/>
    <col min="10240" max="10240" width="13.140625" style="1144" customWidth="1"/>
    <col min="10241" max="10241" width="12.28515625" style="1144" customWidth="1"/>
    <col min="10242" max="10242" width="3" style="1144" customWidth="1"/>
    <col min="10243" max="10243" width="20.28515625" style="1144" customWidth="1"/>
    <col min="10244" max="10244" width="12.5703125" style="1144" customWidth="1"/>
    <col min="10245" max="10245" width="11.7109375" style="1144" customWidth="1"/>
    <col min="10246" max="10246" width="9.140625" style="1144"/>
    <col min="10247" max="10247" width="2.85546875" style="1144" customWidth="1"/>
    <col min="10248" max="10248" width="18.5703125" style="1144" customWidth="1"/>
    <col min="10249" max="10249" width="14.42578125" style="1144" customWidth="1"/>
    <col min="10250" max="10250" width="13.7109375" style="1144" customWidth="1"/>
    <col min="10251" max="10251" width="10.140625" style="1144" customWidth="1"/>
    <col min="10252" max="10252" width="4.42578125" style="1144" customWidth="1"/>
    <col min="10253" max="10253" width="24" style="1144" customWidth="1"/>
    <col min="10254" max="10254" width="13.140625" style="1144" customWidth="1"/>
    <col min="10255" max="10255" width="13" style="1144" customWidth="1"/>
    <col min="10256" max="10256" width="10.42578125" style="1144" customWidth="1"/>
    <col min="10257" max="10492" width="9.140625" style="1144"/>
    <col min="10493" max="10493" width="5" style="1144" customWidth="1"/>
    <col min="10494" max="10494" width="17.7109375" style="1144" customWidth="1"/>
    <col min="10495" max="10495" width="13.85546875" style="1144" customWidth="1"/>
    <col min="10496" max="10496" width="13.140625" style="1144" customWidth="1"/>
    <col min="10497" max="10497" width="12.28515625" style="1144" customWidth="1"/>
    <col min="10498" max="10498" width="3" style="1144" customWidth="1"/>
    <col min="10499" max="10499" width="20.28515625" style="1144" customWidth="1"/>
    <col min="10500" max="10500" width="12.5703125" style="1144" customWidth="1"/>
    <col min="10501" max="10501" width="11.7109375" style="1144" customWidth="1"/>
    <col min="10502" max="10502" width="9.140625" style="1144"/>
    <col min="10503" max="10503" width="2.85546875" style="1144" customWidth="1"/>
    <col min="10504" max="10504" width="18.5703125" style="1144" customWidth="1"/>
    <col min="10505" max="10505" width="14.42578125" style="1144" customWidth="1"/>
    <col min="10506" max="10506" width="13.7109375" style="1144" customWidth="1"/>
    <col min="10507" max="10507" width="10.140625" style="1144" customWidth="1"/>
    <col min="10508" max="10508" width="4.42578125" style="1144" customWidth="1"/>
    <col min="10509" max="10509" width="24" style="1144" customWidth="1"/>
    <col min="10510" max="10510" width="13.140625" style="1144" customWidth="1"/>
    <col min="10511" max="10511" width="13" style="1144" customWidth="1"/>
    <col min="10512" max="10512" width="10.42578125" style="1144" customWidth="1"/>
    <col min="10513" max="10748" width="9.140625" style="1144"/>
    <col min="10749" max="10749" width="5" style="1144" customWidth="1"/>
    <col min="10750" max="10750" width="17.7109375" style="1144" customWidth="1"/>
    <col min="10751" max="10751" width="13.85546875" style="1144" customWidth="1"/>
    <col min="10752" max="10752" width="13.140625" style="1144" customWidth="1"/>
    <col min="10753" max="10753" width="12.28515625" style="1144" customWidth="1"/>
    <col min="10754" max="10754" width="3" style="1144" customWidth="1"/>
    <col min="10755" max="10755" width="20.28515625" style="1144" customWidth="1"/>
    <col min="10756" max="10756" width="12.5703125" style="1144" customWidth="1"/>
    <col min="10757" max="10757" width="11.7109375" style="1144" customWidth="1"/>
    <col min="10758" max="10758" width="9.140625" style="1144"/>
    <col min="10759" max="10759" width="2.85546875" style="1144" customWidth="1"/>
    <col min="10760" max="10760" width="18.5703125" style="1144" customWidth="1"/>
    <col min="10761" max="10761" width="14.42578125" style="1144" customWidth="1"/>
    <col min="10762" max="10762" width="13.7109375" style="1144" customWidth="1"/>
    <col min="10763" max="10763" width="10.140625" style="1144" customWidth="1"/>
    <col min="10764" max="10764" width="4.42578125" style="1144" customWidth="1"/>
    <col min="10765" max="10765" width="24" style="1144" customWidth="1"/>
    <col min="10766" max="10766" width="13.140625" style="1144" customWidth="1"/>
    <col min="10767" max="10767" width="13" style="1144" customWidth="1"/>
    <col min="10768" max="10768" width="10.42578125" style="1144" customWidth="1"/>
    <col min="10769" max="11004" width="9.140625" style="1144"/>
    <col min="11005" max="11005" width="5" style="1144" customWidth="1"/>
    <col min="11006" max="11006" width="17.7109375" style="1144" customWidth="1"/>
    <col min="11007" max="11007" width="13.85546875" style="1144" customWidth="1"/>
    <col min="11008" max="11008" width="13.140625" style="1144" customWidth="1"/>
    <col min="11009" max="11009" width="12.28515625" style="1144" customWidth="1"/>
    <col min="11010" max="11010" width="3" style="1144" customWidth="1"/>
    <col min="11011" max="11011" width="20.28515625" style="1144" customWidth="1"/>
    <col min="11012" max="11012" width="12.5703125" style="1144" customWidth="1"/>
    <col min="11013" max="11013" width="11.7109375" style="1144" customWidth="1"/>
    <col min="11014" max="11014" width="9.140625" style="1144"/>
    <col min="11015" max="11015" width="2.85546875" style="1144" customWidth="1"/>
    <col min="11016" max="11016" width="18.5703125" style="1144" customWidth="1"/>
    <col min="11017" max="11017" width="14.42578125" style="1144" customWidth="1"/>
    <col min="11018" max="11018" width="13.7109375" style="1144" customWidth="1"/>
    <col min="11019" max="11019" width="10.140625" style="1144" customWidth="1"/>
    <col min="11020" max="11020" width="4.42578125" style="1144" customWidth="1"/>
    <col min="11021" max="11021" width="24" style="1144" customWidth="1"/>
    <col min="11022" max="11022" width="13.140625" style="1144" customWidth="1"/>
    <col min="11023" max="11023" width="13" style="1144" customWidth="1"/>
    <col min="11024" max="11024" width="10.42578125" style="1144" customWidth="1"/>
    <col min="11025" max="11260" width="9.140625" style="1144"/>
    <col min="11261" max="11261" width="5" style="1144" customWidth="1"/>
    <col min="11262" max="11262" width="17.7109375" style="1144" customWidth="1"/>
    <col min="11263" max="11263" width="13.85546875" style="1144" customWidth="1"/>
    <col min="11264" max="11264" width="13.140625" style="1144" customWidth="1"/>
    <col min="11265" max="11265" width="12.28515625" style="1144" customWidth="1"/>
    <col min="11266" max="11266" width="3" style="1144" customWidth="1"/>
    <col min="11267" max="11267" width="20.28515625" style="1144" customWidth="1"/>
    <col min="11268" max="11268" width="12.5703125" style="1144" customWidth="1"/>
    <col min="11269" max="11269" width="11.7109375" style="1144" customWidth="1"/>
    <col min="11270" max="11270" width="9.140625" style="1144"/>
    <col min="11271" max="11271" width="2.85546875" style="1144" customWidth="1"/>
    <col min="11272" max="11272" width="18.5703125" style="1144" customWidth="1"/>
    <col min="11273" max="11273" width="14.42578125" style="1144" customWidth="1"/>
    <col min="11274" max="11274" width="13.7109375" style="1144" customWidth="1"/>
    <col min="11275" max="11275" width="10.140625" style="1144" customWidth="1"/>
    <col min="11276" max="11276" width="4.42578125" style="1144" customWidth="1"/>
    <col min="11277" max="11277" width="24" style="1144" customWidth="1"/>
    <col min="11278" max="11278" width="13.140625" style="1144" customWidth="1"/>
    <col min="11279" max="11279" width="13" style="1144" customWidth="1"/>
    <col min="11280" max="11280" width="10.42578125" style="1144" customWidth="1"/>
    <col min="11281" max="11516" width="9.140625" style="1144"/>
    <col min="11517" max="11517" width="5" style="1144" customWidth="1"/>
    <col min="11518" max="11518" width="17.7109375" style="1144" customWidth="1"/>
    <col min="11519" max="11519" width="13.85546875" style="1144" customWidth="1"/>
    <col min="11520" max="11520" width="13.140625" style="1144" customWidth="1"/>
    <col min="11521" max="11521" width="12.28515625" style="1144" customWidth="1"/>
    <col min="11522" max="11522" width="3" style="1144" customWidth="1"/>
    <col min="11523" max="11523" width="20.28515625" style="1144" customWidth="1"/>
    <col min="11524" max="11524" width="12.5703125" style="1144" customWidth="1"/>
    <col min="11525" max="11525" width="11.7109375" style="1144" customWidth="1"/>
    <col min="11526" max="11526" width="9.140625" style="1144"/>
    <col min="11527" max="11527" width="2.85546875" style="1144" customWidth="1"/>
    <col min="11528" max="11528" width="18.5703125" style="1144" customWidth="1"/>
    <col min="11529" max="11529" width="14.42578125" style="1144" customWidth="1"/>
    <col min="11530" max="11530" width="13.7109375" style="1144" customWidth="1"/>
    <col min="11531" max="11531" width="10.140625" style="1144" customWidth="1"/>
    <col min="11532" max="11532" width="4.42578125" style="1144" customWidth="1"/>
    <col min="11533" max="11533" width="24" style="1144" customWidth="1"/>
    <col min="11534" max="11534" width="13.140625" style="1144" customWidth="1"/>
    <col min="11535" max="11535" width="13" style="1144" customWidth="1"/>
    <col min="11536" max="11536" width="10.42578125" style="1144" customWidth="1"/>
    <col min="11537" max="11772" width="9.140625" style="1144"/>
    <col min="11773" max="11773" width="5" style="1144" customWidth="1"/>
    <col min="11774" max="11774" width="17.7109375" style="1144" customWidth="1"/>
    <col min="11775" max="11775" width="13.85546875" style="1144" customWidth="1"/>
    <col min="11776" max="11776" width="13.140625" style="1144" customWidth="1"/>
    <col min="11777" max="11777" width="12.28515625" style="1144" customWidth="1"/>
    <col min="11778" max="11778" width="3" style="1144" customWidth="1"/>
    <col min="11779" max="11779" width="20.28515625" style="1144" customWidth="1"/>
    <col min="11780" max="11780" width="12.5703125" style="1144" customWidth="1"/>
    <col min="11781" max="11781" width="11.7109375" style="1144" customWidth="1"/>
    <col min="11782" max="11782" width="9.140625" style="1144"/>
    <col min="11783" max="11783" width="2.85546875" style="1144" customWidth="1"/>
    <col min="11784" max="11784" width="18.5703125" style="1144" customWidth="1"/>
    <col min="11785" max="11785" width="14.42578125" style="1144" customWidth="1"/>
    <col min="11786" max="11786" width="13.7109375" style="1144" customWidth="1"/>
    <col min="11787" max="11787" width="10.140625" style="1144" customWidth="1"/>
    <col min="11788" max="11788" width="4.42578125" style="1144" customWidth="1"/>
    <col min="11789" max="11789" width="24" style="1144" customWidth="1"/>
    <col min="11790" max="11790" width="13.140625" style="1144" customWidth="1"/>
    <col min="11791" max="11791" width="13" style="1144" customWidth="1"/>
    <col min="11792" max="11792" width="10.42578125" style="1144" customWidth="1"/>
    <col min="11793" max="12028" width="9.140625" style="1144"/>
    <col min="12029" max="12029" width="5" style="1144" customWidth="1"/>
    <col min="12030" max="12030" width="17.7109375" style="1144" customWidth="1"/>
    <col min="12031" max="12031" width="13.85546875" style="1144" customWidth="1"/>
    <col min="12032" max="12032" width="13.140625" style="1144" customWidth="1"/>
    <col min="12033" max="12033" width="12.28515625" style="1144" customWidth="1"/>
    <col min="12034" max="12034" width="3" style="1144" customWidth="1"/>
    <col min="12035" max="12035" width="20.28515625" style="1144" customWidth="1"/>
    <col min="12036" max="12036" width="12.5703125" style="1144" customWidth="1"/>
    <col min="12037" max="12037" width="11.7109375" style="1144" customWidth="1"/>
    <col min="12038" max="12038" width="9.140625" style="1144"/>
    <col min="12039" max="12039" width="2.85546875" style="1144" customWidth="1"/>
    <col min="12040" max="12040" width="18.5703125" style="1144" customWidth="1"/>
    <col min="12041" max="12041" width="14.42578125" style="1144" customWidth="1"/>
    <col min="12042" max="12042" width="13.7109375" style="1144" customWidth="1"/>
    <col min="12043" max="12043" width="10.140625" style="1144" customWidth="1"/>
    <col min="12044" max="12044" width="4.42578125" style="1144" customWidth="1"/>
    <col min="12045" max="12045" width="24" style="1144" customWidth="1"/>
    <col min="12046" max="12046" width="13.140625" style="1144" customWidth="1"/>
    <col min="12047" max="12047" width="13" style="1144" customWidth="1"/>
    <col min="12048" max="12048" width="10.42578125" style="1144" customWidth="1"/>
    <col min="12049" max="12284" width="9.140625" style="1144"/>
    <col min="12285" max="12285" width="5" style="1144" customWidth="1"/>
    <col min="12286" max="12286" width="17.7109375" style="1144" customWidth="1"/>
    <col min="12287" max="12287" width="13.85546875" style="1144" customWidth="1"/>
    <col min="12288" max="12288" width="13.140625" style="1144" customWidth="1"/>
    <col min="12289" max="12289" width="12.28515625" style="1144" customWidth="1"/>
    <col min="12290" max="12290" width="3" style="1144" customWidth="1"/>
    <col min="12291" max="12291" width="20.28515625" style="1144" customWidth="1"/>
    <col min="12292" max="12292" width="12.5703125" style="1144" customWidth="1"/>
    <col min="12293" max="12293" width="11.7109375" style="1144" customWidth="1"/>
    <col min="12294" max="12294" width="9.140625" style="1144"/>
    <col min="12295" max="12295" width="2.85546875" style="1144" customWidth="1"/>
    <col min="12296" max="12296" width="18.5703125" style="1144" customWidth="1"/>
    <col min="12297" max="12297" width="14.42578125" style="1144" customWidth="1"/>
    <col min="12298" max="12298" width="13.7109375" style="1144" customWidth="1"/>
    <col min="12299" max="12299" width="10.140625" style="1144" customWidth="1"/>
    <col min="12300" max="12300" width="4.42578125" style="1144" customWidth="1"/>
    <col min="12301" max="12301" width="24" style="1144" customWidth="1"/>
    <col min="12302" max="12302" width="13.140625" style="1144" customWidth="1"/>
    <col min="12303" max="12303" width="13" style="1144" customWidth="1"/>
    <col min="12304" max="12304" width="10.42578125" style="1144" customWidth="1"/>
    <col min="12305" max="12540" width="9.140625" style="1144"/>
    <col min="12541" max="12541" width="5" style="1144" customWidth="1"/>
    <col min="12542" max="12542" width="17.7109375" style="1144" customWidth="1"/>
    <col min="12543" max="12543" width="13.85546875" style="1144" customWidth="1"/>
    <col min="12544" max="12544" width="13.140625" style="1144" customWidth="1"/>
    <col min="12545" max="12545" width="12.28515625" style="1144" customWidth="1"/>
    <col min="12546" max="12546" width="3" style="1144" customWidth="1"/>
    <col min="12547" max="12547" width="20.28515625" style="1144" customWidth="1"/>
    <col min="12548" max="12548" width="12.5703125" style="1144" customWidth="1"/>
    <col min="12549" max="12549" width="11.7109375" style="1144" customWidth="1"/>
    <col min="12550" max="12550" width="9.140625" style="1144"/>
    <col min="12551" max="12551" width="2.85546875" style="1144" customWidth="1"/>
    <col min="12552" max="12552" width="18.5703125" style="1144" customWidth="1"/>
    <col min="12553" max="12553" width="14.42578125" style="1144" customWidth="1"/>
    <col min="12554" max="12554" width="13.7109375" style="1144" customWidth="1"/>
    <col min="12555" max="12555" width="10.140625" style="1144" customWidth="1"/>
    <col min="12556" max="12556" width="4.42578125" style="1144" customWidth="1"/>
    <col min="12557" max="12557" width="24" style="1144" customWidth="1"/>
    <col min="12558" max="12558" width="13.140625" style="1144" customWidth="1"/>
    <col min="12559" max="12559" width="13" style="1144" customWidth="1"/>
    <col min="12560" max="12560" width="10.42578125" style="1144" customWidth="1"/>
    <col min="12561" max="12796" width="9.140625" style="1144"/>
    <col min="12797" max="12797" width="5" style="1144" customWidth="1"/>
    <col min="12798" max="12798" width="17.7109375" style="1144" customWidth="1"/>
    <col min="12799" max="12799" width="13.85546875" style="1144" customWidth="1"/>
    <col min="12800" max="12800" width="13.140625" style="1144" customWidth="1"/>
    <col min="12801" max="12801" width="12.28515625" style="1144" customWidth="1"/>
    <col min="12802" max="12802" width="3" style="1144" customWidth="1"/>
    <col min="12803" max="12803" width="20.28515625" style="1144" customWidth="1"/>
    <col min="12804" max="12804" width="12.5703125" style="1144" customWidth="1"/>
    <col min="12805" max="12805" width="11.7109375" style="1144" customWidth="1"/>
    <col min="12806" max="12806" width="9.140625" style="1144"/>
    <col min="12807" max="12807" width="2.85546875" style="1144" customWidth="1"/>
    <col min="12808" max="12808" width="18.5703125" style="1144" customWidth="1"/>
    <col min="12809" max="12809" width="14.42578125" style="1144" customWidth="1"/>
    <col min="12810" max="12810" width="13.7109375" style="1144" customWidth="1"/>
    <col min="12811" max="12811" width="10.140625" style="1144" customWidth="1"/>
    <col min="12812" max="12812" width="4.42578125" style="1144" customWidth="1"/>
    <col min="12813" max="12813" width="24" style="1144" customWidth="1"/>
    <col min="12814" max="12814" width="13.140625" style="1144" customWidth="1"/>
    <col min="12815" max="12815" width="13" style="1144" customWidth="1"/>
    <col min="12816" max="12816" width="10.42578125" style="1144" customWidth="1"/>
    <col min="12817" max="13052" width="9.140625" style="1144"/>
    <col min="13053" max="13053" width="5" style="1144" customWidth="1"/>
    <col min="13054" max="13054" width="17.7109375" style="1144" customWidth="1"/>
    <col min="13055" max="13055" width="13.85546875" style="1144" customWidth="1"/>
    <col min="13056" max="13056" width="13.140625" style="1144" customWidth="1"/>
    <col min="13057" max="13057" width="12.28515625" style="1144" customWidth="1"/>
    <col min="13058" max="13058" width="3" style="1144" customWidth="1"/>
    <col min="13059" max="13059" width="20.28515625" style="1144" customWidth="1"/>
    <col min="13060" max="13060" width="12.5703125" style="1144" customWidth="1"/>
    <col min="13061" max="13061" width="11.7109375" style="1144" customWidth="1"/>
    <col min="13062" max="13062" width="9.140625" style="1144"/>
    <col min="13063" max="13063" width="2.85546875" style="1144" customWidth="1"/>
    <col min="13064" max="13064" width="18.5703125" style="1144" customWidth="1"/>
    <col min="13065" max="13065" width="14.42578125" style="1144" customWidth="1"/>
    <col min="13066" max="13066" width="13.7109375" style="1144" customWidth="1"/>
    <col min="13067" max="13067" width="10.140625" style="1144" customWidth="1"/>
    <col min="13068" max="13068" width="4.42578125" style="1144" customWidth="1"/>
    <col min="13069" max="13069" width="24" style="1144" customWidth="1"/>
    <col min="13070" max="13070" width="13.140625" style="1144" customWidth="1"/>
    <col min="13071" max="13071" width="13" style="1144" customWidth="1"/>
    <col min="13072" max="13072" width="10.42578125" style="1144" customWidth="1"/>
    <col min="13073" max="13308" width="9.140625" style="1144"/>
    <col min="13309" max="13309" width="5" style="1144" customWidth="1"/>
    <col min="13310" max="13310" width="17.7109375" style="1144" customWidth="1"/>
    <col min="13311" max="13311" width="13.85546875" style="1144" customWidth="1"/>
    <col min="13312" max="13312" width="13.140625" style="1144" customWidth="1"/>
    <col min="13313" max="13313" width="12.28515625" style="1144" customWidth="1"/>
    <col min="13314" max="13314" width="3" style="1144" customWidth="1"/>
    <col min="13315" max="13315" width="20.28515625" style="1144" customWidth="1"/>
    <col min="13316" max="13316" width="12.5703125" style="1144" customWidth="1"/>
    <col min="13317" max="13317" width="11.7109375" style="1144" customWidth="1"/>
    <col min="13318" max="13318" width="9.140625" style="1144"/>
    <col min="13319" max="13319" width="2.85546875" style="1144" customWidth="1"/>
    <col min="13320" max="13320" width="18.5703125" style="1144" customWidth="1"/>
    <col min="13321" max="13321" width="14.42578125" style="1144" customWidth="1"/>
    <col min="13322" max="13322" width="13.7109375" style="1144" customWidth="1"/>
    <col min="13323" max="13323" width="10.140625" style="1144" customWidth="1"/>
    <col min="13324" max="13324" width="4.42578125" style="1144" customWidth="1"/>
    <col min="13325" max="13325" width="24" style="1144" customWidth="1"/>
    <col min="13326" max="13326" width="13.140625" style="1144" customWidth="1"/>
    <col min="13327" max="13327" width="13" style="1144" customWidth="1"/>
    <col min="13328" max="13328" width="10.42578125" style="1144" customWidth="1"/>
    <col min="13329" max="13564" width="9.140625" style="1144"/>
    <col min="13565" max="13565" width="5" style="1144" customWidth="1"/>
    <col min="13566" max="13566" width="17.7109375" style="1144" customWidth="1"/>
    <col min="13567" max="13567" width="13.85546875" style="1144" customWidth="1"/>
    <col min="13568" max="13568" width="13.140625" style="1144" customWidth="1"/>
    <col min="13569" max="13569" width="12.28515625" style="1144" customWidth="1"/>
    <col min="13570" max="13570" width="3" style="1144" customWidth="1"/>
    <col min="13571" max="13571" width="20.28515625" style="1144" customWidth="1"/>
    <col min="13572" max="13572" width="12.5703125" style="1144" customWidth="1"/>
    <col min="13573" max="13573" width="11.7109375" style="1144" customWidth="1"/>
    <col min="13574" max="13574" width="9.140625" style="1144"/>
    <col min="13575" max="13575" width="2.85546875" style="1144" customWidth="1"/>
    <col min="13576" max="13576" width="18.5703125" style="1144" customWidth="1"/>
    <col min="13577" max="13577" width="14.42578125" style="1144" customWidth="1"/>
    <col min="13578" max="13578" width="13.7109375" style="1144" customWidth="1"/>
    <col min="13579" max="13579" width="10.140625" style="1144" customWidth="1"/>
    <col min="13580" max="13580" width="4.42578125" style="1144" customWidth="1"/>
    <col min="13581" max="13581" width="24" style="1144" customWidth="1"/>
    <col min="13582" max="13582" width="13.140625" style="1144" customWidth="1"/>
    <col min="13583" max="13583" width="13" style="1144" customWidth="1"/>
    <col min="13584" max="13584" width="10.42578125" style="1144" customWidth="1"/>
    <col min="13585" max="13820" width="9.140625" style="1144"/>
    <col min="13821" max="13821" width="5" style="1144" customWidth="1"/>
    <col min="13822" max="13822" width="17.7109375" style="1144" customWidth="1"/>
    <col min="13823" max="13823" width="13.85546875" style="1144" customWidth="1"/>
    <col min="13824" max="13824" width="13.140625" style="1144" customWidth="1"/>
    <col min="13825" max="13825" width="12.28515625" style="1144" customWidth="1"/>
    <col min="13826" max="13826" width="3" style="1144" customWidth="1"/>
    <col min="13827" max="13827" width="20.28515625" style="1144" customWidth="1"/>
    <col min="13828" max="13828" width="12.5703125" style="1144" customWidth="1"/>
    <col min="13829" max="13829" width="11.7109375" style="1144" customWidth="1"/>
    <col min="13830" max="13830" width="9.140625" style="1144"/>
    <col min="13831" max="13831" width="2.85546875" style="1144" customWidth="1"/>
    <col min="13832" max="13832" width="18.5703125" style="1144" customWidth="1"/>
    <col min="13833" max="13833" width="14.42578125" style="1144" customWidth="1"/>
    <col min="13834" max="13834" width="13.7109375" style="1144" customWidth="1"/>
    <col min="13835" max="13835" width="10.140625" style="1144" customWidth="1"/>
    <col min="13836" max="13836" width="4.42578125" style="1144" customWidth="1"/>
    <col min="13837" max="13837" width="24" style="1144" customWidth="1"/>
    <col min="13838" max="13838" width="13.140625" style="1144" customWidth="1"/>
    <col min="13839" max="13839" width="13" style="1144" customWidth="1"/>
    <col min="13840" max="13840" width="10.42578125" style="1144" customWidth="1"/>
    <col min="13841" max="14076" width="9.140625" style="1144"/>
    <col min="14077" max="14077" width="5" style="1144" customWidth="1"/>
    <col min="14078" max="14078" width="17.7109375" style="1144" customWidth="1"/>
    <col min="14079" max="14079" width="13.85546875" style="1144" customWidth="1"/>
    <col min="14080" max="14080" width="13.140625" style="1144" customWidth="1"/>
    <col min="14081" max="14081" width="12.28515625" style="1144" customWidth="1"/>
    <col min="14082" max="14082" width="3" style="1144" customWidth="1"/>
    <col min="14083" max="14083" width="20.28515625" style="1144" customWidth="1"/>
    <col min="14084" max="14084" width="12.5703125" style="1144" customWidth="1"/>
    <col min="14085" max="14085" width="11.7109375" style="1144" customWidth="1"/>
    <col min="14086" max="14086" width="9.140625" style="1144"/>
    <col min="14087" max="14087" width="2.85546875" style="1144" customWidth="1"/>
    <col min="14088" max="14088" width="18.5703125" style="1144" customWidth="1"/>
    <col min="14089" max="14089" width="14.42578125" style="1144" customWidth="1"/>
    <col min="14090" max="14090" width="13.7109375" style="1144" customWidth="1"/>
    <col min="14091" max="14091" width="10.140625" style="1144" customWidth="1"/>
    <col min="14092" max="14092" width="4.42578125" style="1144" customWidth="1"/>
    <col min="14093" max="14093" width="24" style="1144" customWidth="1"/>
    <col min="14094" max="14094" width="13.140625" style="1144" customWidth="1"/>
    <col min="14095" max="14095" width="13" style="1144" customWidth="1"/>
    <col min="14096" max="14096" width="10.42578125" style="1144" customWidth="1"/>
    <col min="14097" max="14332" width="9.140625" style="1144"/>
    <col min="14333" max="14333" width="5" style="1144" customWidth="1"/>
    <col min="14334" max="14334" width="17.7109375" style="1144" customWidth="1"/>
    <col min="14335" max="14335" width="13.85546875" style="1144" customWidth="1"/>
    <col min="14336" max="14336" width="13.140625" style="1144" customWidth="1"/>
    <col min="14337" max="14337" width="12.28515625" style="1144" customWidth="1"/>
    <col min="14338" max="14338" width="3" style="1144" customWidth="1"/>
    <col min="14339" max="14339" width="20.28515625" style="1144" customWidth="1"/>
    <col min="14340" max="14340" width="12.5703125" style="1144" customWidth="1"/>
    <col min="14341" max="14341" width="11.7109375" style="1144" customWidth="1"/>
    <col min="14342" max="14342" width="9.140625" style="1144"/>
    <col min="14343" max="14343" width="2.85546875" style="1144" customWidth="1"/>
    <col min="14344" max="14344" width="18.5703125" style="1144" customWidth="1"/>
    <col min="14345" max="14345" width="14.42578125" style="1144" customWidth="1"/>
    <col min="14346" max="14346" width="13.7109375" style="1144" customWidth="1"/>
    <col min="14347" max="14347" width="10.140625" style="1144" customWidth="1"/>
    <col min="14348" max="14348" width="4.42578125" style="1144" customWidth="1"/>
    <col min="14349" max="14349" width="24" style="1144" customWidth="1"/>
    <col min="14350" max="14350" width="13.140625" style="1144" customWidth="1"/>
    <col min="14351" max="14351" width="13" style="1144" customWidth="1"/>
    <col min="14352" max="14352" width="10.42578125" style="1144" customWidth="1"/>
    <col min="14353" max="14588" width="9.140625" style="1144"/>
    <col min="14589" max="14589" width="5" style="1144" customWidth="1"/>
    <col min="14590" max="14590" width="17.7109375" style="1144" customWidth="1"/>
    <col min="14591" max="14591" width="13.85546875" style="1144" customWidth="1"/>
    <col min="14592" max="14592" width="13.140625" style="1144" customWidth="1"/>
    <col min="14593" max="14593" width="12.28515625" style="1144" customWidth="1"/>
    <col min="14594" max="14594" width="3" style="1144" customWidth="1"/>
    <col min="14595" max="14595" width="20.28515625" style="1144" customWidth="1"/>
    <col min="14596" max="14596" width="12.5703125" style="1144" customWidth="1"/>
    <col min="14597" max="14597" width="11.7109375" style="1144" customWidth="1"/>
    <col min="14598" max="14598" width="9.140625" style="1144"/>
    <col min="14599" max="14599" width="2.85546875" style="1144" customWidth="1"/>
    <col min="14600" max="14600" width="18.5703125" style="1144" customWidth="1"/>
    <col min="14601" max="14601" width="14.42578125" style="1144" customWidth="1"/>
    <col min="14602" max="14602" width="13.7109375" style="1144" customWidth="1"/>
    <col min="14603" max="14603" width="10.140625" style="1144" customWidth="1"/>
    <col min="14604" max="14604" width="4.42578125" style="1144" customWidth="1"/>
    <col min="14605" max="14605" width="24" style="1144" customWidth="1"/>
    <col min="14606" max="14606" width="13.140625" style="1144" customWidth="1"/>
    <col min="14607" max="14607" width="13" style="1144" customWidth="1"/>
    <col min="14608" max="14608" width="10.42578125" style="1144" customWidth="1"/>
    <col min="14609" max="14844" width="9.140625" style="1144"/>
    <col min="14845" max="14845" width="5" style="1144" customWidth="1"/>
    <col min="14846" max="14846" width="17.7109375" style="1144" customWidth="1"/>
    <col min="14847" max="14847" width="13.85546875" style="1144" customWidth="1"/>
    <col min="14848" max="14848" width="13.140625" style="1144" customWidth="1"/>
    <col min="14849" max="14849" width="12.28515625" style="1144" customWidth="1"/>
    <col min="14850" max="14850" width="3" style="1144" customWidth="1"/>
    <col min="14851" max="14851" width="20.28515625" style="1144" customWidth="1"/>
    <col min="14852" max="14852" width="12.5703125" style="1144" customWidth="1"/>
    <col min="14853" max="14853" width="11.7109375" style="1144" customWidth="1"/>
    <col min="14854" max="14854" width="9.140625" style="1144"/>
    <col min="14855" max="14855" width="2.85546875" style="1144" customWidth="1"/>
    <col min="14856" max="14856" width="18.5703125" style="1144" customWidth="1"/>
    <col min="14857" max="14857" width="14.42578125" style="1144" customWidth="1"/>
    <col min="14858" max="14858" width="13.7109375" style="1144" customWidth="1"/>
    <col min="14859" max="14859" width="10.140625" style="1144" customWidth="1"/>
    <col min="14860" max="14860" width="4.42578125" style="1144" customWidth="1"/>
    <col min="14861" max="14861" width="24" style="1144" customWidth="1"/>
    <col min="14862" max="14862" width="13.140625" style="1144" customWidth="1"/>
    <col min="14863" max="14863" width="13" style="1144" customWidth="1"/>
    <col min="14864" max="14864" width="10.42578125" style="1144" customWidth="1"/>
    <col min="14865" max="15100" width="9.140625" style="1144"/>
    <col min="15101" max="15101" width="5" style="1144" customWidth="1"/>
    <col min="15102" max="15102" width="17.7109375" style="1144" customWidth="1"/>
    <col min="15103" max="15103" width="13.85546875" style="1144" customWidth="1"/>
    <col min="15104" max="15104" width="13.140625" style="1144" customWidth="1"/>
    <col min="15105" max="15105" width="12.28515625" style="1144" customWidth="1"/>
    <col min="15106" max="15106" width="3" style="1144" customWidth="1"/>
    <col min="15107" max="15107" width="20.28515625" style="1144" customWidth="1"/>
    <col min="15108" max="15108" width="12.5703125" style="1144" customWidth="1"/>
    <col min="15109" max="15109" width="11.7109375" style="1144" customWidth="1"/>
    <col min="15110" max="15110" width="9.140625" style="1144"/>
    <col min="15111" max="15111" width="2.85546875" style="1144" customWidth="1"/>
    <col min="15112" max="15112" width="18.5703125" style="1144" customWidth="1"/>
    <col min="15113" max="15113" width="14.42578125" style="1144" customWidth="1"/>
    <col min="15114" max="15114" width="13.7109375" style="1144" customWidth="1"/>
    <col min="15115" max="15115" width="10.140625" style="1144" customWidth="1"/>
    <col min="15116" max="15116" width="4.42578125" style="1144" customWidth="1"/>
    <col min="15117" max="15117" width="24" style="1144" customWidth="1"/>
    <col min="15118" max="15118" width="13.140625" style="1144" customWidth="1"/>
    <col min="15119" max="15119" width="13" style="1144" customWidth="1"/>
    <col min="15120" max="15120" width="10.42578125" style="1144" customWidth="1"/>
    <col min="15121" max="15356" width="9.140625" style="1144"/>
    <col min="15357" max="15357" width="5" style="1144" customWidth="1"/>
    <col min="15358" max="15358" width="17.7109375" style="1144" customWidth="1"/>
    <col min="15359" max="15359" width="13.85546875" style="1144" customWidth="1"/>
    <col min="15360" max="15360" width="13.140625" style="1144" customWidth="1"/>
    <col min="15361" max="15361" width="12.28515625" style="1144" customWidth="1"/>
    <col min="15362" max="15362" width="3" style="1144" customWidth="1"/>
    <col min="15363" max="15363" width="20.28515625" style="1144" customWidth="1"/>
    <col min="15364" max="15364" width="12.5703125" style="1144" customWidth="1"/>
    <col min="15365" max="15365" width="11.7109375" style="1144" customWidth="1"/>
    <col min="15366" max="15366" width="9.140625" style="1144"/>
    <col min="15367" max="15367" width="2.85546875" style="1144" customWidth="1"/>
    <col min="15368" max="15368" width="18.5703125" style="1144" customWidth="1"/>
    <col min="15369" max="15369" width="14.42578125" style="1144" customWidth="1"/>
    <col min="15370" max="15370" width="13.7109375" style="1144" customWidth="1"/>
    <col min="15371" max="15371" width="10.140625" style="1144" customWidth="1"/>
    <col min="15372" max="15372" width="4.42578125" style="1144" customWidth="1"/>
    <col min="15373" max="15373" width="24" style="1144" customWidth="1"/>
    <col min="15374" max="15374" width="13.140625" style="1144" customWidth="1"/>
    <col min="15375" max="15375" width="13" style="1144" customWidth="1"/>
    <col min="15376" max="15376" width="10.42578125" style="1144" customWidth="1"/>
    <col min="15377" max="15612" width="9.140625" style="1144"/>
    <col min="15613" max="15613" width="5" style="1144" customWidth="1"/>
    <col min="15614" max="15614" width="17.7109375" style="1144" customWidth="1"/>
    <col min="15615" max="15615" width="13.85546875" style="1144" customWidth="1"/>
    <col min="15616" max="15616" width="13.140625" style="1144" customWidth="1"/>
    <col min="15617" max="15617" width="12.28515625" style="1144" customWidth="1"/>
    <col min="15618" max="15618" width="3" style="1144" customWidth="1"/>
    <col min="15619" max="15619" width="20.28515625" style="1144" customWidth="1"/>
    <col min="15620" max="15620" width="12.5703125" style="1144" customWidth="1"/>
    <col min="15621" max="15621" width="11.7109375" style="1144" customWidth="1"/>
    <col min="15622" max="15622" width="9.140625" style="1144"/>
    <col min="15623" max="15623" width="2.85546875" style="1144" customWidth="1"/>
    <col min="15624" max="15624" width="18.5703125" style="1144" customWidth="1"/>
    <col min="15625" max="15625" width="14.42578125" style="1144" customWidth="1"/>
    <col min="15626" max="15626" width="13.7109375" style="1144" customWidth="1"/>
    <col min="15627" max="15627" width="10.140625" style="1144" customWidth="1"/>
    <col min="15628" max="15628" width="4.42578125" style="1144" customWidth="1"/>
    <col min="15629" max="15629" width="24" style="1144" customWidth="1"/>
    <col min="15630" max="15630" width="13.140625" style="1144" customWidth="1"/>
    <col min="15631" max="15631" width="13" style="1144" customWidth="1"/>
    <col min="15632" max="15632" width="10.42578125" style="1144" customWidth="1"/>
    <col min="15633" max="15868" width="9.140625" style="1144"/>
    <col min="15869" max="15869" width="5" style="1144" customWidth="1"/>
    <col min="15870" max="15870" width="17.7109375" style="1144" customWidth="1"/>
    <col min="15871" max="15871" width="13.85546875" style="1144" customWidth="1"/>
    <col min="15872" max="15872" width="13.140625" style="1144" customWidth="1"/>
    <col min="15873" max="15873" width="12.28515625" style="1144" customWidth="1"/>
    <col min="15874" max="15874" width="3" style="1144" customWidth="1"/>
    <col min="15875" max="15875" width="20.28515625" style="1144" customWidth="1"/>
    <col min="15876" max="15876" width="12.5703125" style="1144" customWidth="1"/>
    <col min="15877" max="15877" width="11.7109375" style="1144" customWidth="1"/>
    <col min="15878" max="15878" width="9.140625" style="1144"/>
    <col min="15879" max="15879" width="2.85546875" style="1144" customWidth="1"/>
    <col min="15880" max="15880" width="18.5703125" style="1144" customWidth="1"/>
    <col min="15881" max="15881" width="14.42578125" style="1144" customWidth="1"/>
    <col min="15882" max="15882" width="13.7109375" style="1144" customWidth="1"/>
    <col min="15883" max="15883" width="10.140625" style="1144" customWidth="1"/>
    <col min="15884" max="15884" width="4.42578125" style="1144" customWidth="1"/>
    <col min="15885" max="15885" width="24" style="1144" customWidth="1"/>
    <col min="15886" max="15886" width="13.140625" style="1144" customWidth="1"/>
    <col min="15887" max="15887" width="13" style="1144" customWidth="1"/>
    <col min="15888" max="15888" width="10.42578125" style="1144" customWidth="1"/>
    <col min="15889" max="16124" width="9.140625" style="1144"/>
    <col min="16125" max="16125" width="5" style="1144" customWidth="1"/>
    <col min="16126" max="16126" width="17.7109375" style="1144" customWidth="1"/>
    <col min="16127" max="16127" width="13.85546875" style="1144" customWidth="1"/>
    <col min="16128" max="16128" width="13.140625" style="1144" customWidth="1"/>
    <col min="16129" max="16129" width="12.28515625" style="1144" customWidth="1"/>
    <col min="16130" max="16130" width="3" style="1144" customWidth="1"/>
    <col min="16131" max="16131" width="20.28515625" style="1144" customWidth="1"/>
    <col min="16132" max="16132" width="12.5703125" style="1144" customWidth="1"/>
    <col min="16133" max="16133" width="11.7109375" style="1144" customWidth="1"/>
    <col min="16134" max="16134" width="9.140625" style="1144"/>
    <col min="16135" max="16135" width="2.85546875" style="1144" customWidth="1"/>
    <col min="16136" max="16136" width="18.5703125" style="1144" customWidth="1"/>
    <col min="16137" max="16137" width="14.42578125" style="1144" customWidth="1"/>
    <col min="16138" max="16138" width="13.7109375" style="1144" customWidth="1"/>
    <col min="16139" max="16139" width="10.140625" style="1144" customWidth="1"/>
    <col min="16140" max="16140" width="4.42578125" style="1144" customWidth="1"/>
    <col min="16141" max="16141" width="24" style="1144" customWidth="1"/>
    <col min="16142" max="16142" width="13.140625" style="1144" customWidth="1"/>
    <col min="16143" max="16143" width="13" style="1144" customWidth="1"/>
    <col min="16144" max="16144" width="10.42578125" style="1144" customWidth="1"/>
    <col min="16145" max="16384" width="9.140625" style="1144"/>
  </cols>
  <sheetData>
    <row r="1" spans="1:24" ht="18.75">
      <c r="A1" s="587" t="s">
        <v>304</v>
      </c>
    </row>
    <row r="2" spans="1:24" ht="28.5" customHeight="1">
      <c r="A2" s="1399" t="s">
        <v>477</v>
      </c>
      <c r="B2" s="1399"/>
      <c r="C2" s="1399"/>
      <c r="D2" s="1399"/>
      <c r="E2" s="1399"/>
      <c r="F2" s="1399"/>
      <c r="G2" s="1399"/>
      <c r="H2" s="1399"/>
      <c r="I2" s="1399"/>
      <c r="J2" s="1399"/>
      <c r="K2" s="1399"/>
      <c r="L2" s="1399"/>
      <c r="M2" s="1399"/>
      <c r="N2" s="1399"/>
      <c r="O2" s="1399"/>
      <c r="P2" s="1399"/>
      <c r="Q2" s="1399"/>
      <c r="R2" s="1399"/>
      <c r="S2" s="1399"/>
      <c r="T2" s="1399"/>
      <c r="U2" s="1399"/>
      <c r="V2" s="1399"/>
      <c r="W2" s="1399"/>
      <c r="X2" s="1399"/>
    </row>
    <row r="3" spans="1:24" ht="15.75" customHeight="1">
      <c r="A3" s="1400" t="s">
        <v>478</v>
      </c>
      <c r="B3" s="1400"/>
      <c r="C3" s="1400"/>
      <c r="D3" s="1400"/>
      <c r="E3" s="1400"/>
      <c r="F3" s="1400"/>
      <c r="P3" s="589"/>
    </row>
    <row r="4" spans="1:24" ht="4.5" customHeight="1">
      <c r="A4" s="590"/>
      <c r="B4" s="590"/>
      <c r="C4" s="588"/>
      <c r="D4" s="588"/>
    </row>
    <row r="5" spans="1:24" ht="30.75" thickBot="1">
      <c r="A5" s="591" t="s">
        <v>179</v>
      </c>
      <c r="B5" s="1401" t="s">
        <v>180</v>
      </c>
      <c r="C5" s="1401"/>
      <c r="D5" s="592"/>
      <c r="E5" s="592"/>
      <c r="F5" s="591" t="s">
        <v>181</v>
      </c>
      <c r="G5" s="593" t="s">
        <v>182</v>
      </c>
      <c r="H5" s="942"/>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604" t="s">
        <v>192</v>
      </c>
      <c r="B7" s="605">
        <v>6558.2550000000001</v>
      </c>
      <c r="C7" s="605">
        <v>10447</v>
      </c>
      <c r="D7" s="652">
        <v>2.337962971215084</v>
      </c>
      <c r="F7" s="745" t="s">
        <v>192</v>
      </c>
      <c r="G7" s="603">
        <v>848.70799999999997</v>
      </c>
      <c r="H7" s="603">
        <v>4270</v>
      </c>
      <c r="I7" s="870">
        <v>2.8013031036178617</v>
      </c>
      <c r="K7" s="745" t="s">
        <v>192</v>
      </c>
      <c r="L7" s="603">
        <v>136879.90599999999</v>
      </c>
      <c r="M7" s="603">
        <v>36886.904000000002</v>
      </c>
      <c r="N7" s="733">
        <v>3.7107995292855152</v>
      </c>
      <c r="P7" s="745" t="s">
        <v>193</v>
      </c>
      <c r="Q7" s="603">
        <v>22861.199000000001</v>
      </c>
      <c r="R7" s="603">
        <v>6058.2889999999998</v>
      </c>
      <c r="S7" s="733">
        <v>3.7735405161424294</v>
      </c>
    </row>
    <row r="8" spans="1:24" ht="16.5" thickBot="1">
      <c r="A8" s="604" t="s">
        <v>202</v>
      </c>
      <c r="B8" s="605">
        <v>2793.51</v>
      </c>
      <c r="C8" s="605">
        <v>2120</v>
      </c>
      <c r="D8" s="652">
        <v>2.3616373735068099</v>
      </c>
      <c r="F8" s="604" t="s">
        <v>194</v>
      </c>
      <c r="G8" s="605">
        <v>573.654</v>
      </c>
      <c r="H8" s="605">
        <v>3403</v>
      </c>
      <c r="I8" s="853">
        <v>2.3877675891894592</v>
      </c>
      <c r="K8" s="604" t="s">
        <v>195</v>
      </c>
      <c r="L8" s="605">
        <v>90128.676000000007</v>
      </c>
      <c r="M8" s="605">
        <v>24927.278999999999</v>
      </c>
      <c r="N8" s="652">
        <v>3.6156644293185796</v>
      </c>
      <c r="P8" s="604" t="s">
        <v>195</v>
      </c>
      <c r="Q8" s="605">
        <v>22592.449000000001</v>
      </c>
      <c r="R8" s="605">
        <v>7344.2669999999998</v>
      </c>
      <c r="S8" s="652">
        <v>3.0762020226116507</v>
      </c>
    </row>
    <row r="9" spans="1:24" ht="16.5" thickBot="1">
      <c r="A9" s="604" t="s">
        <v>204</v>
      </c>
      <c r="B9" s="605">
        <v>1588.9649999999999</v>
      </c>
      <c r="C9" s="605">
        <v>1022</v>
      </c>
      <c r="D9" s="652">
        <v>2.3273831668927212</v>
      </c>
      <c r="F9" s="945" t="s">
        <v>471</v>
      </c>
      <c r="G9" s="608">
        <v>1422.3620000000001</v>
      </c>
      <c r="H9" s="608">
        <v>7673</v>
      </c>
      <c r="I9" s="946">
        <v>2.6184096197461049</v>
      </c>
      <c r="K9" s="604" t="s">
        <v>479</v>
      </c>
      <c r="L9" s="605">
        <v>45689.688000000002</v>
      </c>
      <c r="M9" s="605">
        <v>15757.127</v>
      </c>
      <c r="N9" s="652">
        <v>2.8996204701529664</v>
      </c>
      <c r="P9" s="604" t="s">
        <v>199</v>
      </c>
      <c r="Q9" s="605">
        <v>16804.541000000001</v>
      </c>
      <c r="R9" s="605">
        <v>3005.1109999999999</v>
      </c>
      <c r="S9" s="652">
        <v>5.5919867851803149</v>
      </c>
    </row>
    <row r="10" spans="1:24" ht="15.75">
      <c r="A10" s="604" t="s">
        <v>470</v>
      </c>
      <c r="B10" s="605">
        <v>1125.9449999999999</v>
      </c>
      <c r="C10" s="605">
        <v>543</v>
      </c>
      <c r="D10" s="652">
        <v>4.7423785495868112</v>
      </c>
      <c r="H10" s="1144"/>
      <c r="K10" s="604" t="s">
        <v>194</v>
      </c>
      <c r="L10" s="605">
        <v>34361.411999999997</v>
      </c>
      <c r="M10" s="605">
        <v>9264.6090000000004</v>
      </c>
      <c r="N10" s="652">
        <v>3.708889603436043</v>
      </c>
      <c r="P10" s="604" t="s">
        <v>194</v>
      </c>
      <c r="Q10" s="605">
        <v>12984.477000000001</v>
      </c>
      <c r="R10" s="605">
        <v>3741.596</v>
      </c>
      <c r="S10" s="652">
        <v>3.4703043834769978</v>
      </c>
    </row>
    <row r="11" spans="1:24" ht="15.75">
      <c r="A11" s="604" t="s">
        <v>376</v>
      </c>
      <c r="B11" s="605">
        <v>907.91600000000005</v>
      </c>
      <c r="C11" s="605">
        <v>439</v>
      </c>
      <c r="D11" s="652">
        <v>3.8795684221771181</v>
      </c>
      <c r="K11" s="604" t="s">
        <v>201</v>
      </c>
      <c r="L11" s="605">
        <v>31947.298999999999</v>
      </c>
      <c r="M11" s="605">
        <v>6920.7629999999999</v>
      </c>
      <c r="N11" s="652">
        <v>4.6161527276688998</v>
      </c>
      <c r="P11" s="604" t="s">
        <v>479</v>
      </c>
      <c r="Q11" s="605">
        <v>11680.134</v>
      </c>
      <c r="R11" s="605">
        <v>4501.3609999999999</v>
      </c>
      <c r="S11" s="652">
        <v>2.5948005503224469</v>
      </c>
    </row>
    <row r="12" spans="1:24" ht="15.75">
      <c r="A12" s="604" t="s">
        <v>353</v>
      </c>
      <c r="B12" s="605">
        <v>883.43899999999996</v>
      </c>
      <c r="C12" s="605">
        <v>605</v>
      </c>
      <c r="D12" s="652">
        <v>2.148352329791813</v>
      </c>
      <c r="H12" s="1144"/>
      <c r="K12" s="604" t="s">
        <v>202</v>
      </c>
      <c r="L12" s="605">
        <v>19203.171999999999</v>
      </c>
      <c r="M12" s="605">
        <v>5361.2669999999998</v>
      </c>
      <c r="N12" s="652">
        <v>3.5818346670665719</v>
      </c>
      <c r="P12" s="604" t="s">
        <v>196</v>
      </c>
      <c r="Q12" s="605">
        <v>11540.653</v>
      </c>
      <c r="R12" s="605">
        <v>2737.6979999999999</v>
      </c>
      <c r="S12" s="652">
        <v>4.2154587540334987</v>
      </c>
    </row>
    <row r="13" spans="1:24" ht="15.75">
      <c r="A13" s="604" t="s">
        <v>205</v>
      </c>
      <c r="B13" s="605">
        <v>830.34900000000005</v>
      </c>
      <c r="C13" s="605">
        <v>628</v>
      </c>
      <c r="D13" s="652">
        <v>2.2520992676973153</v>
      </c>
      <c r="H13" s="1144"/>
      <c r="K13" s="604" t="s">
        <v>199</v>
      </c>
      <c r="L13" s="605">
        <v>18810.153999999999</v>
      </c>
      <c r="M13" s="605">
        <v>2945.636</v>
      </c>
      <c r="N13" s="652">
        <v>6.3857700000950555</v>
      </c>
      <c r="P13" s="604" t="s">
        <v>201</v>
      </c>
      <c r="Q13" s="605">
        <v>8861.884</v>
      </c>
      <c r="R13" s="605">
        <v>2265.3679999999999</v>
      </c>
      <c r="S13" s="652">
        <v>3.9118959921743399</v>
      </c>
    </row>
    <row r="14" spans="1:24" ht="16.5" thickBot="1">
      <c r="A14" s="1045" t="s">
        <v>200</v>
      </c>
      <c r="B14" s="944">
        <v>635.17899999999997</v>
      </c>
      <c r="C14" s="944">
        <v>831</v>
      </c>
      <c r="D14" s="1046">
        <v>2.8609346989883702</v>
      </c>
      <c r="K14" s="604" t="s">
        <v>197</v>
      </c>
      <c r="L14" s="605">
        <v>16527.519</v>
      </c>
      <c r="M14" s="605">
        <v>3960.1759999999999</v>
      </c>
      <c r="N14" s="652">
        <v>4.1734304232943185</v>
      </c>
      <c r="P14" s="604" t="s">
        <v>192</v>
      </c>
      <c r="Q14" s="605">
        <v>7144.6180000000004</v>
      </c>
      <c r="R14" s="605">
        <v>2258.1909999999998</v>
      </c>
      <c r="S14" s="652">
        <v>3.1638678924856229</v>
      </c>
    </row>
    <row r="15" spans="1:24" ht="16.5" thickBot="1">
      <c r="A15" s="945" t="s">
        <v>322</v>
      </c>
      <c r="B15" s="608">
        <v>17620.881000000001</v>
      </c>
      <c r="C15" s="608">
        <v>21922</v>
      </c>
      <c r="D15" s="732">
        <v>2.5381774952984126</v>
      </c>
      <c r="E15" s="825"/>
      <c r="K15" s="604" t="s">
        <v>193</v>
      </c>
      <c r="L15" s="605">
        <v>14757.589</v>
      </c>
      <c r="M15" s="605">
        <v>3486.9580000000001</v>
      </c>
      <c r="N15" s="652">
        <v>4.2322244776105702</v>
      </c>
      <c r="P15" s="604" t="s">
        <v>341</v>
      </c>
      <c r="Q15" s="605">
        <v>6246.8919999999998</v>
      </c>
      <c r="R15" s="605">
        <v>1734.203</v>
      </c>
      <c r="S15" s="652">
        <v>3.6021688349057173</v>
      </c>
    </row>
    <row r="16" spans="1:24" ht="15.75">
      <c r="A16"/>
      <c r="B16"/>
      <c r="C16"/>
      <c r="D16"/>
      <c r="E16" s="661"/>
      <c r="K16" s="604" t="s">
        <v>354</v>
      </c>
      <c r="L16" s="605">
        <v>13394.531000000001</v>
      </c>
      <c r="M16" s="605">
        <v>2619.3620000000001</v>
      </c>
      <c r="N16" s="652">
        <v>5.1136616473782546</v>
      </c>
      <c r="P16" s="604" t="s">
        <v>202</v>
      </c>
      <c r="Q16" s="605">
        <v>3916.404</v>
      </c>
      <c r="R16" s="605">
        <v>1080.806</v>
      </c>
      <c r="S16" s="652">
        <v>3.6235957239319543</v>
      </c>
    </row>
    <row r="17" spans="1:19" ht="15.75">
      <c r="A17"/>
      <c r="B17"/>
      <c r="C17"/>
      <c r="D17"/>
      <c r="K17" s="604" t="s">
        <v>206</v>
      </c>
      <c r="L17" s="605">
        <v>11765.513000000001</v>
      </c>
      <c r="M17" s="605">
        <v>3069.346</v>
      </c>
      <c r="N17" s="652">
        <v>3.8332312486112681</v>
      </c>
      <c r="P17" s="604" t="s">
        <v>208</v>
      </c>
      <c r="Q17" s="605">
        <v>3148.9569999999999</v>
      </c>
      <c r="R17" s="605">
        <v>1127.252</v>
      </c>
      <c r="S17" s="652">
        <v>2.7934809607789561</v>
      </c>
    </row>
    <row r="18" spans="1:19" ht="15.75">
      <c r="A18"/>
      <c r="B18"/>
      <c r="C18"/>
      <c r="D18"/>
      <c r="K18" s="604" t="s">
        <v>209</v>
      </c>
      <c r="L18" s="605">
        <v>10480.896000000001</v>
      </c>
      <c r="M18" s="605">
        <v>3260.058</v>
      </c>
      <c r="N18" s="652">
        <v>3.2149415746591012</v>
      </c>
      <c r="P18" s="604" t="s">
        <v>203</v>
      </c>
      <c r="Q18" s="605">
        <v>3033.8809999999999</v>
      </c>
      <c r="R18" s="605">
        <v>1643.047</v>
      </c>
      <c r="S18" s="652">
        <v>1.8464967831108907</v>
      </c>
    </row>
    <row r="19" spans="1:19" ht="15.75">
      <c r="A19"/>
      <c r="B19"/>
      <c r="C19"/>
      <c r="D19"/>
      <c r="K19" s="604" t="s">
        <v>355</v>
      </c>
      <c r="L19" s="605">
        <v>7270.2550000000001</v>
      </c>
      <c r="M19" s="605">
        <v>2329.3679999999999</v>
      </c>
      <c r="N19" s="652">
        <v>3.1211277050255695</v>
      </c>
      <c r="P19" s="604" t="s">
        <v>209</v>
      </c>
      <c r="Q19" s="605">
        <v>2629.373</v>
      </c>
      <c r="R19" s="605">
        <v>1017.761</v>
      </c>
      <c r="S19" s="652">
        <v>2.5834876753972691</v>
      </c>
    </row>
    <row r="20" spans="1:19" ht="15.75">
      <c r="A20"/>
      <c r="B20"/>
      <c r="C20"/>
      <c r="D20"/>
      <c r="K20" s="604" t="s">
        <v>207</v>
      </c>
      <c r="L20" s="605">
        <v>6732.625</v>
      </c>
      <c r="M20" s="605">
        <v>1659.0730000000001</v>
      </c>
      <c r="N20" s="652">
        <v>4.0580643528042462</v>
      </c>
      <c r="P20" s="604" t="s">
        <v>353</v>
      </c>
      <c r="Q20" s="605">
        <v>2623.7040000000002</v>
      </c>
      <c r="R20" s="605">
        <v>780.54899999999998</v>
      </c>
      <c r="S20" s="652">
        <v>3.3613571985871484</v>
      </c>
    </row>
    <row r="21" spans="1:19" ht="15.75">
      <c r="A21"/>
      <c r="B21"/>
      <c r="C21"/>
      <c r="D21"/>
      <c r="K21" s="604" t="s">
        <v>200</v>
      </c>
      <c r="L21" s="605">
        <v>6636.0360000000001</v>
      </c>
      <c r="M21" s="605">
        <v>2310.636</v>
      </c>
      <c r="N21" s="652">
        <v>2.8719521378529547</v>
      </c>
      <c r="P21" s="604" t="s">
        <v>206</v>
      </c>
      <c r="Q21" s="605">
        <v>2171.643</v>
      </c>
      <c r="R21" s="605">
        <v>658.71900000000005</v>
      </c>
      <c r="S21" s="652">
        <v>3.296766906677961</v>
      </c>
    </row>
    <row r="22" spans="1:19" ht="15.75">
      <c r="A22"/>
      <c r="B22"/>
      <c r="C22"/>
      <c r="D22"/>
      <c r="H22" s="1144"/>
      <c r="K22" s="604" t="s">
        <v>205</v>
      </c>
      <c r="L22" s="605">
        <v>3319.59</v>
      </c>
      <c r="M22" s="605">
        <v>777.38099999999997</v>
      </c>
      <c r="N22" s="652">
        <v>4.2702227093278591</v>
      </c>
      <c r="P22" s="604" t="s">
        <v>213</v>
      </c>
      <c r="Q22" s="605">
        <v>2008.559</v>
      </c>
      <c r="R22" s="605">
        <v>768.29600000000005</v>
      </c>
      <c r="S22" s="652">
        <v>2.6143036017368302</v>
      </c>
    </row>
    <row r="23" spans="1:19" ht="15.75">
      <c r="H23" s="1144"/>
      <c r="K23" s="604" t="s">
        <v>213</v>
      </c>
      <c r="L23" s="605">
        <v>3069.9810000000002</v>
      </c>
      <c r="M23" s="605">
        <v>1157.6020000000001</v>
      </c>
      <c r="N23" s="652">
        <v>2.6520177055671983</v>
      </c>
      <c r="P23" s="604" t="s">
        <v>211</v>
      </c>
      <c r="Q23" s="605">
        <v>1981.798</v>
      </c>
      <c r="R23" s="605">
        <v>611.34</v>
      </c>
      <c r="S23" s="652">
        <v>3.241728007328164</v>
      </c>
    </row>
    <row r="24" spans="1:19" ht="16.5" thickBot="1">
      <c r="H24" s="1144"/>
      <c r="K24" s="1045" t="s">
        <v>353</v>
      </c>
      <c r="L24" s="944">
        <v>2854.2739999999999</v>
      </c>
      <c r="M24" s="944">
        <v>846.572</v>
      </c>
      <c r="N24" s="1046">
        <v>3.3715667421081728</v>
      </c>
      <c r="P24" s="1045" t="s">
        <v>354</v>
      </c>
      <c r="Q24" s="944">
        <v>1802.2850000000001</v>
      </c>
      <c r="R24" s="944">
        <v>525.97900000000004</v>
      </c>
      <c r="S24" s="1046">
        <v>3.4265341391956712</v>
      </c>
    </row>
    <row r="25" spans="1:19" ht="16.5" thickBot="1">
      <c r="H25" s="1144"/>
      <c r="K25" s="945" t="s">
        <v>322</v>
      </c>
      <c r="L25" s="608">
        <v>490911.75199999998</v>
      </c>
      <c r="M25" s="608">
        <v>132511.86900000001</v>
      </c>
      <c r="N25" s="732">
        <v>3.704662500836057</v>
      </c>
      <c r="P25" s="945" t="s">
        <v>322</v>
      </c>
      <c r="Q25" s="608">
        <v>160268.25899999999</v>
      </c>
      <c r="R25" s="608">
        <v>47932.089</v>
      </c>
      <c r="S25" s="732">
        <v>3.3436527041414781</v>
      </c>
    </row>
    <row r="26" spans="1:19">
      <c r="H26" s="1144"/>
      <c r="K26"/>
      <c r="L26"/>
      <c r="M26"/>
      <c r="N26"/>
      <c r="P26"/>
      <c r="Q26"/>
      <c r="R26"/>
      <c r="S26"/>
    </row>
    <row r="27" spans="1:19">
      <c r="A27" s="1234" t="s">
        <v>462</v>
      </c>
      <c r="H27" s="1144"/>
      <c r="K27"/>
      <c r="L27"/>
      <c r="M27"/>
      <c r="N27"/>
      <c r="P27"/>
      <c r="Q27"/>
      <c r="R27"/>
      <c r="S27"/>
    </row>
    <row r="28" spans="1:19">
      <c r="H28" s="1144"/>
      <c r="K28"/>
      <c r="L28"/>
      <c r="M28"/>
      <c r="N28"/>
      <c r="P28"/>
      <c r="Q28"/>
      <c r="R28"/>
      <c r="S28"/>
    </row>
    <row r="29" spans="1:19">
      <c r="H29" s="1144"/>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P41"/>
      <c r="Q41"/>
      <c r="R41"/>
      <c r="S41"/>
    </row>
    <row r="42" spans="1:19" ht="14.25" customHeight="1">
      <c r="A42"/>
      <c r="B42"/>
      <c r="C42"/>
      <c r="D42"/>
      <c r="E42"/>
      <c r="F42"/>
      <c r="G42"/>
      <c r="H42"/>
      <c r="I42"/>
      <c r="J42"/>
      <c r="K42"/>
      <c r="P42"/>
      <c r="Q42"/>
      <c r="R42"/>
      <c r="S42"/>
    </row>
    <row r="43" spans="1:19">
      <c r="A43"/>
      <c r="B43"/>
      <c r="C43"/>
      <c r="D43"/>
      <c r="E43"/>
      <c r="F43"/>
      <c r="G43"/>
      <c r="H43"/>
      <c r="I43"/>
      <c r="J43"/>
      <c r="K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row>
    <row r="68" spans="1:19">
      <c r="A68"/>
      <c r="B68"/>
      <c r="C68"/>
      <c r="D68"/>
      <c r="E68"/>
      <c r="F68"/>
      <c r="G68"/>
      <c r="H68"/>
      <c r="I68"/>
      <c r="J68"/>
      <c r="K68"/>
    </row>
    <row r="69" spans="1:19">
      <c r="A69"/>
      <c r="B69"/>
      <c r="C69"/>
      <c r="D69"/>
      <c r="E69"/>
      <c r="F69"/>
      <c r="G69"/>
      <c r="H69"/>
      <c r="I69"/>
      <c r="J69"/>
      <c r="K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H95" s="1144"/>
    </row>
    <row r="96" spans="1:11">
      <c r="H96" s="1144"/>
    </row>
    <row r="97" spans="8:8">
      <c r="H97" s="1144"/>
    </row>
    <row r="98" spans="8:8">
      <c r="H98" s="1144"/>
    </row>
    <row r="99" spans="8:8">
      <c r="H99" s="1144"/>
    </row>
    <row r="100" spans="8:8">
      <c r="H100" s="1144"/>
    </row>
    <row r="101" spans="8:8">
      <c r="H101" s="1144"/>
    </row>
    <row r="102" spans="8:8">
      <c r="H102" s="1144"/>
    </row>
    <row r="103" spans="8:8">
      <c r="H103" s="1144"/>
    </row>
    <row r="104" spans="8:8">
      <c r="H104" s="1144"/>
    </row>
    <row r="105" spans="8:8">
      <c r="H105" s="1144"/>
    </row>
    <row r="106" spans="8:8">
      <c r="H106" s="1144"/>
    </row>
    <row r="107" spans="8:8">
      <c r="H107" s="1144"/>
    </row>
  </sheetData>
  <sortState ref="P7:S66">
    <sortCondition descending="1" ref="Q7:Q66"/>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7"/>
  <sheetViews>
    <sheetView topLeftCell="A7" zoomScaleNormal="100" workbookViewId="0">
      <selection activeCell="R48" sqref="R48"/>
    </sheetView>
  </sheetViews>
  <sheetFormatPr defaultRowHeight="12.75"/>
  <cols>
    <col min="1" max="1" width="16.85546875" style="1144" customWidth="1"/>
    <col min="2" max="2" width="12.28515625" style="1144" bestFit="1" customWidth="1"/>
    <col min="3" max="3" width="10.140625" style="1144" customWidth="1"/>
    <col min="4" max="4" width="9.140625" style="1144"/>
    <col min="5" max="5" width="6" style="1144" customWidth="1"/>
    <col min="6" max="6" width="16.7109375" style="1144" customWidth="1"/>
    <col min="7" max="7" width="11.28515625" style="1144" customWidth="1"/>
    <col min="8" max="8" width="10.42578125" style="1144" customWidth="1"/>
    <col min="9" max="9" width="9.140625" style="1144"/>
    <col min="10" max="10" width="3.5703125" style="1144" customWidth="1"/>
    <col min="11" max="11" width="18" style="1144" customWidth="1"/>
    <col min="12" max="12" width="11.7109375" style="1144" customWidth="1"/>
    <col min="13" max="13" width="12.28515625" style="1144" customWidth="1"/>
    <col min="14" max="14" width="10.42578125" style="1144" customWidth="1"/>
    <col min="15" max="15" width="3.85546875" style="1144" customWidth="1"/>
    <col min="16" max="16" width="22.5703125" style="1144" customWidth="1"/>
    <col min="17" max="17" width="11.28515625" style="1144" customWidth="1"/>
    <col min="18" max="18" width="10.28515625" style="1144" customWidth="1"/>
    <col min="19" max="19" width="10" style="1144" customWidth="1"/>
    <col min="20" max="255" width="9.140625" style="1144"/>
    <col min="256" max="256" width="4" style="1144" customWidth="1"/>
    <col min="257" max="257" width="15.140625" style="1144" customWidth="1"/>
    <col min="258" max="258" width="13.85546875" style="1144" customWidth="1"/>
    <col min="259" max="259" width="10.140625" style="1144" customWidth="1"/>
    <col min="260" max="260" width="9.140625" style="1144"/>
    <col min="261" max="261" width="3.42578125" style="1144" customWidth="1"/>
    <col min="262" max="262" width="19.5703125" style="1144" customWidth="1"/>
    <col min="263" max="263" width="12.28515625" style="1144" customWidth="1"/>
    <col min="264" max="264" width="10.42578125" style="1144" customWidth="1"/>
    <col min="265" max="265" width="9.140625" style="1144"/>
    <col min="266" max="266" width="3.5703125" style="1144" customWidth="1"/>
    <col min="267" max="267" width="16.42578125" style="1144" customWidth="1"/>
    <col min="268" max="268" width="11.7109375" style="1144" customWidth="1"/>
    <col min="269" max="269" width="10.140625" style="1144" customWidth="1"/>
    <col min="270" max="270" width="15.85546875" style="1144" customWidth="1"/>
    <col min="271" max="271" width="3.85546875" style="1144" customWidth="1"/>
    <col min="272" max="272" width="16.42578125" style="1144" customWidth="1"/>
    <col min="273" max="273" width="11.28515625" style="1144" customWidth="1"/>
    <col min="274" max="274" width="10.28515625" style="1144" customWidth="1"/>
    <col min="275" max="275" width="10" style="1144" customWidth="1"/>
    <col min="276" max="511" width="9.140625" style="1144"/>
    <col min="512" max="512" width="4" style="1144" customWidth="1"/>
    <col min="513" max="513" width="15.140625" style="1144" customWidth="1"/>
    <col min="514" max="514" width="13.85546875" style="1144" customWidth="1"/>
    <col min="515" max="515" width="10.140625" style="1144" customWidth="1"/>
    <col min="516" max="516" width="9.140625" style="1144"/>
    <col min="517" max="517" width="3.42578125" style="1144" customWidth="1"/>
    <col min="518" max="518" width="19.5703125" style="1144" customWidth="1"/>
    <col min="519" max="519" width="12.28515625" style="1144" customWidth="1"/>
    <col min="520" max="520" width="10.42578125" style="1144" customWidth="1"/>
    <col min="521" max="521" width="9.140625" style="1144"/>
    <col min="522" max="522" width="3.5703125" style="1144" customWidth="1"/>
    <col min="523" max="523" width="16.42578125" style="1144" customWidth="1"/>
    <col min="524" max="524" width="11.7109375" style="1144" customWidth="1"/>
    <col min="525" max="525" width="10.140625" style="1144" customWidth="1"/>
    <col min="526" max="526" width="15.85546875" style="1144" customWidth="1"/>
    <col min="527" max="527" width="3.85546875" style="1144" customWidth="1"/>
    <col min="528" max="528" width="16.42578125" style="1144" customWidth="1"/>
    <col min="529" max="529" width="11.28515625" style="1144" customWidth="1"/>
    <col min="530" max="530" width="10.28515625" style="1144" customWidth="1"/>
    <col min="531" max="531" width="10" style="1144" customWidth="1"/>
    <col min="532" max="767" width="9.140625" style="1144"/>
    <col min="768" max="768" width="4" style="1144" customWidth="1"/>
    <col min="769" max="769" width="15.140625" style="1144" customWidth="1"/>
    <col min="770" max="770" width="13.85546875" style="1144" customWidth="1"/>
    <col min="771" max="771" width="10.140625" style="1144" customWidth="1"/>
    <col min="772" max="772" width="9.140625" style="1144"/>
    <col min="773" max="773" width="3.42578125" style="1144" customWidth="1"/>
    <col min="774" max="774" width="19.5703125" style="1144" customWidth="1"/>
    <col min="775" max="775" width="12.28515625" style="1144" customWidth="1"/>
    <col min="776" max="776" width="10.42578125" style="1144" customWidth="1"/>
    <col min="777" max="777" width="9.140625" style="1144"/>
    <col min="778" max="778" width="3.5703125" style="1144" customWidth="1"/>
    <col min="779" max="779" width="16.42578125" style="1144" customWidth="1"/>
    <col min="780" max="780" width="11.7109375" style="1144" customWidth="1"/>
    <col min="781" max="781" width="10.140625" style="1144" customWidth="1"/>
    <col min="782" max="782" width="15.85546875" style="1144" customWidth="1"/>
    <col min="783" max="783" width="3.85546875" style="1144" customWidth="1"/>
    <col min="784" max="784" width="16.42578125" style="1144" customWidth="1"/>
    <col min="785" max="785" width="11.28515625" style="1144" customWidth="1"/>
    <col min="786" max="786" width="10.28515625" style="1144" customWidth="1"/>
    <col min="787" max="787" width="10" style="1144" customWidth="1"/>
    <col min="788" max="1023" width="9.140625" style="1144"/>
    <col min="1024" max="1024" width="4" style="1144" customWidth="1"/>
    <col min="1025" max="1025" width="15.140625" style="1144" customWidth="1"/>
    <col min="1026" max="1026" width="13.85546875" style="1144" customWidth="1"/>
    <col min="1027" max="1027" width="10.140625" style="1144" customWidth="1"/>
    <col min="1028" max="1028" width="9.140625" style="1144"/>
    <col min="1029" max="1029" width="3.42578125" style="1144" customWidth="1"/>
    <col min="1030" max="1030" width="19.5703125" style="1144" customWidth="1"/>
    <col min="1031" max="1031" width="12.28515625" style="1144" customWidth="1"/>
    <col min="1032" max="1032" width="10.42578125" style="1144" customWidth="1"/>
    <col min="1033" max="1033" width="9.140625" style="1144"/>
    <col min="1034" max="1034" width="3.5703125" style="1144" customWidth="1"/>
    <col min="1035" max="1035" width="16.42578125" style="1144" customWidth="1"/>
    <col min="1036" max="1036" width="11.7109375" style="1144" customWidth="1"/>
    <col min="1037" max="1037" width="10.140625" style="1144" customWidth="1"/>
    <col min="1038" max="1038" width="15.85546875" style="1144" customWidth="1"/>
    <col min="1039" max="1039" width="3.85546875" style="1144" customWidth="1"/>
    <col min="1040" max="1040" width="16.42578125" style="1144" customWidth="1"/>
    <col min="1041" max="1041" width="11.28515625" style="1144" customWidth="1"/>
    <col min="1042" max="1042" width="10.28515625" style="1144" customWidth="1"/>
    <col min="1043" max="1043" width="10" style="1144" customWidth="1"/>
    <col min="1044" max="1279" width="9.140625" style="1144"/>
    <col min="1280" max="1280" width="4" style="1144" customWidth="1"/>
    <col min="1281" max="1281" width="15.140625" style="1144" customWidth="1"/>
    <col min="1282" max="1282" width="13.85546875" style="1144" customWidth="1"/>
    <col min="1283" max="1283" width="10.140625" style="1144" customWidth="1"/>
    <col min="1284" max="1284" width="9.140625" style="1144"/>
    <col min="1285" max="1285" width="3.42578125" style="1144" customWidth="1"/>
    <col min="1286" max="1286" width="19.5703125" style="1144" customWidth="1"/>
    <col min="1287" max="1287" width="12.28515625" style="1144" customWidth="1"/>
    <col min="1288" max="1288" width="10.42578125" style="1144" customWidth="1"/>
    <col min="1289" max="1289" width="9.140625" style="1144"/>
    <col min="1290" max="1290" width="3.5703125" style="1144" customWidth="1"/>
    <col min="1291" max="1291" width="16.42578125" style="1144" customWidth="1"/>
    <col min="1292" max="1292" width="11.7109375" style="1144" customWidth="1"/>
    <col min="1293" max="1293" width="10.140625" style="1144" customWidth="1"/>
    <col min="1294" max="1294" width="15.85546875" style="1144" customWidth="1"/>
    <col min="1295" max="1295" width="3.85546875" style="1144" customWidth="1"/>
    <col min="1296" max="1296" width="16.42578125" style="1144" customWidth="1"/>
    <col min="1297" max="1297" width="11.28515625" style="1144" customWidth="1"/>
    <col min="1298" max="1298" width="10.28515625" style="1144" customWidth="1"/>
    <col min="1299" max="1299" width="10" style="1144" customWidth="1"/>
    <col min="1300" max="1535" width="9.140625" style="1144"/>
    <col min="1536" max="1536" width="4" style="1144" customWidth="1"/>
    <col min="1537" max="1537" width="15.140625" style="1144" customWidth="1"/>
    <col min="1538" max="1538" width="13.85546875" style="1144" customWidth="1"/>
    <col min="1539" max="1539" width="10.140625" style="1144" customWidth="1"/>
    <col min="1540" max="1540" width="9.140625" style="1144"/>
    <col min="1541" max="1541" width="3.42578125" style="1144" customWidth="1"/>
    <col min="1542" max="1542" width="19.5703125" style="1144" customWidth="1"/>
    <col min="1543" max="1543" width="12.28515625" style="1144" customWidth="1"/>
    <col min="1544" max="1544" width="10.42578125" style="1144" customWidth="1"/>
    <col min="1545" max="1545" width="9.140625" style="1144"/>
    <col min="1546" max="1546" width="3.5703125" style="1144" customWidth="1"/>
    <col min="1547" max="1547" width="16.42578125" style="1144" customWidth="1"/>
    <col min="1548" max="1548" width="11.7109375" style="1144" customWidth="1"/>
    <col min="1549" max="1549" width="10.140625" style="1144" customWidth="1"/>
    <col min="1550" max="1550" width="15.85546875" style="1144" customWidth="1"/>
    <col min="1551" max="1551" width="3.85546875" style="1144" customWidth="1"/>
    <col min="1552" max="1552" width="16.42578125" style="1144" customWidth="1"/>
    <col min="1553" max="1553" width="11.28515625" style="1144" customWidth="1"/>
    <col min="1554" max="1554" width="10.28515625" style="1144" customWidth="1"/>
    <col min="1555" max="1555" width="10" style="1144" customWidth="1"/>
    <col min="1556" max="1791" width="9.140625" style="1144"/>
    <col min="1792" max="1792" width="4" style="1144" customWidth="1"/>
    <col min="1793" max="1793" width="15.140625" style="1144" customWidth="1"/>
    <col min="1794" max="1794" width="13.85546875" style="1144" customWidth="1"/>
    <col min="1795" max="1795" width="10.140625" style="1144" customWidth="1"/>
    <col min="1796" max="1796" width="9.140625" style="1144"/>
    <col min="1797" max="1797" width="3.42578125" style="1144" customWidth="1"/>
    <col min="1798" max="1798" width="19.5703125" style="1144" customWidth="1"/>
    <col min="1799" max="1799" width="12.28515625" style="1144" customWidth="1"/>
    <col min="1800" max="1800" width="10.42578125" style="1144" customWidth="1"/>
    <col min="1801" max="1801" width="9.140625" style="1144"/>
    <col min="1802" max="1802" width="3.5703125" style="1144" customWidth="1"/>
    <col min="1803" max="1803" width="16.42578125" style="1144" customWidth="1"/>
    <col min="1804" max="1804" width="11.7109375" style="1144" customWidth="1"/>
    <col min="1805" max="1805" width="10.140625" style="1144" customWidth="1"/>
    <col min="1806" max="1806" width="15.85546875" style="1144" customWidth="1"/>
    <col min="1807" max="1807" width="3.85546875" style="1144" customWidth="1"/>
    <col min="1808" max="1808" width="16.42578125" style="1144" customWidth="1"/>
    <col min="1809" max="1809" width="11.28515625" style="1144" customWidth="1"/>
    <col min="1810" max="1810" width="10.28515625" style="1144" customWidth="1"/>
    <col min="1811" max="1811" width="10" style="1144" customWidth="1"/>
    <col min="1812" max="2047" width="9.140625" style="1144"/>
    <col min="2048" max="2048" width="4" style="1144" customWidth="1"/>
    <col min="2049" max="2049" width="15.140625" style="1144" customWidth="1"/>
    <col min="2050" max="2050" width="13.85546875" style="1144" customWidth="1"/>
    <col min="2051" max="2051" width="10.140625" style="1144" customWidth="1"/>
    <col min="2052" max="2052" width="9.140625" style="1144"/>
    <col min="2053" max="2053" width="3.42578125" style="1144" customWidth="1"/>
    <col min="2054" max="2054" width="19.5703125" style="1144" customWidth="1"/>
    <col min="2055" max="2055" width="12.28515625" style="1144" customWidth="1"/>
    <col min="2056" max="2056" width="10.42578125" style="1144" customWidth="1"/>
    <col min="2057" max="2057" width="9.140625" style="1144"/>
    <col min="2058" max="2058" width="3.5703125" style="1144" customWidth="1"/>
    <col min="2059" max="2059" width="16.42578125" style="1144" customWidth="1"/>
    <col min="2060" max="2060" width="11.7109375" style="1144" customWidth="1"/>
    <col min="2061" max="2061" width="10.140625" style="1144" customWidth="1"/>
    <col min="2062" max="2062" width="15.85546875" style="1144" customWidth="1"/>
    <col min="2063" max="2063" width="3.85546875" style="1144" customWidth="1"/>
    <col min="2064" max="2064" width="16.42578125" style="1144" customWidth="1"/>
    <col min="2065" max="2065" width="11.28515625" style="1144" customWidth="1"/>
    <col min="2066" max="2066" width="10.28515625" style="1144" customWidth="1"/>
    <col min="2067" max="2067" width="10" style="1144" customWidth="1"/>
    <col min="2068" max="2303" width="9.140625" style="1144"/>
    <col min="2304" max="2304" width="4" style="1144" customWidth="1"/>
    <col min="2305" max="2305" width="15.140625" style="1144" customWidth="1"/>
    <col min="2306" max="2306" width="13.85546875" style="1144" customWidth="1"/>
    <col min="2307" max="2307" width="10.140625" style="1144" customWidth="1"/>
    <col min="2308" max="2308" width="9.140625" style="1144"/>
    <col min="2309" max="2309" width="3.42578125" style="1144" customWidth="1"/>
    <col min="2310" max="2310" width="19.5703125" style="1144" customWidth="1"/>
    <col min="2311" max="2311" width="12.28515625" style="1144" customWidth="1"/>
    <col min="2312" max="2312" width="10.42578125" style="1144" customWidth="1"/>
    <col min="2313" max="2313" width="9.140625" style="1144"/>
    <col min="2314" max="2314" width="3.5703125" style="1144" customWidth="1"/>
    <col min="2315" max="2315" width="16.42578125" style="1144" customWidth="1"/>
    <col min="2316" max="2316" width="11.7109375" style="1144" customWidth="1"/>
    <col min="2317" max="2317" width="10.140625" style="1144" customWidth="1"/>
    <col min="2318" max="2318" width="15.85546875" style="1144" customWidth="1"/>
    <col min="2319" max="2319" width="3.85546875" style="1144" customWidth="1"/>
    <col min="2320" max="2320" width="16.42578125" style="1144" customWidth="1"/>
    <col min="2321" max="2321" width="11.28515625" style="1144" customWidth="1"/>
    <col min="2322" max="2322" width="10.28515625" style="1144" customWidth="1"/>
    <col min="2323" max="2323" width="10" style="1144" customWidth="1"/>
    <col min="2324" max="2559" width="9.140625" style="1144"/>
    <col min="2560" max="2560" width="4" style="1144" customWidth="1"/>
    <col min="2561" max="2561" width="15.140625" style="1144" customWidth="1"/>
    <col min="2562" max="2562" width="13.85546875" style="1144" customWidth="1"/>
    <col min="2563" max="2563" width="10.140625" style="1144" customWidth="1"/>
    <col min="2564" max="2564" width="9.140625" style="1144"/>
    <col min="2565" max="2565" width="3.42578125" style="1144" customWidth="1"/>
    <col min="2566" max="2566" width="19.5703125" style="1144" customWidth="1"/>
    <col min="2567" max="2567" width="12.28515625" style="1144" customWidth="1"/>
    <col min="2568" max="2568" width="10.42578125" style="1144" customWidth="1"/>
    <col min="2569" max="2569" width="9.140625" style="1144"/>
    <col min="2570" max="2570" width="3.5703125" style="1144" customWidth="1"/>
    <col min="2571" max="2571" width="16.42578125" style="1144" customWidth="1"/>
    <col min="2572" max="2572" width="11.7109375" style="1144" customWidth="1"/>
    <col min="2573" max="2573" width="10.140625" style="1144" customWidth="1"/>
    <col min="2574" max="2574" width="15.85546875" style="1144" customWidth="1"/>
    <col min="2575" max="2575" width="3.85546875" style="1144" customWidth="1"/>
    <col min="2576" max="2576" width="16.42578125" style="1144" customWidth="1"/>
    <col min="2577" max="2577" width="11.28515625" style="1144" customWidth="1"/>
    <col min="2578" max="2578" width="10.28515625" style="1144" customWidth="1"/>
    <col min="2579" max="2579" width="10" style="1144" customWidth="1"/>
    <col min="2580" max="2815" width="9.140625" style="1144"/>
    <col min="2816" max="2816" width="4" style="1144" customWidth="1"/>
    <col min="2817" max="2817" width="15.140625" style="1144" customWidth="1"/>
    <col min="2818" max="2818" width="13.85546875" style="1144" customWidth="1"/>
    <col min="2819" max="2819" width="10.140625" style="1144" customWidth="1"/>
    <col min="2820" max="2820" width="9.140625" style="1144"/>
    <col min="2821" max="2821" width="3.42578125" style="1144" customWidth="1"/>
    <col min="2822" max="2822" width="19.5703125" style="1144" customWidth="1"/>
    <col min="2823" max="2823" width="12.28515625" style="1144" customWidth="1"/>
    <col min="2824" max="2824" width="10.42578125" style="1144" customWidth="1"/>
    <col min="2825" max="2825" width="9.140625" style="1144"/>
    <col min="2826" max="2826" width="3.5703125" style="1144" customWidth="1"/>
    <col min="2827" max="2827" width="16.42578125" style="1144" customWidth="1"/>
    <col min="2828" max="2828" width="11.7109375" style="1144" customWidth="1"/>
    <col min="2829" max="2829" width="10.140625" style="1144" customWidth="1"/>
    <col min="2830" max="2830" width="15.85546875" style="1144" customWidth="1"/>
    <col min="2831" max="2831" width="3.85546875" style="1144" customWidth="1"/>
    <col min="2832" max="2832" width="16.42578125" style="1144" customWidth="1"/>
    <col min="2833" max="2833" width="11.28515625" style="1144" customWidth="1"/>
    <col min="2834" max="2834" width="10.28515625" style="1144" customWidth="1"/>
    <col min="2835" max="2835" width="10" style="1144" customWidth="1"/>
    <col min="2836" max="3071" width="9.140625" style="1144"/>
    <col min="3072" max="3072" width="4" style="1144" customWidth="1"/>
    <col min="3073" max="3073" width="15.140625" style="1144" customWidth="1"/>
    <col min="3074" max="3074" width="13.85546875" style="1144" customWidth="1"/>
    <col min="3075" max="3075" width="10.140625" style="1144" customWidth="1"/>
    <col min="3076" max="3076" width="9.140625" style="1144"/>
    <col min="3077" max="3077" width="3.42578125" style="1144" customWidth="1"/>
    <col min="3078" max="3078" width="19.5703125" style="1144" customWidth="1"/>
    <col min="3079" max="3079" width="12.28515625" style="1144" customWidth="1"/>
    <col min="3080" max="3080" width="10.42578125" style="1144" customWidth="1"/>
    <col min="3081" max="3081" width="9.140625" style="1144"/>
    <col min="3082" max="3082" width="3.5703125" style="1144" customWidth="1"/>
    <col min="3083" max="3083" width="16.42578125" style="1144" customWidth="1"/>
    <col min="3084" max="3084" width="11.7109375" style="1144" customWidth="1"/>
    <col min="3085" max="3085" width="10.140625" style="1144" customWidth="1"/>
    <col min="3086" max="3086" width="15.85546875" style="1144" customWidth="1"/>
    <col min="3087" max="3087" width="3.85546875" style="1144" customWidth="1"/>
    <col min="3088" max="3088" width="16.42578125" style="1144" customWidth="1"/>
    <col min="3089" max="3089" width="11.28515625" style="1144" customWidth="1"/>
    <col min="3090" max="3090" width="10.28515625" style="1144" customWidth="1"/>
    <col min="3091" max="3091" width="10" style="1144" customWidth="1"/>
    <col min="3092" max="3327" width="9.140625" style="1144"/>
    <col min="3328" max="3328" width="4" style="1144" customWidth="1"/>
    <col min="3329" max="3329" width="15.140625" style="1144" customWidth="1"/>
    <col min="3330" max="3330" width="13.85546875" style="1144" customWidth="1"/>
    <col min="3331" max="3331" width="10.140625" style="1144" customWidth="1"/>
    <col min="3332" max="3332" width="9.140625" style="1144"/>
    <col min="3333" max="3333" width="3.42578125" style="1144" customWidth="1"/>
    <col min="3334" max="3334" width="19.5703125" style="1144" customWidth="1"/>
    <col min="3335" max="3335" width="12.28515625" style="1144" customWidth="1"/>
    <col min="3336" max="3336" width="10.42578125" style="1144" customWidth="1"/>
    <col min="3337" max="3337" width="9.140625" style="1144"/>
    <col min="3338" max="3338" width="3.5703125" style="1144" customWidth="1"/>
    <col min="3339" max="3339" width="16.42578125" style="1144" customWidth="1"/>
    <col min="3340" max="3340" width="11.7109375" style="1144" customWidth="1"/>
    <col min="3341" max="3341" width="10.140625" style="1144" customWidth="1"/>
    <col min="3342" max="3342" width="15.85546875" style="1144" customWidth="1"/>
    <col min="3343" max="3343" width="3.85546875" style="1144" customWidth="1"/>
    <col min="3344" max="3344" width="16.42578125" style="1144" customWidth="1"/>
    <col min="3345" max="3345" width="11.28515625" style="1144" customWidth="1"/>
    <col min="3346" max="3346" width="10.28515625" style="1144" customWidth="1"/>
    <col min="3347" max="3347" width="10" style="1144" customWidth="1"/>
    <col min="3348" max="3583" width="9.140625" style="1144"/>
    <col min="3584" max="3584" width="4" style="1144" customWidth="1"/>
    <col min="3585" max="3585" width="15.140625" style="1144" customWidth="1"/>
    <col min="3586" max="3586" width="13.85546875" style="1144" customWidth="1"/>
    <col min="3587" max="3587" width="10.140625" style="1144" customWidth="1"/>
    <col min="3588" max="3588" width="9.140625" style="1144"/>
    <col min="3589" max="3589" width="3.42578125" style="1144" customWidth="1"/>
    <col min="3590" max="3590" width="19.5703125" style="1144" customWidth="1"/>
    <col min="3591" max="3591" width="12.28515625" style="1144" customWidth="1"/>
    <col min="3592" max="3592" width="10.42578125" style="1144" customWidth="1"/>
    <col min="3593" max="3593" width="9.140625" style="1144"/>
    <col min="3594" max="3594" width="3.5703125" style="1144" customWidth="1"/>
    <col min="3595" max="3595" width="16.42578125" style="1144" customWidth="1"/>
    <col min="3596" max="3596" width="11.7109375" style="1144" customWidth="1"/>
    <col min="3597" max="3597" width="10.140625" style="1144" customWidth="1"/>
    <col min="3598" max="3598" width="15.85546875" style="1144" customWidth="1"/>
    <col min="3599" max="3599" width="3.85546875" style="1144" customWidth="1"/>
    <col min="3600" max="3600" width="16.42578125" style="1144" customWidth="1"/>
    <col min="3601" max="3601" width="11.28515625" style="1144" customWidth="1"/>
    <col min="3602" max="3602" width="10.28515625" style="1144" customWidth="1"/>
    <col min="3603" max="3603" width="10" style="1144" customWidth="1"/>
    <col min="3604" max="3839" width="9.140625" style="1144"/>
    <col min="3840" max="3840" width="4" style="1144" customWidth="1"/>
    <col min="3841" max="3841" width="15.140625" style="1144" customWidth="1"/>
    <col min="3842" max="3842" width="13.85546875" style="1144" customWidth="1"/>
    <col min="3843" max="3843" width="10.140625" style="1144" customWidth="1"/>
    <col min="3844" max="3844" width="9.140625" style="1144"/>
    <col min="3845" max="3845" width="3.42578125" style="1144" customWidth="1"/>
    <col min="3846" max="3846" width="19.5703125" style="1144" customWidth="1"/>
    <col min="3847" max="3847" width="12.28515625" style="1144" customWidth="1"/>
    <col min="3848" max="3848" width="10.42578125" style="1144" customWidth="1"/>
    <col min="3849" max="3849" width="9.140625" style="1144"/>
    <col min="3850" max="3850" width="3.5703125" style="1144" customWidth="1"/>
    <col min="3851" max="3851" width="16.42578125" style="1144" customWidth="1"/>
    <col min="3852" max="3852" width="11.7109375" style="1144" customWidth="1"/>
    <col min="3853" max="3853" width="10.140625" style="1144" customWidth="1"/>
    <col min="3854" max="3854" width="15.85546875" style="1144" customWidth="1"/>
    <col min="3855" max="3855" width="3.85546875" style="1144" customWidth="1"/>
    <col min="3856" max="3856" width="16.42578125" style="1144" customWidth="1"/>
    <col min="3857" max="3857" width="11.28515625" style="1144" customWidth="1"/>
    <col min="3858" max="3858" width="10.28515625" style="1144" customWidth="1"/>
    <col min="3859" max="3859" width="10" style="1144" customWidth="1"/>
    <col min="3860" max="4095" width="9.140625" style="1144"/>
    <col min="4096" max="4096" width="4" style="1144" customWidth="1"/>
    <col min="4097" max="4097" width="15.140625" style="1144" customWidth="1"/>
    <col min="4098" max="4098" width="13.85546875" style="1144" customWidth="1"/>
    <col min="4099" max="4099" width="10.140625" style="1144" customWidth="1"/>
    <col min="4100" max="4100" width="9.140625" style="1144"/>
    <col min="4101" max="4101" width="3.42578125" style="1144" customWidth="1"/>
    <col min="4102" max="4102" width="19.5703125" style="1144" customWidth="1"/>
    <col min="4103" max="4103" width="12.28515625" style="1144" customWidth="1"/>
    <col min="4104" max="4104" width="10.42578125" style="1144" customWidth="1"/>
    <col min="4105" max="4105" width="9.140625" style="1144"/>
    <col min="4106" max="4106" width="3.5703125" style="1144" customWidth="1"/>
    <col min="4107" max="4107" width="16.42578125" style="1144" customWidth="1"/>
    <col min="4108" max="4108" width="11.7109375" style="1144" customWidth="1"/>
    <col min="4109" max="4109" width="10.140625" style="1144" customWidth="1"/>
    <col min="4110" max="4110" width="15.85546875" style="1144" customWidth="1"/>
    <col min="4111" max="4111" width="3.85546875" style="1144" customWidth="1"/>
    <col min="4112" max="4112" width="16.42578125" style="1144" customWidth="1"/>
    <col min="4113" max="4113" width="11.28515625" style="1144" customWidth="1"/>
    <col min="4114" max="4114" width="10.28515625" style="1144" customWidth="1"/>
    <col min="4115" max="4115" width="10" style="1144" customWidth="1"/>
    <col min="4116" max="4351" width="9.140625" style="1144"/>
    <col min="4352" max="4352" width="4" style="1144" customWidth="1"/>
    <col min="4353" max="4353" width="15.140625" style="1144" customWidth="1"/>
    <col min="4354" max="4354" width="13.85546875" style="1144" customWidth="1"/>
    <col min="4355" max="4355" width="10.140625" style="1144" customWidth="1"/>
    <col min="4356" max="4356" width="9.140625" style="1144"/>
    <col min="4357" max="4357" width="3.42578125" style="1144" customWidth="1"/>
    <col min="4358" max="4358" width="19.5703125" style="1144" customWidth="1"/>
    <col min="4359" max="4359" width="12.28515625" style="1144" customWidth="1"/>
    <col min="4360" max="4360" width="10.42578125" style="1144" customWidth="1"/>
    <col min="4361" max="4361" width="9.140625" style="1144"/>
    <col min="4362" max="4362" width="3.5703125" style="1144" customWidth="1"/>
    <col min="4363" max="4363" width="16.42578125" style="1144" customWidth="1"/>
    <col min="4364" max="4364" width="11.7109375" style="1144" customWidth="1"/>
    <col min="4365" max="4365" width="10.140625" style="1144" customWidth="1"/>
    <col min="4366" max="4366" width="15.85546875" style="1144" customWidth="1"/>
    <col min="4367" max="4367" width="3.85546875" style="1144" customWidth="1"/>
    <col min="4368" max="4368" width="16.42578125" style="1144" customWidth="1"/>
    <col min="4369" max="4369" width="11.28515625" style="1144" customWidth="1"/>
    <col min="4370" max="4370" width="10.28515625" style="1144" customWidth="1"/>
    <col min="4371" max="4371" width="10" style="1144" customWidth="1"/>
    <col min="4372" max="4607" width="9.140625" style="1144"/>
    <col min="4608" max="4608" width="4" style="1144" customWidth="1"/>
    <col min="4609" max="4609" width="15.140625" style="1144" customWidth="1"/>
    <col min="4610" max="4610" width="13.85546875" style="1144" customWidth="1"/>
    <col min="4611" max="4611" width="10.140625" style="1144" customWidth="1"/>
    <col min="4612" max="4612" width="9.140625" style="1144"/>
    <col min="4613" max="4613" width="3.42578125" style="1144" customWidth="1"/>
    <col min="4614" max="4614" width="19.5703125" style="1144" customWidth="1"/>
    <col min="4615" max="4615" width="12.28515625" style="1144" customWidth="1"/>
    <col min="4616" max="4616" width="10.42578125" style="1144" customWidth="1"/>
    <col min="4617" max="4617" width="9.140625" style="1144"/>
    <col min="4618" max="4618" width="3.5703125" style="1144" customWidth="1"/>
    <col min="4619" max="4619" width="16.42578125" style="1144" customWidth="1"/>
    <col min="4620" max="4620" width="11.7109375" style="1144" customWidth="1"/>
    <col min="4621" max="4621" width="10.140625" style="1144" customWidth="1"/>
    <col min="4622" max="4622" width="15.85546875" style="1144" customWidth="1"/>
    <col min="4623" max="4623" width="3.85546875" style="1144" customWidth="1"/>
    <col min="4624" max="4624" width="16.42578125" style="1144" customWidth="1"/>
    <col min="4625" max="4625" width="11.28515625" style="1144" customWidth="1"/>
    <col min="4626" max="4626" width="10.28515625" style="1144" customWidth="1"/>
    <col min="4627" max="4627" width="10" style="1144" customWidth="1"/>
    <col min="4628" max="4863" width="9.140625" style="1144"/>
    <col min="4864" max="4864" width="4" style="1144" customWidth="1"/>
    <col min="4865" max="4865" width="15.140625" style="1144" customWidth="1"/>
    <col min="4866" max="4866" width="13.85546875" style="1144" customWidth="1"/>
    <col min="4867" max="4867" width="10.140625" style="1144" customWidth="1"/>
    <col min="4868" max="4868" width="9.140625" style="1144"/>
    <col min="4869" max="4869" width="3.42578125" style="1144" customWidth="1"/>
    <col min="4870" max="4870" width="19.5703125" style="1144" customWidth="1"/>
    <col min="4871" max="4871" width="12.28515625" style="1144" customWidth="1"/>
    <col min="4872" max="4872" width="10.42578125" style="1144" customWidth="1"/>
    <col min="4873" max="4873" width="9.140625" style="1144"/>
    <col min="4874" max="4874" width="3.5703125" style="1144" customWidth="1"/>
    <col min="4875" max="4875" width="16.42578125" style="1144" customWidth="1"/>
    <col min="4876" max="4876" width="11.7109375" style="1144" customWidth="1"/>
    <col min="4877" max="4877" width="10.140625" style="1144" customWidth="1"/>
    <col min="4878" max="4878" width="15.85546875" style="1144" customWidth="1"/>
    <col min="4879" max="4879" width="3.85546875" style="1144" customWidth="1"/>
    <col min="4880" max="4880" width="16.42578125" style="1144" customWidth="1"/>
    <col min="4881" max="4881" width="11.28515625" style="1144" customWidth="1"/>
    <col min="4882" max="4882" width="10.28515625" style="1144" customWidth="1"/>
    <col min="4883" max="4883" width="10" style="1144" customWidth="1"/>
    <col min="4884" max="5119" width="9.140625" style="1144"/>
    <col min="5120" max="5120" width="4" style="1144" customWidth="1"/>
    <col min="5121" max="5121" width="15.140625" style="1144" customWidth="1"/>
    <col min="5122" max="5122" width="13.85546875" style="1144" customWidth="1"/>
    <col min="5123" max="5123" width="10.140625" style="1144" customWidth="1"/>
    <col min="5124" max="5124" width="9.140625" style="1144"/>
    <col min="5125" max="5125" width="3.42578125" style="1144" customWidth="1"/>
    <col min="5126" max="5126" width="19.5703125" style="1144" customWidth="1"/>
    <col min="5127" max="5127" width="12.28515625" style="1144" customWidth="1"/>
    <col min="5128" max="5128" width="10.42578125" style="1144" customWidth="1"/>
    <col min="5129" max="5129" width="9.140625" style="1144"/>
    <col min="5130" max="5130" width="3.5703125" style="1144" customWidth="1"/>
    <col min="5131" max="5131" width="16.42578125" style="1144" customWidth="1"/>
    <col min="5132" max="5132" width="11.7109375" style="1144" customWidth="1"/>
    <col min="5133" max="5133" width="10.140625" style="1144" customWidth="1"/>
    <col min="5134" max="5134" width="15.85546875" style="1144" customWidth="1"/>
    <col min="5135" max="5135" width="3.85546875" style="1144" customWidth="1"/>
    <col min="5136" max="5136" width="16.42578125" style="1144" customWidth="1"/>
    <col min="5137" max="5137" width="11.28515625" style="1144" customWidth="1"/>
    <col min="5138" max="5138" width="10.28515625" style="1144" customWidth="1"/>
    <col min="5139" max="5139" width="10" style="1144" customWidth="1"/>
    <col min="5140" max="5375" width="9.140625" style="1144"/>
    <col min="5376" max="5376" width="4" style="1144" customWidth="1"/>
    <col min="5377" max="5377" width="15.140625" style="1144" customWidth="1"/>
    <col min="5378" max="5378" width="13.85546875" style="1144" customWidth="1"/>
    <col min="5379" max="5379" width="10.140625" style="1144" customWidth="1"/>
    <col min="5380" max="5380" width="9.140625" style="1144"/>
    <col min="5381" max="5381" width="3.42578125" style="1144" customWidth="1"/>
    <col min="5382" max="5382" width="19.5703125" style="1144" customWidth="1"/>
    <col min="5383" max="5383" width="12.28515625" style="1144" customWidth="1"/>
    <col min="5384" max="5384" width="10.42578125" style="1144" customWidth="1"/>
    <col min="5385" max="5385" width="9.140625" style="1144"/>
    <col min="5386" max="5386" width="3.5703125" style="1144" customWidth="1"/>
    <col min="5387" max="5387" width="16.42578125" style="1144" customWidth="1"/>
    <col min="5388" max="5388" width="11.7109375" style="1144" customWidth="1"/>
    <col min="5389" max="5389" width="10.140625" style="1144" customWidth="1"/>
    <col min="5390" max="5390" width="15.85546875" style="1144" customWidth="1"/>
    <col min="5391" max="5391" width="3.85546875" style="1144" customWidth="1"/>
    <col min="5392" max="5392" width="16.42578125" style="1144" customWidth="1"/>
    <col min="5393" max="5393" width="11.28515625" style="1144" customWidth="1"/>
    <col min="5394" max="5394" width="10.28515625" style="1144" customWidth="1"/>
    <col min="5395" max="5395" width="10" style="1144" customWidth="1"/>
    <col min="5396" max="5631" width="9.140625" style="1144"/>
    <col min="5632" max="5632" width="4" style="1144" customWidth="1"/>
    <col min="5633" max="5633" width="15.140625" style="1144" customWidth="1"/>
    <col min="5634" max="5634" width="13.85546875" style="1144" customWidth="1"/>
    <col min="5635" max="5635" width="10.140625" style="1144" customWidth="1"/>
    <col min="5636" max="5636" width="9.140625" style="1144"/>
    <col min="5637" max="5637" width="3.42578125" style="1144" customWidth="1"/>
    <col min="5638" max="5638" width="19.5703125" style="1144" customWidth="1"/>
    <col min="5639" max="5639" width="12.28515625" style="1144" customWidth="1"/>
    <col min="5640" max="5640" width="10.42578125" style="1144" customWidth="1"/>
    <col min="5641" max="5641" width="9.140625" style="1144"/>
    <col min="5642" max="5642" width="3.5703125" style="1144" customWidth="1"/>
    <col min="5643" max="5643" width="16.42578125" style="1144" customWidth="1"/>
    <col min="5644" max="5644" width="11.7109375" style="1144" customWidth="1"/>
    <col min="5645" max="5645" width="10.140625" style="1144" customWidth="1"/>
    <col min="5646" max="5646" width="15.85546875" style="1144" customWidth="1"/>
    <col min="5647" max="5647" width="3.85546875" style="1144" customWidth="1"/>
    <col min="5648" max="5648" width="16.42578125" style="1144" customWidth="1"/>
    <col min="5649" max="5649" width="11.28515625" style="1144" customWidth="1"/>
    <col min="5650" max="5650" width="10.28515625" style="1144" customWidth="1"/>
    <col min="5651" max="5651" width="10" style="1144" customWidth="1"/>
    <col min="5652" max="5887" width="9.140625" style="1144"/>
    <col min="5888" max="5888" width="4" style="1144" customWidth="1"/>
    <col min="5889" max="5889" width="15.140625" style="1144" customWidth="1"/>
    <col min="5890" max="5890" width="13.85546875" style="1144" customWidth="1"/>
    <col min="5891" max="5891" width="10.140625" style="1144" customWidth="1"/>
    <col min="5892" max="5892" width="9.140625" style="1144"/>
    <col min="5893" max="5893" width="3.42578125" style="1144" customWidth="1"/>
    <col min="5894" max="5894" width="19.5703125" style="1144" customWidth="1"/>
    <col min="5895" max="5895" width="12.28515625" style="1144" customWidth="1"/>
    <col min="5896" max="5896" width="10.42578125" style="1144" customWidth="1"/>
    <col min="5897" max="5897" width="9.140625" style="1144"/>
    <col min="5898" max="5898" width="3.5703125" style="1144" customWidth="1"/>
    <col min="5899" max="5899" width="16.42578125" style="1144" customWidth="1"/>
    <col min="5900" max="5900" width="11.7109375" style="1144" customWidth="1"/>
    <col min="5901" max="5901" width="10.140625" style="1144" customWidth="1"/>
    <col min="5902" max="5902" width="15.85546875" style="1144" customWidth="1"/>
    <col min="5903" max="5903" width="3.85546875" style="1144" customWidth="1"/>
    <col min="5904" max="5904" width="16.42578125" style="1144" customWidth="1"/>
    <col min="5905" max="5905" width="11.28515625" style="1144" customWidth="1"/>
    <col min="5906" max="5906" width="10.28515625" style="1144" customWidth="1"/>
    <col min="5907" max="5907" width="10" style="1144" customWidth="1"/>
    <col min="5908" max="6143" width="9.140625" style="1144"/>
    <col min="6144" max="6144" width="4" style="1144" customWidth="1"/>
    <col min="6145" max="6145" width="15.140625" style="1144" customWidth="1"/>
    <col min="6146" max="6146" width="13.85546875" style="1144" customWidth="1"/>
    <col min="6147" max="6147" width="10.140625" style="1144" customWidth="1"/>
    <col min="6148" max="6148" width="9.140625" style="1144"/>
    <col min="6149" max="6149" width="3.42578125" style="1144" customWidth="1"/>
    <col min="6150" max="6150" width="19.5703125" style="1144" customWidth="1"/>
    <col min="6151" max="6151" width="12.28515625" style="1144" customWidth="1"/>
    <col min="6152" max="6152" width="10.42578125" style="1144" customWidth="1"/>
    <col min="6153" max="6153" width="9.140625" style="1144"/>
    <col min="6154" max="6154" width="3.5703125" style="1144" customWidth="1"/>
    <col min="6155" max="6155" width="16.42578125" style="1144" customWidth="1"/>
    <col min="6156" max="6156" width="11.7109375" style="1144" customWidth="1"/>
    <col min="6157" max="6157" width="10.140625" style="1144" customWidth="1"/>
    <col min="6158" max="6158" width="15.85546875" style="1144" customWidth="1"/>
    <col min="6159" max="6159" width="3.85546875" style="1144" customWidth="1"/>
    <col min="6160" max="6160" width="16.42578125" style="1144" customWidth="1"/>
    <col min="6161" max="6161" width="11.28515625" style="1144" customWidth="1"/>
    <col min="6162" max="6162" width="10.28515625" style="1144" customWidth="1"/>
    <col min="6163" max="6163" width="10" style="1144" customWidth="1"/>
    <col min="6164" max="6399" width="9.140625" style="1144"/>
    <col min="6400" max="6400" width="4" style="1144" customWidth="1"/>
    <col min="6401" max="6401" width="15.140625" style="1144" customWidth="1"/>
    <col min="6402" max="6402" width="13.85546875" style="1144" customWidth="1"/>
    <col min="6403" max="6403" width="10.140625" style="1144" customWidth="1"/>
    <col min="6404" max="6404" width="9.140625" style="1144"/>
    <col min="6405" max="6405" width="3.42578125" style="1144" customWidth="1"/>
    <col min="6406" max="6406" width="19.5703125" style="1144" customWidth="1"/>
    <col min="6407" max="6407" width="12.28515625" style="1144" customWidth="1"/>
    <col min="6408" max="6408" width="10.42578125" style="1144" customWidth="1"/>
    <col min="6409" max="6409" width="9.140625" style="1144"/>
    <col min="6410" max="6410" width="3.5703125" style="1144" customWidth="1"/>
    <col min="6411" max="6411" width="16.42578125" style="1144" customWidth="1"/>
    <col min="6412" max="6412" width="11.7109375" style="1144" customWidth="1"/>
    <col min="6413" max="6413" width="10.140625" style="1144" customWidth="1"/>
    <col min="6414" max="6414" width="15.85546875" style="1144" customWidth="1"/>
    <col min="6415" max="6415" width="3.85546875" style="1144" customWidth="1"/>
    <col min="6416" max="6416" width="16.42578125" style="1144" customWidth="1"/>
    <col min="6417" max="6417" width="11.28515625" style="1144" customWidth="1"/>
    <col min="6418" max="6418" width="10.28515625" style="1144" customWidth="1"/>
    <col min="6419" max="6419" width="10" style="1144" customWidth="1"/>
    <col min="6420" max="6655" width="9.140625" style="1144"/>
    <col min="6656" max="6656" width="4" style="1144" customWidth="1"/>
    <col min="6657" max="6657" width="15.140625" style="1144" customWidth="1"/>
    <col min="6658" max="6658" width="13.85546875" style="1144" customWidth="1"/>
    <col min="6659" max="6659" width="10.140625" style="1144" customWidth="1"/>
    <col min="6660" max="6660" width="9.140625" style="1144"/>
    <col min="6661" max="6661" width="3.42578125" style="1144" customWidth="1"/>
    <col min="6662" max="6662" width="19.5703125" style="1144" customWidth="1"/>
    <col min="6663" max="6663" width="12.28515625" style="1144" customWidth="1"/>
    <col min="6664" max="6664" width="10.42578125" style="1144" customWidth="1"/>
    <col min="6665" max="6665" width="9.140625" style="1144"/>
    <col min="6666" max="6666" width="3.5703125" style="1144" customWidth="1"/>
    <col min="6667" max="6667" width="16.42578125" style="1144" customWidth="1"/>
    <col min="6668" max="6668" width="11.7109375" style="1144" customWidth="1"/>
    <col min="6669" max="6669" width="10.140625" style="1144" customWidth="1"/>
    <col min="6670" max="6670" width="15.85546875" style="1144" customWidth="1"/>
    <col min="6671" max="6671" width="3.85546875" style="1144" customWidth="1"/>
    <col min="6672" max="6672" width="16.42578125" style="1144" customWidth="1"/>
    <col min="6673" max="6673" width="11.28515625" style="1144" customWidth="1"/>
    <col min="6674" max="6674" width="10.28515625" style="1144" customWidth="1"/>
    <col min="6675" max="6675" width="10" style="1144" customWidth="1"/>
    <col min="6676" max="6911" width="9.140625" style="1144"/>
    <col min="6912" max="6912" width="4" style="1144" customWidth="1"/>
    <col min="6913" max="6913" width="15.140625" style="1144" customWidth="1"/>
    <col min="6914" max="6914" width="13.85546875" style="1144" customWidth="1"/>
    <col min="6915" max="6915" width="10.140625" style="1144" customWidth="1"/>
    <col min="6916" max="6916" width="9.140625" style="1144"/>
    <col min="6917" max="6917" width="3.42578125" style="1144" customWidth="1"/>
    <col min="6918" max="6918" width="19.5703125" style="1144" customWidth="1"/>
    <col min="6919" max="6919" width="12.28515625" style="1144" customWidth="1"/>
    <col min="6920" max="6920" width="10.42578125" style="1144" customWidth="1"/>
    <col min="6921" max="6921" width="9.140625" style="1144"/>
    <col min="6922" max="6922" width="3.5703125" style="1144" customWidth="1"/>
    <col min="6923" max="6923" width="16.42578125" style="1144" customWidth="1"/>
    <col min="6924" max="6924" width="11.7109375" style="1144" customWidth="1"/>
    <col min="6925" max="6925" width="10.140625" style="1144" customWidth="1"/>
    <col min="6926" max="6926" width="15.85546875" style="1144" customWidth="1"/>
    <col min="6927" max="6927" width="3.85546875" style="1144" customWidth="1"/>
    <col min="6928" max="6928" width="16.42578125" style="1144" customWidth="1"/>
    <col min="6929" max="6929" width="11.28515625" style="1144" customWidth="1"/>
    <col min="6930" max="6930" width="10.28515625" style="1144" customWidth="1"/>
    <col min="6931" max="6931" width="10" style="1144" customWidth="1"/>
    <col min="6932" max="7167" width="9.140625" style="1144"/>
    <col min="7168" max="7168" width="4" style="1144" customWidth="1"/>
    <col min="7169" max="7169" width="15.140625" style="1144" customWidth="1"/>
    <col min="7170" max="7170" width="13.85546875" style="1144" customWidth="1"/>
    <col min="7171" max="7171" width="10.140625" style="1144" customWidth="1"/>
    <col min="7172" max="7172" width="9.140625" style="1144"/>
    <col min="7173" max="7173" width="3.42578125" style="1144" customWidth="1"/>
    <col min="7174" max="7174" width="19.5703125" style="1144" customWidth="1"/>
    <col min="7175" max="7175" width="12.28515625" style="1144" customWidth="1"/>
    <col min="7176" max="7176" width="10.42578125" style="1144" customWidth="1"/>
    <col min="7177" max="7177" width="9.140625" style="1144"/>
    <col min="7178" max="7178" width="3.5703125" style="1144" customWidth="1"/>
    <col min="7179" max="7179" width="16.42578125" style="1144" customWidth="1"/>
    <col min="7180" max="7180" width="11.7109375" style="1144" customWidth="1"/>
    <col min="7181" max="7181" width="10.140625" style="1144" customWidth="1"/>
    <col min="7182" max="7182" width="15.85546875" style="1144" customWidth="1"/>
    <col min="7183" max="7183" width="3.85546875" style="1144" customWidth="1"/>
    <col min="7184" max="7184" width="16.42578125" style="1144" customWidth="1"/>
    <col min="7185" max="7185" width="11.28515625" style="1144" customWidth="1"/>
    <col min="7186" max="7186" width="10.28515625" style="1144" customWidth="1"/>
    <col min="7187" max="7187" width="10" style="1144" customWidth="1"/>
    <col min="7188" max="7423" width="9.140625" style="1144"/>
    <col min="7424" max="7424" width="4" style="1144" customWidth="1"/>
    <col min="7425" max="7425" width="15.140625" style="1144" customWidth="1"/>
    <col min="7426" max="7426" width="13.85546875" style="1144" customWidth="1"/>
    <col min="7427" max="7427" width="10.140625" style="1144" customWidth="1"/>
    <col min="7428" max="7428" width="9.140625" style="1144"/>
    <col min="7429" max="7429" width="3.42578125" style="1144" customWidth="1"/>
    <col min="7430" max="7430" width="19.5703125" style="1144" customWidth="1"/>
    <col min="7431" max="7431" width="12.28515625" style="1144" customWidth="1"/>
    <col min="7432" max="7432" width="10.42578125" style="1144" customWidth="1"/>
    <col min="7433" max="7433" width="9.140625" style="1144"/>
    <col min="7434" max="7434" width="3.5703125" style="1144" customWidth="1"/>
    <col min="7435" max="7435" width="16.42578125" style="1144" customWidth="1"/>
    <col min="7436" max="7436" width="11.7109375" style="1144" customWidth="1"/>
    <col min="7437" max="7437" width="10.140625" style="1144" customWidth="1"/>
    <col min="7438" max="7438" width="15.85546875" style="1144" customWidth="1"/>
    <col min="7439" max="7439" width="3.85546875" style="1144" customWidth="1"/>
    <col min="7440" max="7440" width="16.42578125" style="1144" customWidth="1"/>
    <col min="7441" max="7441" width="11.28515625" style="1144" customWidth="1"/>
    <col min="7442" max="7442" width="10.28515625" style="1144" customWidth="1"/>
    <col min="7443" max="7443" width="10" style="1144" customWidth="1"/>
    <col min="7444" max="7679" width="9.140625" style="1144"/>
    <col min="7680" max="7680" width="4" style="1144" customWidth="1"/>
    <col min="7681" max="7681" width="15.140625" style="1144" customWidth="1"/>
    <col min="7682" max="7682" width="13.85546875" style="1144" customWidth="1"/>
    <col min="7683" max="7683" width="10.140625" style="1144" customWidth="1"/>
    <col min="7684" max="7684" width="9.140625" style="1144"/>
    <col min="7685" max="7685" width="3.42578125" style="1144" customWidth="1"/>
    <col min="7686" max="7686" width="19.5703125" style="1144" customWidth="1"/>
    <col min="7687" max="7687" width="12.28515625" style="1144" customWidth="1"/>
    <col min="7688" max="7688" width="10.42578125" style="1144" customWidth="1"/>
    <col min="7689" max="7689" width="9.140625" style="1144"/>
    <col min="7690" max="7690" width="3.5703125" style="1144" customWidth="1"/>
    <col min="7691" max="7691" width="16.42578125" style="1144" customWidth="1"/>
    <col min="7692" max="7692" width="11.7109375" style="1144" customWidth="1"/>
    <col min="7693" max="7693" width="10.140625" style="1144" customWidth="1"/>
    <col min="7694" max="7694" width="15.85546875" style="1144" customWidth="1"/>
    <col min="7695" max="7695" width="3.85546875" style="1144" customWidth="1"/>
    <col min="7696" max="7696" width="16.42578125" style="1144" customWidth="1"/>
    <col min="7697" max="7697" width="11.28515625" style="1144" customWidth="1"/>
    <col min="7698" max="7698" width="10.28515625" style="1144" customWidth="1"/>
    <col min="7699" max="7699" width="10" style="1144" customWidth="1"/>
    <col min="7700" max="7935" width="9.140625" style="1144"/>
    <col min="7936" max="7936" width="4" style="1144" customWidth="1"/>
    <col min="7937" max="7937" width="15.140625" style="1144" customWidth="1"/>
    <col min="7938" max="7938" width="13.85546875" style="1144" customWidth="1"/>
    <col min="7939" max="7939" width="10.140625" style="1144" customWidth="1"/>
    <col min="7940" max="7940" width="9.140625" style="1144"/>
    <col min="7941" max="7941" width="3.42578125" style="1144" customWidth="1"/>
    <col min="7942" max="7942" width="19.5703125" style="1144" customWidth="1"/>
    <col min="7943" max="7943" width="12.28515625" style="1144" customWidth="1"/>
    <col min="7944" max="7944" width="10.42578125" style="1144" customWidth="1"/>
    <col min="7945" max="7945" width="9.140625" style="1144"/>
    <col min="7946" max="7946" width="3.5703125" style="1144" customWidth="1"/>
    <col min="7947" max="7947" width="16.42578125" style="1144" customWidth="1"/>
    <col min="7948" max="7948" width="11.7109375" style="1144" customWidth="1"/>
    <col min="7949" max="7949" width="10.140625" style="1144" customWidth="1"/>
    <col min="7950" max="7950" width="15.85546875" style="1144" customWidth="1"/>
    <col min="7951" max="7951" width="3.85546875" style="1144" customWidth="1"/>
    <col min="7952" max="7952" width="16.42578125" style="1144" customWidth="1"/>
    <col min="7953" max="7953" width="11.28515625" style="1144" customWidth="1"/>
    <col min="7954" max="7954" width="10.28515625" style="1144" customWidth="1"/>
    <col min="7955" max="7955" width="10" style="1144" customWidth="1"/>
    <col min="7956" max="8191" width="9.140625" style="1144"/>
    <col min="8192" max="8192" width="4" style="1144" customWidth="1"/>
    <col min="8193" max="8193" width="15.140625" style="1144" customWidth="1"/>
    <col min="8194" max="8194" width="13.85546875" style="1144" customWidth="1"/>
    <col min="8195" max="8195" width="10.140625" style="1144" customWidth="1"/>
    <col min="8196" max="8196" width="9.140625" style="1144"/>
    <col min="8197" max="8197" width="3.42578125" style="1144" customWidth="1"/>
    <col min="8198" max="8198" width="19.5703125" style="1144" customWidth="1"/>
    <col min="8199" max="8199" width="12.28515625" style="1144" customWidth="1"/>
    <col min="8200" max="8200" width="10.42578125" style="1144" customWidth="1"/>
    <col min="8201" max="8201" width="9.140625" style="1144"/>
    <col min="8202" max="8202" width="3.5703125" style="1144" customWidth="1"/>
    <col min="8203" max="8203" width="16.42578125" style="1144" customWidth="1"/>
    <col min="8204" max="8204" width="11.7109375" style="1144" customWidth="1"/>
    <col min="8205" max="8205" width="10.140625" style="1144" customWidth="1"/>
    <col min="8206" max="8206" width="15.85546875" style="1144" customWidth="1"/>
    <col min="8207" max="8207" width="3.85546875" style="1144" customWidth="1"/>
    <col min="8208" max="8208" width="16.42578125" style="1144" customWidth="1"/>
    <col min="8209" max="8209" width="11.28515625" style="1144" customWidth="1"/>
    <col min="8210" max="8210" width="10.28515625" style="1144" customWidth="1"/>
    <col min="8211" max="8211" width="10" style="1144" customWidth="1"/>
    <col min="8212" max="8447" width="9.140625" style="1144"/>
    <col min="8448" max="8448" width="4" style="1144" customWidth="1"/>
    <col min="8449" max="8449" width="15.140625" style="1144" customWidth="1"/>
    <col min="8450" max="8450" width="13.85546875" style="1144" customWidth="1"/>
    <col min="8451" max="8451" width="10.140625" style="1144" customWidth="1"/>
    <col min="8452" max="8452" width="9.140625" style="1144"/>
    <col min="8453" max="8453" width="3.42578125" style="1144" customWidth="1"/>
    <col min="8454" max="8454" width="19.5703125" style="1144" customWidth="1"/>
    <col min="8455" max="8455" width="12.28515625" style="1144" customWidth="1"/>
    <col min="8456" max="8456" width="10.42578125" style="1144" customWidth="1"/>
    <col min="8457" max="8457" width="9.140625" style="1144"/>
    <col min="8458" max="8458" width="3.5703125" style="1144" customWidth="1"/>
    <col min="8459" max="8459" width="16.42578125" style="1144" customWidth="1"/>
    <col min="8460" max="8460" width="11.7109375" style="1144" customWidth="1"/>
    <col min="8461" max="8461" width="10.140625" style="1144" customWidth="1"/>
    <col min="8462" max="8462" width="15.85546875" style="1144" customWidth="1"/>
    <col min="8463" max="8463" width="3.85546875" style="1144" customWidth="1"/>
    <col min="8464" max="8464" width="16.42578125" style="1144" customWidth="1"/>
    <col min="8465" max="8465" width="11.28515625" style="1144" customWidth="1"/>
    <col min="8466" max="8466" width="10.28515625" style="1144" customWidth="1"/>
    <col min="8467" max="8467" width="10" style="1144" customWidth="1"/>
    <col min="8468" max="8703" width="9.140625" style="1144"/>
    <col min="8704" max="8704" width="4" style="1144" customWidth="1"/>
    <col min="8705" max="8705" width="15.140625" style="1144" customWidth="1"/>
    <col min="8706" max="8706" width="13.85546875" style="1144" customWidth="1"/>
    <col min="8707" max="8707" width="10.140625" style="1144" customWidth="1"/>
    <col min="8708" max="8708" width="9.140625" style="1144"/>
    <col min="8709" max="8709" width="3.42578125" style="1144" customWidth="1"/>
    <col min="8710" max="8710" width="19.5703125" style="1144" customWidth="1"/>
    <col min="8711" max="8711" width="12.28515625" style="1144" customWidth="1"/>
    <col min="8712" max="8712" width="10.42578125" style="1144" customWidth="1"/>
    <col min="8713" max="8713" width="9.140625" style="1144"/>
    <col min="8714" max="8714" width="3.5703125" style="1144" customWidth="1"/>
    <col min="8715" max="8715" width="16.42578125" style="1144" customWidth="1"/>
    <col min="8716" max="8716" width="11.7109375" style="1144" customWidth="1"/>
    <col min="8717" max="8717" width="10.140625" style="1144" customWidth="1"/>
    <col min="8718" max="8718" width="15.85546875" style="1144" customWidth="1"/>
    <col min="8719" max="8719" width="3.85546875" style="1144" customWidth="1"/>
    <col min="8720" max="8720" width="16.42578125" style="1144" customWidth="1"/>
    <col min="8721" max="8721" width="11.28515625" style="1144" customWidth="1"/>
    <col min="8722" max="8722" width="10.28515625" style="1144" customWidth="1"/>
    <col min="8723" max="8723" width="10" style="1144" customWidth="1"/>
    <col min="8724" max="8959" width="9.140625" style="1144"/>
    <col min="8960" max="8960" width="4" style="1144" customWidth="1"/>
    <col min="8961" max="8961" width="15.140625" style="1144" customWidth="1"/>
    <col min="8962" max="8962" width="13.85546875" style="1144" customWidth="1"/>
    <col min="8963" max="8963" width="10.140625" style="1144" customWidth="1"/>
    <col min="8964" max="8964" width="9.140625" style="1144"/>
    <col min="8965" max="8965" width="3.42578125" style="1144" customWidth="1"/>
    <col min="8966" max="8966" width="19.5703125" style="1144" customWidth="1"/>
    <col min="8967" max="8967" width="12.28515625" style="1144" customWidth="1"/>
    <col min="8968" max="8968" width="10.42578125" style="1144" customWidth="1"/>
    <col min="8969" max="8969" width="9.140625" style="1144"/>
    <col min="8970" max="8970" width="3.5703125" style="1144" customWidth="1"/>
    <col min="8971" max="8971" width="16.42578125" style="1144" customWidth="1"/>
    <col min="8972" max="8972" width="11.7109375" style="1144" customWidth="1"/>
    <col min="8973" max="8973" width="10.140625" style="1144" customWidth="1"/>
    <col min="8974" max="8974" width="15.85546875" style="1144" customWidth="1"/>
    <col min="8975" max="8975" width="3.85546875" style="1144" customWidth="1"/>
    <col min="8976" max="8976" width="16.42578125" style="1144" customWidth="1"/>
    <col min="8977" max="8977" width="11.28515625" style="1144" customWidth="1"/>
    <col min="8978" max="8978" width="10.28515625" style="1144" customWidth="1"/>
    <col min="8979" max="8979" width="10" style="1144" customWidth="1"/>
    <col min="8980" max="9215" width="9.140625" style="1144"/>
    <col min="9216" max="9216" width="4" style="1144" customWidth="1"/>
    <col min="9217" max="9217" width="15.140625" style="1144" customWidth="1"/>
    <col min="9218" max="9218" width="13.85546875" style="1144" customWidth="1"/>
    <col min="9219" max="9219" width="10.140625" style="1144" customWidth="1"/>
    <col min="9220" max="9220" width="9.140625" style="1144"/>
    <col min="9221" max="9221" width="3.42578125" style="1144" customWidth="1"/>
    <col min="9222" max="9222" width="19.5703125" style="1144" customWidth="1"/>
    <col min="9223" max="9223" width="12.28515625" style="1144" customWidth="1"/>
    <col min="9224" max="9224" width="10.42578125" style="1144" customWidth="1"/>
    <col min="9225" max="9225" width="9.140625" style="1144"/>
    <col min="9226" max="9226" width="3.5703125" style="1144" customWidth="1"/>
    <col min="9227" max="9227" width="16.42578125" style="1144" customWidth="1"/>
    <col min="9228" max="9228" width="11.7109375" style="1144" customWidth="1"/>
    <col min="9229" max="9229" width="10.140625" style="1144" customWidth="1"/>
    <col min="9230" max="9230" width="15.85546875" style="1144" customWidth="1"/>
    <col min="9231" max="9231" width="3.85546875" style="1144" customWidth="1"/>
    <col min="9232" max="9232" width="16.42578125" style="1144" customWidth="1"/>
    <col min="9233" max="9233" width="11.28515625" style="1144" customWidth="1"/>
    <col min="9234" max="9234" width="10.28515625" style="1144" customWidth="1"/>
    <col min="9235" max="9235" width="10" style="1144" customWidth="1"/>
    <col min="9236" max="9471" width="9.140625" style="1144"/>
    <col min="9472" max="9472" width="4" style="1144" customWidth="1"/>
    <col min="9473" max="9473" width="15.140625" style="1144" customWidth="1"/>
    <col min="9474" max="9474" width="13.85546875" style="1144" customWidth="1"/>
    <col min="9475" max="9475" width="10.140625" style="1144" customWidth="1"/>
    <col min="9476" max="9476" width="9.140625" style="1144"/>
    <col min="9477" max="9477" width="3.42578125" style="1144" customWidth="1"/>
    <col min="9478" max="9478" width="19.5703125" style="1144" customWidth="1"/>
    <col min="9479" max="9479" width="12.28515625" style="1144" customWidth="1"/>
    <col min="9480" max="9480" width="10.42578125" style="1144" customWidth="1"/>
    <col min="9481" max="9481" width="9.140625" style="1144"/>
    <col min="9482" max="9482" width="3.5703125" style="1144" customWidth="1"/>
    <col min="9483" max="9483" width="16.42578125" style="1144" customWidth="1"/>
    <col min="9484" max="9484" width="11.7109375" style="1144" customWidth="1"/>
    <col min="9485" max="9485" width="10.140625" style="1144" customWidth="1"/>
    <col min="9486" max="9486" width="15.85546875" style="1144" customWidth="1"/>
    <col min="9487" max="9487" width="3.85546875" style="1144" customWidth="1"/>
    <col min="9488" max="9488" width="16.42578125" style="1144" customWidth="1"/>
    <col min="9489" max="9489" width="11.28515625" style="1144" customWidth="1"/>
    <col min="9490" max="9490" width="10.28515625" style="1144" customWidth="1"/>
    <col min="9491" max="9491" width="10" style="1144" customWidth="1"/>
    <col min="9492" max="9727" width="9.140625" style="1144"/>
    <col min="9728" max="9728" width="4" style="1144" customWidth="1"/>
    <col min="9729" max="9729" width="15.140625" style="1144" customWidth="1"/>
    <col min="9730" max="9730" width="13.85546875" style="1144" customWidth="1"/>
    <col min="9731" max="9731" width="10.140625" style="1144" customWidth="1"/>
    <col min="9732" max="9732" width="9.140625" style="1144"/>
    <col min="9733" max="9733" width="3.42578125" style="1144" customWidth="1"/>
    <col min="9734" max="9734" width="19.5703125" style="1144" customWidth="1"/>
    <col min="9735" max="9735" width="12.28515625" style="1144" customWidth="1"/>
    <col min="9736" max="9736" width="10.42578125" style="1144" customWidth="1"/>
    <col min="9737" max="9737" width="9.140625" style="1144"/>
    <col min="9738" max="9738" width="3.5703125" style="1144" customWidth="1"/>
    <col min="9739" max="9739" width="16.42578125" style="1144" customWidth="1"/>
    <col min="9740" max="9740" width="11.7109375" style="1144" customWidth="1"/>
    <col min="9741" max="9741" width="10.140625" style="1144" customWidth="1"/>
    <col min="9742" max="9742" width="15.85546875" style="1144" customWidth="1"/>
    <col min="9743" max="9743" width="3.85546875" style="1144" customWidth="1"/>
    <col min="9744" max="9744" width="16.42578125" style="1144" customWidth="1"/>
    <col min="9745" max="9745" width="11.28515625" style="1144" customWidth="1"/>
    <col min="9746" max="9746" width="10.28515625" style="1144" customWidth="1"/>
    <col min="9747" max="9747" width="10" style="1144" customWidth="1"/>
    <col min="9748" max="9983" width="9.140625" style="1144"/>
    <col min="9984" max="9984" width="4" style="1144" customWidth="1"/>
    <col min="9985" max="9985" width="15.140625" style="1144" customWidth="1"/>
    <col min="9986" max="9986" width="13.85546875" style="1144" customWidth="1"/>
    <col min="9987" max="9987" width="10.140625" style="1144" customWidth="1"/>
    <col min="9988" max="9988" width="9.140625" style="1144"/>
    <col min="9989" max="9989" width="3.42578125" style="1144" customWidth="1"/>
    <col min="9990" max="9990" width="19.5703125" style="1144" customWidth="1"/>
    <col min="9991" max="9991" width="12.28515625" style="1144" customWidth="1"/>
    <col min="9992" max="9992" width="10.42578125" style="1144" customWidth="1"/>
    <col min="9993" max="9993" width="9.140625" style="1144"/>
    <col min="9994" max="9994" width="3.5703125" style="1144" customWidth="1"/>
    <col min="9995" max="9995" width="16.42578125" style="1144" customWidth="1"/>
    <col min="9996" max="9996" width="11.7109375" style="1144" customWidth="1"/>
    <col min="9997" max="9997" width="10.140625" style="1144" customWidth="1"/>
    <col min="9998" max="9998" width="15.85546875" style="1144" customWidth="1"/>
    <col min="9999" max="9999" width="3.85546875" style="1144" customWidth="1"/>
    <col min="10000" max="10000" width="16.42578125" style="1144" customWidth="1"/>
    <col min="10001" max="10001" width="11.28515625" style="1144" customWidth="1"/>
    <col min="10002" max="10002" width="10.28515625" style="1144" customWidth="1"/>
    <col min="10003" max="10003" width="10" style="1144" customWidth="1"/>
    <col min="10004" max="10239" width="9.140625" style="1144"/>
    <col min="10240" max="10240" width="4" style="1144" customWidth="1"/>
    <col min="10241" max="10241" width="15.140625" style="1144" customWidth="1"/>
    <col min="10242" max="10242" width="13.85546875" style="1144" customWidth="1"/>
    <col min="10243" max="10243" width="10.140625" style="1144" customWidth="1"/>
    <col min="10244" max="10244" width="9.140625" style="1144"/>
    <col min="10245" max="10245" width="3.42578125" style="1144" customWidth="1"/>
    <col min="10246" max="10246" width="19.5703125" style="1144" customWidth="1"/>
    <col min="10247" max="10247" width="12.28515625" style="1144" customWidth="1"/>
    <col min="10248" max="10248" width="10.42578125" style="1144" customWidth="1"/>
    <col min="10249" max="10249" width="9.140625" style="1144"/>
    <col min="10250" max="10250" width="3.5703125" style="1144" customWidth="1"/>
    <col min="10251" max="10251" width="16.42578125" style="1144" customWidth="1"/>
    <col min="10252" max="10252" width="11.7109375" style="1144" customWidth="1"/>
    <col min="10253" max="10253" width="10.140625" style="1144" customWidth="1"/>
    <col min="10254" max="10254" width="15.85546875" style="1144" customWidth="1"/>
    <col min="10255" max="10255" width="3.85546875" style="1144" customWidth="1"/>
    <col min="10256" max="10256" width="16.42578125" style="1144" customWidth="1"/>
    <col min="10257" max="10257" width="11.28515625" style="1144" customWidth="1"/>
    <col min="10258" max="10258" width="10.28515625" style="1144" customWidth="1"/>
    <col min="10259" max="10259" width="10" style="1144" customWidth="1"/>
    <col min="10260" max="10495" width="9.140625" style="1144"/>
    <col min="10496" max="10496" width="4" style="1144" customWidth="1"/>
    <col min="10497" max="10497" width="15.140625" style="1144" customWidth="1"/>
    <col min="10498" max="10498" width="13.85546875" style="1144" customWidth="1"/>
    <col min="10499" max="10499" width="10.140625" style="1144" customWidth="1"/>
    <col min="10500" max="10500" width="9.140625" style="1144"/>
    <col min="10501" max="10501" width="3.42578125" style="1144" customWidth="1"/>
    <col min="10502" max="10502" width="19.5703125" style="1144" customWidth="1"/>
    <col min="10503" max="10503" width="12.28515625" style="1144" customWidth="1"/>
    <col min="10504" max="10504" width="10.42578125" style="1144" customWidth="1"/>
    <col min="10505" max="10505" width="9.140625" style="1144"/>
    <col min="10506" max="10506" width="3.5703125" style="1144" customWidth="1"/>
    <col min="10507" max="10507" width="16.42578125" style="1144" customWidth="1"/>
    <col min="10508" max="10508" width="11.7109375" style="1144" customWidth="1"/>
    <col min="10509" max="10509" width="10.140625" style="1144" customWidth="1"/>
    <col min="10510" max="10510" width="15.85546875" style="1144" customWidth="1"/>
    <col min="10511" max="10511" width="3.85546875" style="1144" customWidth="1"/>
    <col min="10512" max="10512" width="16.42578125" style="1144" customWidth="1"/>
    <col min="10513" max="10513" width="11.28515625" style="1144" customWidth="1"/>
    <col min="10514" max="10514" width="10.28515625" style="1144" customWidth="1"/>
    <col min="10515" max="10515" width="10" style="1144" customWidth="1"/>
    <col min="10516" max="10751" width="9.140625" style="1144"/>
    <col min="10752" max="10752" width="4" style="1144" customWidth="1"/>
    <col min="10753" max="10753" width="15.140625" style="1144" customWidth="1"/>
    <col min="10754" max="10754" width="13.85546875" style="1144" customWidth="1"/>
    <col min="10755" max="10755" width="10.140625" style="1144" customWidth="1"/>
    <col min="10756" max="10756" width="9.140625" style="1144"/>
    <col min="10757" max="10757" width="3.42578125" style="1144" customWidth="1"/>
    <col min="10758" max="10758" width="19.5703125" style="1144" customWidth="1"/>
    <col min="10759" max="10759" width="12.28515625" style="1144" customWidth="1"/>
    <col min="10760" max="10760" width="10.42578125" style="1144" customWidth="1"/>
    <col min="10761" max="10761" width="9.140625" style="1144"/>
    <col min="10762" max="10762" width="3.5703125" style="1144" customWidth="1"/>
    <col min="10763" max="10763" width="16.42578125" style="1144" customWidth="1"/>
    <col min="10764" max="10764" width="11.7109375" style="1144" customWidth="1"/>
    <col min="10765" max="10765" width="10.140625" style="1144" customWidth="1"/>
    <col min="10766" max="10766" width="15.85546875" style="1144" customWidth="1"/>
    <col min="10767" max="10767" width="3.85546875" style="1144" customWidth="1"/>
    <col min="10768" max="10768" width="16.42578125" style="1144" customWidth="1"/>
    <col min="10769" max="10769" width="11.28515625" style="1144" customWidth="1"/>
    <col min="10770" max="10770" width="10.28515625" style="1144" customWidth="1"/>
    <col min="10771" max="10771" width="10" style="1144" customWidth="1"/>
    <col min="10772" max="11007" width="9.140625" style="1144"/>
    <col min="11008" max="11008" width="4" style="1144" customWidth="1"/>
    <col min="11009" max="11009" width="15.140625" style="1144" customWidth="1"/>
    <col min="11010" max="11010" width="13.85546875" style="1144" customWidth="1"/>
    <col min="11011" max="11011" width="10.140625" style="1144" customWidth="1"/>
    <col min="11012" max="11012" width="9.140625" style="1144"/>
    <col min="11013" max="11013" width="3.42578125" style="1144" customWidth="1"/>
    <col min="11014" max="11014" width="19.5703125" style="1144" customWidth="1"/>
    <col min="11015" max="11015" width="12.28515625" style="1144" customWidth="1"/>
    <col min="11016" max="11016" width="10.42578125" style="1144" customWidth="1"/>
    <col min="11017" max="11017" width="9.140625" style="1144"/>
    <col min="11018" max="11018" width="3.5703125" style="1144" customWidth="1"/>
    <col min="11019" max="11019" width="16.42578125" style="1144" customWidth="1"/>
    <col min="11020" max="11020" width="11.7109375" style="1144" customWidth="1"/>
    <col min="11021" max="11021" width="10.140625" style="1144" customWidth="1"/>
    <col min="11022" max="11022" width="15.85546875" style="1144" customWidth="1"/>
    <col min="11023" max="11023" width="3.85546875" style="1144" customWidth="1"/>
    <col min="11024" max="11024" width="16.42578125" style="1144" customWidth="1"/>
    <col min="11025" max="11025" width="11.28515625" style="1144" customWidth="1"/>
    <col min="11026" max="11026" width="10.28515625" style="1144" customWidth="1"/>
    <col min="11027" max="11027" width="10" style="1144" customWidth="1"/>
    <col min="11028" max="11263" width="9.140625" style="1144"/>
    <col min="11264" max="11264" width="4" style="1144" customWidth="1"/>
    <col min="11265" max="11265" width="15.140625" style="1144" customWidth="1"/>
    <col min="11266" max="11266" width="13.85546875" style="1144" customWidth="1"/>
    <col min="11267" max="11267" width="10.140625" style="1144" customWidth="1"/>
    <col min="11268" max="11268" width="9.140625" style="1144"/>
    <col min="11269" max="11269" width="3.42578125" style="1144" customWidth="1"/>
    <col min="11270" max="11270" width="19.5703125" style="1144" customWidth="1"/>
    <col min="11271" max="11271" width="12.28515625" style="1144" customWidth="1"/>
    <col min="11272" max="11272" width="10.42578125" style="1144" customWidth="1"/>
    <col min="11273" max="11273" width="9.140625" style="1144"/>
    <col min="11274" max="11274" width="3.5703125" style="1144" customWidth="1"/>
    <col min="11275" max="11275" width="16.42578125" style="1144" customWidth="1"/>
    <col min="11276" max="11276" width="11.7109375" style="1144" customWidth="1"/>
    <col min="11277" max="11277" width="10.140625" style="1144" customWidth="1"/>
    <col min="11278" max="11278" width="15.85546875" style="1144" customWidth="1"/>
    <col min="11279" max="11279" width="3.85546875" style="1144" customWidth="1"/>
    <col min="11280" max="11280" width="16.42578125" style="1144" customWidth="1"/>
    <col min="11281" max="11281" width="11.28515625" style="1144" customWidth="1"/>
    <col min="11282" max="11282" width="10.28515625" style="1144" customWidth="1"/>
    <col min="11283" max="11283" width="10" style="1144" customWidth="1"/>
    <col min="11284" max="11519" width="9.140625" style="1144"/>
    <col min="11520" max="11520" width="4" style="1144" customWidth="1"/>
    <col min="11521" max="11521" width="15.140625" style="1144" customWidth="1"/>
    <col min="11522" max="11522" width="13.85546875" style="1144" customWidth="1"/>
    <col min="11523" max="11523" width="10.140625" style="1144" customWidth="1"/>
    <col min="11524" max="11524" width="9.140625" style="1144"/>
    <col min="11525" max="11525" width="3.42578125" style="1144" customWidth="1"/>
    <col min="11526" max="11526" width="19.5703125" style="1144" customWidth="1"/>
    <col min="11527" max="11527" width="12.28515625" style="1144" customWidth="1"/>
    <col min="11528" max="11528" width="10.42578125" style="1144" customWidth="1"/>
    <col min="11529" max="11529" width="9.140625" style="1144"/>
    <col min="11530" max="11530" width="3.5703125" style="1144" customWidth="1"/>
    <col min="11531" max="11531" width="16.42578125" style="1144" customWidth="1"/>
    <col min="11532" max="11532" width="11.7109375" style="1144" customWidth="1"/>
    <col min="11533" max="11533" width="10.140625" style="1144" customWidth="1"/>
    <col min="11534" max="11534" width="15.85546875" style="1144" customWidth="1"/>
    <col min="11535" max="11535" width="3.85546875" style="1144" customWidth="1"/>
    <col min="11536" max="11536" width="16.42578125" style="1144" customWidth="1"/>
    <col min="11537" max="11537" width="11.28515625" style="1144" customWidth="1"/>
    <col min="11538" max="11538" width="10.28515625" style="1144" customWidth="1"/>
    <col min="11539" max="11539" width="10" style="1144" customWidth="1"/>
    <col min="11540" max="11775" width="9.140625" style="1144"/>
    <col min="11776" max="11776" width="4" style="1144" customWidth="1"/>
    <col min="11777" max="11777" width="15.140625" style="1144" customWidth="1"/>
    <col min="11778" max="11778" width="13.85546875" style="1144" customWidth="1"/>
    <col min="11779" max="11779" width="10.140625" style="1144" customWidth="1"/>
    <col min="11780" max="11780" width="9.140625" style="1144"/>
    <col min="11781" max="11781" width="3.42578125" style="1144" customWidth="1"/>
    <col min="11782" max="11782" width="19.5703125" style="1144" customWidth="1"/>
    <col min="11783" max="11783" width="12.28515625" style="1144" customWidth="1"/>
    <col min="11784" max="11784" width="10.42578125" style="1144" customWidth="1"/>
    <col min="11785" max="11785" width="9.140625" style="1144"/>
    <col min="11786" max="11786" width="3.5703125" style="1144" customWidth="1"/>
    <col min="11787" max="11787" width="16.42578125" style="1144" customWidth="1"/>
    <col min="11788" max="11788" width="11.7109375" style="1144" customWidth="1"/>
    <col min="11789" max="11789" width="10.140625" style="1144" customWidth="1"/>
    <col min="11790" max="11790" width="15.85546875" style="1144" customWidth="1"/>
    <col min="11791" max="11791" width="3.85546875" style="1144" customWidth="1"/>
    <col min="11792" max="11792" width="16.42578125" style="1144" customWidth="1"/>
    <col min="11793" max="11793" width="11.28515625" style="1144" customWidth="1"/>
    <col min="11794" max="11794" width="10.28515625" style="1144" customWidth="1"/>
    <col min="11795" max="11795" width="10" style="1144" customWidth="1"/>
    <col min="11796" max="12031" width="9.140625" style="1144"/>
    <col min="12032" max="12032" width="4" style="1144" customWidth="1"/>
    <col min="12033" max="12033" width="15.140625" style="1144" customWidth="1"/>
    <col min="12034" max="12034" width="13.85546875" style="1144" customWidth="1"/>
    <col min="12035" max="12035" width="10.140625" style="1144" customWidth="1"/>
    <col min="12036" max="12036" width="9.140625" style="1144"/>
    <col min="12037" max="12037" width="3.42578125" style="1144" customWidth="1"/>
    <col min="12038" max="12038" width="19.5703125" style="1144" customWidth="1"/>
    <col min="12039" max="12039" width="12.28515625" style="1144" customWidth="1"/>
    <col min="12040" max="12040" width="10.42578125" style="1144" customWidth="1"/>
    <col min="12041" max="12041" width="9.140625" style="1144"/>
    <col min="12042" max="12042" width="3.5703125" style="1144" customWidth="1"/>
    <col min="12043" max="12043" width="16.42578125" style="1144" customWidth="1"/>
    <col min="12044" max="12044" width="11.7109375" style="1144" customWidth="1"/>
    <col min="12045" max="12045" width="10.140625" style="1144" customWidth="1"/>
    <col min="12046" max="12046" width="15.85546875" style="1144" customWidth="1"/>
    <col min="12047" max="12047" width="3.85546875" style="1144" customWidth="1"/>
    <col min="12048" max="12048" width="16.42578125" style="1144" customWidth="1"/>
    <col min="12049" max="12049" width="11.28515625" style="1144" customWidth="1"/>
    <col min="12050" max="12050" width="10.28515625" style="1144" customWidth="1"/>
    <col min="12051" max="12051" width="10" style="1144" customWidth="1"/>
    <col min="12052" max="12287" width="9.140625" style="1144"/>
    <col min="12288" max="12288" width="4" style="1144" customWidth="1"/>
    <col min="12289" max="12289" width="15.140625" style="1144" customWidth="1"/>
    <col min="12290" max="12290" width="13.85546875" style="1144" customWidth="1"/>
    <col min="12291" max="12291" width="10.140625" style="1144" customWidth="1"/>
    <col min="12292" max="12292" width="9.140625" style="1144"/>
    <col min="12293" max="12293" width="3.42578125" style="1144" customWidth="1"/>
    <col min="12294" max="12294" width="19.5703125" style="1144" customWidth="1"/>
    <col min="12295" max="12295" width="12.28515625" style="1144" customWidth="1"/>
    <col min="12296" max="12296" width="10.42578125" style="1144" customWidth="1"/>
    <col min="12297" max="12297" width="9.140625" style="1144"/>
    <col min="12298" max="12298" width="3.5703125" style="1144" customWidth="1"/>
    <col min="12299" max="12299" width="16.42578125" style="1144" customWidth="1"/>
    <col min="12300" max="12300" width="11.7109375" style="1144" customWidth="1"/>
    <col min="12301" max="12301" width="10.140625" style="1144" customWidth="1"/>
    <col min="12302" max="12302" width="15.85546875" style="1144" customWidth="1"/>
    <col min="12303" max="12303" width="3.85546875" style="1144" customWidth="1"/>
    <col min="12304" max="12304" width="16.42578125" style="1144" customWidth="1"/>
    <col min="12305" max="12305" width="11.28515625" style="1144" customWidth="1"/>
    <col min="12306" max="12306" width="10.28515625" style="1144" customWidth="1"/>
    <col min="12307" max="12307" width="10" style="1144" customWidth="1"/>
    <col min="12308" max="12543" width="9.140625" style="1144"/>
    <col min="12544" max="12544" width="4" style="1144" customWidth="1"/>
    <col min="12545" max="12545" width="15.140625" style="1144" customWidth="1"/>
    <col min="12546" max="12546" width="13.85546875" style="1144" customWidth="1"/>
    <col min="12547" max="12547" width="10.140625" style="1144" customWidth="1"/>
    <col min="12548" max="12548" width="9.140625" style="1144"/>
    <col min="12549" max="12549" width="3.42578125" style="1144" customWidth="1"/>
    <col min="12550" max="12550" width="19.5703125" style="1144" customWidth="1"/>
    <col min="12551" max="12551" width="12.28515625" style="1144" customWidth="1"/>
    <col min="12552" max="12552" width="10.42578125" style="1144" customWidth="1"/>
    <col min="12553" max="12553" width="9.140625" style="1144"/>
    <col min="12554" max="12554" width="3.5703125" style="1144" customWidth="1"/>
    <col min="12555" max="12555" width="16.42578125" style="1144" customWidth="1"/>
    <col min="12556" max="12556" width="11.7109375" style="1144" customWidth="1"/>
    <col min="12557" max="12557" width="10.140625" style="1144" customWidth="1"/>
    <col min="12558" max="12558" width="15.85546875" style="1144" customWidth="1"/>
    <col min="12559" max="12559" width="3.85546875" style="1144" customWidth="1"/>
    <col min="12560" max="12560" width="16.42578125" style="1144" customWidth="1"/>
    <col min="12561" max="12561" width="11.28515625" style="1144" customWidth="1"/>
    <col min="12562" max="12562" width="10.28515625" style="1144" customWidth="1"/>
    <col min="12563" max="12563" width="10" style="1144" customWidth="1"/>
    <col min="12564" max="12799" width="9.140625" style="1144"/>
    <col min="12800" max="12800" width="4" style="1144" customWidth="1"/>
    <col min="12801" max="12801" width="15.140625" style="1144" customWidth="1"/>
    <col min="12802" max="12802" width="13.85546875" style="1144" customWidth="1"/>
    <col min="12803" max="12803" width="10.140625" style="1144" customWidth="1"/>
    <col min="12804" max="12804" width="9.140625" style="1144"/>
    <col min="12805" max="12805" width="3.42578125" style="1144" customWidth="1"/>
    <col min="12806" max="12806" width="19.5703125" style="1144" customWidth="1"/>
    <col min="12807" max="12807" width="12.28515625" style="1144" customWidth="1"/>
    <col min="12808" max="12808" width="10.42578125" style="1144" customWidth="1"/>
    <col min="12809" max="12809" width="9.140625" style="1144"/>
    <col min="12810" max="12810" width="3.5703125" style="1144" customWidth="1"/>
    <col min="12811" max="12811" width="16.42578125" style="1144" customWidth="1"/>
    <col min="12812" max="12812" width="11.7109375" style="1144" customWidth="1"/>
    <col min="12813" max="12813" width="10.140625" style="1144" customWidth="1"/>
    <col min="12814" max="12814" width="15.85546875" style="1144" customWidth="1"/>
    <col min="12815" max="12815" width="3.85546875" style="1144" customWidth="1"/>
    <col min="12816" max="12816" width="16.42578125" style="1144" customWidth="1"/>
    <col min="12817" max="12817" width="11.28515625" style="1144" customWidth="1"/>
    <col min="12818" max="12818" width="10.28515625" style="1144" customWidth="1"/>
    <col min="12819" max="12819" width="10" style="1144" customWidth="1"/>
    <col min="12820" max="13055" width="9.140625" style="1144"/>
    <col min="13056" max="13056" width="4" style="1144" customWidth="1"/>
    <col min="13057" max="13057" width="15.140625" style="1144" customWidth="1"/>
    <col min="13058" max="13058" width="13.85546875" style="1144" customWidth="1"/>
    <col min="13059" max="13059" width="10.140625" style="1144" customWidth="1"/>
    <col min="13060" max="13060" width="9.140625" style="1144"/>
    <col min="13061" max="13061" width="3.42578125" style="1144" customWidth="1"/>
    <col min="13062" max="13062" width="19.5703125" style="1144" customWidth="1"/>
    <col min="13063" max="13063" width="12.28515625" style="1144" customWidth="1"/>
    <col min="13064" max="13064" width="10.42578125" style="1144" customWidth="1"/>
    <col min="13065" max="13065" width="9.140625" style="1144"/>
    <col min="13066" max="13066" width="3.5703125" style="1144" customWidth="1"/>
    <col min="13067" max="13067" width="16.42578125" style="1144" customWidth="1"/>
    <col min="13068" max="13068" width="11.7109375" style="1144" customWidth="1"/>
    <col min="13069" max="13069" width="10.140625" style="1144" customWidth="1"/>
    <col min="13070" max="13070" width="15.85546875" style="1144" customWidth="1"/>
    <col min="13071" max="13071" width="3.85546875" style="1144" customWidth="1"/>
    <col min="13072" max="13072" width="16.42578125" style="1144" customWidth="1"/>
    <col min="13073" max="13073" width="11.28515625" style="1144" customWidth="1"/>
    <col min="13074" max="13074" width="10.28515625" style="1144" customWidth="1"/>
    <col min="13075" max="13075" width="10" style="1144" customWidth="1"/>
    <col min="13076" max="13311" width="9.140625" style="1144"/>
    <col min="13312" max="13312" width="4" style="1144" customWidth="1"/>
    <col min="13313" max="13313" width="15.140625" style="1144" customWidth="1"/>
    <col min="13314" max="13314" width="13.85546875" style="1144" customWidth="1"/>
    <col min="13315" max="13315" width="10.140625" style="1144" customWidth="1"/>
    <col min="13316" max="13316" width="9.140625" style="1144"/>
    <col min="13317" max="13317" width="3.42578125" style="1144" customWidth="1"/>
    <col min="13318" max="13318" width="19.5703125" style="1144" customWidth="1"/>
    <col min="13319" max="13319" width="12.28515625" style="1144" customWidth="1"/>
    <col min="13320" max="13320" width="10.42578125" style="1144" customWidth="1"/>
    <col min="13321" max="13321" width="9.140625" style="1144"/>
    <col min="13322" max="13322" width="3.5703125" style="1144" customWidth="1"/>
    <col min="13323" max="13323" width="16.42578125" style="1144" customWidth="1"/>
    <col min="13324" max="13324" width="11.7109375" style="1144" customWidth="1"/>
    <col min="13325" max="13325" width="10.140625" style="1144" customWidth="1"/>
    <col min="13326" max="13326" width="15.85546875" style="1144" customWidth="1"/>
    <col min="13327" max="13327" width="3.85546875" style="1144" customWidth="1"/>
    <col min="13328" max="13328" width="16.42578125" style="1144" customWidth="1"/>
    <col min="13329" max="13329" width="11.28515625" style="1144" customWidth="1"/>
    <col min="13330" max="13330" width="10.28515625" style="1144" customWidth="1"/>
    <col min="13331" max="13331" width="10" style="1144" customWidth="1"/>
    <col min="13332" max="13567" width="9.140625" style="1144"/>
    <col min="13568" max="13568" width="4" style="1144" customWidth="1"/>
    <col min="13569" max="13569" width="15.140625" style="1144" customWidth="1"/>
    <col min="13570" max="13570" width="13.85546875" style="1144" customWidth="1"/>
    <col min="13571" max="13571" width="10.140625" style="1144" customWidth="1"/>
    <col min="13572" max="13572" width="9.140625" style="1144"/>
    <col min="13573" max="13573" width="3.42578125" style="1144" customWidth="1"/>
    <col min="13574" max="13574" width="19.5703125" style="1144" customWidth="1"/>
    <col min="13575" max="13575" width="12.28515625" style="1144" customWidth="1"/>
    <col min="13576" max="13576" width="10.42578125" style="1144" customWidth="1"/>
    <col min="13577" max="13577" width="9.140625" style="1144"/>
    <col min="13578" max="13578" width="3.5703125" style="1144" customWidth="1"/>
    <col min="13579" max="13579" width="16.42578125" style="1144" customWidth="1"/>
    <col min="13580" max="13580" width="11.7109375" style="1144" customWidth="1"/>
    <col min="13581" max="13581" width="10.140625" style="1144" customWidth="1"/>
    <col min="13582" max="13582" width="15.85546875" style="1144" customWidth="1"/>
    <col min="13583" max="13583" width="3.85546875" style="1144" customWidth="1"/>
    <col min="13584" max="13584" width="16.42578125" style="1144" customWidth="1"/>
    <col min="13585" max="13585" width="11.28515625" style="1144" customWidth="1"/>
    <col min="13586" max="13586" width="10.28515625" style="1144" customWidth="1"/>
    <col min="13587" max="13587" width="10" style="1144" customWidth="1"/>
    <col min="13588" max="13823" width="9.140625" style="1144"/>
    <col min="13824" max="13824" width="4" style="1144" customWidth="1"/>
    <col min="13825" max="13825" width="15.140625" style="1144" customWidth="1"/>
    <col min="13826" max="13826" width="13.85546875" style="1144" customWidth="1"/>
    <col min="13827" max="13827" width="10.140625" style="1144" customWidth="1"/>
    <col min="13828" max="13828" width="9.140625" style="1144"/>
    <col min="13829" max="13829" width="3.42578125" style="1144" customWidth="1"/>
    <col min="13830" max="13830" width="19.5703125" style="1144" customWidth="1"/>
    <col min="13831" max="13831" width="12.28515625" style="1144" customWidth="1"/>
    <col min="13832" max="13832" width="10.42578125" style="1144" customWidth="1"/>
    <col min="13833" max="13833" width="9.140625" style="1144"/>
    <col min="13834" max="13834" width="3.5703125" style="1144" customWidth="1"/>
    <col min="13835" max="13835" width="16.42578125" style="1144" customWidth="1"/>
    <col min="13836" max="13836" width="11.7109375" style="1144" customWidth="1"/>
    <col min="13837" max="13837" width="10.140625" style="1144" customWidth="1"/>
    <col min="13838" max="13838" width="15.85546875" style="1144" customWidth="1"/>
    <col min="13839" max="13839" width="3.85546875" style="1144" customWidth="1"/>
    <col min="13840" max="13840" width="16.42578125" style="1144" customWidth="1"/>
    <col min="13841" max="13841" width="11.28515625" style="1144" customWidth="1"/>
    <col min="13842" max="13842" width="10.28515625" style="1144" customWidth="1"/>
    <col min="13843" max="13843" width="10" style="1144" customWidth="1"/>
    <col min="13844" max="14079" width="9.140625" style="1144"/>
    <col min="14080" max="14080" width="4" style="1144" customWidth="1"/>
    <col min="14081" max="14081" width="15.140625" style="1144" customWidth="1"/>
    <col min="14082" max="14082" width="13.85546875" style="1144" customWidth="1"/>
    <col min="14083" max="14083" width="10.140625" style="1144" customWidth="1"/>
    <col min="14084" max="14084" width="9.140625" style="1144"/>
    <col min="14085" max="14085" width="3.42578125" style="1144" customWidth="1"/>
    <col min="14086" max="14086" width="19.5703125" style="1144" customWidth="1"/>
    <col min="14087" max="14087" width="12.28515625" style="1144" customWidth="1"/>
    <col min="14088" max="14088" width="10.42578125" style="1144" customWidth="1"/>
    <col min="14089" max="14089" width="9.140625" style="1144"/>
    <col min="14090" max="14090" width="3.5703125" style="1144" customWidth="1"/>
    <col min="14091" max="14091" width="16.42578125" style="1144" customWidth="1"/>
    <col min="14092" max="14092" width="11.7109375" style="1144" customWidth="1"/>
    <col min="14093" max="14093" width="10.140625" style="1144" customWidth="1"/>
    <col min="14094" max="14094" width="15.85546875" style="1144" customWidth="1"/>
    <col min="14095" max="14095" width="3.85546875" style="1144" customWidth="1"/>
    <col min="14096" max="14096" width="16.42578125" style="1144" customWidth="1"/>
    <col min="14097" max="14097" width="11.28515625" style="1144" customWidth="1"/>
    <col min="14098" max="14098" width="10.28515625" style="1144" customWidth="1"/>
    <col min="14099" max="14099" width="10" style="1144" customWidth="1"/>
    <col min="14100" max="14335" width="9.140625" style="1144"/>
    <col min="14336" max="14336" width="4" style="1144" customWidth="1"/>
    <col min="14337" max="14337" width="15.140625" style="1144" customWidth="1"/>
    <col min="14338" max="14338" width="13.85546875" style="1144" customWidth="1"/>
    <col min="14339" max="14339" width="10.140625" style="1144" customWidth="1"/>
    <col min="14340" max="14340" width="9.140625" style="1144"/>
    <col min="14341" max="14341" width="3.42578125" style="1144" customWidth="1"/>
    <col min="14342" max="14342" width="19.5703125" style="1144" customWidth="1"/>
    <col min="14343" max="14343" width="12.28515625" style="1144" customWidth="1"/>
    <col min="14344" max="14344" width="10.42578125" style="1144" customWidth="1"/>
    <col min="14345" max="14345" width="9.140625" style="1144"/>
    <col min="14346" max="14346" width="3.5703125" style="1144" customWidth="1"/>
    <col min="14347" max="14347" width="16.42578125" style="1144" customWidth="1"/>
    <col min="14348" max="14348" width="11.7109375" style="1144" customWidth="1"/>
    <col min="14349" max="14349" width="10.140625" style="1144" customWidth="1"/>
    <col min="14350" max="14350" width="15.85546875" style="1144" customWidth="1"/>
    <col min="14351" max="14351" width="3.85546875" style="1144" customWidth="1"/>
    <col min="14352" max="14352" width="16.42578125" style="1144" customWidth="1"/>
    <col min="14353" max="14353" width="11.28515625" style="1144" customWidth="1"/>
    <col min="14354" max="14354" width="10.28515625" style="1144" customWidth="1"/>
    <col min="14355" max="14355" width="10" style="1144" customWidth="1"/>
    <col min="14356" max="14591" width="9.140625" style="1144"/>
    <col min="14592" max="14592" width="4" style="1144" customWidth="1"/>
    <col min="14593" max="14593" width="15.140625" style="1144" customWidth="1"/>
    <col min="14594" max="14594" width="13.85546875" style="1144" customWidth="1"/>
    <col min="14595" max="14595" width="10.140625" style="1144" customWidth="1"/>
    <col min="14596" max="14596" width="9.140625" style="1144"/>
    <col min="14597" max="14597" width="3.42578125" style="1144" customWidth="1"/>
    <col min="14598" max="14598" width="19.5703125" style="1144" customWidth="1"/>
    <col min="14599" max="14599" width="12.28515625" style="1144" customWidth="1"/>
    <col min="14600" max="14600" width="10.42578125" style="1144" customWidth="1"/>
    <col min="14601" max="14601" width="9.140625" style="1144"/>
    <col min="14602" max="14602" width="3.5703125" style="1144" customWidth="1"/>
    <col min="14603" max="14603" width="16.42578125" style="1144" customWidth="1"/>
    <col min="14604" max="14604" width="11.7109375" style="1144" customWidth="1"/>
    <col min="14605" max="14605" width="10.140625" style="1144" customWidth="1"/>
    <col min="14606" max="14606" width="15.85546875" style="1144" customWidth="1"/>
    <col min="14607" max="14607" width="3.85546875" style="1144" customWidth="1"/>
    <col min="14608" max="14608" width="16.42578125" style="1144" customWidth="1"/>
    <col min="14609" max="14609" width="11.28515625" style="1144" customWidth="1"/>
    <col min="14610" max="14610" width="10.28515625" style="1144" customWidth="1"/>
    <col min="14611" max="14611" width="10" style="1144" customWidth="1"/>
    <col min="14612" max="14847" width="9.140625" style="1144"/>
    <col min="14848" max="14848" width="4" style="1144" customWidth="1"/>
    <col min="14849" max="14849" width="15.140625" style="1144" customWidth="1"/>
    <col min="14850" max="14850" width="13.85546875" style="1144" customWidth="1"/>
    <col min="14851" max="14851" width="10.140625" style="1144" customWidth="1"/>
    <col min="14852" max="14852" width="9.140625" style="1144"/>
    <col min="14853" max="14853" width="3.42578125" style="1144" customWidth="1"/>
    <col min="14854" max="14854" width="19.5703125" style="1144" customWidth="1"/>
    <col min="14855" max="14855" width="12.28515625" style="1144" customWidth="1"/>
    <col min="14856" max="14856" width="10.42578125" style="1144" customWidth="1"/>
    <col min="14857" max="14857" width="9.140625" style="1144"/>
    <col min="14858" max="14858" width="3.5703125" style="1144" customWidth="1"/>
    <col min="14859" max="14859" width="16.42578125" style="1144" customWidth="1"/>
    <col min="14860" max="14860" width="11.7109375" style="1144" customWidth="1"/>
    <col min="14861" max="14861" width="10.140625" style="1144" customWidth="1"/>
    <col min="14862" max="14862" width="15.85546875" style="1144" customWidth="1"/>
    <col min="14863" max="14863" width="3.85546875" style="1144" customWidth="1"/>
    <col min="14864" max="14864" width="16.42578125" style="1144" customWidth="1"/>
    <col min="14865" max="14865" width="11.28515625" style="1144" customWidth="1"/>
    <col min="14866" max="14866" width="10.28515625" style="1144" customWidth="1"/>
    <col min="14867" max="14867" width="10" style="1144" customWidth="1"/>
    <col min="14868" max="15103" width="9.140625" style="1144"/>
    <col min="15104" max="15104" width="4" style="1144" customWidth="1"/>
    <col min="15105" max="15105" width="15.140625" style="1144" customWidth="1"/>
    <col min="15106" max="15106" width="13.85546875" style="1144" customWidth="1"/>
    <col min="15107" max="15107" width="10.140625" style="1144" customWidth="1"/>
    <col min="15108" max="15108" width="9.140625" style="1144"/>
    <col min="15109" max="15109" width="3.42578125" style="1144" customWidth="1"/>
    <col min="15110" max="15110" width="19.5703125" style="1144" customWidth="1"/>
    <col min="15111" max="15111" width="12.28515625" style="1144" customWidth="1"/>
    <col min="15112" max="15112" width="10.42578125" style="1144" customWidth="1"/>
    <col min="15113" max="15113" width="9.140625" style="1144"/>
    <col min="15114" max="15114" width="3.5703125" style="1144" customWidth="1"/>
    <col min="15115" max="15115" width="16.42578125" style="1144" customWidth="1"/>
    <col min="15116" max="15116" width="11.7109375" style="1144" customWidth="1"/>
    <col min="15117" max="15117" width="10.140625" style="1144" customWidth="1"/>
    <col min="15118" max="15118" width="15.85546875" style="1144" customWidth="1"/>
    <col min="15119" max="15119" width="3.85546875" style="1144" customWidth="1"/>
    <col min="15120" max="15120" width="16.42578125" style="1144" customWidth="1"/>
    <col min="15121" max="15121" width="11.28515625" style="1144" customWidth="1"/>
    <col min="15122" max="15122" width="10.28515625" style="1144" customWidth="1"/>
    <col min="15123" max="15123" width="10" style="1144" customWidth="1"/>
    <col min="15124" max="15359" width="9.140625" style="1144"/>
    <col min="15360" max="15360" width="4" style="1144" customWidth="1"/>
    <col min="15361" max="15361" width="15.140625" style="1144" customWidth="1"/>
    <col min="15362" max="15362" width="13.85546875" style="1144" customWidth="1"/>
    <col min="15363" max="15363" width="10.140625" style="1144" customWidth="1"/>
    <col min="15364" max="15364" width="9.140625" style="1144"/>
    <col min="15365" max="15365" width="3.42578125" style="1144" customWidth="1"/>
    <col min="15366" max="15366" width="19.5703125" style="1144" customWidth="1"/>
    <col min="15367" max="15367" width="12.28515625" style="1144" customWidth="1"/>
    <col min="15368" max="15368" width="10.42578125" style="1144" customWidth="1"/>
    <col min="15369" max="15369" width="9.140625" style="1144"/>
    <col min="15370" max="15370" width="3.5703125" style="1144" customWidth="1"/>
    <col min="15371" max="15371" width="16.42578125" style="1144" customWidth="1"/>
    <col min="15372" max="15372" width="11.7109375" style="1144" customWidth="1"/>
    <col min="15373" max="15373" width="10.140625" style="1144" customWidth="1"/>
    <col min="15374" max="15374" width="15.85546875" style="1144" customWidth="1"/>
    <col min="15375" max="15375" width="3.85546875" style="1144" customWidth="1"/>
    <col min="15376" max="15376" width="16.42578125" style="1144" customWidth="1"/>
    <col min="15377" max="15377" width="11.28515625" style="1144" customWidth="1"/>
    <col min="15378" max="15378" width="10.28515625" style="1144" customWidth="1"/>
    <col min="15379" max="15379" width="10" style="1144" customWidth="1"/>
    <col min="15380" max="15615" width="9.140625" style="1144"/>
    <col min="15616" max="15616" width="4" style="1144" customWidth="1"/>
    <col min="15617" max="15617" width="15.140625" style="1144" customWidth="1"/>
    <col min="15618" max="15618" width="13.85546875" style="1144" customWidth="1"/>
    <col min="15619" max="15619" width="10.140625" style="1144" customWidth="1"/>
    <col min="15620" max="15620" width="9.140625" style="1144"/>
    <col min="15621" max="15621" width="3.42578125" style="1144" customWidth="1"/>
    <col min="15622" max="15622" width="19.5703125" style="1144" customWidth="1"/>
    <col min="15623" max="15623" width="12.28515625" style="1144" customWidth="1"/>
    <col min="15624" max="15624" width="10.42578125" style="1144" customWidth="1"/>
    <col min="15625" max="15625" width="9.140625" style="1144"/>
    <col min="15626" max="15626" width="3.5703125" style="1144" customWidth="1"/>
    <col min="15627" max="15627" width="16.42578125" style="1144" customWidth="1"/>
    <col min="15628" max="15628" width="11.7109375" style="1144" customWidth="1"/>
    <col min="15629" max="15629" width="10.140625" style="1144" customWidth="1"/>
    <col min="15630" max="15630" width="15.85546875" style="1144" customWidth="1"/>
    <col min="15631" max="15631" width="3.85546875" style="1144" customWidth="1"/>
    <col min="15632" max="15632" width="16.42578125" style="1144" customWidth="1"/>
    <col min="15633" max="15633" width="11.28515625" style="1144" customWidth="1"/>
    <col min="15634" max="15634" width="10.28515625" style="1144" customWidth="1"/>
    <col min="15635" max="15635" width="10" style="1144" customWidth="1"/>
    <col min="15636" max="15871" width="9.140625" style="1144"/>
    <col min="15872" max="15872" width="4" style="1144" customWidth="1"/>
    <col min="15873" max="15873" width="15.140625" style="1144" customWidth="1"/>
    <col min="15874" max="15874" width="13.85546875" style="1144" customWidth="1"/>
    <col min="15875" max="15875" width="10.140625" style="1144" customWidth="1"/>
    <col min="15876" max="15876" width="9.140625" style="1144"/>
    <col min="15877" max="15877" width="3.42578125" style="1144" customWidth="1"/>
    <col min="15878" max="15878" width="19.5703125" style="1144" customWidth="1"/>
    <col min="15879" max="15879" width="12.28515625" style="1144" customWidth="1"/>
    <col min="15880" max="15880" width="10.42578125" style="1144" customWidth="1"/>
    <col min="15881" max="15881" width="9.140625" style="1144"/>
    <col min="15882" max="15882" width="3.5703125" style="1144" customWidth="1"/>
    <col min="15883" max="15883" width="16.42578125" style="1144" customWidth="1"/>
    <col min="15884" max="15884" width="11.7109375" style="1144" customWidth="1"/>
    <col min="15885" max="15885" width="10.140625" style="1144" customWidth="1"/>
    <col min="15886" max="15886" width="15.85546875" style="1144" customWidth="1"/>
    <col min="15887" max="15887" width="3.85546875" style="1144" customWidth="1"/>
    <col min="15888" max="15888" width="16.42578125" style="1144" customWidth="1"/>
    <col min="15889" max="15889" width="11.28515625" style="1144" customWidth="1"/>
    <col min="15890" max="15890" width="10.28515625" style="1144" customWidth="1"/>
    <col min="15891" max="15891" width="10" style="1144" customWidth="1"/>
    <col min="15892" max="16127" width="9.140625" style="1144"/>
    <col min="16128" max="16128" width="4" style="1144" customWidth="1"/>
    <col min="16129" max="16129" width="15.140625" style="1144" customWidth="1"/>
    <col min="16130" max="16130" width="13.85546875" style="1144" customWidth="1"/>
    <col min="16131" max="16131" width="10.140625" style="1144" customWidth="1"/>
    <col min="16132" max="16132" width="9.140625" style="1144"/>
    <col min="16133" max="16133" width="3.42578125" style="1144" customWidth="1"/>
    <col min="16134" max="16134" width="19.5703125" style="1144" customWidth="1"/>
    <col min="16135" max="16135" width="12.28515625" style="1144" customWidth="1"/>
    <col min="16136" max="16136" width="10.42578125" style="1144" customWidth="1"/>
    <col min="16137" max="16137" width="9.140625" style="1144"/>
    <col min="16138" max="16138" width="3.5703125" style="1144" customWidth="1"/>
    <col min="16139" max="16139" width="16.42578125" style="1144" customWidth="1"/>
    <col min="16140" max="16140" width="11.7109375" style="1144" customWidth="1"/>
    <col min="16141" max="16141" width="10.140625" style="1144" customWidth="1"/>
    <col min="16142" max="16142" width="15.85546875" style="1144" customWidth="1"/>
    <col min="16143" max="16143" width="3.85546875" style="1144" customWidth="1"/>
    <col min="16144" max="16144" width="16.42578125" style="1144" customWidth="1"/>
    <col min="16145" max="16145" width="11.28515625" style="1144" customWidth="1"/>
    <col min="16146" max="16146" width="10.28515625" style="1144" customWidth="1"/>
    <col min="16147" max="16147" width="10" style="1144" customWidth="1"/>
    <col min="16148" max="16384" width="9.140625" style="1144"/>
  </cols>
  <sheetData>
    <row r="1" spans="1:27" ht="18.75">
      <c r="A1" s="587" t="s">
        <v>304</v>
      </c>
    </row>
    <row r="2" spans="1:27" ht="18" customHeight="1">
      <c r="A2" s="1399" t="s">
        <v>484</v>
      </c>
      <c r="B2" s="1399"/>
      <c r="C2" s="1399"/>
      <c r="D2" s="1399"/>
      <c r="E2" s="1399"/>
      <c r="F2" s="1399"/>
      <c r="G2" s="1399"/>
      <c r="H2" s="1399"/>
      <c r="I2" s="1399"/>
      <c r="J2" s="1399"/>
      <c r="K2" s="1399"/>
      <c r="L2" s="1399"/>
      <c r="M2" s="1399"/>
      <c r="N2" s="1399"/>
      <c r="O2" s="1399"/>
      <c r="P2" s="1399"/>
      <c r="Q2" s="1399"/>
      <c r="R2" s="1399"/>
      <c r="S2" s="1399"/>
      <c r="T2" s="1399"/>
      <c r="U2" s="1399"/>
      <c r="V2" s="1399"/>
      <c r="W2" s="1399"/>
      <c r="X2" s="1399"/>
      <c r="Y2" s="1399"/>
      <c r="Z2" s="1399"/>
      <c r="AA2" s="1399"/>
    </row>
    <row r="3" spans="1:27" ht="18" customHeight="1">
      <c r="A3" s="1402" t="s">
        <v>483</v>
      </c>
      <c r="B3" s="1402"/>
      <c r="C3" s="1402"/>
      <c r="D3" s="1402"/>
      <c r="E3" s="1402"/>
      <c r="F3" s="1402"/>
      <c r="G3" s="1402"/>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7577.1180000000004</v>
      </c>
      <c r="C8" s="892">
        <v>11962</v>
      </c>
      <c r="D8" s="893">
        <v>2.149377266143623</v>
      </c>
      <c r="E8" s="828"/>
      <c r="F8" s="827" t="s">
        <v>210</v>
      </c>
      <c r="G8" s="603">
        <v>1692.6669999999999</v>
      </c>
      <c r="H8" s="892">
        <v>9321</v>
      </c>
      <c r="I8" s="893">
        <v>2.4020125247095518</v>
      </c>
      <c r="J8" s="661"/>
      <c r="K8" s="745" t="s">
        <v>195</v>
      </c>
      <c r="L8" s="603">
        <v>6110.68</v>
      </c>
      <c r="M8" s="603">
        <v>1750.7260000000001</v>
      </c>
      <c r="N8" s="733">
        <v>3.4903691382889157</v>
      </c>
      <c r="O8" s="661"/>
      <c r="P8" s="745" t="s">
        <v>479</v>
      </c>
      <c r="Q8" s="603">
        <v>2289.422</v>
      </c>
      <c r="R8" s="603">
        <v>514.82500000000005</v>
      </c>
      <c r="S8" s="733">
        <v>4.4469907250036416</v>
      </c>
    </row>
    <row r="9" spans="1:27" ht="15.75">
      <c r="A9" s="606" t="s">
        <v>210</v>
      </c>
      <c r="B9" s="605">
        <v>4177.9960000000001</v>
      </c>
      <c r="C9" s="605">
        <v>14247</v>
      </c>
      <c r="D9" s="652">
        <v>1.857043928153933</v>
      </c>
      <c r="E9" s="829"/>
      <c r="F9" s="606" t="s">
        <v>479</v>
      </c>
      <c r="G9" s="605">
        <v>731.31500000000005</v>
      </c>
      <c r="H9" s="607">
        <v>2767</v>
      </c>
      <c r="I9" s="653">
        <v>3.5403797370306545</v>
      </c>
      <c r="J9" s="661"/>
      <c r="K9" s="604" t="s">
        <v>201</v>
      </c>
      <c r="L9" s="605">
        <v>4171.232</v>
      </c>
      <c r="M9" s="605">
        <v>1422.0039999999999</v>
      </c>
      <c r="N9" s="652">
        <v>2.9333475855201536</v>
      </c>
      <c r="O9" s="661"/>
      <c r="P9" s="604" t="s">
        <v>195</v>
      </c>
      <c r="Q9" s="605">
        <v>1814.7570000000001</v>
      </c>
      <c r="R9" s="605">
        <v>497.28</v>
      </c>
      <c r="S9" s="652">
        <v>3.6493665540540543</v>
      </c>
    </row>
    <row r="10" spans="1:27" ht="16.5" thickBot="1">
      <c r="A10" s="606" t="s">
        <v>197</v>
      </c>
      <c r="B10" s="605">
        <v>3807.6880000000001</v>
      </c>
      <c r="C10" s="605">
        <v>3649</v>
      </c>
      <c r="D10" s="652">
        <v>1.701068928868674</v>
      </c>
      <c r="E10" s="828"/>
      <c r="F10" s="951" t="s">
        <v>214</v>
      </c>
      <c r="G10" s="944">
        <v>525.88499999999999</v>
      </c>
      <c r="H10" s="952">
        <v>1925</v>
      </c>
      <c r="I10" s="953">
        <v>4.2763222092115534</v>
      </c>
      <c r="J10" s="661"/>
      <c r="K10" s="604" t="s">
        <v>212</v>
      </c>
      <c r="L10" s="605">
        <v>3005.4740000000002</v>
      </c>
      <c r="M10" s="605">
        <v>662.03</v>
      </c>
      <c r="N10" s="652">
        <v>4.5397852061084851</v>
      </c>
      <c r="O10" s="661"/>
      <c r="P10" s="604" t="s">
        <v>197</v>
      </c>
      <c r="Q10" s="605">
        <v>1634.8140000000001</v>
      </c>
      <c r="R10" s="605">
        <v>522.22799999999995</v>
      </c>
      <c r="S10" s="652">
        <v>3.1304602587375632</v>
      </c>
    </row>
    <row r="11" spans="1:27" ht="16.5" thickBot="1">
      <c r="A11" s="606" t="s">
        <v>479</v>
      </c>
      <c r="B11" s="605">
        <v>3519.8530000000001</v>
      </c>
      <c r="C11" s="605">
        <v>8079</v>
      </c>
      <c r="D11" s="652">
        <v>3.2511397937656792</v>
      </c>
      <c r="E11" s="829"/>
      <c r="F11" s="1038" t="s">
        <v>322</v>
      </c>
      <c r="G11" s="608">
        <v>3130.9259999999999</v>
      </c>
      <c r="H11" s="1100">
        <v>14804</v>
      </c>
      <c r="I11" s="1101">
        <v>2.9007863160440159</v>
      </c>
      <c r="J11" s="661"/>
      <c r="K11" s="604" t="s">
        <v>479</v>
      </c>
      <c r="L11" s="605">
        <v>2583.9250000000002</v>
      </c>
      <c r="M11" s="605">
        <v>561.67600000000004</v>
      </c>
      <c r="N11" s="652">
        <v>4.6003834951110605</v>
      </c>
      <c r="O11" s="661"/>
      <c r="P11" s="604" t="s">
        <v>194</v>
      </c>
      <c r="Q11" s="605">
        <v>1153.2090000000001</v>
      </c>
      <c r="R11" s="605">
        <v>180.95699999999999</v>
      </c>
      <c r="S11" s="652">
        <v>6.372834430279017</v>
      </c>
    </row>
    <row r="12" spans="1:27" ht="15.75">
      <c r="A12" s="606" t="s">
        <v>195</v>
      </c>
      <c r="B12" s="605">
        <v>2714.884</v>
      </c>
      <c r="C12" s="607">
        <v>2330</v>
      </c>
      <c r="D12" s="653">
        <v>2.5525975082199031</v>
      </c>
      <c r="E12" s="829"/>
      <c r="F12"/>
      <c r="G12"/>
      <c r="H12"/>
      <c r="I12"/>
      <c r="J12" s="661"/>
      <c r="K12" s="604" t="s">
        <v>197</v>
      </c>
      <c r="L12" s="605">
        <v>2483.2730000000001</v>
      </c>
      <c r="M12" s="605">
        <v>768.62900000000002</v>
      </c>
      <c r="N12" s="652">
        <v>3.2307823410253844</v>
      </c>
      <c r="O12" s="661"/>
      <c r="P12" s="604" t="s">
        <v>212</v>
      </c>
      <c r="Q12" s="605">
        <v>952.99300000000005</v>
      </c>
      <c r="R12" s="605">
        <v>203.91300000000001</v>
      </c>
      <c r="S12" s="652">
        <v>4.6735274357201355</v>
      </c>
    </row>
    <row r="13" spans="1:27" ht="15.75">
      <c r="A13" s="606" t="s">
        <v>206</v>
      </c>
      <c r="B13" s="605">
        <v>2143.9369999999999</v>
      </c>
      <c r="C13" s="605">
        <v>1388</v>
      </c>
      <c r="D13" s="652">
        <v>2.9708614227019834</v>
      </c>
      <c r="E13" s="829"/>
      <c r="F13"/>
      <c r="G13"/>
      <c r="H13"/>
      <c r="I13"/>
      <c r="J13" s="661"/>
      <c r="K13" s="604" t="s">
        <v>192</v>
      </c>
      <c r="L13" s="605">
        <v>1461.335</v>
      </c>
      <c r="M13" s="605">
        <v>570.91</v>
      </c>
      <c r="N13" s="652">
        <v>2.5596591406701585</v>
      </c>
      <c r="O13" s="661"/>
      <c r="P13" s="604" t="s">
        <v>201</v>
      </c>
      <c r="Q13" s="605">
        <v>654.83199999999999</v>
      </c>
      <c r="R13" s="605">
        <v>333.67700000000002</v>
      </c>
      <c r="S13" s="652">
        <v>1.9624726906559335</v>
      </c>
    </row>
    <row r="14" spans="1:27" ht="15.75">
      <c r="A14" s="606" t="s">
        <v>214</v>
      </c>
      <c r="B14" s="605">
        <v>2063.864</v>
      </c>
      <c r="C14" s="605">
        <v>5251</v>
      </c>
      <c r="D14" s="652">
        <v>1.9092827414074303</v>
      </c>
      <c r="E14" s="829"/>
      <c r="J14" s="661"/>
      <c r="K14" s="604" t="s">
        <v>210</v>
      </c>
      <c r="L14" s="605">
        <v>836.923</v>
      </c>
      <c r="M14" s="605">
        <v>230.315</v>
      </c>
      <c r="N14" s="652">
        <v>3.6338189002018972</v>
      </c>
      <c r="O14" s="661"/>
      <c r="P14" s="604" t="s">
        <v>192</v>
      </c>
      <c r="Q14" s="605">
        <v>362.096</v>
      </c>
      <c r="R14" s="605">
        <v>89.486999999999995</v>
      </c>
      <c r="S14" s="652">
        <v>4.046353101567826</v>
      </c>
    </row>
    <row r="15" spans="1:27" ht="16.5" thickBot="1">
      <c r="A15" s="606" t="s">
        <v>211</v>
      </c>
      <c r="B15" s="605">
        <v>1262.336</v>
      </c>
      <c r="C15" s="605">
        <v>2027</v>
      </c>
      <c r="D15" s="652">
        <v>2.091833910837356</v>
      </c>
      <c r="E15" s="829"/>
      <c r="J15" s="661"/>
      <c r="K15" s="604" t="s">
        <v>213</v>
      </c>
      <c r="L15" s="605">
        <v>824.78200000000004</v>
      </c>
      <c r="M15" s="605">
        <v>348.53699999999998</v>
      </c>
      <c r="N15" s="652">
        <v>2.3664116004900486</v>
      </c>
      <c r="O15" s="661"/>
      <c r="P15" s="604" t="s">
        <v>206</v>
      </c>
      <c r="Q15" s="605">
        <v>258.76499999999999</v>
      </c>
      <c r="R15" s="605">
        <v>56.636000000000003</v>
      </c>
      <c r="S15" s="652">
        <v>4.5689137650964042</v>
      </c>
    </row>
    <row r="16" spans="1:27" ht="16.5" thickBot="1">
      <c r="A16" s="1038" t="s">
        <v>322</v>
      </c>
      <c r="B16" s="608">
        <v>30321.35</v>
      </c>
      <c r="C16" s="608">
        <v>55547</v>
      </c>
      <c r="D16" s="732">
        <v>2.1884830864205909</v>
      </c>
      <c r="E16" s="829"/>
      <c r="J16" s="661"/>
      <c r="K16" s="604" t="s">
        <v>194</v>
      </c>
      <c r="L16" s="605">
        <v>345.447</v>
      </c>
      <c r="M16" s="605">
        <v>104.94</v>
      </c>
      <c r="N16" s="652">
        <v>3.2918524871355062</v>
      </c>
      <c r="O16" s="661"/>
      <c r="P16" s="604" t="s">
        <v>210</v>
      </c>
      <c r="Q16" s="605">
        <v>181.51400000000001</v>
      </c>
      <c r="R16" s="605">
        <v>145.91300000000001</v>
      </c>
      <c r="S16" s="652">
        <v>1.2439878557770727</v>
      </c>
    </row>
    <row r="17" spans="1:19" ht="15.75">
      <c r="A17"/>
      <c r="B17"/>
      <c r="C17"/>
      <c r="D17"/>
      <c r="E17" s="828"/>
      <c r="J17" s="661"/>
      <c r="K17" s="604" t="s">
        <v>205</v>
      </c>
      <c r="L17" s="605">
        <v>336.16300000000001</v>
      </c>
      <c r="M17" s="605">
        <v>148.483</v>
      </c>
      <c r="N17" s="652">
        <v>2.2639830822383709</v>
      </c>
      <c r="O17" s="661"/>
      <c r="P17" s="604" t="s">
        <v>209</v>
      </c>
      <c r="Q17" s="605">
        <v>177.809</v>
      </c>
      <c r="R17" s="605">
        <v>54.218000000000004</v>
      </c>
      <c r="S17" s="652">
        <v>3.2795197166992511</v>
      </c>
    </row>
    <row r="18" spans="1:19" ht="16.5" thickBot="1">
      <c r="A18"/>
      <c r="B18"/>
      <c r="C18"/>
      <c r="D18"/>
      <c r="E18" s="830"/>
      <c r="K18" s="604" t="s">
        <v>209</v>
      </c>
      <c r="L18" s="605">
        <v>306.83100000000002</v>
      </c>
      <c r="M18" s="605">
        <v>86.622</v>
      </c>
      <c r="N18" s="652">
        <v>3.5421832790746004</v>
      </c>
      <c r="O18" s="661"/>
      <c r="P18" s="604" t="s">
        <v>193</v>
      </c>
      <c r="Q18" s="605">
        <v>74.667000000000002</v>
      </c>
      <c r="R18" s="605">
        <v>26.994</v>
      </c>
      <c r="S18" s="652">
        <v>2.7660591242498334</v>
      </c>
    </row>
    <row r="19" spans="1:19" ht="16.5" thickBot="1">
      <c r="A19"/>
      <c r="B19"/>
      <c r="C19"/>
      <c r="D19"/>
      <c r="E19" s="831"/>
      <c r="J19" s="661"/>
      <c r="K19" s="945" t="s">
        <v>322</v>
      </c>
      <c r="L19" s="608">
        <v>23413.772000000001</v>
      </c>
      <c r="M19" s="608">
        <v>6779.5190000000002</v>
      </c>
      <c r="N19" s="732">
        <v>3.4536037143638065</v>
      </c>
      <c r="O19" s="661"/>
      <c r="P19" s="945" t="s">
        <v>322</v>
      </c>
      <c r="Q19" s="608">
        <v>9728.5220000000008</v>
      </c>
      <c r="R19" s="608">
        <v>2663.3090000000002</v>
      </c>
      <c r="S19" s="732">
        <v>3.6527950755995642</v>
      </c>
    </row>
    <row r="20" spans="1:19" ht="15" customHeight="1">
      <c r="A20"/>
      <c r="B20"/>
      <c r="C20"/>
      <c r="D20"/>
      <c r="E20" s="831"/>
      <c r="J20" s="661"/>
      <c r="K20"/>
      <c r="L20"/>
      <c r="M20"/>
      <c r="N20"/>
      <c r="O20" s="661"/>
      <c r="P20"/>
      <c r="Q20"/>
      <c r="R20"/>
      <c r="S20"/>
    </row>
    <row r="21" spans="1:19">
      <c r="A21"/>
      <c r="B21"/>
      <c r="C21"/>
      <c r="D21"/>
      <c r="E21" s="832"/>
      <c r="J21" s="661"/>
      <c r="K21"/>
      <c r="L21"/>
      <c r="M21"/>
      <c r="N21"/>
      <c r="P21"/>
      <c r="Q21"/>
      <c r="R21"/>
      <c r="S21"/>
    </row>
    <row r="22" spans="1:19">
      <c r="F22" s="1113"/>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34"/>
      <c r="K26"/>
      <c r="L26"/>
      <c r="M26"/>
      <c r="N26"/>
      <c r="P26"/>
      <c r="Q26"/>
      <c r="R26"/>
      <c r="S26"/>
    </row>
    <row r="27" spans="1:19">
      <c r="A27" s="106"/>
      <c r="B27" s="106"/>
      <c r="C27" s="106"/>
      <c r="D27" s="106"/>
      <c r="E27" s="106"/>
      <c r="I27" s="106"/>
      <c r="J27" s="106"/>
      <c r="K27"/>
      <c r="L27"/>
      <c r="M27"/>
      <c r="N27"/>
      <c r="P27"/>
      <c r="Q27"/>
      <c r="R27"/>
      <c r="S27"/>
    </row>
    <row r="28" spans="1:19">
      <c r="A28" s="106"/>
      <c r="B28" s="106"/>
      <c r="C28" s="106"/>
      <c r="D28" s="106"/>
      <c r="E28" s="106"/>
      <c r="I28" s="106"/>
      <c r="J28" s="106"/>
      <c r="K28"/>
      <c r="L28"/>
      <c r="M28"/>
      <c r="N28"/>
      <c r="P28"/>
      <c r="Q28"/>
      <c r="R28"/>
      <c r="S28"/>
    </row>
    <row r="29" spans="1:19">
      <c r="A29"/>
      <c r="B29"/>
      <c r="C29"/>
      <c r="D29"/>
      <c r="E29"/>
      <c r="F29"/>
      <c r="G29"/>
      <c r="H29"/>
      <c r="I29"/>
      <c r="J29" s="106"/>
      <c r="K29"/>
      <c r="L29"/>
      <c r="M29"/>
      <c r="N29"/>
    </row>
    <row r="30" spans="1:19">
      <c r="A30"/>
      <c r="B30"/>
      <c r="C30"/>
      <c r="D30"/>
      <c r="E30"/>
      <c r="F30"/>
      <c r="G30"/>
      <c r="H30"/>
      <c r="I30"/>
      <c r="J30" s="106"/>
      <c r="K30"/>
      <c r="L30"/>
      <c r="M30"/>
      <c r="N30"/>
    </row>
    <row r="31" spans="1:19">
      <c r="A31"/>
      <c r="B31"/>
      <c r="C31"/>
      <c r="D31"/>
      <c r="E31"/>
      <c r="F31"/>
      <c r="G31"/>
      <c r="H31"/>
      <c r="I31"/>
      <c r="J31" s="106"/>
      <c r="K31"/>
      <c r="L31"/>
      <c r="M31"/>
      <c r="N31"/>
    </row>
    <row r="32" spans="1:19">
      <c r="A32"/>
      <c r="B32"/>
      <c r="C32"/>
      <c r="D32"/>
      <c r="E32"/>
      <c r="F32"/>
      <c r="G32"/>
      <c r="H32"/>
      <c r="I32"/>
      <c r="J32" s="106"/>
      <c r="K32"/>
      <c r="L32"/>
      <c r="M32"/>
      <c r="N32"/>
    </row>
    <row r="33" spans="1:14">
      <c r="A33"/>
      <c r="B33"/>
      <c r="C33"/>
      <c r="D33"/>
      <c r="E33"/>
      <c r="F33"/>
      <c r="G33"/>
      <c r="H33"/>
      <c r="I33"/>
      <c r="J33" s="106"/>
      <c r="K33"/>
      <c r="L33"/>
      <c r="M33"/>
      <c r="N33"/>
    </row>
    <row r="34" spans="1:14">
      <c r="A34"/>
      <c r="B34"/>
      <c r="C34"/>
      <c r="D34"/>
      <c r="E34"/>
      <c r="F34"/>
      <c r="G34"/>
      <c r="H34"/>
      <c r="I34"/>
      <c r="J34" s="106"/>
    </row>
    <row r="35" spans="1:14">
      <c r="A35"/>
      <c r="B35"/>
      <c r="C35"/>
      <c r="D35"/>
      <c r="E35"/>
      <c r="F35"/>
      <c r="G35"/>
      <c r="H35"/>
      <c r="I35"/>
      <c r="J35" s="106"/>
      <c r="K35" s="106"/>
    </row>
    <row r="36" spans="1:14">
      <c r="A36"/>
      <c r="B36"/>
      <c r="C36"/>
      <c r="D36"/>
      <c r="E36"/>
      <c r="F36"/>
      <c r="G36"/>
      <c r="H36"/>
      <c r="I36"/>
      <c r="J36" s="106"/>
      <c r="K36" s="106"/>
    </row>
    <row r="37" spans="1:14">
      <c r="A37"/>
      <c r="B37"/>
      <c r="C37"/>
      <c r="D37"/>
      <c r="E37"/>
      <c r="F37"/>
      <c r="G37"/>
      <c r="H37"/>
      <c r="I37"/>
      <c r="J37" s="106"/>
      <c r="K37" s="106"/>
    </row>
    <row r="38" spans="1:14">
      <c r="A38"/>
      <c r="B38"/>
      <c r="C38"/>
      <c r="D38"/>
      <c r="E38"/>
      <c r="F38"/>
      <c r="G38"/>
      <c r="H38"/>
      <c r="I38"/>
      <c r="J38" s="106"/>
      <c r="K38" s="106"/>
    </row>
    <row r="39" spans="1:14">
      <c r="A39"/>
      <c r="B39"/>
      <c r="C39"/>
      <c r="D39"/>
      <c r="E39"/>
      <c r="F39"/>
      <c r="G39"/>
      <c r="H39"/>
      <c r="I39"/>
      <c r="J39" s="106"/>
      <c r="K39" s="106"/>
    </row>
    <row r="40" spans="1:14">
      <c r="A40"/>
      <c r="B40"/>
      <c r="C40"/>
      <c r="D40"/>
      <c r="E40"/>
      <c r="F40"/>
      <c r="G40"/>
      <c r="H40"/>
      <c r="I40"/>
      <c r="J40" s="106"/>
      <c r="K40" s="106"/>
    </row>
    <row r="41" spans="1:14">
      <c r="A41"/>
      <c r="B41"/>
      <c r="C41"/>
      <c r="D41"/>
      <c r="E41"/>
      <c r="F41"/>
      <c r="G41"/>
      <c r="H41"/>
      <c r="I41"/>
      <c r="J41" s="106"/>
      <c r="K41" s="106"/>
    </row>
    <row r="42" spans="1:14">
      <c r="A42"/>
      <c r="B42"/>
      <c r="C42"/>
      <c r="D42"/>
      <c r="E42"/>
      <c r="F42"/>
      <c r="G42"/>
      <c r="H42"/>
      <c r="I42"/>
      <c r="J42" s="106"/>
      <c r="K42" s="106"/>
    </row>
    <row r="43" spans="1:14">
      <c r="A43"/>
      <c r="B43"/>
      <c r="C43"/>
      <c r="D43"/>
      <c r="E43"/>
      <c r="F43"/>
      <c r="G43"/>
      <c r="H43"/>
      <c r="I43"/>
      <c r="J43" s="106"/>
      <c r="K43" s="106"/>
    </row>
    <row r="44" spans="1:14">
      <c r="A44"/>
      <c r="B44"/>
      <c r="C44"/>
      <c r="D44"/>
      <c r="E44"/>
      <c r="F44"/>
      <c r="G44"/>
      <c r="H44"/>
      <c r="I44"/>
      <c r="J44" s="106"/>
      <c r="K44" s="106"/>
    </row>
    <row r="45" spans="1:14">
      <c r="A45"/>
      <c r="B45"/>
      <c r="C45"/>
      <c r="D45"/>
      <c r="E45"/>
      <c r="F45"/>
      <c r="G45"/>
      <c r="H45"/>
      <c r="I45"/>
      <c r="J45" s="106"/>
      <c r="K45" s="106"/>
    </row>
    <row r="46" spans="1:14">
      <c r="A46"/>
      <c r="B46"/>
      <c r="C46"/>
      <c r="D46"/>
      <c r="E46"/>
      <c r="F46"/>
      <c r="G46"/>
      <c r="H46"/>
      <c r="I46"/>
      <c r="J46" s="106"/>
      <c r="K46" s="106"/>
    </row>
    <row r="47" spans="1:14">
      <c r="A47"/>
      <c r="B47"/>
      <c r="C47"/>
      <c r="D47"/>
      <c r="E47"/>
      <c r="F47"/>
      <c r="G47"/>
      <c r="H47"/>
      <c r="I47"/>
      <c r="J47" s="106"/>
      <c r="K47" s="106"/>
    </row>
    <row r="48" spans="1:14">
      <c r="A48"/>
      <c r="B48"/>
      <c r="C48"/>
      <c r="D48"/>
      <c r="E48"/>
      <c r="F48"/>
      <c r="G48"/>
      <c r="H48"/>
      <c r="I48"/>
      <c r="J48" s="106"/>
      <c r="K48" s="106"/>
    </row>
    <row r="49" spans="1:11">
      <c r="A49"/>
      <c r="B49"/>
      <c r="C49"/>
      <c r="D49"/>
      <c r="E49"/>
      <c r="F49"/>
      <c r="G49"/>
      <c r="H49"/>
      <c r="I49"/>
      <c r="J49" s="106"/>
      <c r="K49" s="106"/>
    </row>
    <row r="50" spans="1:11">
      <c r="A50"/>
      <c r="B50"/>
      <c r="C50"/>
      <c r="D50"/>
      <c r="E50"/>
      <c r="F50"/>
      <c r="G50"/>
      <c r="H50"/>
      <c r="I50"/>
      <c r="J50" s="106"/>
      <c r="K50" s="106"/>
    </row>
    <row r="51" spans="1:11">
      <c r="A51"/>
      <c r="B51"/>
      <c r="C51"/>
      <c r="D51"/>
      <c r="E51"/>
      <c r="F51"/>
      <c r="G51"/>
      <c r="H51"/>
      <c r="I51"/>
      <c r="J51" s="106"/>
      <c r="K51" s="106"/>
    </row>
    <row r="52" spans="1:11">
      <c r="A52"/>
      <c r="B52"/>
      <c r="C52"/>
      <c r="D52"/>
      <c r="E52"/>
      <c r="F52"/>
      <c r="G52"/>
      <c r="H52"/>
      <c r="I52"/>
    </row>
    <row r="53" spans="1:11">
      <c r="A53"/>
      <c r="B53"/>
      <c r="C53"/>
      <c r="D53"/>
      <c r="E53"/>
      <c r="F53"/>
      <c r="G53"/>
      <c r="H53"/>
      <c r="I53"/>
    </row>
    <row r="54" spans="1:11">
      <c r="A54"/>
      <c r="B54"/>
      <c r="C54"/>
      <c r="D54"/>
      <c r="E54"/>
      <c r="F54"/>
      <c r="G54"/>
      <c r="H54"/>
      <c r="I54"/>
    </row>
    <row r="55" spans="1:11">
      <c r="A55"/>
      <c r="B55"/>
      <c r="C55"/>
      <c r="D55"/>
      <c r="E55"/>
      <c r="F55"/>
      <c r="G55"/>
      <c r="H55"/>
      <c r="I55"/>
    </row>
    <row r="56" spans="1:11">
      <c r="A56"/>
      <c r="B56"/>
      <c r="C56"/>
      <c r="D56"/>
      <c r="E56"/>
      <c r="F56"/>
      <c r="G56"/>
      <c r="H56"/>
      <c r="I56"/>
    </row>
    <row r="57" spans="1:11">
      <c r="A57"/>
      <c r="B57"/>
      <c r="C57"/>
      <c r="D57"/>
      <c r="E57"/>
      <c r="F57"/>
      <c r="G57"/>
      <c r="H57"/>
      <c r="I57"/>
    </row>
  </sheetData>
  <sortState ref="P8:S28">
    <sortCondition descending="1" ref="Q8:Q28"/>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96" t="s">
        <v>440</v>
      </c>
      <c r="B5" s="1396"/>
      <c r="C5" s="1396"/>
      <c r="D5" s="1396"/>
      <c r="E5" s="1396"/>
      <c r="F5" s="1396"/>
      <c r="H5" s="651" t="s">
        <v>331</v>
      </c>
    </row>
    <row r="6" spans="1:10" ht="15.75" customHeight="1" thickBot="1">
      <c r="A6" s="1397" t="s">
        <v>170</v>
      </c>
      <c r="B6" s="1388" t="s">
        <v>441</v>
      </c>
      <c r="C6" s="1389"/>
      <c r="D6" s="1390"/>
      <c r="E6" s="1391" t="s">
        <v>442</v>
      </c>
      <c r="F6" s="1397" t="s">
        <v>443</v>
      </c>
    </row>
    <row r="7" spans="1:10" ht="31.5" customHeight="1" thickBot="1">
      <c r="A7" s="1398"/>
      <c r="B7" s="848" t="s">
        <v>312</v>
      </c>
      <c r="C7" s="848" t="s">
        <v>320</v>
      </c>
      <c r="D7" s="848" t="s">
        <v>321</v>
      </c>
      <c r="E7" s="1392"/>
      <c r="F7" s="1398"/>
    </row>
    <row r="8" spans="1:10" ht="17.25" customHeight="1" thickBot="1">
      <c r="A8" s="849" t="s">
        <v>171</v>
      </c>
      <c r="B8" s="735">
        <v>13872.912</v>
      </c>
      <c r="C8" s="735">
        <v>4836.6369999999997</v>
      </c>
      <c r="D8" s="887">
        <f t="shared" ref="D8:D13" si="0">(C8/B8)*100</f>
        <v>34.86389158959561</v>
      </c>
      <c r="E8" s="735">
        <v>10934.939</v>
      </c>
      <c r="F8" s="887">
        <f t="shared" ref="F8:F13" si="1">((B8-E8)/E8)*100</f>
        <v>26.867758475836034</v>
      </c>
      <c r="H8" s="680" t="s">
        <v>172</v>
      </c>
    </row>
    <row r="9" spans="1:10" ht="18" customHeight="1" thickBot="1">
      <c r="A9" s="850" t="s">
        <v>173</v>
      </c>
      <c r="B9" s="736">
        <v>49967</v>
      </c>
      <c r="C9" s="736">
        <v>10098</v>
      </c>
      <c r="D9" s="888">
        <f t="shared" si="0"/>
        <v>20.209338163187702</v>
      </c>
      <c r="E9" s="736">
        <v>51011</v>
      </c>
      <c r="F9" s="888">
        <f t="shared" si="1"/>
        <v>-2.0466173962478682</v>
      </c>
      <c r="H9" s="650">
        <f>B9-E9</f>
        <v>-1044</v>
      </c>
    </row>
    <row r="10" spans="1:10" ht="15" customHeight="1" thickBot="1">
      <c r="A10" s="851" t="s">
        <v>306</v>
      </c>
      <c r="B10" s="737">
        <v>20779</v>
      </c>
      <c r="C10" s="1099">
        <v>0</v>
      </c>
      <c r="D10" s="888">
        <f t="shared" si="0"/>
        <v>0</v>
      </c>
      <c r="E10" s="738">
        <v>25583</v>
      </c>
      <c r="F10" s="888">
        <f t="shared" si="1"/>
        <v>-18.778094828597116</v>
      </c>
    </row>
    <row r="11" spans="1:10" ht="17.25" customHeight="1" thickBot="1">
      <c r="A11" s="852" t="s">
        <v>174</v>
      </c>
      <c r="B11" s="739">
        <v>273146.06</v>
      </c>
      <c r="C11" s="740">
        <v>12231.944</v>
      </c>
      <c r="D11" s="889">
        <f t="shared" si="0"/>
        <v>4.4781696649770453</v>
      </c>
      <c r="E11" s="740">
        <v>306802.46600000001</v>
      </c>
      <c r="F11" s="889">
        <f t="shared" si="1"/>
        <v>-10.970057196346009</v>
      </c>
      <c r="J11" s="846"/>
    </row>
    <row r="12" spans="1:10" ht="15" customHeight="1" thickBot="1">
      <c r="A12" s="849" t="s">
        <v>175</v>
      </c>
      <c r="B12" s="735">
        <v>104640.15300000001</v>
      </c>
      <c r="C12" s="735">
        <v>21191.342000000001</v>
      </c>
      <c r="D12" s="888">
        <f t="shared" si="0"/>
        <v>20.251635144302586</v>
      </c>
      <c r="E12" s="735">
        <v>89043.978000000003</v>
      </c>
      <c r="F12" s="888">
        <f t="shared" si="1"/>
        <v>17.515137295415983</v>
      </c>
    </row>
    <row r="13" spans="1:10" ht="15" customHeight="1" thickBot="1">
      <c r="A13" s="849" t="s">
        <v>176</v>
      </c>
      <c r="B13" s="735">
        <f>B11+B12</f>
        <v>377786.21299999999</v>
      </c>
      <c r="C13" s="735">
        <f>C11+C12</f>
        <v>33423.286</v>
      </c>
      <c r="D13" s="890">
        <f t="shared" si="0"/>
        <v>8.8471428680749664</v>
      </c>
      <c r="E13" s="735">
        <f>E11+E12</f>
        <v>395846.44400000002</v>
      </c>
      <c r="F13" s="890">
        <f t="shared" si="1"/>
        <v>-4.5624335582006719</v>
      </c>
    </row>
    <row r="16" spans="1:10" ht="15.75">
      <c r="A16" s="570" t="s">
        <v>307</v>
      </c>
    </row>
    <row r="18" spans="1:16" ht="33" customHeight="1" thickBot="1">
      <c r="A18" s="1396" t="s">
        <v>444</v>
      </c>
      <c r="B18" s="1396"/>
      <c r="C18" s="1396"/>
      <c r="D18" s="1396"/>
      <c r="E18" s="1396"/>
      <c r="F18" s="1396"/>
      <c r="K18" s="106"/>
      <c r="L18" s="106"/>
    </row>
    <row r="19" spans="1:16" ht="24.75" customHeight="1" thickBot="1">
      <c r="A19" s="1386" t="s">
        <v>177</v>
      </c>
      <c r="B19" s="1404" t="s">
        <v>441</v>
      </c>
      <c r="C19" s="1405"/>
      <c r="D19" s="1406"/>
      <c r="E19" s="1407" t="s">
        <v>442</v>
      </c>
      <c r="F19" s="1386" t="s">
        <v>443</v>
      </c>
      <c r="J19" s="106"/>
      <c r="K19" s="106"/>
      <c r="L19" s="106"/>
    </row>
    <row r="20" spans="1:16" ht="21" customHeight="1" thickBot="1">
      <c r="A20" s="1387"/>
      <c r="B20" s="878" t="s">
        <v>312</v>
      </c>
      <c r="C20" s="878" t="s">
        <v>320</v>
      </c>
      <c r="D20" s="878" t="s">
        <v>321</v>
      </c>
      <c r="E20" s="1408"/>
      <c r="F20" s="1403"/>
      <c r="J20" s="106"/>
      <c r="K20" s="106"/>
      <c r="L20" s="891"/>
    </row>
    <row r="21" spans="1:16" ht="15.75" thickBot="1">
      <c r="A21" s="568" t="s">
        <v>171</v>
      </c>
      <c r="B21" s="735">
        <v>32701.297999999999</v>
      </c>
      <c r="C21" s="741">
        <v>0</v>
      </c>
      <c r="D21" s="887">
        <f t="shared" ref="D21:D26" si="2">(C21/B21)*100</f>
        <v>0</v>
      </c>
      <c r="E21" s="735">
        <v>45324.656000000003</v>
      </c>
      <c r="F21" s="887">
        <f t="shared" ref="F21:F26" si="3">((B21-E21)/E21)*100</f>
        <v>-27.850973651074156</v>
      </c>
      <c r="H21" s="680" t="s">
        <v>178</v>
      </c>
      <c r="J21" s="106"/>
      <c r="K21" s="106"/>
      <c r="L21" s="106"/>
    </row>
    <row r="22" spans="1:16" ht="15.75" thickBot="1">
      <c r="A22" s="568" t="s">
        <v>173</v>
      </c>
      <c r="B22" s="735">
        <v>157627</v>
      </c>
      <c r="C22" s="741">
        <v>0</v>
      </c>
      <c r="D22" s="888">
        <f t="shared" si="2"/>
        <v>0</v>
      </c>
      <c r="E22" s="735">
        <v>192967</v>
      </c>
      <c r="F22" s="888">
        <f t="shared" si="3"/>
        <v>-18.314012240434892</v>
      </c>
      <c r="H22" s="650">
        <f>B22-E22</f>
        <v>-35340</v>
      </c>
      <c r="K22" s="106"/>
      <c r="L22" s="106"/>
    </row>
    <row r="23" spans="1:16" ht="15.75" thickBot="1">
      <c r="A23" s="569" t="s">
        <v>306</v>
      </c>
      <c r="B23" s="738">
        <v>47828</v>
      </c>
      <c r="C23" s="742">
        <v>0</v>
      </c>
      <c r="D23" s="888">
        <f t="shared" si="2"/>
        <v>0</v>
      </c>
      <c r="E23" s="738">
        <v>52966</v>
      </c>
      <c r="F23" s="888">
        <f t="shared" si="3"/>
        <v>-9.7005626250802397</v>
      </c>
    </row>
    <row r="24" spans="1:16" ht="15.75" thickBot="1">
      <c r="A24" s="568" t="s">
        <v>174</v>
      </c>
      <c r="B24" s="735">
        <v>16828.11</v>
      </c>
      <c r="C24" s="743">
        <v>52.972999999999999</v>
      </c>
      <c r="D24" s="889">
        <f t="shared" si="2"/>
        <v>0.31478876712833465</v>
      </c>
      <c r="E24" s="735">
        <v>17494.170999999998</v>
      </c>
      <c r="F24" s="889">
        <f t="shared" si="3"/>
        <v>-3.8073310247167353</v>
      </c>
    </row>
    <row r="25" spans="1:16" ht="15.75" thickBot="1">
      <c r="A25" s="568" t="s">
        <v>175</v>
      </c>
      <c r="B25" s="735">
        <v>5128.2700000000004</v>
      </c>
      <c r="C25" s="743">
        <v>54.781999999999996</v>
      </c>
      <c r="D25" s="888">
        <f t="shared" si="2"/>
        <v>1.0682354868210917</v>
      </c>
      <c r="E25" s="735">
        <v>5563.3559999999998</v>
      </c>
      <c r="F25" s="888">
        <f t="shared" si="3"/>
        <v>-7.8205672978683971</v>
      </c>
    </row>
    <row r="26" spans="1:16" ht="15.75" thickBot="1">
      <c r="A26" s="568" t="s">
        <v>176</v>
      </c>
      <c r="B26" s="735">
        <f>B24+B25</f>
        <v>21956.38</v>
      </c>
      <c r="C26" s="744">
        <f>C24+C25</f>
        <v>107.755</v>
      </c>
      <c r="D26" s="890">
        <f t="shared" si="2"/>
        <v>0.49076851466407484</v>
      </c>
      <c r="E26" s="735">
        <f>E24+E25</f>
        <v>23057.526999999998</v>
      </c>
      <c r="F26" s="890">
        <f t="shared" si="3"/>
        <v>-4.7756509186783012</v>
      </c>
      <c r="P26" s="1086"/>
    </row>
    <row r="27" spans="1:16" ht="16.5" customHeight="1">
      <c r="A27" s="1395"/>
      <c r="B27" s="1395"/>
      <c r="C27" s="1395"/>
      <c r="D27" s="1395"/>
      <c r="E27" s="1395"/>
      <c r="F27" s="1395"/>
      <c r="J27" s="106"/>
      <c r="K27" s="106"/>
      <c r="L27" s="106"/>
    </row>
    <row r="28" spans="1:16">
      <c r="B28" s="573"/>
      <c r="C28" s="574"/>
      <c r="D28" s="574"/>
      <c r="E28" s="574"/>
      <c r="F28" s="575"/>
      <c r="I28" s="106"/>
      <c r="J28" s="106"/>
      <c r="K28" s="106"/>
      <c r="L28" s="106"/>
    </row>
    <row r="29" spans="1:16" ht="15">
      <c r="A29" s="1234" t="s">
        <v>462</v>
      </c>
      <c r="B29" s="577"/>
      <c r="C29" s="578"/>
      <c r="D29" s="578"/>
      <c r="E29" s="578"/>
      <c r="F29" s="575"/>
      <c r="I29" s="106"/>
      <c r="J29" s="106"/>
      <c r="K29" s="891"/>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85"/>
      <c r="D32" s="1385"/>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1"/>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85"/>
      <c r="C43" s="1385"/>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6"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399" t="s">
        <v>445</v>
      </c>
      <c r="B2" s="1399"/>
      <c r="C2" s="1399"/>
      <c r="D2" s="1399"/>
      <c r="E2" s="1399"/>
      <c r="F2" s="1399"/>
      <c r="G2" s="1399"/>
      <c r="H2" s="1399"/>
      <c r="I2" s="1399"/>
      <c r="J2" s="1399"/>
      <c r="K2" s="1399"/>
      <c r="L2" s="1399"/>
      <c r="M2" s="1399"/>
      <c r="N2" s="1399"/>
      <c r="O2" s="1399"/>
      <c r="P2" s="1399"/>
      <c r="Q2" s="1399"/>
      <c r="R2" s="1399"/>
      <c r="S2" s="1399"/>
      <c r="T2" s="1399"/>
      <c r="U2" s="1399"/>
      <c r="V2" s="1399"/>
      <c r="W2" s="1399"/>
      <c r="X2" s="1399"/>
    </row>
    <row r="3" spans="1:24" ht="15.75" customHeight="1">
      <c r="A3" s="1400" t="s">
        <v>446</v>
      </c>
      <c r="B3" s="1400"/>
      <c r="C3" s="1400"/>
      <c r="D3" s="1400"/>
      <c r="E3" s="1400"/>
      <c r="F3" s="1400"/>
      <c r="P3" s="589"/>
    </row>
    <row r="4" spans="1:24" ht="4.5" customHeight="1">
      <c r="A4" s="590"/>
      <c r="B4" s="590"/>
      <c r="C4" s="588"/>
      <c r="D4" s="588"/>
    </row>
    <row r="5" spans="1:24" ht="15.75" thickBot="1">
      <c r="A5" s="591" t="s">
        <v>179</v>
      </c>
      <c r="B5" s="1401" t="s">
        <v>180</v>
      </c>
      <c r="C5" s="1401"/>
      <c r="D5" s="592"/>
      <c r="E5" s="592"/>
      <c r="F5" s="591" t="s">
        <v>181</v>
      </c>
      <c r="G5" s="593" t="s">
        <v>182</v>
      </c>
      <c r="H5" s="942"/>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0">
        <v>2.5690254272428916</v>
      </c>
      <c r="F7" s="745" t="s">
        <v>192</v>
      </c>
      <c r="G7" s="603">
        <v>2113.8409999999999</v>
      </c>
      <c r="H7" s="603">
        <v>10060</v>
      </c>
      <c r="I7" s="870">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3">
        <v>2.355936306022095</v>
      </c>
      <c r="F8" s="604" t="s">
        <v>194</v>
      </c>
      <c r="G8" s="605">
        <v>1464.146</v>
      </c>
      <c r="H8" s="605">
        <v>8041</v>
      </c>
      <c r="I8" s="853">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3">
        <v>2.3478202401332386</v>
      </c>
      <c r="F9" s="1045" t="s">
        <v>435</v>
      </c>
      <c r="G9" s="944">
        <v>451.22199999999998</v>
      </c>
      <c r="H9" s="944">
        <v>2476</v>
      </c>
      <c r="I9" s="1060">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3">
        <v>2.9409332218395985</v>
      </c>
      <c r="F10" s="945" t="s">
        <v>322</v>
      </c>
      <c r="G10" s="608">
        <v>4062.904</v>
      </c>
      <c r="H10" s="608">
        <v>20779</v>
      </c>
      <c r="I10" s="946">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3">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3">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3">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5" t="s">
        <v>198</v>
      </c>
      <c r="B14" s="944">
        <v>1153.1410000000001</v>
      </c>
      <c r="C14" s="944">
        <v>2935</v>
      </c>
      <c r="D14" s="1060">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5" t="s">
        <v>322</v>
      </c>
      <c r="B15" s="608">
        <v>35245.040000000001</v>
      </c>
      <c r="C15" s="608">
        <v>49967</v>
      </c>
      <c r="D15" s="946">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7"/>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447</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5" t="s">
        <v>212</v>
      </c>
      <c r="L28" s="944">
        <v>3046.01</v>
      </c>
      <c r="M28" s="944">
        <v>714.17499999999995</v>
      </c>
      <c r="N28" s="1046">
        <v>4.2650750866384293</v>
      </c>
      <c r="P28" s="604" t="s">
        <v>448</v>
      </c>
      <c r="Q28" s="605">
        <v>3130.011</v>
      </c>
      <c r="R28" s="605">
        <v>1242.9870000000001</v>
      </c>
      <c r="S28" s="652">
        <v>2.5181365533187394</v>
      </c>
    </row>
    <row r="29" spans="1:19" ht="16.5" thickBot="1">
      <c r="A29" s="106"/>
      <c r="B29" s="106"/>
      <c r="C29" s="106"/>
      <c r="D29" s="106"/>
      <c r="E29" s="106"/>
      <c r="F29" s="106"/>
      <c r="G29" s="106"/>
      <c r="H29" s="106"/>
      <c r="I29" s="106"/>
      <c r="J29" s="106"/>
      <c r="K29" s="945"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5" t="s">
        <v>449</v>
      </c>
      <c r="Q31" s="944">
        <v>2408.4180000000001</v>
      </c>
      <c r="R31" s="944">
        <v>607.25099999999998</v>
      </c>
      <c r="S31" s="1046">
        <v>3.9660996853031123</v>
      </c>
    </row>
    <row r="32" spans="1:19" ht="16.5" thickBot="1">
      <c r="A32" s="1234" t="s">
        <v>462</v>
      </c>
      <c r="B32" s="106"/>
      <c r="C32" s="106"/>
      <c r="D32" s="106"/>
      <c r="E32" s="106"/>
      <c r="F32" s="106"/>
      <c r="G32" s="106"/>
      <c r="H32" s="106"/>
      <c r="I32" s="106"/>
      <c r="J32" s="106"/>
      <c r="K32" s="106"/>
      <c r="L32" s="106"/>
      <c r="M32" s="106"/>
      <c r="N32" s="106"/>
      <c r="P32" s="945"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399" t="s">
        <v>450</v>
      </c>
      <c r="B2" s="1399"/>
      <c r="C2" s="1399"/>
      <c r="D2" s="1399"/>
      <c r="E2" s="1399"/>
      <c r="F2" s="1399"/>
      <c r="G2" s="1399"/>
      <c r="H2" s="1399"/>
      <c r="I2" s="1399"/>
      <c r="J2" s="1399"/>
      <c r="K2" s="1399"/>
      <c r="L2" s="1399"/>
      <c r="M2" s="1399"/>
      <c r="N2" s="1399"/>
      <c r="O2" s="1399"/>
      <c r="P2" s="1399"/>
      <c r="Q2" s="1399"/>
      <c r="R2" s="1399"/>
      <c r="S2" s="1399"/>
      <c r="T2" s="1399"/>
      <c r="U2" s="1399"/>
      <c r="V2" s="1399"/>
      <c r="W2" s="1399"/>
      <c r="X2" s="1399"/>
      <c r="Y2" s="1399"/>
      <c r="Z2" s="1399"/>
      <c r="AA2" s="1399"/>
    </row>
    <row r="3" spans="1:27" ht="18" customHeight="1">
      <c r="A3" s="1402" t="s">
        <v>451</v>
      </c>
      <c r="B3" s="1402"/>
      <c r="C3" s="1402"/>
      <c r="D3" s="1402"/>
      <c r="E3" s="1402"/>
      <c r="F3" s="1402"/>
      <c r="G3" s="1402"/>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2">
        <v>26011</v>
      </c>
      <c r="I8" s="893">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1" t="s">
        <v>212</v>
      </c>
      <c r="G10" s="944">
        <v>995.76800000000003</v>
      </c>
      <c r="H10" s="952">
        <v>4355</v>
      </c>
      <c r="I10" s="953">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38" t="s">
        <v>322</v>
      </c>
      <c r="G13" s="1110">
        <v>9349.8790000000008</v>
      </c>
      <c r="H13" s="1111">
        <v>47828</v>
      </c>
      <c r="I13" s="1112">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1" t="s">
        <v>211</v>
      </c>
      <c r="B15" s="944">
        <v>3347.7640000000001</v>
      </c>
      <c r="C15" s="952">
        <v>5461</v>
      </c>
      <c r="D15" s="953">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1" t="s">
        <v>212</v>
      </c>
      <c r="B18" s="944">
        <v>1609.2280000000001</v>
      </c>
      <c r="C18" s="952">
        <v>5383</v>
      </c>
      <c r="D18" s="953">
        <v>2.96202736680128</v>
      </c>
      <c r="E18" s="830"/>
      <c r="G18" s="106"/>
      <c r="H18" s="106"/>
      <c r="I18" s="106"/>
      <c r="J18" s="106"/>
      <c r="K18" s="604" t="s">
        <v>206</v>
      </c>
      <c r="L18" s="605">
        <v>1382.4659999999999</v>
      </c>
      <c r="M18" s="605">
        <v>277.84500000000003</v>
      </c>
      <c r="N18" s="652">
        <v>4.9756734870161416</v>
      </c>
      <c r="O18" s="661"/>
      <c r="P18" s="604" t="s">
        <v>452</v>
      </c>
      <c r="Q18" s="605">
        <v>339.60500000000002</v>
      </c>
      <c r="R18" s="605">
        <v>43.82</v>
      </c>
      <c r="S18" s="652">
        <v>7.75</v>
      </c>
      <c r="T18" s="106"/>
    </row>
    <row r="19" spans="1:20" ht="16.5" thickBot="1">
      <c r="A19" s="1038" t="s">
        <v>322</v>
      </c>
      <c r="B19" s="608">
        <v>74448.308999999994</v>
      </c>
      <c r="C19" s="1100">
        <v>157627</v>
      </c>
      <c r="D19" s="1101">
        <v>2.2766163288074988</v>
      </c>
      <c r="E19" s="831"/>
      <c r="F19" s="106"/>
      <c r="G19" s="106"/>
      <c r="H19" s="106"/>
      <c r="I19" s="106"/>
      <c r="J19" s="661"/>
      <c r="K19" s="945"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5"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34" t="s">
        <v>462</v>
      </c>
      <c r="B22" s="106"/>
      <c r="C22" s="106"/>
      <c r="D22" s="106"/>
      <c r="K22" s="106"/>
      <c r="L22" s="106"/>
      <c r="M22" s="106"/>
      <c r="N22" s="106"/>
      <c r="P22" s="106"/>
      <c r="Q22" s="106"/>
      <c r="R22" s="106"/>
      <c r="S22" s="106"/>
      <c r="T22" s="106"/>
    </row>
    <row r="23" spans="1:20">
      <c r="A23" s="106"/>
      <c r="B23" s="106"/>
      <c r="C23" s="106"/>
      <c r="D23" s="106"/>
      <c r="F23" s="1113"/>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26" zoomScale="80" zoomScaleNormal="80" workbookViewId="0">
      <selection activeCell="T671" sqref="T671"/>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24" t="s">
        <v>258</v>
      </c>
      <c r="C5" s="1424"/>
      <c r="D5" s="1424"/>
      <c r="E5" s="1424"/>
      <c r="F5" s="1424"/>
      <c r="G5" s="1424"/>
      <c r="H5" s="1424"/>
      <c r="I5" s="1424"/>
      <c r="J5" s="1424"/>
      <c r="K5" s="1424"/>
      <c r="L5" s="1424"/>
    </row>
    <row r="6" spans="2:13" ht="18">
      <c r="B6" s="666"/>
      <c r="C6" s="666"/>
      <c r="D6" s="666"/>
      <c r="E6" s="666"/>
      <c r="F6" s="439" t="s">
        <v>259</v>
      </c>
      <c r="G6" s="666"/>
      <c r="H6" s="666"/>
      <c r="I6" s="666"/>
      <c r="J6" s="666"/>
      <c r="K6" s="666"/>
      <c r="L6" s="666"/>
    </row>
    <row r="7" spans="2:13" s="440" customFormat="1" ht="15">
      <c r="B7" s="1425" t="s">
        <v>260</v>
      </c>
      <c r="C7" s="1427" t="s">
        <v>22</v>
      </c>
      <c r="D7" s="1427" t="s">
        <v>261</v>
      </c>
      <c r="E7" s="1429" t="s">
        <v>262</v>
      </c>
      <c r="F7" s="1430"/>
      <c r="G7" s="1431"/>
      <c r="H7" s="1432" t="s">
        <v>263</v>
      </c>
      <c r="I7" s="1434" t="s">
        <v>264</v>
      </c>
      <c r="J7" s="1435"/>
      <c r="K7" s="1435"/>
      <c r="L7" s="1425"/>
    </row>
    <row r="8" spans="2:13">
      <c r="B8" s="1426"/>
      <c r="C8" s="1428"/>
      <c r="D8" s="1428"/>
      <c r="E8" s="1436" t="s">
        <v>265</v>
      </c>
      <c r="F8" s="1427" t="s">
        <v>266</v>
      </c>
      <c r="G8" s="1427" t="s">
        <v>267</v>
      </c>
      <c r="H8" s="1433"/>
      <c r="I8" s="1436" t="s">
        <v>268</v>
      </c>
      <c r="J8" s="1436" t="s">
        <v>24</v>
      </c>
      <c r="K8" s="1427" t="s">
        <v>269</v>
      </c>
      <c r="L8" s="1436" t="s">
        <v>270</v>
      </c>
    </row>
    <row r="9" spans="2:13">
      <c r="B9" s="1426"/>
      <c r="C9" s="1428"/>
      <c r="D9" s="1428"/>
      <c r="E9" s="1437"/>
      <c r="F9" s="1428"/>
      <c r="G9" s="1428"/>
      <c r="H9" s="1433"/>
      <c r="I9" s="1437"/>
      <c r="J9" s="1437"/>
      <c r="K9" s="1452"/>
      <c r="L9" s="1437"/>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23"/>
      <c r="O105" s="1423"/>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23"/>
      <c r="O121" s="1423"/>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23"/>
      <c r="O145" s="1423"/>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23"/>
      <c r="O171" s="1423"/>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57" t="s">
        <v>296</v>
      </c>
      <c r="D177" s="1457"/>
      <c r="E177" s="1457"/>
      <c r="F177" s="1457"/>
      <c r="G177" s="1457"/>
      <c r="H177" s="1457"/>
      <c r="I177" s="1457"/>
      <c r="J177" s="1457"/>
      <c r="K177" s="1457"/>
      <c r="L177" s="1458"/>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38" t="s">
        <v>260</v>
      </c>
      <c r="C194" s="1440" t="s">
        <v>22</v>
      </c>
      <c r="D194" s="1440" t="s">
        <v>261</v>
      </c>
      <c r="E194" s="1442" t="s">
        <v>262</v>
      </c>
      <c r="F194" s="1443"/>
      <c r="G194" s="1444"/>
      <c r="H194" s="1445" t="s">
        <v>263</v>
      </c>
      <c r="I194" s="1447" t="s">
        <v>264</v>
      </c>
      <c r="J194" s="1448"/>
      <c r="K194" s="1448"/>
      <c r="L194" s="1449"/>
    </row>
    <row r="195" spans="2:12" ht="12.75" customHeight="1">
      <c r="B195" s="1439"/>
      <c r="C195" s="1441"/>
      <c r="D195" s="1441"/>
      <c r="E195" s="1450" t="s">
        <v>265</v>
      </c>
      <c r="F195" s="1440" t="s">
        <v>266</v>
      </c>
      <c r="G195" s="1440" t="s">
        <v>267</v>
      </c>
      <c r="H195" s="1446"/>
      <c r="I195" s="1450" t="s">
        <v>268</v>
      </c>
      <c r="J195" s="1450" t="s">
        <v>24</v>
      </c>
      <c r="K195" s="1440" t="s">
        <v>269</v>
      </c>
      <c r="L195" s="1455" t="s">
        <v>270</v>
      </c>
    </row>
    <row r="196" spans="2:12" ht="12.75" customHeight="1">
      <c r="B196" s="1439"/>
      <c r="C196" s="1441"/>
      <c r="D196" s="1441"/>
      <c r="E196" s="1451"/>
      <c r="F196" s="1441"/>
      <c r="G196" s="1441"/>
      <c r="H196" s="1446"/>
      <c r="I196" s="1453"/>
      <c r="J196" s="1453"/>
      <c r="K196" s="1454"/>
      <c r="L196" s="1456"/>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57" t="s">
        <v>297</v>
      </c>
      <c r="D199" s="1457"/>
      <c r="E199" s="1457"/>
      <c r="F199" s="1457"/>
      <c r="G199" s="1457"/>
      <c r="H199" s="1457"/>
      <c r="I199" s="1457"/>
      <c r="J199" s="1457"/>
      <c r="K199" s="1457"/>
      <c r="L199" s="1458"/>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61" t="s">
        <v>260</v>
      </c>
      <c r="C234" s="1440" t="s">
        <v>22</v>
      </c>
      <c r="D234" s="1440" t="s">
        <v>261</v>
      </c>
      <c r="E234" s="1442" t="s">
        <v>262</v>
      </c>
      <c r="F234" s="1443"/>
      <c r="G234" s="1444"/>
      <c r="H234" s="1445" t="s">
        <v>263</v>
      </c>
      <c r="I234" s="1442" t="s">
        <v>264</v>
      </c>
      <c r="J234" s="1443"/>
      <c r="K234" s="1443"/>
      <c r="L234" s="1443"/>
    </row>
    <row r="235" spans="2:12">
      <c r="B235" s="1462"/>
      <c r="C235" s="1441"/>
      <c r="D235" s="1441"/>
      <c r="E235" s="1450" t="s">
        <v>265</v>
      </c>
      <c r="F235" s="1440" t="s">
        <v>266</v>
      </c>
      <c r="G235" s="1440" t="s">
        <v>267</v>
      </c>
      <c r="H235" s="1446"/>
      <c r="I235" s="1450" t="s">
        <v>268</v>
      </c>
      <c r="J235" s="1450" t="s">
        <v>24</v>
      </c>
      <c r="K235" s="1440" t="s">
        <v>269</v>
      </c>
      <c r="L235" s="1447" t="s">
        <v>270</v>
      </c>
    </row>
    <row r="236" spans="2:12">
      <c r="B236" s="1462"/>
      <c r="C236" s="1441"/>
      <c r="D236" s="1441"/>
      <c r="E236" s="1451"/>
      <c r="F236" s="1441"/>
      <c r="G236" s="1441"/>
      <c r="H236" s="1446"/>
      <c r="I236" s="1451"/>
      <c r="J236" s="1451"/>
      <c r="K236" s="1441"/>
      <c r="L236" s="1459"/>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60" t="s">
        <v>271</v>
      </c>
      <c r="D239" s="1460"/>
      <c r="E239" s="1460"/>
      <c r="F239" s="1460"/>
      <c r="G239" s="1460"/>
      <c r="H239" s="1460"/>
      <c r="I239" s="1460"/>
      <c r="J239" s="1460"/>
      <c r="K239" s="1460"/>
      <c r="L239" s="1460"/>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57" t="s">
        <v>296</v>
      </c>
      <c r="D256" s="1457"/>
      <c r="E256" s="1457"/>
      <c r="F256" s="1457"/>
      <c r="G256" s="1457"/>
      <c r="H256" s="1457"/>
      <c r="I256" s="1457"/>
      <c r="J256" s="1457"/>
      <c r="K256" s="1457"/>
      <c r="L256" s="1457"/>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63" t="s">
        <v>260</v>
      </c>
      <c r="C273" s="1440" t="s">
        <v>22</v>
      </c>
      <c r="D273" s="1440" t="s">
        <v>261</v>
      </c>
      <c r="E273" s="1442" t="s">
        <v>262</v>
      </c>
      <c r="F273" s="1443"/>
      <c r="G273" s="1444"/>
      <c r="H273" s="1445" t="s">
        <v>263</v>
      </c>
      <c r="I273" s="1447" t="s">
        <v>264</v>
      </c>
      <c r="J273" s="1448"/>
      <c r="K273" s="1448"/>
      <c r="L273" s="1448"/>
    </row>
    <row r="274" spans="2:12" ht="11.25" customHeight="1">
      <c r="B274" s="1464"/>
      <c r="C274" s="1441"/>
      <c r="D274" s="1441"/>
      <c r="E274" s="1450" t="s">
        <v>265</v>
      </c>
      <c r="F274" s="1440" t="s">
        <v>266</v>
      </c>
      <c r="G274" s="1440" t="s">
        <v>267</v>
      </c>
      <c r="H274" s="1446"/>
      <c r="I274" s="1450" t="s">
        <v>268</v>
      </c>
      <c r="J274" s="1450" t="s">
        <v>24</v>
      </c>
      <c r="K274" s="1440" t="s">
        <v>269</v>
      </c>
      <c r="L274" s="1447" t="s">
        <v>270</v>
      </c>
    </row>
    <row r="275" spans="2:12" ht="11.25" customHeight="1">
      <c r="B275" s="1464"/>
      <c r="C275" s="1441"/>
      <c r="D275" s="1441"/>
      <c r="E275" s="1451"/>
      <c r="F275" s="1441"/>
      <c r="G275" s="1441"/>
      <c r="H275" s="1446"/>
      <c r="I275" s="1453"/>
      <c r="J275" s="1453"/>
      <c r="K275" s="1454"/>
      <c r="L275" s="1459"/>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57" t="s">
        <v>297</v>
      </c>
      <c r="D278" s="1457"/>
      <c r="E278" s="1457"/>
      <c r="F278" s="1457"/>
      <c r="G278" s="1457"/>
      <c r="H278" s="1457"/>
      <c r="I278" s="1457"/>
      <c r="J278" s="1457"/>
      <c r="K278" s="1457"/>
      <c r="L278" s="1457"/>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50" t="s">
        <v>260</v>
      </c>
      <c r="C313" s="1440" t="s">
        <v>22</v>
      </c>
      <c r="D313" s="1440" t="s">
        <v>261</v>
      </c>
      <c r="E313" s="1442" t="s">
        <v>262</v>
      </c>
      <c r="F313" s="1443"/>
      <c r="G313" s="1444"/>
      <c r="H313" s="1440" t="s">
        <v>263</v>
      </c>
      <c r="I313" s="1442" t="s">
        <v>264</v>
      </c>
      <c r="J313" s="1443"/>
      <c r="K313" s="1443"/>
      <c r="L313" s="1444"/>
    </row>
    <row r="314" spans="2:12" ht="11.25" customHeight="1">
      <c r="B314" s="1451"/>
      <c r="C314" s="1441"/>
      <c r="D314" s="1441"/>
      <c r="E314" s="1467" t="s">
        <v>301</v>
      </c>
      <c r="F314" s="1470" t="s">
        <v>302</v>
      </c>
      <c r="G314" s="1470" t="s">
        <v>303</v>
      </c>
      <c r="H314" s="1441"/>
      <c r="I314" s="1450" t="s">
        <v>268</v>
      </c>
      <c r="J314" s="1450" t="s">
        <v>24</v>
      </c>
      <c r="K314" s="1440" t="s">
        <v>269</v>
      </c>
      <c r="L314" s="1450" t="s">
        <v>270</v>
      </c>
    </row>
    <row r="315" spans="2:12" ht="11.25" customHeight="1">
      <c r="B315" s="1453"/>
      <c r="C315" s="1454"/>
      <c r="D315" s="1454"/>
      <c r="E315" s="1469"/>
      <c r="F315" s="1471"/>
      <c r="G315" s="1471"/>
      <c r="H315" s="1454"/>
      <c r="I315" s="1453"/>
      <c r="J315" s="1453"/>
      <c r="K315" s="1454"/>
      <c r="L315" s="1453"/>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60" t="s">
        <v>271</v>
      </c>
      <c r="D318" s="1460"/>
      <c r="E318" s="1460"/>
      <c r="F318" s="1460"/>
      <c r="G318" s="1460"/>
      <c r="H318" s="1460"/>
      <c r="I318" s="1460"/>
      <c r="J318" s="1460"/>
      <c r="K318" s="1460"/>
      <c r="L318" s="1473"/>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57" t="s">
        <v>296</v>
      </c>
      <c r="D335" s="1457"/>
      <c r="E335" s="1457"/>
      <c r="F335" s="1457"/>
      <c r="G335" s="1457"/>
      <c r="H335" s="1457"/>
      <c r="I335" s="1457"/>
      <c r="J335" s="1457"/>
      <c r="K335" s="1457"/>
      <c r="L335" s="1474"/>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65" t="s">
        <v>260</v>
      </c>
      <c r="C352" s="1440" t="s">
        <v>22</v>
      </c>
      <c r="D352" s="1440" t="s">
        <v>261</v>
      </c>
      <c r="E352" s="1442" t="s">
        <v>262</v>
      </c>
      <c r="F352" s="1443"/>
      <c r="G352" s="1444"/>
      <c r="H352" s="1445" t="s">
        <v>263</v>
      </c>
      <c r="I352" s="1447" t="s">
        <v>264</v>
      </c>
      <c r="J352" s="1448"/>
      <c r="K352" s="1448"/>
      <c r="L352" s="1461"/>
    </row>
    <row r="353" spans="2:12" ht="11.25" customHeight="1">
      <c r="B353" s="1466"/>
      <c r="C353" s="1441"/>
      <c r="D353" s="1441"/>
      <c r="E353" s="1467" t="s">
        <v>301</v>
      </c>
      <c r="F353" s="1470" t="s">
        <v>302</v>
      </c>
      <c r="G353" s="1470" t="s">
        <v>303</v>
      </c>
      <c r="H353" s="1446"/>
      <c r="I353" s="1450" t="s">
        <v>268</v>
      </c>
      <c r="J353" s="1450" t="s">
        <v>24</v>
      </c>
      <c r="K353" s="1440" t="s">
        <v>269</v>
      </c>
      <c r="L353" s="1450" t="s">
        <v>270</v>
      </c>
    </row>
    <row r="354" spans="2:12" ht="11.25" customHeight="1">
      <c r="B354" s="1466"/>
      <c r="C354" s="1441"/>
      <c r="D354" s="1441"/>
      <c r="E354" s="1468"/>
      <c r="F354" s="1472"/>
      <c r="G354" s="1472"/>
      <c r="H354" s="1446"/>
      <c r="I354" s="1453"/>
      <c r="J354" s="1453"/>
      <c r="K354" s="1454"/>
      <c r="L354" s="1453"/>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57" t="s">
        <v>297</v>
      </c>
      <c r="D357" s="1457"/>
      <c r="E357" s="1457"/>
      <c r="F357" s="1457"/>
      <c r="G357" s="1457"/>
      <c r="H357" s="1457"/>
      <c r="I357" s="1457"/>
      <c r="J357" s="1457"/>
      <c r="K357" s="1457"/>
      <c r="L357" s="1474"/>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12" t="s">
        <v>260</v>
      </c>
      <c r="C393" s="1410" t="s">
        <v>22</v>
      </c>
      <c r="D393" s="1410" t="s">
        <v>261</v>
      </c>
      <c r="E393" s="1419" t="s">
        <v>262</v>
      </c>
      <c r="F393" s="1420"/>
      <c r="G393" s="1421"/>
      <c r="H393" s="1415" t="s">
        <v>263</v>
      </c>
      <c r="I393" s="1419" t="s">
        <v>264</v>
      </c>
      <c r="J393" s="1420"/>
      <c r="K393" s="1420"/>
      <c r="L393" s="1421"/>
    </row>
    <row r="394" spans="2:12" ht="11.25" customHeight="1">
      <c r="B394" s="1422"/>
      <c r="C394" s="1411"/>
      <c r="D394" s="1411"/>
      <c r="E394" s="1477" t="s">
        <v>301</v>
      </c>
      <c r="F394" s="1479" t="s">
        <v>302</v>
      </c>
      <c r="G394" s="1479" t="s">
        <v>303</v>
      </c>
      <c r="H394" s="1416"/>
      <c r="I394" s="1412" t="s">
        <v>268</v>
      </c>
      <c r="J394" s="1412" t="s">
        <v>24</v>
      </c>
      <c r="K394" s="1410" t="s">
        <v>269</v>
      </c>
      <c r="L394" s="1412" t="s">
        <v>270</v>
      </c>
    </row>
    <row r="395" spans="2:12" ht="11.25" customHeight="1">
      <c r="B395" s="1422"/>
      <c r="C395" s="1411"/>
      <c r="D395" s="1411"/>
      <c r="E395" s="1478"/>
      <c r="F395" s="1480"/>
      <c r="G395" s="1480"/>
      <c r="H395" s="1416"/>
      <c r="I395" s="1422"/>
      <c r="J395" s="1422"/>
      <c r="K395" s="1411"/>
      <c r="L395" s="1413"/>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75" t="s">
        <v>271</v>
      </c>
      <c r="D398" s="1475"/>
      <c r="E398" s="1475"/>
      <c r="F398" s="1475"/>
      <c r="G398" s="1475"/>
      <c r="H398" s="1475"/>
      <c r="I398" s="1475"/>
      <c r="J398" s="1475"/>
      <c r="K398" s="1475"/>
      <c r="L398" s="1476"/>
    </row>
    <row r="399" spans="2:12" ht="12.75">
      <c r="B399" s="705"/>
      <c r="C399" s="685"/>
      <c r="D399" s="685"/>
      <c r="E399" s="685"/>
      <c r="F399" s="685"/>
      <c r="G399" s="685"/>
      <c r="H399" s="685"/>
      <c r="I399" s="685"/>
      <c r="J399" s="685"/>
      <c r="K399" s="685"/>
      <c r="L399" s="710"/>
    </row>
    <row r="400" spans="2:12" ht="12.75">
      <c r="B400" s="707" t="s">
        <v>272</v>
      </c>
      <c r="C400" s="686">
        <f t="shared" ref="C400:C406" si="10">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si="10"/>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 t="shared" si="10"/>
        <v>143826</v>
      </c>
      <c r="D403" s="686">
        <v>5957</v>
      </c>
      <c r="E403" s="689">
        <v>3079</v>
      </c>
      <c r="F403" s="689">
        <v>2627</v>
      </c>
      <c r="G403" s="686">
        <v>251</v>
      </c>
      <c r="H403" s="686">
        <v>137869</v>
      </c>
      <c r="I403" s="686">
        <v>21774</v>
      </c>
      <c r="J403" s="686">
        <v>43335</v>
      </c>
      <c r="K403" s="686">
        <v>72760</v>
      </c>
      <c r="L403" s="689">
        <v>0</v>
      </c>
    </row>
    <row r="404" spans="2:12" ht="12.75">
      <c r="B404" s="707" t="s">
        <v>276</v>
      </c>
      <c r="C404" s="686">
        <f t="shared" si="10"/>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 t="shared" si="10"/>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1">SUM(C400:C411)</f>
        <v>1933068</v>
      </c>
      <c r="D413" s="690">
        <f>SUM(D400:D411)</f>
        <v>63744</v>
      </c>
      <c r="E413" s="690">
        <f t="shared" si="11"/>
        <v>28507</v>
      </c>
      <c r="F413" s="690">
        <f t="shared" si="11"/>
        <v>31496</v>
      </c>
      <c r="G413" s="690">
        <f>SUM(G400:G411)</f>
        <v>3741</v>
      </c>
      <c r="H413" s="690">
        <f t="shared" si="11"/>
        <v>1869324</v>
      </c>
      <c r="I413" s="690">
        <f t="shared" si="11"/>
        <v>306648</v>
      </c>
      <c r="J413" s="690">
        <f t="shared" si="11"/>
        <v>602123</v>
      </c>
      <c r="K413" s="690">
        <f t="shared" si="11"/>
        <v>960553</v>
      </c>
      <c r="L413" s="690">
        <f>SUM(L400:L411)</f>
        <v>0</v>
      </c>
    </row>
    <row r="414" spans="2:12" ht="12.75">
      <c r="B414" s="706"/>
      <c r="C414" s="691"/>
      <c r="D414" s="691"/>
      <c r="E414" s="691"/>
      <c r="F414" s="691"/>
      <c r="G414" s="691"/>
      <c r="H414" s="691"/>
      <c r="I414" s="691"/>
      <c r="J414" s="691"/>
      <c r="K414" s="691"/>
      <c r="L414" s="703"/>
    </row>
    <row r="415" spans="2:12" ht="12.75">
      <c r="B415" s="706"/>
      <c r="C415" s="1409" t="s">
        <v>296</v>
      </c>
      <c r="D415" s="1409"/>
      <c r="E415" s="1409"/>
      <c r="F415" s="1409"/>
      <c r="G415" s="1409"/>
      <c r="H415" s="1409"/>
      <c r="I415" s="1409"/>
      <c r="J415" s="1409"/>
      <c r="K415" s="1409"/>
      <c r="L415" s="1481"/>
    </row>
    <row r="416" spans="2:12" ht="12.75">
      <c r="B416" s="705"/>
      <c r="C416" s="691"/>
      <c r="D416" s="691"/>
      <c r="E416" s="691"/>
      <c r="F416" s="691"/>
      <c r="G416" s="691"/>
      <c r="H416" s="691"/>
      <c r="I416" s="691"/>
      <c r="J416" s="691"/>
      <c r="K416" s="691"/>
      <c r="L416" s="703"/>
    </row>
    <row r="417" spans="2:12" ht="12.75">
      <c r="B417" s="707" t="s">
        <v>272</v>
      </c>
      <c r="C417" s="686">
        <f t="shared" ref="C417:C423" si="12">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2"/>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2"/>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2"/>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2"/>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2"/>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2"/>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SUM(D428+H428)</f>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3">SUM(C417:C428)</f>
        <v>559023242</v>
      </c>
      <c r="D430" s="690">
        <f t="shared" si="13"/>
        <v>3329401</v>
      </c>
      <c r="E430" s="690">
        <f t="shared" si="13"/>
        <v>999577</v>
      </c>
      <c r="F430" s="690">
        <f t="shared" si="13"/>
        <v>1818478</v>
      </c>
      <c r="G430" s="690">
        <f t="shared" si="13"/>
        <v>511346</v>
      </c>
      <c r="H430" s="690">
        <f t="shared" si="13"/>
        <v>555693841</v>
      </c>
      <c r="I430" s="690">
        <f t="shared" si="13"/>
        <v>80335411</v>
      </c>
      <c r="J430" s="690">
        <f t="shared" si="13"/>
        <v>161081509</v>
      </c>
      <c r="K430" s="690">
        <f t="shared" si="13"/>
        <v>314276921</v>
      </c>
      <c r="L430" s="690">
        <f t="shared" si="13"/>
        <v>0</v>
      </c>
    </row>
    <row r="431" spans="2:12" ht="12.75">
      <c r="B431" s="692"/>
      <c r="C431" s="693"/>
      <c r="D431" s="693"/>
      <c r="E431" s="693"/>
      <c r="F431" s="693"/>
      <c r="G431" s="693"/>
      <c r="H431" s="693"/>
      <c r="I431" s="693"/>
      <c r="J431" s="693"/>
      <c r="K431" s="693"/>
      <c r="L431" s="693"/>
    </row>
    <row r="432" spans="2:12" ht="12.75" customHeight="1">
      <c r="B432" s="1482" t="s">
        <v>260</v>
      </c>
      <c r="C432" s="1410" t="s">
        <v>22</v>
      </c>
      <c r="D432" s="1410" t="s">
        <v>261</v>
      </c>
      <c r="E432" s="1419" t="s">
        <v>262</v>
      </c>
      <c r="F432" s="1420"/>
      <c r="G432" s="1421"/>
      <c r="H432" s="1415" t="s">
        <v>263</v>
      </c>
      <c r="I432" s="1417" t="s">
        <v>264</v>
      </c>
      <c r="J432" s="1418"/>
      <c r="K432" s="1418"/>
      <c r="L432" s="1484"/>
    </row>
    <row r="433" spans="2:12" ht="11.25" customHeight="1">
      <c r="B433" s="1483"/>
      <c r="C433" s="1411"/>
      <c r="D433" s="1411"/>
      <c r="E433" s="1477" t="s">
        <v>301</v>
      </c>
      <c r="F433" s="1479" t="s">
        <v>302</v>
      </c>
      <c r="G433" s="1479" t="s">
        <v>303</v>
      </c>
      <c r="H433" s="1416"/>
      <c r="I433" s="1412" t="s">
        <v>268</v>
      </c>
      <c r="J433" s="1412" t="s">
        <v>24</v>
      </c>
      <c r="K433" s="1410" t="s">
        <v>269</v>
      </c>
      <c r="L433" s="1412" t="s">
        <v>270</v>
      </c>
    </row>
    <row r="434" spans="2:12" ht="11.25" customHeight="1">
      <c r="B434" s="1483"/>
      <c r="C434" s="1411"/>
      <c r="D434" s="1411"/>
      <c r="E434" s="1478"/>
      <c r="F434" s="1480"/>
      <c r="G434" s="1480"/>
      <c r="H434" s="1416"/>
      <c r="I434" s="1413"/>
      <c r="J434" s="1413"/>
      <c r="K434" s="1414"/>
      <c r="L434" s="1413"/>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09" t="s">
        <v>297</v>
      </c>
      <c r="D437" s="1409"/>
      <c r="E437" s="1409"/>
      <c r="F437" s="1409"/>
      <c r="G437" s="1409"/>
      <c r="H437" s="1409"/>
      <c r="I437" s="1409"/>
      <c r="J437" s="1409"/>
      <c r="K437" s="1409"/>
      <c r="L437" s="1481"/>
    </row>
    <row r="438" spans="2:12" ht="12.75">
      <c r="B438" s="706"/>
      <c r="C438" s="696"/>
      <c r="D438" s="696"/>
      <c r="E438" s="696"/>
      <c r="F438" s="696"/>
      <c r="G438" s="696"/>
      <c r="H438" s="696"/>
      <c r="I438" s="696"/>
      <c r="J438" s="696"/>
      <c r="K438" s="696"/>
      <c r="L438" s="704"/>
    </row>
    <row r="439" spans="2:12" ht="12.75">
      <c r="B439" s="707" t="s">
        <v>272</v>
      </c>
      <c r="C439" s="686">
        <f t="shared" ref="C439:C445" si="14">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si="14"/>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4"/>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4"/>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4"/>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4"/>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 t="shared" si="14"/>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SUM(D450+H450)</f>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5">SUM(C439:C450)</f>
        <v>1119140641</v>
      </c>
      <c r="D452" s="701">
        <f t="shared" si="15"/>
        <v>5755809</v>
      </c>
      <c r="E452" s="701">
        <f t="shared" si="15"/>
        <v>1734268</v>
      </c>
      <c r="F452" s="701">
        <f t="shared" si="15"/>
        <v>3141217</v>
      </c>
      <c r="G452" s="701">
        <f t="shared" si="15"/>
        <v>880324</v>
      </c>
      <c r="H452" s="701">
        <f t="shared" si="15"/>
        <v>1113384832</v>
      </c>
      <c r="I452" s="701">
        <f t="shared" si="15"/>
        <v>160458984</v>
      </c>
      <c r="J452" s="701">
        <f t="shared" si="15"/>
        <v>333788636</v>
      </c>
      <c r="K452" s="701">
        <f t="shared" si="15"/>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273</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274</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275</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276</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277</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278</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279</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280</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281</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282</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283</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12" t="s">
        <v>260</v>
      </c>
      <c r="C475" s="1410" t="s">
        <v>22</v>
      </c>
      <c r="D475" s="1410" t="s">
        <v>261</v>
      </c>
      <c r="E475" s="1419" t="s">
        <v>262</v>
      </c>
      <c r="F475" s="1420"/>
      <c r="G475" s="1421"/>
      <c r="H475" s="1415" t="s">
        <v>263</v>
      </c>
      <c r="I475" s="1419" t="s">
        <v>264</v>
      </c>
      <c r="J475" s="1420"/>
      <c r="K475" s="1420"/>
      <c r="L475" s="1421"/>
    </row>
    <row r="476" spans="2:12" ht="11.25" customHeight="1">
      <c r="B476" s="1422"/>
      <c r="C476" s="1411"/>
      <c r="D476" s="1411"/>
      <c r="E476" s="1477" t="s">
        <v>301</v>
      </c>
      <c r="F476" s="1479" t="s">
        <v>302</v>
      </c>
      <c r="G476" s="1479" t="s">
        <v>303</v>
      </c>
      <c r="H476" s="1416"/>
      <c r="I476" s="1412" t="s">
        <v>268</v>
      </c>
      <c r="J476" s="1412" t="s">
        <v>24</v>
      </c>
      <c r="K476" s="1410" t="s">
        <v>269</v>
      </c>
      <c r="L476" s="1412" t="s">
        <v>270</v>
      </c>
    </row>
    <row r="477" spans="2:12" ht="11.25" customHeight="1">
      <c r="B477" s="1422"/>
      <c r="C477" s="1411"/>
      <c r="D477" s="1411"/>
      <c r="E477" s="1478"/>
      <c r="F477" s="1480"/>
      <c r="G477" s="1480"/>
      <c r="H477" s="1416"/>
      <c r="I477" s="1422"/>
      <c r="J477" s="1422"/>
      <c r="K477" s="1411"/>
      <c r="L477" s="1413"/>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75" t="s">
        <v>271</v>
      </c>
      <c r="D480" s="1475"/>
      <c r="E480" s="1475"/>
      <c r="F480" s="1475"/>
      <c r="G480" s="1475"/>
      <c r="H480" s="1475"/>
      <c r="I480" s="1475"/>
      <c r="J480" s="1475"/>
      <c r="K480" s="1475"/>
      <c r="L480" s="1476"/>
    </row>
    <row r="481" spans="2:12" ht="12.75">
      <c r="B481" s="705"/>
      <c r="C481" s="685"/>
      <c r="D481" s="685"/>
      <c r="E481" s="685"/>
      <c r="F481" s="685"/>
      <c r="G481" s="685"/>
      <c r="H481" s="685"/>
      <c r="I481" s="685"/>
      <c r="J481" s="685"/>
      <c r="K481" s="685"/>
      <c r="L481" s="710"/>
    </row>
    <row r="482" spans="2:12" ht="15">
      <c r="B482" s="814" t="s">
        <v>272</v>
      </c>
      <c r="C482" s="686">
        <f t="shared" ref="C482:C488" si="18">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si="18"/>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18"/>
        <v>176360</v>
      </c>
      <c r="D484" s="687">
        <v>5618</v>
      </c>
      <c r="E484" s="687">
        <v>2663</v>
      </c>
      <c r="F484" s="687">
        <v>2694</v>
      </c>
      <c r="G484" s="688">
        <v>261</v>
      </c>
      <c r="H484" s="686">
        <v>170742</v>
      </c>
      <c r="I484" s="687">
        <v>27174</v>
      </c>
      <c r="J484" s="687">
        <v>52139</v>
      </c>
      <c r="K484" s="687">
        <v>91429</v>
      </c>
      <c r="L484" s="688">
        <v>0</v>
      </c>
    </row>
    <row r="485" spans="2:12" ht="15">
      <c r="B485" s="814" t="s">
        <v>275</v>
      </c>
      <c r="C485" s="686">
        <f t="shared" si="18"/>
        <v>152257</v>
      </c>
      <c r="D485" s="686">
        <v>4644</v>
      </c>
      <c r="E485" s="689">
        <v>2428</v>
      </c>
      <c r="F485" s="689">
        <v>2008</v>
      </c>
      <c r="G485" s="686">
        <v>208</v>
      </c>
      <c r="H485" s="686">
        <v>147613</v>
      </c>
      <c r="I485" s="686">
        <v>23760</v>
      </c>
      <c r="J485" s="686">
        <v>44089</v>
      </c>
      <c r="K485" s="686">
        <v>79764</v>
      </c>
      <c r="L485" s="686">
        <v>0</v>
      </c>
    </row>
    <row r="486" spans="2:12" ht="15">
      <c r="B486" s="814" t="s">
        <v>276</v>
      </c>
      <c r="C486" s="686">
        <f t="shared" si="18"/>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18"/>
        <v>181713</v>
      </c>
      <c r="D487" s="686">
        <v>5439</v>
      </c>
      <c r="E487" s="689">
        <v>2129</v>
      </c>
      <c r="F487" s="689">
        <v>3088</v>
      </c>
      <c r="G487" s="686">
        <v>222</v>
      </c>
      <c r="H487" s="686">
        <v>176274</v>
      </c>
      <c r="I487" s="686">
        <v>31296</v>
      </c>
      <c r="J487" s="686">
        <v>51302</v>
      </c>
      <c r="K487" s="686">
        <v>93676</v>
      </c>
      <c r="L487" s="686">
        <v>0</v>
      </c>
    </row>
    <row r="488" spans="2:12" ht="15">
      <c r="B488" s="814" t="s">
        <v>278</v>
      </c>
      <c r="C488" s="686">
        <f t="shared" si="18"/>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5">
        <v>176881</v>
      </c>
      <c r="D491" s="897">
        <v>4941</v>
      </c>
      <c r="E491" s="898">
        <v>1899</v>
      </c>
      <c r="F491" s="898">
        <v>2767</v>
      </c>
      <c r="G491" s="898">
        <v>275</v>
      </c>
      <c r="H491" s="896">
        <v>171940</v>
      </c>
      <c r="I491" s="898">
        <v>28983</v>
      </c>
      <c r="J491" s="898">
        <v>60425</v>
      </c>
      <c r="K491" s="898">
        <v>82532</v>
      </c>
      <c r="L491" s="688"/>
    </row>
    <row r="492" spans="2:12" ht="15">
      <c r="B492" s="815" t="s">
        <v>282</v>
      </c>
      <c r="C492" s="895">
        <v>157650</v>
      </c>
      <c r="D492" s="898">
        <v>4336</v>
      </c>
      <c r="E492" s="898">
        <v>1814</v>
      </c>
      <c r="F492" s="898">
        <v>2017</v>
      </c>
      <c r="G492" s="898">
        <v>505</v>
      </c>
      <c r="H492" s="898">
        <v>153314</v>
      </c>
      <c r="I492" s="898">
        <v>26176</v>
      </c>
      <c r="J492" s="898">
        <v>53316</v>
      </c>
      <c r="K492" s="898">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19">SUM(C482:C493)</f>
        <v>1944308</v>
      </c>
      <c r="D495" s="690">
        <f>SUM(D482:D493)</f>
        <v>57884</v>
      </c>
      <c r="E495" s="690">
        <f t="shared" si="19"/>
        <v>25099</v>
      </c>
      <c r="F495" s="690">
        <f t="shared" si="19"/>
        <v>29227</v>
      </c>
      <c r="G495" s="690">
        <f>SUM(G482:G493)</f>
        <v>3558</v>
      </c>
      <c r="H495" s="690">
        <f t="shared" si="19"/>
        <v>1886424</v>
      </c>
      <c r="I495" s="690">
        <f t="shared" si="19"/>
        <v>312200</v>
      </c>
      <c r="J495" s="690">
        <f t="shared" si="19"/>
        <v>605520</v>
      </c>
      <c r="K495" s="690">
        <f t="shared" si="19"/>
        <v>968704</v>
      </c>
      <c r="L495" s="690">
        <f>SUM(L482:L493)</f>
        <v>0</v>
      </c>
    </row>
    <row r="496" spans="2:12" ht="12.75">
      <c r="B496" s="706"/>
      <c r="C496" s="691"/>
      <c r="D496" s="691"/>
      <c r="E496" s="691"/>
      <c r="F496" s="691"/>
      <c r="G496" s="691"/>
      <c r="H496" s="691"/>
      <c r="I496" s="691"/>
      <c r="J496" s="691"/>
      <c r="K496" s="691"/>
      <c r="L496" s="703"/>
    </row>
    <row r="497" spans="2:12" ht="12.75">
      <c r="B497" s="706"/>
      <c r="C497" s="1409" t="s">
        <v>296</v>
      </c>
      <c r="D497" s="1409"/>
      <c r="E497" s="1409"/>
      <c r="F497" s="1409"/>
      <c r="G497" s="1409"/>
      <c r="H497" s="1409"/>
      <c r="I497" s="1409"/>
      <c r="J497" s="1409"/>
      <c r="K497" s="1409"/>
      <c r="L497" s="1481"/>
    </row>
    <row r="498" spans="2:12" ht="12.75">
      <c r="B498" s="705"/>
      <c r="C498" s="691"/>
      <c r="D498" s="691"/>
      <c r="E498" s="691"/>
      <c r="F498" s="691"/>
      <c r="G498" s="691"/>
      <c r="H498" s="691"/>
      <c r="I498" s="691"/>
      <c r="J498" s="691"/>
      <c r="K498" s="691"/>
      <c r="L498" s="703"/>
    </row>
    <row r="499" spans="2:12" ht="12.75">
      <c r="B499" s="707" t="s">
        <v>272</v>
      </c>
      <c r="C499" s="686">
        <f t="shared" ref="C499:C505" si="20">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0"/>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0"/>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0"/>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0"/>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0"/>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0"/>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899">
        <v>51567073</v>
      </c>
      <c r="D508" s="901">
        <v>269087</v>
      </c>
      <c r="E508" s="901">
        <v>66984</v>
      </c>
      <c r="F508" s="901">
        <v>160926</v>
      </c>
      <c r="G508" s="901">
        <v>41177</v>
      </c>
      <c r="H508" s="900">
        <v>51297986</v>
      </c>
      <c r="I508" s="901">
        <v>7715024</v>
      </c>
      <c r="J508" s="901">
        <v>16353050</v>
      </c>
      <c r="K508" s="901">
        <v>27229912</v>
      </c>
      <c r="L508" s="688"/>
    </row>
    <row r="509" spans="2:12" ht="12.75">
      <c r="B509" s="707" t="s">
        <v>282</v>
      </c>
      <c r="C509" s="899">
        <v>46086574</v>
      </c>
      <c r="D509" s="901">
        <v>232053</v>
      </c>
      <c r="E509" s="901">
        <v>58546</v>
      </c>
      <c r="F509" s="901">
        <v>113020</v>
      </c>
      <c r="G509" s="901">
        <v>60487</v>
      </c>
      <c r="H509" s="901">
        <v>45854521</v>
      </c>
      <c r="I509" s="901">
        <v>6971766</v>
      </c>
      <c r="J509" s="901">
        <v>14390917</v>
      </c>
      <c r="K509" s="901">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1">SUM(C499:C510)</f>
        <v>565172853</v>
      </c>
      <c r="D512" s="690">
        <f t="shared" si="21"/>
        <v>2985436</v>
      </c>
      <c r="E512" s="690">
        <f t="shared" si="21"/>
        <v>858024</v>
      </c>
      <c r="F512" s="690">
        <f t="shared" si="21"/>
        <v>1663565</v>
      </c>
      <c r="G512" s="690">
        <f t="shared" si="21"/>
        <v>463847</v>
      </c>
      <c r="H512" s="690">
        <f t="shared" si="21"/>
        <v>562187417</v>
      </c>
      <c r="I512" s="690">
        <f t="shared" si="21"/>
        <v>81759043</v>
      </c>
      <c r="J512" s="690">
        <f t="shared" si="21"/>
        <v>160990404</v>
      </c>
      <c r="K512" s="690">
        <f t="shared" si="21"/>
        <v>319437970</v>
      </c>
      <c r="L512" s="690">
        <f t="shared" si="21"/>
        <v>0</v>
      </c>
    </row>
    <row r="513" spans="2:12" ht="12.75">
      <c r="B513" s="874"/>
      <c r="C513" s="693"/>
      <c r="D513" s="693"/>
      <c r="E513" s="693"/>
      <c r="F513" s="693"/>
      <c r="G513" s="693"/>
      <c r="H513" s="693"/>
      <c r="I513" s="693"/>
      <c r="J513" s="693"/>
      <c r="K513" s="693"/>
      <c r="L513" s="875"/>
    </row>
    <row r="514" spans="2:12" ht="12.75" customHeight="1">
      <c r="B514" s="1482" t="s">
        <v>260</v>
      </c>
      <c r="C514" s="1410" t="s">
        <v>22</v>
      </c>
      <c r="D514" s="1410" t="s">
        <v>261</v>
      </c>
      <c r="E514" s="1419" t="s">
        <v>262</v>
      </c>
      <c r="F514" s="1420"/>
      <c r="G514" s="1421"/>
      <c r="H514" s="1415" t="s">
        <v>263</v>
      </c>
      <c r="I514" s="1417" t="s">
        <v>264</v>
      </c>
      <c r="J514" s="1418"/>
      <c r="K514" s="1418"/>
      <c r="L514" s="1484"/>
    </row>
    <row r="515" spans="2:12" ht="11.25" customHeight="1">
      <c r="B515" s="1483"/>
      <c r="C515" s="1411"/>
      <c r="D515" s="1411"/>
      <c r="E515" s="1477" t="s">
        <v>301</v>
      </c>
      <c r="F515" s="1479" t="s">
        <v>302</v>
      </c>
      <c r="G515" s="1479" t="s">
        <v>303</v>
      </c>
      <c r="H515" s="1416"/>
      <c r="I515" s="1412" t="s">
        <v>268</v>
      </c>
      <c r="J515" s="1412" t="s">
        <v>24</v>
      </c>
      <c r="K515" s="1410" t="s">
        <v>269</v>
      </c>
      <c r="L515" s="1412" t="s">
        <v>270</v>
      </c>
    </row>
    <row r="516" spans="2:12" ht="11.25" customHeight="1">
      <c r="B516" s="1483"/>
      <c r="C516" s="1411"/>
      <c r="D516" s="1411"/>
      <c r="E516" s="1478"/>
      <c r="F516" s="1480"/>
      <c r="G516" s="1480"/>
      <c r="H516" s="1416"/>
      <c r="I516" s="1413"/>
      <c r="J516" s="1413"/>
      <c r="K516" s="1414"/>
      <c r="L516" s="1413"/>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09" t="s">
        <v>297</v>
      </c>
      <c r="D519" s="1409"/>
      <c r="E519" s="1409"/>
      <c r="F519" s="1409"/>
      <c r="G519" s="1409"/>
      <c r="H519" s="1409"/>
      <c r="I519" s="1409"/>
      <c r="J519" s="1409"/>
      <c r="K519" s="1409"/>
      <c r="L519" s="1481"/>
    </row>
    <row r="520" spans="2:12" ht="12.75">
      <c r="B520" s="706"/>
      <c r="C520" s="696"/>
      <c r="D520" s="696"/>
      <c r="E520" s="696"/>
      <c r="F520" s="696"/>
      <c r="G520" s="696"/>
      <c r="H520" s="696"/>
      <c r="I520" s="696"/>
      <c r="J520" s="696"/>
      <c r="K520" s="696"/>
      <c r="L520" s="704"/>
    </row>
    <row r="521" spans="2:12" ht="12.75">
      <c r="B521" s="707" t="s">
        <v>272</v>
      </c>
      <c r="C521" s="686">
        <f t="shared" ref="C521:C527" si="22">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si="22"/>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2"/>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2"/>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2"/>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2"/>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 t="shared" si="22"/>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2">
        <v>103129786</v>
      </c>
      <c r="D530" s="904">
        <v>466381</v>
      </c>
      <c r="E530" s="904">
        <v>115783</v>
      </c>
      <c r="F530" s="904">
        <v>279344</v>
      </c>
      <c r="G530" s="904">
        <v>71254</v>
      </c>
      <c r="H530" s="903">
        <v>102663405</v>
      </c>
      <c r="I530" s="904">
        <v>15418876</v>
      </c>
      <c r="J530" s="904">
        <v>33786806</v>
      </c>
      <c r="K530" s="904">
        <v>53457723</v>
      </c>
      <c r="L530" s="688"/>
    </row>
    <row r="531" spans="2:12" ht="12.75">
      <c r="B531" s="707" t="s">
        <v>282</v>
      </c>
      <c r="C531" s="902">
        <v>92254109</v>
      </c>
      <c r="D531" s="904">
        <v>409307</v>
      </c>
      <c r="E531" s="904">
        <v>101133</v>
      </c>
      <c r="F531" s="904">
        <v>196225</v>
      </c>
      <c r="G531" s="905">
        <v>111949</v>
      </c>
      <c r="H531" s="906">
        <v>91844802</v>
      </c>
      <c r="I531" s="904">
        <v>13938872</v>
      </c>
      <c r="J531" s="904">
        <v>29955939</v>
      </c>
      <c r="K531" s="904">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3">SUM(C521:C532)</f>
        <v>1135861671</v>
      </c>
      <c r="D534" s="701">
        <f t="shared" si="23"/>
        <v>5225661</v>
      </c>
      <c r="E534" s="701">
        <f t="shared" si="23"/>
        <v>1499245</v>
      </c>
      <c r="F534" s="701">
        <f t="shared" si="23"/>
        <v>2906288</v>
      </c>
      <c r="G534" s="701">
        <f t="shared" si="23"/>
        <v>820128</v>
      </c>
      <c r="H534" s="701">
        <f t="shared" si="23"/>
        <v>1130636010</v>
      </c>
      <c r="I534" s="701">
        <f t="shared" si="23"/>
        <v>165517386</v>
      </c>
      <c r="J534" s="701">
        <f t="shared" si="23"/>
        <v>337510583</v>
      </c>
      <c r="K534" s="701">
        <f t="shared" si="23"/>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273</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274</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275</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276</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277</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278</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279</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280</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281</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282</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283</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84" t="s">
        <v>260</v>
      </c>
      <c r="C558" s="1410" t="s">
        <v>22</v>
      </c>
      <c r="D558" s="1410" t="s">
        <v>261</v>
      </c>
      <c r="E558" s="1419" t="s">
        <v>262</v>
      </c>
      <c r="F558" s="1420"/>
      <c r="G558" s="1421"/>
      <c r="H558" s="1415" t="s">
        <v>263</v>
      </c>
      <c r="I558" s="1419" t="s">
        <v>264</v>
      </c>
      <c r="J558" s="1420"/>
      <c r="K558" s="1420"/>
      <c r="L558"/>
    </row>
    <row r="559" spans="2:12" ht="12.75" customHeight="1">
      <c r="B559" s="1487"/>
      <c r="C559" s="1411"/>
      <c r="D559" s="1411"/>
      <c r="E559" s="1412" t="s">
        <v>301</v>
      </c>
      <c r="F559" s="1410" t="s">
        <v>302</v>
      </c>
      <c r="G559" s="1410" t="s">
        <v>303</v>
      </c>
      <c r="H559" s="1416"/>
      <c r="I559" s="1412" t="s">
        <v>268</v>
      </c>
      <c r="J559" s="1412" t="s">
        <v>24</v>
      </c>
      <c r="K559" s="1410" t="s">
        <v>350</v>
      </c>
      <c r="L559"/>
    </row>
    <row r="560" spans="2:12" ht="12.75">
      <c r="B560" s="1487"/>
      <c r="C560" s="1411"/>
      <c r="D560" s="1411"/>
      <c r="E560" s="1422"/>
      <c r="F560" s="1411"/>
      <c r="G560" s="1411"/>
      <c r="H560" s="1416"/>
      <c r="I560" s="1422"/>
      <c r="J560" s="1422"/>
      <c r="K560" s="1411"/>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75" t="s">
        <v>271</v>
      </c>
      <c r="D563" s="1475"/>
      <c r="E563" s="1475"/>
      <c r="F563" s="1475"/>
      <c r="G563" s="1475"/>
      <c r="H563" s="1475"/>
      <c r="I563" s="1475"/>
      <c r="J563" s="1475"/>
      <c r="K563" s="1475"/>
      <c r="L563"/>
    </row>
    <row r="564" spans="2:12" ht="12.75">
      <c r="B564" s="685"/>
      <c r="C564" s="685"/>
      <c r="D564" s="685"/>
      <c r="E564" s="685"/>
      <c r="F564" s="685"/>
      <c r="G564" s="685"/>
      <c r="H564" s="685"/>
      <c r="I564" s="685"/>
      <c r="J564" s="685"/>
      <c r="K564" s="685"/>
      <c r="L564"/>
    </row>
    <row r="565" spans="2:12" ht="15">
      <c r="B565" s="1039" t="s">
        <v>272</v>
      </c>
      <c r="C565" s="902">
        <v>160405</v>
      </c>
      <c r="D565" s="902">
        <v>4252</v>
      </c>
      <c r="E565" s="902">
        <v>1993</v>
      </c>
      <c r="F565" s="902">
        <v>1899</v>
      </c>
      <c r="G565" s="902">
        <v>360</v>
      </c>
      <c r="H565" s="902">
        <v>156153</v>
      </c>
      <c r="I565" s="902">
        <v>25576</v>
      </c>
      <c r="J565" s="902">
        <v>49577</v>
      </c>
      <c r="K565" s="902">
        <v>81000</v>
      </c>
      <c r="L565"/>
    </row>
    <row r="566" spans="2:12" ht="15">
      <c r="B566" s="1039" t="s">
        <v>273</v>
      </c>
      <c r="C566" s="902">
        <v>118397</v>
      </c>
      <c r="D566" s="902">
        <v>3761</v>
      </c>
      <c r="E566" s="902">
        <v>1965</v>
      </c>
      <c r="F566" s="902">
        <v>1503</v>
      </c>
      <c r="G566" s="902">
        <v>293</v>
      </c>
      <c r="H566" s="902">
        <v>114636</v>
      </c>
      <c r="I566" s="902">
        <v>20407</v>
      </c>
      <c r="J566" s="902">
        <v>32761</v>
      </c>
      <c r="K566" s="902">
        <v>61468</v>
      </c>
      <c r="L566"/>
    </row>
    <row r="567" spans="2:12" ht="15">
      <c r="B567" s="1039" t="s">
        <v>274</v>
      </c>
      <c r="C567" s="902">
        <v>154468</v>
      </c>
      <c r="D567" s="904">
        <v>4195</v>
      </c>
      <c r="E567" s="904">
        <v>2254</v>
      </c>
      <c r="F567" s="904">
        <v>1618</v>
      </c>
      <c r="G567" s="905">
        <v>323</v>
      </c>
      <c r="H567" s="902">
        <v>150273</v>
      </c>
      <c r="I567" s="904">
        <v>25918</v>
      </c>
      <c r="J567" s="904">
        <v>43821</v>
      </c>
      <c r="K567" s="904">
        <v>80534</v>
      </c>
      <c r="L567"/>
    </row>
    <row r="568" spans="2:12" ht="15">
      <c r="B568" s="1039" t="s">
        <v>275</v>
      </c>
      <c r="C568" s="902">
        <v>147058</v>
      </c>
      <c r="D568" s="902">
        <v>4501</v>
      </c>
      <c r="E568" s="903">
        <v>2298</v>
      </c>
      <c r="F568" s="903">
        <v>1927</v>
      </c>
      <c r="G568" s="902">
        <v>276</v>
      </c>
      <c r="H568" s="902">
        <v>142557</v>
      </c>
      <c r="I568" s="902">
        <v>23715</v>
      </c>
      <c r="J568" s="902">
        <v>40827</v>
      </c>
      <c r="K568" s="902">
        <v>78015</v>
      </c>
      <c r="L568"/>
    </row>
    <row r="569" spans="2:12" ht="15">
      <c r="B569" s="1039" t="s">
        <v>276</v>
      </c>
      <c r="C569" s="902">
        <v>161636</v>
      </c>
      <c r="D569" s="1040">
        <v>4146</v>
      </c>
      <c r="E569" s="662">
        <v>2119</v>
      </c>
      <c r="F569" s="664">
        <v>1793</v>
      </c>
      <c r="G569" s="664">
        <v>234</v>
      </c>
      <c r="H569" s="1040">
        <v>157490</v>
      </c>
      <c r="I569" s="662">
        <v>27516</v>
      </c>
      <c r="J569" s="662">
        <v>43584</v>
      </c>
      <c r="K569" s="664">
        <v>86390</v>
      </c>
      <c r="L569"/>
    </row>
    <row r="570" spans="2:12" ht="15">
      <c r="B570" s="1039" t="s">
        <v>277</v>
      </c>
      <c r="C570" s="902">
        <v>148239</v>
      </c>
      <c r="D570" s="902">
        <v>3808</v>
      </c>
      <c r="E570" s="903">
        <v>1579</v>
      </c>
      <c r="F570" s="903">
        <v>1924</v>
      </c>
      <c r="G570" s="902">
        <v>305</v>
      </c>
      <c r="H570" s="902">
        <v>144431</v>
      </c>
      <c r="I570" s="902">
        <v>25807</v>
      </c>
      <c r="J570" s="902">
        <v>41213</v>
      </c>
      <c r="K570" s="902">
        <v>77411</v>
      </c>
      <c r="L570"/>
    </row>
    <row r="571" spans="2:12" ht="15">
      <c r="B571" s="1039" t="s">
        <v>278</v>
      </c>
      <c r="C571" s="902">
        <v>164233</v>
      </c>
      <c r="D571" s="897">
        <v>4006</v>
      </c>
      <c r="E571" s="904">
        <v>1618</v>
      </c>
      <c r="F571" s="905">
        <v>2184</v>
      </c>
      <c r="G571" s="905">
        <v>204</v>
      </c>
      <c r="H571" s="902">
        <v>160227</v>
      </c>
      <c r="I571" s="904">
        <v>29167</v>
      </c>
      <c r="J571" s="904">
        <v>48974</v>
      </c>
      <c r="K571" s="904">
        <v>82086</v>
      </c>
      <c r="L571"/>
    </row>
    <row r="572" spans="2:12" ht="15">
      <c r="B572" s="1039" t="s">
        <v>279</v>
      </c>
      <c r="C572" s="902">
        <v>158429</v>
      </c>
      <c r="D572" s="897">
        <v>4264</v>
      </c>
      <c r="E572" s="904">
        <v>1814</v>
      </c>
      <c r="F572" s="904">
        <v>2211</v>
      </c>
      <c r="G572" s="905">
        <v>239</v>
      </c>
      <c r="H572" s="902">
        <v>154165</v>
      </c>
      <c r="I572" s="904">
        <v>23293</v>
      </c>
      <c r="J572" s="904">
        <v>45921</v>
      </c>
      <c r="K572" s="904">
        <v>84951</v>
      </c>
      <c r="L572"/>
    </row>
    <row r="573" spans="2:12" ht="15">
      <c r="B573" s="1039" t="s">
        <v>280</v>
      </c>
      <c r="C573" s="902">
        <v>165011</v>
      </c>
      <c r="D573" s="902">
        <v>4401</v>
      </c>
      <c r="E573" s="903">
        <v>1788</v>
      </c>
      <c r="F573" s="903">
        <v>2285</v>
      </c>
      <c r="G573" s="902">
        <v>328</v>
      </c>
      <c r="H573" s="902">
        <v>160610</v>
      </c>
      <c r="I573" s="902">
        <v>25702</v>
      </c>
      <c r="J573" s="902">
        <v>48609</v>
      </c>
      <c r="K573" s="902">
        <v>86299</v>
      </c>
      <c r="L573"/>
    </row>
    <row r="574" spans="2:12" ht="15">
      <c r="B574" s="1039" t="s">
        <v>281</v>
      </c>
      <c r="C574" s="902">
        <v>175970</v>
      </c>
      <c r="D574" s="897">
        <v>4827</v>
      </c>
      <c r="E574" s="904">
        <v>1922</v>
      </c>
      <c r="F574" s="904">
        <v>2405</v>
      </c>
      <c r="G574" s="904">
        <v>500</v>
      </c>
      <c r="H574" s="903">
        <v>171143</v>
      </c>
      <c r="I574" s="904">
        <v>28318</v>
      </c>
      <c r="J574" s="904">
        <v>60364</v>
      </c>
      <c r="K574" s="904">
        <v>82461</v>
      </c>
      <c r="L574"/>
    </row>
    <row r="575" spans="2:12" ht="15">
      <c r="B575" s="1041" t="s">
        <v>282</v>
      </c>
      <c r="C575" s="902">
        <v>158698</v>
      </c>
      <c r="D575" s="904">
        <v>4572</v>
      </c>
      <c r="E575" s="904">
        <v>1754</v>
      </c>
      <c r="F575" s="904">
        <v>2398</v>
      </c>
      <c r="G575" s="904">
        <v>420</v>
      </c>
      <c r="H575" s="904">
        <v>154126</v>
      </c>
      <c r="I575" s="904">
        <v>24642</v>
      </c>
      <c r="J575" s="904">
        <v>50394</v>
      </c>
      <c r="K575" s="904">
        <v>79090</v>
      </c>
      <c r="L575"/>
    </row>
    <row r="576" spans="2:12" ht="15">
      <c r="B576" s="1041" t="s">
        <v>283</v>
      </c>
      <c r="C576" s="902">
        <v>143199</v>
      </c>
      <c r="D576" s="904">
        <v>4050</v>
      </c>
      <c r="E576" s="904">
        <v>1792</v>
      </c>
      <c r="F576" s="904">
        <v>1951</v>
      </c>
      <c r="G576" s="904">
        <v>307</v>
      </c>
      <c r="H576" s="904">
        <v>139149</v>
      </c>
      <c r="I576" s="904">
        <v>22028</v>
      </c>
      <c r="J576" s="904">
        <v>43577</v>
      </c>
      <c r="K576" s="904">
        <v>73544</v>
      </c>
      <c r="L576"/>
    </row>
    <row r="577" spans="2:12" ht="15">
      <c r="B577" s="1042"/>
      <c r="C577" s="903"/>
      <c r="D577" s="903"/>
      <c r="E577" s="903"/>
      <c r="F577" s="903"/>
      <c r="G577" s="903"/>
      <c r="H577" s="903"/>
      <c r="I577" s="903"/>
      <c r="J577" s="903"/>
      <c r="K577" s="903"/>
      <c r="L577"/>
    </row>
    <row r="578" spans="2:12" ht="12.75">
      <c r="B578" s="1043">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09" t="s">
        <v>296</v>
      </c>
      <c r="D580" s="1409"/>
      <c r="E580" s="1409"/>
      <c r="F580" s="1409"/>
      <c r="G580" s="1409"/>
      <c r="H580" s="1409"/>
      <c r="I580" s="1409"/>
      <c r="J580" s="1409"/>
      <c r="K580" s="1409"/>
      <c r="L580"/>
    </row>
    <row r="581" spans="2:12" ht="12.75">
      <c r="B581" s="685"/>
      <c r="C581" s="691"/>
      <c r="D581" s="691"/>
      <c r="E581" s="691"/>
      <c r="F581" s="691"/>
      <c r="G581" s="691"/>
      <c r="H581" s="691"/>
      <c r="I581" s="691"/>
      <c r="J581" s="691"/>
      <c r="K581" s="691"/>
      <c r="L581"/>
    </row>
    <row r="582" spans="2:12" ht="12.75">
      <c r="B582" s="1044" t="s">
        <v>272</v>
      </c>
      <c r="C582" s="902">
        <v>49128195</v>
      </c>
      <c r="D582" s="902">
        <v>226689</v>
      </c>
      <c r="E582" s="902">
        <v>68974</v>
      </c>
      <c r="F582" s="902">
        <v>109268</v>
      </c>
      <c r="G582" s="902">
        <v>48447</v>
      </c>
      <c r="H582" s="902">
        <v>48901506</v>
      </c>
      <c r="I582" s="902">
        <v>7017848</v>
      </c>
      <c r="J582" s="902">
        <v>13675018</v>
      </c>
      <c r="K582" s="902">
        <v>28208640</v>
      </c>
      <c r="L582"/>
    </row>
    <row r="583" spans="2:12" ht="12.75">
      <c r="B583" s="1044" t="s">
        <v>273</v>
      </c>
      <c r="C583" s="902">
        <v>36008767</v>
      </c>
      <c r="D583" s="902">
        <v>193480</v>
      </c>
      <c r="E583" s="902">
        <v>70783</v>
      </c>
      <c r="F583" s="902">
        <v>85595</v>
      </c>
      <c r="G583" s="902">
        <v>37102</v>
      </c>
      <c r="H583" s="902">
        <v>35815287</v>
      </c>
      <c r="I583" s="902">
        <v>5626521</v>
      </c>
      <c r="J583" s="902">
        <v>9142502</v>
      </c>
      <c r="K583" s="902">
        <v>21046264</v>
      </c>
      <c r="L583"/>
    </row>
    <row r="584" spans="2:12" ht="12.75">
      <c r="B584" s="1044" t="s">
        <v>274</v>
      </c>
      <c r="C584" s="902">
        <v>47017379</v>
      </c>
      <c r="D584" s="904">
        <v>213319</v>
      </c>
      <c r="E584" s="904">
        <v>80814</v>
      </c>
      <c r="F584" s="904">
        <v>94000</v>
      </c>
      <c r="G584" s="905">
        <v>38505</v>
      </c>
      <c r="H584" s="902">
        <v>46804060</v>
      </c>
      <c r="I584" s="904">
        <v>7062525</v>
      </c>
      <c r="J584" s="904">
        <v>12295509</v>
      </c>
      <c r="K584" s="904">
        <v>27446026</v>
      </c>
      <c r="L584"/>
    </row>
    <row r="585" spans="2:12" ht="12.75">
      <c r="B585" s="1044" t="s">
        <v>275</v>
      </c>
      <c r="C585" s="902">
        <v>45318921</v>
      </c>
      <c r="D585" s="902">
        <v>214619</v>
      </c>
      <c r="E585" s="903">
        <v>78379</v>
      </c>
      <c r="F585" s="903">
        <v>102218</v>
      </c>
      <c r="G585" s="902">
        <v>34022</v>
      </c>
      <c r="H585" s="902">
        <v>45104302</v>
      </c>
      <c r="I585" s="902">
        <v>6540916</v>
      </c>
      <c r="J585" s="902">
        <v>11552622</v>
      </c>
      <c r="K585" s="902">
        <v>27010764</v>
      </c>
      <c r="L585"/>
    </row>
    <row r="586" spans="2:12" ht="12.75">
      <c r="B586" s="1044" t="s">
        <v>276</v>
      </c>
      <c r="C586" s="902">
        <v>49995394</v>
      </c>
      <c r="D586" s="662">
        <v>206386</v>
      </c>
      <c r="E586" s="662">
        <v>74601</v>
      </c>
      <c r="F586" s="662">
        <v>100338</v>
      </c>
      <c r="G586" s="662">
        <v>31447</v>
      </c>
      <c r="H586" s="662">
        <v>49789008</v>
      </c>
      <c r="I586" s="662">
        <v>7476937</v>
      </c>
      <c r="J586" s="662">
        <v>12116420</v>
      </c>
      <c r="K586" s="664">
        <v>30195651</v>
      </c>
      <c r="L586"/>
    </row>
    <row r="587" spans="2:12" ht="12.75">
      <c r="B587" s="1044" t="s">
        <v>277</v>
      </c>
      <c r="C587" s="902">
        <v>45108919</v>
      </c>
      <c r="D587" s="902">
        <v>202740</v>
      </c>
      <c r="E587" s="903">
        <v>55064</v>
      </c>
      <c r="F587" s="903">
        <v>110221</v>
      </c>
      <c r="G587" s="902">
        <v>37455</v>
      </c>
      <c r="H587" s="902">
        <v>44906179</v>
      </c>
      <c r="I587" s="902">
        <v>6786887</v>
      </c>
      <c r="J587" s="902">
        <v>11328083</v>
      </c>
      <c r="K587" s="902">
        <v>26791209</v>
      </c>
      <c r="L587"/>
    </row>
    <row r="588" spans="2:12" ht="12.75">
      <c r="B588" s="1044" t="s">
        <v>278</v>
      </c>
      <c r="C588" s="902">
        <v>47874514</v>
      </c>
      <c r="D588" s="904">
        <v>227478</v>
      </c>
      <c r="E588" s="904">
        <v>59800</v>
      </c>
      <c r="F588" s="904">
        <v>136375</v>
      </c>
      <c r="G588" s="905">
        <v>31303</v>
      </c>
      <c r="H588" s="902">
        <v>47647036</v>
      </c>
      <c r="I588" s="904">
        <v>7592833</v>
      </c>
      <c r="J588" s="904">
        <v>12788320</v>
      </c>
      <c r="K588" s="904">
        <v>27265883</v>
      </c>
      <c r="L588"/>
    </row>
    <row r="589" spans="2:12" ht="12.75">
      <c r="B589" s="1044" t="s">
        <v>279</v>
      </c>
      <c r="C589" s="902">
        <v>47480426</v>
      </c>
      <c r="D589" s="904">
        <v>229651</v>
      </c>
      <c r="E589" s="904">
        <v>65516</v>
      </c>
      <c r="F589" s="904">
        <v>130295</v>
      </c>
      <c r="G589" s="905">
        <v>33840</v>
      </c>
      <c r="H589" s="902">
        <v>47250775</v>
      </c>
      <c r="I589" s="904">
        <v>6189426</v>
      </c>
      <c r="J589" s="904">
        <v>12351422</v>
      </c>
      <c r="K589" s="904">
        <v>28709927</v>
      </c>
      <c r="L589"/>
    </row>
    <row r="590" spans="2:12" ht="12.75">
      <c r="B590" s="1044" t="s">
        <v>280</v>
      </c>
      <c r="C590" s="902">
        <v>49405724</v>
      </c>
      <c r="D590" s="904">
        <v>240065</v>
      </c>
      <c r="E590" s="904">
        <v>65009</v>
      </c>
      <c r="F590" s="904">
        <v>132898</v>
      </c>
      <c r="G590" s="905">
        <v>42158</v>
      </c>
      <c r="H590" s="902">
        <v>49165659</v>
      </c>
      <c r="I590" s="904">
        <v>6865131</v>
      </c>
      <c r="J590" s="904">
        <v>12986779</v>
      </c>
      <c r="K590" s="904">
        <v>29313749</v>
      </c>
      <c r="L590"/>
    </row>
    <row r="591" spans="2:12" ht="12.75">
      <c r="B591" s="1044" t="s">
        <v>281</v>
      </c>
      <c r="C591" s="902">
        <v>52389818</v>
      </c>
      <c r="D591" s="904">
        <v>275406</v>
      </c>
      <c r="E591" s="904">
        <v>68794</v>
      </c>
      <c r="F591" s="904">
        <v>141009</v>
      </c>
      <c r="G591" s="904">
        <v>65603</v>
      </c>
      <c r="H591" s="903">
        <v>52114412</v>
      </c>
      <c r="I591" s="904">
        <v>7666382</v>
      </c>
      <c r="J591" s="904">
        <v>16884614</v>
      </c>
      <c r="K591" s="904">
        <v>27563416</v>
      </c>
      <c r="L591"/>
    </row>
    <row r="592" spans="2:12" ht="12.75">
      <c r="B592" s="1044" t="s">
        <v>282</v>
      </c>
      <c r="C592" s="902">
        <v>47669255</v>
      </c>
      <c r="D592" s="904">
        <v>249071</v>
      </c>
      <c r="E592" s="904">
        <v>61984</v>
      </c>
      <c r="F592" s="904">
        <v>132617</v>
      </c>
      <c r="G592" s="904">
        <v>54470</v>
      </c>
      <c r="H592" s="904">
        <v>47420184</v>
      </c>
      <c r="I592" s="904">
        <v>6592748</v>
      </c>
      <c r="J592" s="904">
        <v>13791228</v>
      </c>
      <c r="K592" s="904">
        <v>27036208</v>
      </c>
      <c r="L592"/>
    </row>
    <row r="593" spans="2:12" ht="12.75">
      <c r="B593" s="1044" t="s">
        <v>283</v>
      </c>
      <c r="C593" s="902">
        <v>43516517</v>
      </c>
      <c r="D593" s="904">
        <v>220161</v>
      </c>
      <c r="E593" s="904">
        <v>61712</v>
      </c>
      <c r="F593" s="904">
        <v>116252</v>
      </c>
      <c r="G593" s="904">
        <v>42197</v>
      </c>
      <c r="H593" s="904">
        <v>43296356</v>
      </c>
      <c r="I593" s="904">
        <v>5996644</v>
      </c>
      <c r="J593" s="904">
        <v>12021100</v>
      </c>
      <c r="K593" s="904">
        <v>25278612</v>
      </c>
      <c r="L593"/>
    </row>
    <row r="594" spans="2:12" ht="12.75">
      <c r="B594" s="5"/>
      <c r="C594" s="903"/>
      <c r="D594" s="903"/>
      <c r="E594" s="903"/>
      <c r="F594" s="903"/>
      <c r="G594" s="903"/>
      <c r="H594" s="903"/>
      <c r="I594" s="903"/>
      <c r="J594" s="903"/>
      <c r="K594" s="903"/>
      <c r="L594"/>
    </row>
    <row r="595" spans="2:12" ht="12.75">
      <c r="B595" s="1043">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85" t="s">
        <v>260</v>
      </c>
      <c r="C597" s="1410" t="s">
        <v>22</v>
      </c>
      <c r="D597" s="1410" t="s">
        <v>261</v>
      </c>
      <c r="E597" s="1419" t="s">
        <v>262</v>
      </c>
      <c r="F597" s="1420"/>
      <c r="G597" s="1421"/>
      <c r="H597" s="1415" t="s">
        <v>263</v>
      </c>
      <c r="I597" s="1417" t="s">
        <v>264</v>
      </c>
      <c r="J597" s="1418"/>
      <c r="K597" s="1418"/>
      <c r="L597"/>
    </row>
    <row r="598" spans="2:12" ht="12.75" customHeight="1">
      <c r="B598" s="1486"/>
      <c r="C598" s="1411"/>
      <c r="D598" s="1411"/>
      <c r="E598" s="1412" t="s">
        <v>301</v>
      </c>
      <c r="F598" s="1410" t="s">
        <v>302</v>
      </c>
      <c r="G598" s="1410" t="s">
        <v>303</v>
      </c>
      <c r="H598" s="1416"/>
      <c r="I598" s="1412" t="s">
        <v>268</v>
      </c>
      <c r="J598" s="1412" t="s">
        <v>24</v>
      </c>
      <c r="K598" s="1410" t="s">
        <v>269</v>
      </c>
      <c r="L598"/>
    </row>
    <row r="599" spans="2:12" ht="12.75" customHeight="1">
      <c r="B599" s="1486"/>
      <c r="C599" s="1411"/>
      <c r="D599" s="1411"/>
      <c r="E599" s="1422"/>
      <c r="F599" s="1411"/>
      <c r="G599" s="1411"/>
      <c r="H599" s="1416"/>
      <c r="I599" s="1413"/>
      <c r="J599" s="1413"/>
      <c r="K599" s="1414"/>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09" t="s">
        <v>297</v>
      </c>
      <c r="D602" s="1409"/>
      <c r="E602" s="1409"/>
      <c r="F602" s="1409"/>
      <c r="G602" s="1409"/>
      <c r="H602" s="1409"/>
      <c r="I602" s="1409"/>
      <c r="J602" s="1409"/>
      <c r="K602" s="1409"/>
      <c r="L602"/>
    </row>
    <row r="603" spans="2:12" ht="12.75">
      <c r="B603" s="106"/>
      <c r="C603" s="696"/>
      <c r="D603" s="696"/>
      <c r="E603" s="696"/>
      <c r="F603" s="696"/>
      <c r="G603" s="696"/>
      <c r="H603" s="696"/>
      <c r="I603" s="696"/>
      <c r="J603" s="696"/>
      <c r="K603" s="696"/>
      <c r="L603"/>
    </row>
    <row r="604" spans="2:12" ht="12.75">
      <c r="B604" s="1044" t="s">
        <v>272</v>
      </c>
      <c r="C604" s="902">
        <v>97042744</v>
      </c>
      <c r="D604" s="902">
        <v>397525</v>
      </c>
      <c r="E604" s="902">
        <v>123027</v>
      </c>
      <c r="F604" s="902">
        <v>190820</v>
      </c>
      <c r="G604" s="902">
        <v>83678</v>
      </c>
      <c r="H604" s="902">
        <v>96645219</v>
      </c>
      <c r="I604" s="902">
        <v>13890672</v>
      </c>
      <c r="J604" s="902">
        <v>28529726</v>
      </c>
      <c r="K604" s="902">
        <v>54224821</v>
      </c>
      <c r="L604"/>
    </row>
    <row r="605" spans="2:12" ht="12.75">
      <c r="B605" s="1044" t="s">
        <v>273</v>
      </c>
      <c r="C605" s="902">
        <v>71080437</v>
      </c>
      <c r="D605" s="902">
        <v>338786</v>
      </c>
      <c r="E605" s="902">
        <v>123131</v>
      </c>
      <c r="F605" s="902">
        <v>150015</v>
      </c>
      <c r="G605" s="902">
        <v>65640</v>
      </c>
      <c r="H605" s="902">
        <v>70741651</v>
      </c>
      <c r="I605" s="902">
        <v>11152641</v>
      </c>
      <c r="J605" s="902">
        <v>19000308</v>
      </c>
      <c r="K605" s="902">
        <v>40588702</v>
      </c>
      <c r="L605"/>
    </row>
    <row r="606" spans="2:12" ht="12.75">
      <c r="B606" s="1044" t="s">
        <v>274</v>
      </c>
      <c r="C606" s="902">
        <v>94326127</v>
      </c>
      <c r="D606" s="904">
        <v>370021</v>
      </c>
      <c r="E606" s="904">
        <v>141070</v>
      </c>
      <c r="F606" s="904">
        <v>162127</v>
      </c>
      <c r="G606" s="905">
        <v>66824</v>
      </c>
      <c r="H606" s="902">
        <v>93956106</v>
      </c>
      <c r="I606" s="904">
        <v>14326353</v>
      </c>
      <c r="J606" s="904">
        <v>25473371</v>
      </c>
      <c r="K606" s="904">
        <v>54156382</v>
      </c>
      <c r="L606"/>
    </row>
    <row r="607" spans="2:12" ht="12.75">
      <c r="B607" s="1044" t="s">
        <v>275</v>
      </c>
      <c r="C607" s="902">
        <v>90179542</v>
      </c>
      <c r="D607" s="902">
        <v>377198</v>
      </c>
      <c r="E607" s="903">
        <v>138987</v>
      </c>
      <c r="F607" s="903">
        <v>177400</v>
      </c>
      <c r="G607" s="903">
        <v>60811</v>
      </c>
      <c r="H607" s="902">
        <v>89802344</v>
      </c>
      <c r="I607" s="903">
        <v>13026121</v>
      </c>
      <c r="J607" s="903">
        <v>24019148</v>
      </c>
      <c r="K607" s="903">
        <v>52757075</v>
      </c>
      <c r="L607"/>
    </row>
    <row r="608" spans="2:12" ht="12.75">
      <c r="B608" s="1044" t="s">
        <v>276</v>
      </c>
      <c r="C608" s="902">
        <v>98348767</v>
      </c>
      <c r="D608" s="662">
        <v>365543</v>
      </c>
      <c r="E608" s="662">
        <v>134256</v>
      </c>
      <c r="F608" s="662">
        <v>176108</v>
      </c>
      <c r="G608" s="662">
        <v>55179</v>
      </c>
      <c r="H608" s="662">
        <v>97983224</v>
      </c>
      <c r="I608" s="662">
        <v>14778485</v>
      </c>
      <c r="J608" s="662">
        <v>25000492</v>
      </c>
      <c r="K608" s="662">
        <v>58204247</v>
      </c>
      <c r="L608"/>
    </row>
    <row r="609" spans="2:12" ht="12.75">
      <c r="B609" s="1044" t="s">
        <v>277</v>
      </c>
      <c r="C609" s="902">
        <v>89668731</v>
      </c>
      <c r="D609" s="902">
        <v>358330</v>
      </c>
      <c r="E609" s="903">
        <v>97987</v>
      </c>
      <c r="F609" s="903">
        <v>193201</v>
      </c>
      <c r="G609" s="903">
        <v>67142</v>
      </c>
      <c r="H609" s="902">
        <v>89310401</v>
      </c>
      <c r="I609" s="903">
        <v>13566128</v>
      </c>
      <c r="J609" s="903">
        <v>23364570</v>
      </c>
      <c r="K609" s="903">
        <v>52379703</v>
      </c>
      <c r="L609"/>
    </row>
    <row r="610" spans="2:12" ht="12.75">
      <c r="B610" s="1044" t="s">
        <v>278</v>
      </c>
      <c r="C610" s="902">
        <v>94814223</v>
      </c>
      <c r="D610" s="904">
        <v>399597</v>
      </c>
      <c r="E610" s="904">
        <v>105945</v>
      </c>
      <c r="F610" s="904">
        <v>239181</v>
      </c>
      <c r="G610" s="905">
        <v>54471</v>
      </c>
      <c r="H610" s="902">
        <v>94414626</v>
      </c>
      <c r="I610" s="904">
        <v>15092121</v>
      </c>
      <c r="J610" s="904">
        <v>26639045</v>
      </c>
      <c r="K610" s="904">
        <v>52683460</v>
      </c>
      <c r="L610"/>
    </row>
    <row r="611" spans="2:12" ht="12.75">
      <c r="B611" s="1044" t="s">
        <v>279</v>
      </c>
      <c r="C611" s="902">
        <v>94523431</v>
      </c>
      <c r="D611" s="904">
        <v>403191</v>
      </c>
      <c r="E611" s="904">
        <v>115093</v>
      </c>
      <c r="F611" s="904">
        <v>229415</v>
      </c>
      <c r="G611" s="905">
        <v>58683</v>
      </c>
      <c r="H611" s="902">
        <v>94120240</v>
      </c>
      <c r="I611" s="904">
        <v>12344055</v>
      </c>
      <c r="J611" s="904">
        <v>25664712</v>
      </c>
      <c r="K611" s="904">
        <v>56111473</v>
      </c>
      <c r="L611"/>
    </row>
    <row r="612" spans="2:12" ht="12.75">
      <c r="B612" s="1044" t="s">
        <v>280</v>
      </c>
      <c r="C612" s="902">
        <v>98036717</v>
      </c>
      <c r="D612" s="902">
        <v>422394</v>
      </c>
      <c r="E612" s="903">
        <v>114069</v>
      </c>
      <c r="F612" s="903">
        <v>234214</v>
      </c>
      <c r="G612" s="903">
        <v>74111</v>
      </c>
      <c r="H612" s="902">
        <v>97614323</v>
      </c>
      <c r="I612" s="903">
        <v>13669245</v>
      </c>
      <c r="J612" s="903">
        <v>26923250</v>
      </c>
      <c r="K612" s="903">
        <v>57021828</v>
      </c>
      <c r="L612"/>
    </row>
    <row r="613" spans="2:12" ht="12.75">
      <c r="B613" s="1044" t="s">
        <v>281</v>
      </c>
      <c r="C613" s="902">
        <v>98036717</v>
      </c>
      <c r="D613" s="904">
        <v>422394</v>
      </c>
      <c r="E613" s="904">
        <v>114069</v>
      </c>
      <c r="F613" s="904">
        <v>234214</v>
      </c>
      <c r="G613" s="904">
        <v>74111</v>
      </c>
      <c r="H613" s="903">
        <v>97614323</v>
      </c>
      <c r="I613" s="904">
        <v>13669245</v>
      </c>
      <c r="J613" s="904">
        <v>26923250</v>
      </c>
      <c r="K613" s="904">
        <v>57021828</v>
      </c>
      <c r="L613"/>
    </row>
    <row r="614" spans="2:12" ht="12.75">
      <c r="B614" s="1044" t="s">
        <v>282</v>
      </c>
      <c r="C614" s="902">
        <v>93991382</v>
      </c>
      <c r="D614" s="904">
        <v>442529</v>
      </c>
      <c r="E614" s="904">
        <v>110487</v>
      </c>
      <c r="F614" s="904">
        <v>234875</v>
      </c>
      <c r="G614" s="905">
        <v>97167</v>
      </c>
      <c r="H614" s="906">
        <v>93548853</v>
      </c>
      <c r="I614" s="904">
        <v>13082164</v>
      </c>
      <c r="J614" s="904">
        <v>28328455</v>
      </c>
      <c r="K614" s="904">
        <v>52138234</v>
      </c>
      <c r="L614"/>
    </row>
    <row r="615" spans="2:12" ht="12.75">
      <c r="B615" s="1044" t="s">
        <v>283</v>
      </c>
      <c r="C615" s="902">
        <v>85303687</v>
      </c>
      <c r="D615" s="904">
        <v>382900</v>
      </c>
      <c r="E615" s="904">
        <v>110310</v>
      </c>
      <c r="F615" s="904">
        <v>202029</v>
      </c>
      <c r="G615" s="905">
        <v>70561</v>
      </c>
      <c r="H615" s="906">
        <v>84920787</v>
      </c>
      <c r="I615" s="904">
        <v>11813818</v>
      </c>
      <c r="J615" s="904">
        <v>24635137</v>
      </c>
      <c r="K615" s="904">
        <v>48471832</v>
      </c>
      <c r="L615"/>
    </row>
    <row r="616" spans="2:12" ht="12.75">
      <c r="B616" s="1044"/>
      <c r="C616" s="698"/>
      <c r="D616" s="699"/>
      <c r="E616" s="700"/>
      <c r="F616" s="700"/>
      <c r="G616" s="700"/>
      <c r="H616" s="699"/>
      <c r="I616" s="700"/>
      <c r="J616" s="700"/>
      <c r="K616" s="700"/>
      <c r="L616"/>
    </row>
    <row r="617" spans="2:12" ht="12.75">
      <c r="B617" s="1043">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2"/>
      <c r="G619" s="1092"/>
      <c r="H619" s="1092"/>
      <c r="I619" s="1092"/>
      <c r="J619"/>
      <c r="K619"/>
      <c r="L619"/>
    </row>
    <row r="620" spans="2:12" ht="20.25" thickBot="1">
      <c r="B620"/>
      <c r="C620"/>
      <c r="D620"/>
      <c r="E620" s="1093"/>
      <c r="F620" s="1094" t="s">
        <v>298</v>
      </c>
      <c r="G620" s="1094"/>
      <c r="H620" s="1094"/>
      <c r="I620" s="1094"/>
      <c r="J620" s="1095"/>
      <c r="K620"/>
      <c r="L620"/>
    </row>
    <row r="621" spans="2:12" ht="15.75">
      <c r="B621" s="538" t="s">
        <v>272</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273</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274</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275</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276</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277</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278</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279</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280</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281</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282</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283</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89" t="s">
        <v>461</v>
      </c>
      <c r="C636" s="1489"/>
      <c r="D636" s="1489"/>
      <c r="E636" s="1489"/>
      <c r="F636" s="1489"/>
      <c r="G636" s="1489"/>
      <c r="H636" s="1489"/>
      <c r="I636" s="1489"/>
      <c r="J636" s="1489"/>
      <c r="K636" s="1489"/>
    </row>
    <row r="637" spans="2:12" ht="18.75" thickBot="1">
      <c r="B637" s="812"/>
      <c r="C637" s="812"/>
      <c r="D637" s="812"/>
      <c r="E637" s="812"/>
      <c r="F637" s="813" t="s">
        <v>259</v>
      </c>
      <c r="G637" s="812"/>
      <c r="H637" s="812"/>
      <c r="I637" s="812"/>
      <c r="J637" s="812"/>
      <c r="K637" s="812"/>
    </row>
    <row r="638" spans="2:12" ht="12.75" customHeight="1">
      <c r="B638" s="1490" t="s">
        <v>260</v>
      </c>
      <c r="C638" s="1492" t="s">
        <v>22</v>
      </c>
      <c r="D638" s="1492" t="s">
        <v>261</v>
      </c>
      <c r="E638" s="1493" t="s">
        <v>262</v>
      </c>
      <c r="F638" s="1494"/>
      <c r="G638" s="1495"/>
      <c r="H638" s="1496" t="s">
        <v>263</v>
      </c>
      <c r="I638" s="1493" t="s">
        <v>264</v>
      </c>
      <c r="J638" s="1494"/>
      <c r="K638" s="1497"/>
    </row>
    <row r="639" spans="2:12" ht="11.25" customHeight="1">
      <c r="B639" s="1491"/>
      <c r="C639" s="1411"/>
      <c r="D639" s="1411"/>
      <c r="E639" s="1412" t="s">
        <v>301</v>
      </c>
      <c r="F639" s="1410" t="s">
        <v>302</v>
      </c>
      <c r="G639" s="1410" t="s">
        <v>303</v>
      </c>
      <c r="H639" s="1416"/>
      <c r="I639" s="1412" t="s">
        <v>268</v>
      </c>
      <c r="J639" s="1412" t="s">
        <v>24</v>
      </c>
      <c r="K639" s="1498" t="s">
        <v>350</v>
      </c>
    </row>
    <row r="640" spans="2:12" ht="11.25" customHeight="1">
      <c r="B640" s="1491"/>
      <c r="C640" s="1411"/>
      <c r="D640" s="1411"/>
      <c r="E640" s="1422"/>
      <c r="F640" s="1411"/>
      <c r="G640" s="1411"/>
      <c r="H640" s="1416"/>
      <c r="I640" s="1422"/>
      <c r="J640" s="1422"/>
      <c r="K640" s="1499"/>
    </row>
    <row r="641" spans="2:11" ht="12.75">
      <c r="B641" s="1257">
        <v>0</v>
      </c>
      <c r="C641" s="682">
        <v>1</v>
      </c>
      <c r="D641" s="682">
        <v>2</v>
      </c>
      <c r="E641" s="683">
        <v>3</v>
      </c>
      <c r="F641" s="683">
        <v>4</v>
      </c>
      <c r="G641" s="682">
        <v>5</v>
      </c>
      <c r="H641" s="682">
        <v>6</v>
      </c>
      <c r="I641" s="682">
        <v>7</v>
      </c>
      <c r="J641" s="682">
        <v>8</v>
      </c>
      <c r="K641" s="1258">
        <v>9</v>
      </c>
    </row>
    <row r="642" spans="2:11" ht="12.75">
      <c r="B642" s="1259"/>
      <c r="C642" s="685"/>
      <c r="D642" s="685"/>
      <c r="E642" s="685"/>
      <c r="F642" s="685"/>
      <c r="G642" s="685"/>
      <c r="H642" s="685"/>
      <c r="I642" s="685"/>
      <c r="J642" s="685"/>
      <c r="K642" s="1260"/>
    </row>
    <row r="643" spans="2:11" ht="14.25">
      <c r="B643" s="1261"/>
      <c r="C643" s="1475" t="s">
        <v>271</v>
      </c>
      <c r="D643" s="1475"/>
      <c r="E643" s="1475"/>
      <c r="F643" s="1475"/>
      <c r="G643" s="1475"/>
      <c r="H643" s="1475"/>
      <c r="I643" s="1475"/>
      <c r="J643" s="1475"/>
      <c r="K643" s="1488"/>
    </row>
    <row r="644" spans="2:11" ht="12.75">
      <c r="B644" s="1259"/>
      <c r="C644" s="685"/>
      <c r="D644" s="685"/>
      <c r="E644" s="685"/>
      <c r="F644" s="685"/>
      <c r="G644" s="685"/>
      <c r="H644" s="685"/>
      <c r="I644" s="685"/>
      <c r="J644" s="685"/>
      <c r="K644" s="1260"/>
    </row>
    <row r="645" spans="2:11" ht="12.75">
      <c r="B645" s="1269" t="s">
        <v>272</v>
      </c>
      <c r="C645" s="1276">
        <v>163247</v>
      </c>
      <c r="D645" s="1276">
        <v>4183</v>
      </c>
      <c r="E645" s="1276">
        <v>1936</v>
      </c>
      <c r="F645" s="1276">
        <v>1878</v>
      </c>
      <c r="G645" s="1276">
        <v>369</v>
      </c>
      <c r="H645" s="1276">
        <v>159064</v>
      </c>
      <c r="I645" s="1276">
        <v>25823</v>
      </c>
      <c r="J645" s="1276">
        <v>47119</v>
      </c>
      <c r="K645" s="1276">
        <v>86122</v>
      </c>
    </row>
    <row r="646" spans="2:11" ht="12.75">
      <c r="B646" s="1269" t="s">
        <v>273</v>
      </c>
      <c r="C646" s="1276">
        <v>154797</v>
      </c>
      <c r="D646" s="1276">
        <v>3855</v>
      </c>
      <c r="E646" s="1276">
        <v>1652</v>
      </c>
      <c r="F646" s="1276">
        <v>1884</v>
      </c>
      <c r="G646" s="1276">
        <v>319</v>
      </c>
      <c r="H646" s="1276">
        <v>150942</v>
      </c>
      <c r="I646" s="1276">
        <v>24820</v>
      </c>
      <c r="J646" s="1276">
        <v>41251</v>
      </c>
      <c r="K646" s="1276">
        <v>84871</v>
      </c>
    </row>
    <row r="647" spans="2:11" ht="12.75">
      <c r="B647" s="1269" t="s">
        <v>274</v>
      </c>
      <c r="C647" s="1276">
        <v>151453</v>
      </c>
      <c r="D647" s="1285">
        <v>3672</v>
      </c>
      <c r="E647" s="1285">
        <v>1511</v>
      </c>
      <c r="F647" s="1285">
        <v>1781</v>
      </c>
      <c r="G647" s="1286">
        <v>380</v>
      </c>
      <c r="H647" s="1276">
        <v>147781</v>
      </c>
      <c r="I647" s="1285">
        <v>22185</v>
      </c>
      <c r="J647" s="1285">
        <v>39306</v>
      </c>
      <c r="K647" s="1285">
        <v>86290</v>
      </c>
    </row>
    <row r="648" spans="2:11" ht="12.75">
      <c r="B648" s="1269" t="s">
        <v>275</v>
      </c>
      <c r="C648" s="1276">
        <v>123387</v>
      </c>
      <c r="D648" s="1276">
        <v>2579</v>
      </c>
      <c r="E648" s="1277">
        <v>1048</v>
      </c>
      <c r="F648" s="1277">
        <v>1175</v>
      </c>
      <c r="G648" s="1276">
        <v>356</v>
      </c>
      <c r="H648" s="1276">
        <v>120808</v>
      </c>
      <c r="I648" s="1276">
        <v>18805</v>
      </c>
      <c r="J648" s="1276">
        <v>35098</v>
      </c>
      <c r="K648" s="1276">
        <v>66905</v>
      </c>
    </row>
    <row r="649" spans="2:11" ht="12.75">
      <c r="B649" s="1269" t="s">
        <v>276</v>
      </c>
      <c r="C649" s="1276">
        <v>141955</v>
      </c>
      <c r="D649" s="1289">
        <v>3254</v>
      </c>
      <c r="E649" s="1288">
        <v>1374</v>
      </c>
      <c r="F649" s="1290">
        <v>1580</v>
      </c>
      <c r="G649" s="1290">
        <v>300</v>
      </c>
      <c r="H649" s="1289">
        <v>138701</v>
      </c>
      <c r="I649" s="1288">
        <v>23058</v>
      </c>
      <c r="J649" s="1288">
        <v>36148</v>
      </c>
      <c r="K649" s="1290">
        <v>79495</v>
      </c>
    </row>
    <row r="650" spans="2:11" ht="12.75">
      <c r="B650" s="1269" t="s">
        <v>277</v>
      </c>
      <c r="C650" s="1276">
        <v>0</v>
      </c>
      <c r="D650" s="1276"/>
      <c r="E650" s="1277"/>
      <c r="F650" s="1277"/>
      <c r="G650" s="1276"/>
      <c r="H650" s="1276"/>
      <c r="I650" s="1276"/>
      <c r="J650" s="1276"/>
      <c r="K650" s="1276"/>
    </row>
    <row r="651" spans="2:11" ht="12.75">
      <c r="B651" s="1269" t="s">
        <v>278</v>
      </c>
      <c r="C651" s="1276">
        <v>0</v>
      </c>
      <c r="D651" s="1284"/>
      <c r="E651" s="1285"/>
      <c r="F651" s="1286"/>
      <c r="G651" s="1286"/>
      <c r="H651" s="1276"/>
      <c r="I651" s="1285"/>
      <c r="J651" s="1285"/>
      <c r="K651" s="1285"/>
    </row>
    <row r="652" spans="2:11" ht="12.75">
      <c r="B652" s="1269" t="s">
        <v>279</v>
      </c>
      <c r="C652" s="1276">
        <v>0</v>
      </c>
      <c r="D652" s="1284"/>
      <c r="E652" s="1285"/>
      <c r="F652" s="1285"/>
      <c r="G652" s="1286"/>
      <c r="H652" s="1276"/>
      <c r="I652" s="1285"/>
      <c r="J652" s="1285"/>
      <c r="K652" s="1285"/>
    </row>
    <row r="653" spans="2:11" ht="12.75">
      <c r="B653" s="1269" t="s">
        <v>280</v>
      </c>
      <c r="C653" s="1276">
        <v>0</v>
      </c>
      <c r="D653" s="1276"/>
      <c r="E653" s="1277"/>
      <c r="F653" s="1277"/>
      <c r="G653" s="1276"/>
      <c r="H653" s="1276"/>
      <c r="I653" s="1276"/>
      <c r="J653" s="1276"/>
      <c r="K653" s="1276"/>
    </row>
    <row r="654" spans="2:11" ht="12.75">
      <c r="B654" s="1270" t="s">
        <v>281</v>
      </c>
      <c r="C654" s="1276">
        <v>0</v>
      </c>
      <c r="D654" s="1284"/>
      <c r="E654" s="1285"/>
      <c r="F654" s="1285"/>
      <c r="G654" s="1285"/>
      <c r="H654" s="1277"/>
      <c r="I654" s="1285"/>
      <c r="J654" s="1285"/>
      <c r="K654" s="1285"/>
    </row>
    <row r="655" spans="2:11" ht="12.75">
      <c r="B655" s="1271" t="s">
        <v>282</v>
      </c>
      <c r="C655" s="1276">
        <v>0</v>
      </c>
      <c r="D655" s="1285"/>
      <c r="E655" s="1285"/>
      <c r="F655" s="1285"/>
      <c r="G655" s="1285"/>
      <c r="H655" s="1285"/>
      <c r="I655" s="1285"/>
      <c r="J655" s="1285"/>
      <c r="K655" s="1285"/>
    </row>
    <row r="656" spans="2:11" ht="12.75">
      <c r="B656" s="1271" t="s">
        <v>283</v>
      </c>
      <c r="C656" s="1276">
        <v>0</v>
      </c>
      <c r="D656" s="1285"/>
      <c r="E656" s="1285"/>
      <c r="F656" s="1285"/>
      <c r="G656" s="1285"/>
      <c r="H656" s="1285"/>
      <c r="I656" s="1285"/>
      <c r="J656" s="1285"/>
      <c r="K656" s="1285"/>
    </row>
    <row r="657" spans="2:11" ht="15">
      <c r="B657" s="1042"/>
      <c r="C657" s="1277"/>
      <c r="D657" s="1277"/>
      <c r="E657" s="1277"/>
      <c r="F657" s="1277"/>
      <c r="G657" s="1277"/>
      <c r="H657" s="1277"/>
      <c r="I657" s="1277"/>
      <c r="J657" s="1277"/>
      <c r="K657" s="1277"/>
    </row>
    <row r="658" spans="2:11" ht="12.75">
      <c r="B658" s="1043">
        <v>2020</v>
      </c>
      <c r="C658" s="1278">
        <v>734839</v>
      </c>
      <c r="D658" s="1278">
        <v>17543</v>
      </c>
      <c r="E658" s="1278">
        <v>7521</v>
      </c>
      <c r="F658" s="1278">
        <v>8298</v>
      </c>
      <c r="G658" s="1278">
        <v>1724</v>
      </c>
      <c r="H658" s="1278">
        <v>717296</v>
      </c>
      <c r="I658" s="1278">
        <v>114691</v>
      </c>
      <c r="J658" s="1278">
        <v>198922</v>
      </c>
      <c r="K658" s="1278">
        <v>403683</v>
      </c>
    </row>
    <row r="659" spans="2:11" ht="12.75">
      <c r="B659" s="5"/>
      <c r="C659" s="1279"/>
      <c r="D659" s="1279"/>
      <c r="E659" s="1279"/>
      <c r="F659" s="1279"/>
      <c r="G659" s="1279"/>
      <c r="H659" s="1279"/>
      <c r="I659" s="1279"/>
      <c r="J659" s="1279"/>
      <c r="K659" s="1279"/>
    </row>
    <row r="660" spans="2:11" ht="12.75">
      <c r="B660" s="106"/>
      <c r="C660" s="1409" t="s">
        <v>296</v>
      </c>
      <c r="D660" s="1409"/>
      <c r="E660" s="1409"/>
      <c r="F660" s="1409"/>
      <c r="G660" s="1409"/>
      <c r="H660" s="1409"/>
      <c r="I660" s="1409"/>
      <c r="J660" s="1409"/>
      <c r="K660" s="1409"/>
    </row>
    <row r="661" spans="2:11" ht="12.75">
      <c r="B661" s="685"/>
      <c r="C661" s="1279"/>
      <c r="D661" s="1279"/>
      <c r="E661" s="1279"/>
      <c r="F661" s="1279"/>
      <c r="G661" s="1279"/>
      <c r="H661" s="1279"/>
      <c r="I661" s="1279"/>
      <c r="J661" s="1279"/>
      <c r="K661" s="1279"/>
    </row>
    <row r="662" spans="2:11" ht="12.75">
      <c r="B662" s="1044" t="s">
        <v>272</v>
      </c>
      <c r="C662" s="1276">
        <v>49960551</v>
      </c>
      <c r="D662" s="1276">
        <v>235967</v>
      </c>
      <c r="E662" s="1276">
        <v>69271</v>
      </c>
      <c r="F662" s="1276">
        <v>111895</v>
      </c>
      <c r="G662" s="1276">
        <v>54801</v>
      </c>
      <c r="H662" s="1276">
        <v>49724584</v>
      </c>
      <c r="I662" s="1276">
        <v>7150936</v>
      </c>
      <c r="J662" s="1276">
        <v>13108259</v>
      </c>
      <c r="K662" s="1276">
        <v>29465389</v>
      </c>
    </row>
    <row r="663" spans="2:11" ht="12.75">
      <c r="B663" s="1044" t="s">
        <v>273</v>
      </c>
      <c r="C663" s="1276">
        <v>47617324</v>
      </c>
      <c r="D663" s="1276">
        <v>208840</v>
      </c>
      <c r="E663" s="1276">
        <v>57340</v>
      </c>
      <c r="F663" s="1276">
        <v>107364</v>
      </c>
      <c r="G663" s="1276">
        <v>44136</v>
      </c>
      <c r="H663" s="1276">
        <v>47408484</v>
      </c>
      <c r="I663" s="1276">
        <v>6893452</v>
      </c>
      <c r="J663" s="1276">
        <v>11453223</v>
      </c>
      <c r="K663" s="1276">
        <v>29061809</v>
      </c>
    </row>
    <row r="664" spans="2:11" ht="12.75">
      <c r="B664" s="1044" t="s">
        <v>274</v>
      </c>
      <c r="C664" s="1276">
        <v>45810921</v>
      </c>
      <c r="D664" s="1285">
        <v>212047</v>
      </c>
      <c r="E664" s="1285">
        <v>52722</v>
      </c>
      <c r="F664" s="1285">
        <v>104528</v>
      </c>
      <c r="G664" s="1286">
        <v>54797</v>
      </c>
      <c r="H664" s="1276">
        <v>45598874</v>
      </c>
      <c r="I664" s="1285">
        <v>6206047</v>
      </c>
      <c r="J664" s="1285">
        <v>10978459</v>
      </c>
      <c r="K664" s="1285">
        <v>28414368</v>
      </c>
    </row>
    <row r="665" spans="2:11" ht="12.75">
      <c r="B665" s="1044" t="s">
        <v>275</v>
      </c>
      <c r="C665" s="1276">
        <v>37947488</v>
      </c>
      <c r="D665" s="1276">
        <v>152361</v>
      </c>
      <c r="E665" s="1277">
        <v>38008</v>
      </c>
      <c r="F665" s="1277">
        <v>67675</v>
      </c>
      <c r="G665" s="1276">
        <v>46678</v>
      </c>
      <c r="H665" s="1276">
        <v>37795127</v>
      </c>
      <c r="I665" s="1276">
        <v>5250323</v>
      </c>
      <c r="J665" s="1276">
        <v>9742524</v>
      </c>
      <c r="K665" s="1276">
        <v>22802280</v>
      </c>
    </row>
    <row r="666" spans="2:11" ht="12.75">
      <c r="B666" s="1044" t="s">
        <v>276</v>
      </c>
      <c r="C666" s="1276">
        <v>43850100</v>
      </c>
      <c r="D666" s="1288">
        <v>182406</v>
      </c>
      <c r="E666" s="1288">
        <v>49999</v>
      </c>
      <c r="F666" s="1288">
        <v>89839</v>
      </c>
      <c r="G666" s="1288">
        <v>42568</v>
      </c>
      <c r="H666" s="1288">
        <v>43667694</v>
      </c>
      <c r="I666" s="1288">
        <v>6427358</v>
      </c>
      <c r="J666" s="1288">
        <v>9965046</v>
      </c>
      <c r="K666" s="1290">
        <v>27275290</v>
      </c>
    </row>
    <row r="667" spans="2:11" ht="12.75">
      <c r="B667" s="1044" t="s">
        <v>277</v>
      </c>
      <c r="C667" s="1276">
        <v>0</v>
      </c>
      <c r="D667" s="1276"/>
      <c r="E667" s="1277"/>
      <c r="F667" s="1277"/>
      <c r="G667" s="1276"/>
      <c r="H667" s="1276"/>
      <c r="I667" s="1276"/>
      <c r="J667" s="1276"/>
      <c r="K667" s="1276"/>
    </row>
    <row r="668" spans="2:11" ht="12.75">
      <c r="B668" s="1044" t="s">
        <v>278</v>
      </c>
      <c r="C668" s="1276">
        <v>0</v>
      </c>
      <c r="D668" s="1285"/>
      <c r="E668" s="1285"/>
      <c r="F668" s="1285"/>
      <c r="G668" s="1286"/>
      <c r="H668" s="1276"/>
      <c r="I668" s="1285"/>
      <c r="J668" s="1285"/>
      <c r="K668" s="1285"/>
    </row>
    <row r="669" spans="2:11" ht="12.75">
      <c r="B669" s="1044" t="s">
        <v>279</v>
      </c>
      <c r="C669" s="1276">
        <v>0</v>
      </c>
      <c r="D669" s="1285"/>
      <c r="E669" s="1285"/>
      <c r="F669" s="1285"/>
      <c r="G669" s="1286"/>
      <c r="H669" s="1276"/>
      <c r="I669" s="1285"/>
      <c r="J669" s="1285"/>
      <c r="K669" s="1285"/>
    </row>
    <row r="670" spans="2:11" ht="12.75">
      <c r="B670" s="1044" t="s">
        <v>280</v>
      </c>
      <c r="C670" s="1276">
        <v>0</v>
      </c>
      <c r="D670" s="1285"/>
      <c r="E670" s="1285"/>
      <c r="F670" s="1285"/>
      <c r="G670" s="1286"/>
      <c r="H670" s="1276"/>
      <c r="I670" s="1285"/>
      <c r="J670" s="1285"/>
      <c r="K670" s="1285"/>
    </row>
    <row r="671" spans="2:11" ht="12.75">
      <c r="B671" s="1044" t="s">
        <v>281</v>
      </c>
      <c r="C671" s="1276">
        <v>0</v>
      </c>
      <c r="D671" s="1285"/>
      <c r="E671" s="1285"/>
      <c r="F671" s="1285"/>
      <c r="G671" s="1285"/>
      <c r="H671" s="1277"/>
      <c r="I671" s="1285"/>
      <c r="J671" s="1285"/>
      <c r="K671" s="1285"/>
    </row>
    <row r="672" spans="2:11" ht="12.75">
      <c r="B672" s="1044" t="s">
        <v>282</v>
      </c>
      <c r="C672" s="1276">
        <v>0</v>
      </c>
      <c r="D672" s="1285"/>
      <c r="E672" s="1285"/>
      <c r="F672" s="1285"/>
      <c r="G672" s="1285"/>
      <c r="H672" s="1277"/>
      <c r="I672" s="1285"/>
      <c r="J672" s="1285"/>
      <c r="K672" s="1285"/>
    </row>
    <row r="673" spans="2:11" ht="12.75">
      <c r="B673" s="1044" t="s">
        <v>283</v>
      </c>
      <c r="C673" s="1276">
        <v>0</v>
      </c>
      <c r="D673" s="1285"/>
      <c r="E673" s="1285"/>
      <c r="F673" s="1285"/>
      <c r="G673" s="1285"/>
      <c r="H673" s="1285"/>
      <c r="I673" s="1285"/>
      <c r="J673" s="1285"/>
      <c r="K673" s="1285"/>
    </row>
    <row r="674" spans="2:11" ht="12.75">
      <c r="B674" s="5"/>
      <c r="C674" s="1277"/>
      <c r="D674" s="1277"/>
      <c r="E674" s="1277"/>
      <c r="F674" s="1277"/>
      <c r="G674" s="1277"/>
      <c r="H674" s="1277"/>
      <c r="I674" s="1277"/>
      <c r="J674" s="1277"/>
      <c r="K674" s="1277"/>
    </row>
    <row r="675" spans="2:11" ht="12.75">
      <c r="B675" s="1043">
        <v>2020</v>
      </c>
      <c r="C675" s="1278">
        <v>225186384</v>
      </c>
      <c r="D675" s="1278">
        <v>991621</v>
      </c>
      <c r="E675" s="1278">
        <v>267340</v>
      </c>
      <c r="F675" s="1278">
        <v>481301</v>
      </c>
      <c r="G675" s="1278">
        <v>242980</v>
      </c>
      <c r="H675" s="1278">
        <v>224194763</v>
      </c>
      <c r="I675" s="1278">
        <v>31928116</v>
      </c>
      <c r="J675" s="1278">
        <v>55247511</v>
      </c>
      <c r="K675" s="1278">
        <v>137019136</v>
      </c>
    </row>
    <row r="676" spans="2:11" ht="12.75">
      <c r="B676" s="692"/>
      <c r="C676" s="1280"/>
      <c r="D676" s="1280"/>
      <c r="E676" s="1280"/>
      <c r="F676" s="1280"/>
      <c r="G676" s="1280"/>
      <c r="H676" s="1280"/>
      <c r="I676" s="1280"/>
      <c r="J676" s="1280"/>
      <c r="K676" s="1280"/>
    </row>
    <row r="677" spans="2:11" ht="12.75" customHeight="1">
      <c r="B677" s="1485" t="s">
        <v>260</v>
      </c>
      <c r="C677" s="1410" t="s">
        <v>22</v>
      </c>
      <c r="D677" s="1410" t="s">
        <v>261</v>
      </c>
      <c r="E677" s="1419" t="s">
        <v>262</v>
      </c>
      <c r="F677" s="1420"/>
      <c r="G677" s="1421"/>
      <c r="H677" s="1415" t="s">
        <v>263</v>
      </c>
      <c r="I677" s="1417" t="s">
        <v>264</v>
      </c>
      <c r="J677" s="1418"/>
      <c r="K677" s="1418"/>
    </row>
    <row r="678" spans="2:11" ht="11.25" customHeight="1">
      <c r="B678" s="1486"/>
      <c r="C678" s="1411"/>
      <c r="D678" s="1411"/>
      <c r="E678" s="1412" t="s">
        <v>301</v>
      </c>
      <c r="F678" s="1410" t="s">
        <v>302</v>
      </c>
      <c r="G678" s="1410" t="s">
        <v>303</v>
      </c>
      <c r="H678" s="1416"/>
      <c r="I678" s="1412" t="s">
        <v>268</v>
      </c>
      <c r="J678" s="1412" t="s">
        <v>24</v>
      </c>
      <c r="K678" s="1410" t="s">
        <v>269</v>
      </c>
    </row>
    <row r="679" spans="2:11" ht="11.25" customHeight="1">
      <c r="B679" s="1486"/>
      <c r="C679" s="1411"/>
      <c r="D679" s="1411"/>
      <c r="E679" s="1422"/>
      <c r="F679" s="1411"/>
      <c r="G679" s="1411"/>
      <c r="H679" s="1416"/>
      <c r="I679" s="1413"/>
      <c r="J679" s="1413"/>
      <c r="K679" s="1414"/>
    </row>
    <row r="680" spans="2:11" ht="12.75">
      <c r="B680" s="682">
        <v>0</v>
      </c>
      <c r="C680" s="1281">
        <v>1</v>
      </c>
      <c r="D680" s="1281">
        <v>2</v>
      </c>
      <c r="E680" s="1282">
        <v>3</v>
      </c>
      <c r="F680" s="1282">
        <v>4</v>
      </c>
      <c r="G680" s="1281">
        <v>5</v>
      </c>
      <c r="H680" s="1281">
        <v>6</v>
      </c>
      <c r="I680" s="1281">
        <v>7</v>
      </c>
      <c r="J680" s="1281">
        <v>8</v>
      </c>
      <c r="K680" s="1281">
        <v>9</v>
      </c>
    </row>
    <row r="681" spans="2:11" ht="12.75">
      <c r="B681" s="685"/>
      <c r="C681" s="1279"/>
      <c r="D681" s="1279"/>
      <c r="E681" s="1279"/>
      <c r="F681" s="1279"/>
      <c r="G681" s="1279"/>
      <c r="H681" s="1279"/>
      <c r="I681" s="1279"/>
      <c r="J681" s="1279"/>
      <c r="K681" s="1279"/>
    </row>
    <row r="682" spans="2:11" ht="12.75">
      <c r="B682" s="106"/>
      <c r="C682" s="1409" t="s">
        <v>297</v>
      </c>
      <c r="D682" s="1409"/>
      <c r="E682" s="1409"/>
      <c r="F682" s="1409"/>
      <c r="G682" s="1409"/>
      <c r="H682" s="1409"/>
      <c r="I682" s="1409"/>
      <c r="J682" s="1409"/>
      <c r="K682" s="1409"/>
    </row>
    <row r="683" spans="2:11" ht="12.75">
      <c r="B683" s="106"/>
      <c r="C683" s="1283"/>
      <c r="D683" s="1283"/>
      <c r="E683" s="1283"/>
      <c r="F683" s="1283"/>
      <c r="G683" s="1283"/>
      <c r="H683" s="1283"/>
      <c r="I683" s="1283"/>
      <c r="J683" s="1283"/>
      <c r="K683" s="1283"/>
    </row>
    <row r="684" spans="2:11" ht="12.75">
      <c r="B684" s="1044" t="s">
        <v>272</v>
      </c>
      <c r="C684" s="1276">
        <v>98406751</v>
      </c>
      <c r="D684" s="1276">
        <v>415255</v>
      </c>
      <c r="E684" s="1276">
        <v>121753</v>
      </c>
      <c r="F684" s="1276">
        <v>197678</v>
      </c>
      <c r="G684" s="1276">
        <v>95824</v>
      </c>
      <c r="H684" s="1276">
        <v>97991496</v>
      </c>
      <c r="I684" s="1276">
        <v>14011279</v>
      </c>
      <c r="J684" s="1276">
        <v>27307209</v>
      </c>
      <c r="K684" s="1276">
        <v>56673008</v>
      </c>
    </row>
    <row r="685" spans="2:11" ht="12.75">
      <c r="B685" s="1044" t="s">
        <v>273</v>
      </c>
      <c r="C685" s="1276">
        <v>94273400</v>
      </c>
      <c r="D685" s="1276">
        <v>371528</v>
      </c>
      <c r="E685" s="1276">
        <v>101380</v>
      </c>
      <c r="F685" s="1276">
        <v>190031</v>
      </c>
      <c r="G685" s="1276">
        <v>80117</v>
      </c>
      <c r="H685" s="1276">
        <v>93901872</v>
      </c>
      <c r="I685" s="1276">
        <v>13706847</v>
      </c>
      <c r="J685" s="1276">
        <v>24084327</v>
      </c>
      <c r="K685" s="1276">
        <v>56110698</v>
      </c>
    </row>
    <row r="686" spans="2:11" ht="12.75">
      <c r="B686" s="1044" t="s">
        <v>274</v>
      </c>
      <c r="C686" s="1276">
        <v>89717346</v>
      </c>
      <c r="D686" s="1285">
        <v>372120</v>
      </c>
      <c r="E686" s="1285">
        <v>93526</v>
      </c>
      <c r="F686" s="1285">
        <v>183035</v>
      </c>
      <c r="G686" s="1286">
        <v>95559</v>
      </c>
      <c r="H686" s="1276">
        <v>89345226</v>
      </c>
      <c r="I686" s="1285">
        <v>12115715</v>
      </c>
      <c r="J686" s="1285">
        <v>22514649</v>
      </c>
      <c r="K686" s="1285">
        <v>54714862</v>
      </c>
    </row>
    <row r="687" spans="2:11" ht="12.75">
      <c r="B687" s="1044" t="s">
        <v>275</v>
      </c>
      <c r="C687" s="1276">
        <v>74393739</v>
      </c>
      <c r="D687" s="1276">
        <v>265878</v>
      </c>
      <c r="E687" s="1277">
        <v>66178</v>
      </c>
      <c r="F687" s="1277">
        <v>117616</v>
      </c>
      <c r="G687" s="1277">
        <v>82084</v>
      </c>
      <c r="H687" s="1276">
        <v>74127861</v>
      </c>
      <c r="I687" s="1277">
        <v>10308616</v>
      </c>
      <c r="J687" s="1277">
        <v>20143556</v>
      </c>
      <c r="K687" s="1277">
        <v>43675689</v>
      </c>
    </row>
    <row r="688" spans="2:11" ht="12.75">
      <c r="B688" s="1044" t="s">
        <v>276</v>
      </c>
      <c r="C688" s="1276">
        <v>86208498</v>
      </c>
      <c r="D688" s="1288">
        <v>319898</v>
      </c>
      <c r="E688" s="1288">
        <v>87279</v>
      </c>
      <c r="F688" s="1288">
        <v>156470</v>
      </c>
      <c r="G688" s="1288">
        <v>76149</v>
      </c>
      <c r="H688" s="1288">
        <v>85888600</v>
      </c>
      <c r="I688" s="1288">
        <v>12659354</v>
      </c>
      <c r="J688" s="1288">
        <v>20656790</v>
      </c>
      <c r="K688" s="1288">
        <v>52572456</v>
      </c>
    </row>
    <row r="689" spans="2:12" ht="12.75">
      <c r="B689" s="1044" t="s">
        <v>277</v>
      </c>
      <c r="C689" s="1276">
        <v>0</v>
      </c>
      <c r="D689" s="1276"/>
      <c r="E689" s="1277"/>
      <c r="F689" s="1277"/>
      <c r="G689" s="1277"/>
      <c r="H689" s="1276"/>
      <c r="I689" s="1277"/>
      <c r="J689" s="1277"/>
      <c r="K689" s="1277"/>
    </row>
    <row r="690" spans="2:12" ht="12.75">
      <c r="B690" s="1044" t="s">
        <v>278</v>
      </c>
      <c r="C690" s="1276">
        <v>0</v>
      </c>
      <c r="D690" s="1285"/>
      <c r="E690" s="1285"/>
      <c r="F690" s="1285"/>
      <c r="G690" s="1286"/>
      <c r="H690" s="1276"/>
      <c r="I690" s="1285"/>
      <c r="J690" s="1285"/>
      <c r="K690" s="1285"/>
    </row>
    <row r="691" spans="2:12" ht="12.75">
      <c r="B691" s="1044" t="s">
        <v>279</v>
      </c>
      <c r="C691" s="1276">
        <v>0</v>
      </c>
      <c r="D691" s="1285"/>
      <c r="E691" s="1285"/>
      <c r="F691" s="1285"/>
      <c r="G691" s="1286"/>
      <c r="H691" s="1276"/>
      <c r="I691" s="1285"/>
      <c r="J691" s="1285"/>
      <c r="K691" s="1285"/>
    </row>
    <row r="692" spans="2:12" ht="12.75">
      <c r="B692" s="1044" t="s">
        <v>280</v>
      </c>
      <c r="C692" s="1276">
        <v>0</v>
      </c>
      <c r="D692" s="1276"/>
      <c r="E692" s="1277"/>
      <c r="F692" s="1277"/>
      <c r="G692" s="1277"/>
      <c r="H692" s="1276"/>
      <c r="I692" s="1277"/>
      <c r="J692" s="1277"/>
      <c r="K692" s="1277"/>
    </row>
    <row r="693" spans="2:12" ht="12.75">
      <c r="B693" s="1044" t="s">
        <v>281</v>
      </c>
      <c r="C693" s="1276">
        <v>0</v>
      </c>
      <c r="D693" s="1285"/>
      <c r="E693" s="1285"/>
      <c r="F693" s="1285"/>
      <c r="G693" s="1285"/>
      <c r="H693" s="1277"/>
      <c r="I693" s="1285"/>
      <c r="J693" s="1285"/>
      <c r="K693" s="1285"/>
    </row>
    <row r="694" spans="2:12" ht="12.75">
      <c r="B694" s="1044" t="s">
        <v>282</v>
      </c>
      <c r="C694" s="1276">
        <v>0</v>
      </c>
      <c r="D694" s="1285"/>
      <c r="E694" s="1285"/>
      <c r="F694" s="1285"/>
      <c r="G694" s="1285"/>
      <c r="H694" s="1277"/>
      <c r="I694" s="1285"/>
      <c r="J694" s="1285"/>
      <c r="K694" s="1285"/>
    </row>
    <row r="695" spans="2:12" ht="12.75">
      <c r="B695" s="1044" t="s">
        <v>283</v>
      </c>
      <c r="C695" s="1276">
        <v>0</v>
      </c>
      <c r="D695" s="1285"/>
      <c r="E695" s="1285"/>
      <c r="F695" s="1285"/>
      <c r="G695" s="1286"/>
      <c r="H695" s="1287"/>
      <c r="I695" s="1285"/>
      <c r="J695" s="1285"/>
      <c r="K695" s="1285"/>
    </row>
    <row r="696" spans="2:12" ht="12.75">
      <c r="B696" s="1044"/>
      <c r="C696" s="1275"/>
      <c r="D696" s="1272"/>
      <c r="E696" s="1273"/>
      <c r="F696" s="1273"/>
      <c r="G696" s="1273"/>
      <c r="H696" s="1272"/>
      <c r="I696" s="1273"/>
      <c r="J696" s="1273"/>
      <c r="K696" s="1273"/>
    </row>
    <row r="697" spans="2:12" ht="12.75">
      <c r="B697" s="1043">
        <v>2020</v>
      </c>
      <c r="C697" s="1274">
        <v>442999734</v>
      </c>
      <c r="D697" s="1274">
        <v>1744679</v>
      </c>
      <c r="E697" s="1274">
        <v>470116</v>
      </c>
      <c r="F697" s="1274">
        <v>844830</v>
      </c>
      <c r="G697" s="1274">
        <v>429733</v>
      </c>
      <c r="H697" s="1274">
        <v>441255055</v>
      </c>
      <c r="I697" s="1274">
        <v>62801811</v>
      </c>
      <c r="J697" s="1274">
        <v>114706531</v>
      </c>
      <c r="K697" s="1274">
        <v>263746713</v>
      </c>
    </row>
    <row r="700" spans="2:12" ht="20.25" thickBot="1">
      <c r="B700" s="106"/>
      <c r="C700" s="106"/>
      <c r="D700" s="106"/>
      <c r="E700" s="1093"/>
      <c r="F700" s="1094" t="s">
        <v>298</v>
      </c>
      <c r="G700" s="1094"/>
      <c r="H700" s="1094"/>
      <c r="I700" s="1094"/>
      <c r="J700" s="1095"/>
      <c r="K700" s="106"/>
    </row>
    <row r="701" spans="2:12" ht="15.75">
      <c r="B701" s="538" t="s">
        <v>272</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82">
        <f t="shared" si="48"/>
        <v>658.05494531014142</v>
      </c>
    </row>
    <row r="702" spans="2:12" ht="15.75">
      <c r="B702" s="534" t="s">
        <v>273</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83">
        <f t="shared" si="50"/>
        <v>661.12921963921713</v>
      </c>
    </row>
    <row r="703" spans="2:12" ht="15.75">
      <c r="B703" s="534" t="s">
        <v>274</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83">
        <f t="shared" si="50"/>
        <v>634.08114497624285</v>
      </c>
      <c r="L703"/>
    </row>
    <row r="704" spans="2:12" ht="15.75">
      <c r="B704" s="534" t="s">
        <v>275</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83">
        <f t="shared" si="50"/>
        <v>652.80156938943276</v>
      </c>
      <c r="L704"/>
    </row>
    <row r="705" spans="2:12" ht="16.5" thickBot="1">
      <c r="B705" s="543" t="s">
        <v>276</v>
      </c>
      <c r="C705" s="565">
        <f>C688/C649</f>
        <v>607.29455109013418</v>
      </c>
      <c r="D705" s="565">
        <f t="shared" si="49"/>
        <v>98.309157959434543</v>
      </c>
      <c r="E705" s="565">
        <f t="shared" si="49"/>
        <v>63.521834061135372</v>
      </c>
      <c r="F705" s="565">
        <f t="shared" si="49"/>
        <v>99.031645569620252</v>
      </c>
      <c r="G705" s="565">
        <f t="shared" si="49"/>
        <v>253.83</v>
      </c>
      <c r="H705" s="565">
        <f>H688/H649</f>
        <v>619.23562194937313</v>
      </c>
      <c r="I705" s="565">
        <f>I688/I649</f>
        <v>549.02220487466388</v>
      </c>
      <c r="J705" s="565">
        <f t="shared" si="50"/>
        <v>571.45042602633612</v>
      </c>
      <c r="K705" s="1248">
        <f t="shared" si="50"/>
        <v>661.3303478206177</v>
      </c>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2" workbookViewId="0">
      <selection activeCell="Y53" sqref="Y53"/>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00" t="s">
        <v>438</v>
      </c>
      <c r="B1" s="1500"/>
      <c r="C1" s="1500"/>
      <c r="D1" s="1500"/>
      <c r="E1" s="1500"/>
      <c r="F1" s="1500"/>
      <c r="G1" s="1500"/>
      <c r="H1" s="1500"/>
      <c r="I1" s="1500"/>
      <c r="J1" s="1500"/>
      <c r="K1" s="1500"/>
      <c r="L1" s="1500"/>
      <c r="M1" s="1500"/>
      <c r="N1" s="1500"/>
    </row>
    <row r="2" spans="1:20" ht="13.5" thickBot="1">
      <c r="B2" s="918"/>
      <c r="C2" s="918"/>
      <c r="D2" s="918"/>
      <c r="E2" s="918"/>
      <c r="F2" s="918"/>
      <c r="G2" s="919" t="s">
        <v>345</v>
      </c>
      <c r="H2" s="918"/>
      <c r="I2" s="918"/>
      <c r="J2" s="918"/>
      <c r="K2" s="918"/>
      <c r="L2" s="918"/>
      <c r="M2" s="918"/>
      <c r="N2" s="918"/>
    </row>
    <row r="3" spans="1:20" ht="14.25" thickBot="1">
      <c r="A3" s="920" t="s">
        <v>346</v>
      </c>
      <c r="B3" s="921" t="s">
        <v>220</v>
      </c>
      <c r="C3" s="921" t="s">
        <v>221</v>
      </c>
      <c r="D3" s="921" t="s">
        <v>222</v>
      </c>
      <c r="E3" s="921" t="s">
        <v>223</v>
      </c>
      <c r="F3" s="921" t="s">
        <v>224</v>
      </c>
      <c r="G3" s="921" t="s">
        <v>225</v>
      </c>
      <c r="H3" s="921" t="s">
        <v>226</v>
      </c>
      <c r="I3" s="921" t="s">
        <v>227</v>
      </c>
      <c r="J3" s="921" t="s">
        <v>228</v>
      </c>
      <c r="K3" s="921" t="s">
        <v>229</v>
      </c>
      <c r="L3" s="921" t="s">
        <v>230</v>
      </c>
      <c r="M3" s="921" t="s">
        <v>231</v>
      </c>
      <c r="N3" s="921" t="s">
        <v>238</v>
      </c>
    </row>
    <row r="4" spans="1:20" ht="13.5">
      <c r="A4" s="922">
        <v>2004</v>
      </c>
      <c r="B4" s="923">
        <v>299.39999999999998</v>
      </c>
      <c r="C4" s="923">
        <v>296.39999999999998</v>
      </c>
      <c r="D4" s="923">
        <v>293.7</v>
      </c>
      <c r="E4" s="923">
        <v>293.5</v>
      </c>
      <c r="F4" s="923">
        <v>293.5</v>
      </c>
      <c r="G4" s="923">
        <v>291.60000000000002</v>
      </c>
      <c r="H4" s="923">
        <v>290.2</v>
      </c>
      <c r="I4" s="923">
        <v>286.3</v>
      </c>
      <c r="J4" s="923">
        <v>285.39999999999998</v>
      </c>
      <c r="K4" s="923">
        <v>285.10000000000002</v>
      </c>
      <c r="L4" s="923">
        <v>291.2</v>
      </c>
      <c r="M4" s="923">
        <v>297.8</v>
      </c>
      <c r="N4" s="924">
        <v>291.3</v>
      </c>
    </row>
    <row r="5" spans="1:20" ht="13.5">
      <c r="A5" s="925">
        <v>2005</v>
      </c>
      <c r="B5" s="926">
        <v>304.10000000000002</v>
      </c>
      <c r="C5" s="926">
        <v>308.10000000000002</v>
      </c>
      <c r="D5" s="926">
        <v>308.2</v>
      </c>
      <c r="E5" s="926">
        <v>310.89999999999998</v>
      </c>
      <c r="F5" s="926">
        <v>309.89999999999998</v>
      </c>
      <c r="G5" s="926">
        <v>309.10000000000002</v>
      </c>
      <c r="H5" s="926">
        <v>307</v>
      </c>
      <c r="I5" s="926">
        <v>300.60000000000002</v>
      </c>
      <c r="J5" s="926">
        <v>303.3</v>
      </c>
      <c r="K5" s="926">
        <v>304.3</v>
      </c>
      <c r="L5" s="926">
        <v>311.8</v>
      </c>
      <c r="M5" s="926">
        <v>315.5</v>
      </c>
      <c r="N5" s="927">
        <v>307.60000000000002</v>
      </c>
    </row>
    <row r="6" spans="1:20" ht="13.5">
      <c r="A6" s="925">
        <v>2006</v>
      </c>
      <c r="B6" s="926">
        <v>317.10000000000002</v>
      </c>
      <c r="C6" s="926">
        <v>319.89999999999998</v>
      </c>
      <c r="D6" s="926">
        <v>324</v>
      </c>
      <c r="E6" s="926">
        <v>319.5</v>
      </c>
      <c r="F6" s="926">
        <v>325.8</v>
      </c>
      <c r="G6" s="926">
        <v>323.8</v>
      </c>
      <c r="H6" s="926">
        <v>312.8</v>
      </c>
      <c r="I6" s="926">
        <v>313</v>
      </c>
      <c r="J6" s="926">
        <v>315.2</v>
      </c>
      <c r="K6" s="926">
        <v>311.2</v>
      </c>
      <c r="L6" s="926">
        <v>316.2</v>
      </c>
      <c r="M6" s="926">
        <v>321.8</v>
      </c>
      <c r="N6" s="927">
        <v>318.7</v>
      </c>
    </row>
    <row r="7" spans="1:20" ht="13.5">
      <c r="A7" s="925">
        <v>2007</v>
      </c>
      <c r="B7" s="926">
        <v>325.7</v>
      </c>
      <c r="C7" s="926">
        <v>327.9</v>
      </c>
      <c r="D7" s="926">
        <v>329.1</v>
      </c>
      <c r="E7" s="926">
        <v>329.9</v>
      </c>
      <c r="F7" s="926">
        <v>328.7</v>
      </c>
      <c r="G7" s="926">
        <v>330</v>
      </c>
      <c r="H7" s="926">
        <v>327.9</v>
      </c>
      <c r="I7" s="926">
        <v>324</v>
      </c>
      <c r="J7" s="926">
        <v>329.3</v>
      </c>
      <c r="K7" s="926">
        <v>312.8</v>
      </c>
      <c r="L7" s="926">
        <v>317.5</v>
      </c>
      <c r="M7" s="926">
        <v>319</v>
      </c>
      <c r="N7" s="927">
        <v>325.39999999999998</v>
      </c>
    </row>
    <row r="8" spans="1:20" ht="13.5">
      <c r="A8" s="925">
        <v>2008</v>
      </c>
      <c r="B8" s="926">
        <v>326.5</v>
      </c>
      <c r="C8" s="926">
        <v>327</v>
      </c>
      <c r="D8" s="926">
        <v>324.5</v>
      </c>
      <c r="E8" s="926">
        <v>322.60000000000002</v>
      </c>
      <c r="F8" s="926">
        <v>325.7</v>
      </c>
      <c r="G8" s="926">
        <v>323.8</v>
      </c>
      <c r="H8" s="926">
        <v>317</v>
      </c>
      <c r="I8" s="926">
        <v>314.39999999999998</v>
      </c>
      <c r="J8" s="926">
        <v>314.60000000000002</v>
      </c>
      <c r="K8" s="926">
        <v>310.5</v>
      </c>
      <c r="L8" s="926">
        <v>315.10000000000002</v>
      </c>
      <c r="M8" s="926">
        <v>321.7</v>
      </c>
      <c r="N8" s="927">
        <v>320.39999999999998</v>
      </c>
    </row>
    <row r="9" spans="1:20" ht="13.5">
      <c r="A9" s="925">
        <v>2009</v>
      </c>
      <c r="B9" s="926">
        <v>322.2</v>
      </c>
      <c r="C9" s="926">
        <v>324.3</v>
      </c>
      <c r="D9" s="926">
        <v>325.89999999999998</v>
      </c>
      <c r="E9" s="926">
        <v>324.2</v>
      </c>
      <c r="F9" s="926">
        <v>325.3</v>
      </c>
      <c r="G9" s="926">
        <v>324.5</v>
      </c>
      <c r="H9" s="926">
        <v>323.3</v>
      </c>
      <c r="I9" s="926">
        <v>316.2</v>
      </c>
      <c r="J9" s="926">
        <v>320.10000000000002</v>
      </c>
      <c r="K9" s="926">
        <v>320</v>
      </c>
      <c r="L9" s="926">
        <v>324.5</v>
      </c>
      <c r="M9" s="926">
        <v>330</v>
      </c>
      <c r="N9" s="928">
        <v>323.60000000000002</v>
      </c>
    </row>
    <row r="10" spans="1:20" ht="13.5">
      <c r="A10" s="925">
        <v>2010</v>
      </c>
      <c r="B10" s="926">
        <v>333.4</v>
      </c>
      <c r="C10" s="926">
        <v>341.3</v>
      </c>
      <c r="D10" s="926">
        <v>335.1</v>
      </c>
      <c r="E10" s="926">
        <v>343.1</v>
      </c>
      <c r="F10" s="926">
        <v>346.2</v>
      </c>
      <c r="G10" s="926">
        <v>345.9</v>
      </c>
      <c r="H10" s="926">
        <v>340.4</v>
      </c>
      <c r="I10" s="926">
        <v>336.9</v>
      </c>
      <c r="J10" s="926">
        <v>334.2</v>
      </c>
      <c r="K10" s="926">
        <v>325.7</v>
      </c>
      <c r="L10" s="926">
        <v>326.39999999999998</v>
      </c>
      <c r="M10" s="926">
        <v>326.3</v>
      </c>
      <c r="N10" s="928">
        <v>335.8</v>
      </c>
    </row>
    <row r="11" spans="1:20" ht="13.5">
      <c r="A11" s="925">
        <v>2011</v>
      </c>
      <c r="B11" s="926">
        <v>325.60000000000002</v>
      </c>
      <c r="C11" s="926">
        <v>323.5</v>
      </c>
      <c r="D11" s="926">
        <v>322.8</v>
      </c>
      <c r="E11" s="926">
        <v>323</v>
      </c>
      <c r="F11" s="926">
        <v>326.89999999999998</v>
      </c>
      <c r="G11" s="926">
        <v>323.39999999999998</v>
      </c>
      <c r="H11" s="926">
        <v>321.10000000000002</v>
      </c>
      <c r="I11" s="926">
        <v>317.7</v>
      </c>
      <c r="J11" s="926">
        <v>313</v>
      </c>
      <c r="K11" s="926">
        <v>312.89999999999998</v>
      </c>
      <c r="L11" s="926">
        <v>315.60000000000002</v>
      </c>
      <c r="M11" s="926">
        <v>322.10000000000002</v>
      </c>
      <c r="N11" s="928">
        <v>320.7</v>
      </c>
    </row>
    <row r="12" spans="1:20" ht="13.5">
      <c r="A12" s="929">
        <v>2012</v>
      </c>
      <c r="B12" s="930">
        <v>324.89999999999998</v>
      </c>
      <c r="C12" s="930">
        <v>327.2</v>
      </c>
      <c r="D12" s="930">
        <v>329</v>
      </c>
      <c r="E12" s="930">
        <v>329.8</v>
      </c>
      <c r="F12" s="930">
        <v>334.6</v>
      </c>
      <c r="G12" s="930">
        <v>336.3</v>
      </c>
      <c r="H12" s="930">
        <v>330.7</v>
      </c>
      <c r="I12" s="930">
        <v>326.3</v>
      </c>
      <c r="J12" s="930">
        <v>325.7</v>
      </c>
      <c r="K12" s="930">
        <v>322</v>
      </c>
      <c r="L12" s="930">
        <v>327.2</v>
      </c>
      <c r="M12" s="930">
        <v>330.6</v>
      </c>
      <c r="N12" s="931">
        <v>328.9</v>
      </c>
    </row>
    <row r="13" spans="1:20" ht="13.5">
      <c r="A13" s="929">
        <v>2013</v>
      </c>
      <c r="B13" s="930">
        <v>334</v>
      </c>
      <c r="C13" s="930">
        <v>336.5</v>
      </c>
      <c r="D13" s="930">
        <v>334.9</v>
      </c>
      <c r="E13" s="930">
        <v>338</v>
      </c>
      <c r="F13" s="930">
        <v>338.8</v>
      </c>
      <c r="G13" s="930">
        <v>343</v>
      </c>
      <c r="H13" s="930">
        <v>338.6</v>
      </c>
      <c r="I13" s="930">
        <v>334</v>
      </c>
      <c r="J13" s="930">
        <v>329.8</v>
      </c>
      <c r="K13" s="930">
        <v>328.9</v>
      </c>
      <c r="L13" s="930">
        <v>331</v>
      </c>
      <c r="M13" s="930">
        <v>333.1</v>
      </c>
      <c r="N13" s="931">
        <v>335.2</v>
      </c>
      <c r="Q13"/>
      <c r="R13"/>
      <c r="S13"/>
      <c r="T13"/>
    </row>
    <row r="14" spans="1:20" ht="13.5">
      <c r="A14" s="929">
        <v>2014</v>
      </c>
      <c r="B14" s="930">
        <v>335.3</v>
      </c>
      <c r="C14" s="930">
        <v>339.5</v>
      </c>
      <c r="D14" s="930">
        <v>336</v>
      </c>
      <c r="E14" s="930">
        <v>338.1</v>
      </c>
      <c r="F14" s="930">
        <v>336</v>
      </c>
      <c r="G14" s="930">
        <v>336.1</v>
      </c>
      <c r="H14" s="930">
        <v>331.4</v>
      </c>
      <c r="I14" s="930">
        <v>332.4</v>
      </c>
      <c r="J14" s="930">
        <v>327.3</v>
      </c>
      <c r="K14" s="930">
        <v>326.3</v>
      </c>
      <c r="L14" s="930">
        <v>328.5</v>
      </c>
      <c r="M14" s="930">
        <v>340.6</v>
      </c>
      <c r="N14" s="931">
        <v>333.6</v>
      </c>
      <c r="Q14"/>
      <c r="R14"/>
      <c r="S14"/>
      <c r="T14"/>
    </row>
    <row r="15" spans="1:20" ht="13.5">
      <c r="A15" s="932">
        <v>2015</v>
      </c>
      <c r="B15" s="933">
        <v>336</v>
      </c>
      <c r="C15" s="933">
        <v>338.9</v>
      </c>
      <c r="D15" s="933">
        <v>339.7</v>
      </c>
      <c r="E15" s="933">
        <v>340.8</v>
      </c>
      <c r="F15" s="933">
        <v>346.1</v>
      </c>
      <c r="G15" s="933">
        <v>343.9</v>
      </c>
      <c r="H15" s="933">
        <v>339.4</v>
      </c>
      <c r="I15" s="933">
        <v>334</v>
      </c>
      <c r="J15" s="933">
        <v>332.9</v>
      </c>
      <c r="K15" s="933">
        <v>331.2</v>
      </c>
      <c r="L15" s="933">
        <v>332.8</v>
      </c>
      <c r="M15" s="933">
        <v>335.4</v>
      </c>
      <c r="N15" s="934">
        <v>337.6</v>
      </c>
      <c r="Q15"/>
      <c r="R15"/>
      <c r="S15"/>
      <c r="T15"/>
    </row>
    <row r="16" spans="1:20" ht="13.5">
      <c r="A16" s="932">
        <v>2016</v>
      </c>
      <c r="B16" s="933">
        <v>335.2</v>
      </c>
      <c r="C16" s="933">
        <v>337.7</v>
      </c>
      <c r="D16" s="933">
        <v>338.5</v>
      </c>
      <c r="E16" s="933">
        <v>340.3</v>
      </c>
      <c r="F16" s="933">
        <v>345.4</v>
      </c>
      <c r="G16" s="933">
        <v>342.5</v>
      </c>
      <c r="H16" s="933">
        <v>339.1</v>
      </c>
      <c r="I16" s="933">
        <v>336.7</v>
      </c>
      <c r="J16" s="933">
        <v>336</v>
      </c>
      <c r="K16" s="933">
        <v>338.1</v>
      </c>
      <c r="L16" s="933">
        <v>339.8</v>
      </c>
      <c r="M16" s="933">
        <v>343.5</v>
      </c>
      <c r="N16" s="934">
        <v>339.5</v>
      </c>
      <c r="Q16"/>
      <c r="R16"/>
      <c r="S16"/>
      <c r="T16"/>
    </row>
    <row r="17" spans="1:20" ht="13.5">
      <c r="A17" s="932">
        <v>2017</v>
      </c>
      <c r="B17" s="933">
        <v>343.84877560849145</v>
      </c>
      <c r="C17" s="933">
        <v>344.01260355448568</v>
      </c>
      <c r="D17" s="933">
        <v>345.08323788722237</v>
      </c>
      <c r="E17" s="933">
        <v>349.4260933003689</v>
      </c>
      <c r="F17" s="933">
        <v>351.85998819252393</v>
      </c>
      <c r="G17" s="933">
        <v>351.12109667545815</v>
      </c>
      <c r="H17" s="933">
        <v>346.75726994620067</v>
      </c>
      <c r="I17" s="933">
        <v>344.85589941972938</v>
      </c>
      <c r="J17" s="933">
        <v>342.09908231074832</v>
      </c>
      <c r="K17" s="933">
        <v>340.25607000681453</v>
      </c>
      <c r="L17" s="933">
        <v>343.96423731809307</v>
      </c>
      <c r="M17" s="933">
        <v>345.17611667491775</v>
      </c>
      <c r="N17" s="934">
        <v>345.73613890143946</v>
      </c>
      <c r="Q17"/>
      <c r="R17"/>
      <c r="S17"/>
      <c r="T17"/>
    </row>
    <row r="18" spans="1:20" ht="13.5">
      <c r="A18" s="932">
        <v>2018</v>
      </c>
      <c r="B18" s="933">
        <v>328.68883172082138</v>
      </c>
      <c r="C18" s="933">
        <v>335.33083028686195</v>
      </c>
      <c r="D18" s="933">
        <v>339.13477331184731</v>
      </c>
      <c r="E18" s="933">
        <v>352.1288362407397</v>
      </c>
      <c r="F18" s="933">
        <v>354.40806226015781</v>
      </c>
      <c r="G18" s="933">
        <v>352.31798629918734</v>
      </c>
      <c r="H18" s="933">
        <v>349.02563708344542</v>
      </c>
      <c r="I18" s="933">
        <v>347.00933631012759</v>
      </c>
      <c r="J18" s="933">
        <v>345.11329021489684</v>
      </c>
      <c r="K18" s="933">
        <v>347.11988043981063</v>
      </c>
      <c r="L18" s="933">
        <v>349.40972512323503</v>
      </c>
      <c r="M18" s="933">
        <v>350.98601398601369</v>
      </c>
      <c r="N18" s="934">
        <v>345.25543478260863</v>
      </c>
      <c r="Q18"/>
      <c r="R18"/>
      <c r="S18"/>
      <c r="T18"/>
    </row>
    <row r="19" spans="1:20" ht="13.5">
      <c r="A19" s="1105">
        <v>2019</v>
      </c>
      <c r="B19" s="1106">
        <v>354.37491656654714</v>
      </c>
      <c r="C19" s="1106">
        <v>356.43838796545651</v>
      </c>
      <c r="D19" s="1106">
        <v>357.2969949465724</v>
      </c>
      <c r="E19" s="1106">
        <v>357.47446683623537</v>
      </c>
      <c r="F19" s="1106">
        <v>361.2054005838466</v>
      </c>
      <c r="G19" s="1106">
        <v>357.93540852897377</v>
      </c>
      <c r="H19" s="1106">
        <v>354.2490676912646</v>
      </c>
      <c r="I19" s="1106">
        <v>353.13528487554794</v>
      </c>
      <c r="J19" s="1106">
        <v>352.05841293166753</v>
      </c>
      <c r="K19" s="1106">
        <v>345</v>
      </c>
      <c r="L19" s="1106">
        <v>349.6</v>
      </c>
      <c r="M19" s="1106">
        <v>354.4</v>
      </c>
      <c r="N19" s="1107">
        <v>354.2</v>
      </c>
    </row>
    <row r="20" spans="1:20" ht="14.25" thickBot="1">
      <c r="A20" s="935">
        <v>2020</v>
      </c>
      <c r="B20" s="936">
        <v>354.8</v>
      </c>
      <c r="C20" s="936">
        <v>355</v>
      </c>
      <c r="D20" s="936">
        <v>356.13</v>
      </c>
      <c r="E20" s="936">
        <v>354.02</v>
      </c>
      <c r="F20" s="936">
        <v>356.2</v>
      </c>
      <c r="G20" s="936">
        <v>358.1</v>
      </c>
      <c r="H20" s="936">
        <v>352.8</v>
      </c>
      <c r="I20" s="936"/>
      <c r="J20" s="936"/>
      <c r="K20" s="936"/>
      <c r="L20" s="936"/>
      <c r="M20" s="936"/>
      <c r="N20" s="937"/>
    </row>
    <row r="21" spans="1:20">
      <c r="Q21"/>
      <c r="R21"/>
      <c r="S21"/>
      <c r="T21"/>
    </row>
    <row r="22" spans="1:20" ht="13.5" thickBot="1">
      <c r="B22" s="918"/>
      <c r="C22" s="918"/>
      <c r="D22" s="918"/>
      <c r="E22" s="918"/>
      <c r="F22" s="918"/>
      <c r="G22" s="938" t="s">
        <v>347</v>
      </c>
      <c r="H22" s="918"/>
      <c r="I22" s="918"/>
      <c r="J22" s="918"/>
      <c r="K22" s="918"/>
      <c r="L22" s="918"/>
      <c r="M22" s="918"/>
      <c r="N22" s="939"/>
      <c r="Q22"/>
      <c r="R22"/>
      <c r="S22"/>
      <c r="T22"/>
    </row>
    <row r="23" spans="1:20" ht="14.25" thickBot="1">
      <c r="A23" s="920" t="s">
        <v>346</v>
      </c>
      <c r="B23" s="921" t="s">
        <v>220</v>
      </c>
      <c r="C23" s="921" t="s">
        <v>221</v>
      </c>
      <c r="D23" s="921" t="s">
        <v>222</v>
      </c>
      <c r="E23" s="921" t="s">
        <v>223</v>
      </c>
      <c r="F23" s="921" t="s">
        <v>224</v>
      </c>
      <c r="G23" s="921" t="s">
        <v>225</v>
      </c>
      <c r="H23" s="921" t="s">
        <v>226</v>
      </c>
      <c r="I23" s="921" t="s">
        <v>227</v>
      </c>
      <c r="J23" s="921" t="s">
        <v>228</v>
      </c>
      <c r="K23" s="921" t="s">
        <v>229</v>
      </c>
      <c r="L23" s="921" t="s">
        <v>230</v>
      </c>
      <c r="M23" s="921" t="s">
        <v>231</v>
      </c>
      <c r="N23" s="921" t="s">
        <v>238</v>
      </c>
      <c r="Q23"/>
      <c r="R23"/>
      <c r="S23"/>
      <c r="T23"/>
    </row>
    <row r="24" spans="1:20" ht="13.5">
      <c r="A24" s="922">
        <v>2004</v>
      </c>
      <c r="B24" s="923">
        <v>272.2</v>
      </c>
      <c r="C24" s="923">
        <v>271.5</v>
      </c>
      <c r="D24" s="923">
        <v>272</v>
      </c>
      <c r="E24" s="923">
        <v>273.10000000000002</v>
      </c>
      <c r="F24" s="923">
        <v>267.2</v>
      </c>
      <c r="G24" s="923">
        <v>269.60000000000002</v>
      </c>
      <c r="H24" s="923">
        <v>261.5</v>
      </c>
      <c r="I24" s="923">
        <v>261.39999999999998</v>
      </c>
      <c r="J24" s="923">
        <v>264.8</v>
      </c>
      <c r="K24" s="923">
        <v>267</v>
      </c>
      <c r="L24" s="923">
        <v>266.39999999999998</v>
      </c>
      <c r="M24" s="923">
        <v>271.3</v>
      </c>
      <c r="N24" s="924">
        <v>267.3</v>
      </c>
      <c r="Q24"/>
      <c r="R24"/>
      <c r="S24"/>
      <c r="T24"/>
    </row>
    <row r="25" spans="1:20" ht="13.5">
      <c r="A25" s="925">
        <v>2005</v>
      </c>
      <c r="B25" s="926">
        <v>272.10000000000002</v>
      </c>
      <c r="C25" s="926">
        <v>274.8</v>
      </c>
      <c r="D25" s="926">
        <v>271.8</v>
      </c>
      <c r="E25" s="926">
        <v>273.39999999999998</v>
      </c>
      <c r="F25" s="926">
        <v>271</v>
      </c>
      <c r="G25" s="926">
        <v>266.39999999999998</v>
      </c>
      <c r="H25" s="926">
        <v>264.60000000000002</v>
      </c>
      <c r="I25" s="926">
        <v>261.10000000000002</v>
      </c>
      <c r="J25" s="926">
        <v>266.60000000000002</v>
      </c>
      <c r="K25" s="926">
        <v>272.5</v>
      </c>
      <c r="L25" s="926">
        <v>270.60000000000002</v>
      </c>
      <c r="M25" s="926">
        <v>272.39999999999998</v>
      </c>
      <c r="N25" s="927">
        <v>269.2</v>
      </c>
      <c r="Q25"/>
      <c r="R25"/>
      <c r="S25"/>
      <c r="T25"/>
    </row>
    <row r="26" spans="1:20" ht="13.5">
      <c r="A26" s="925">
        <v>2006</v>
      </c>
      <c r="B26" s="926">
        <v>275.10000000000002</v>
      </c>
      <c r="C26" s="926">
        <v>273.39999999999998</v>
      </c>
      <c r="D26" s="926">
        <v>273.39999999999998</v>
      </c>
      <c r="E26" s="926">
        <v>272.89999999999998</v>
      </c>
      <c r="F26" s="926">
        <v>270.39999999999998</v>
      </c>
      <c r="G26" s="926">
        <v>264.2</v>
      </c>
      <c r="H26" s="926">
        <v>260.2</v>
      </c>
      <c r="I26" s="926">
        <v>258.10000000000002</v>
      </c>
      <c r="J26" s="926">
        <v>263.5</v>
      </c>
      <c r="K26" s="926">
        <v>263.89999999999998</v>
      </c>
      <c r="L26" s="926">
        <v>264.89999999999998</v>
      </c>
      <c r="M26" s="926">
        <v>266.89999999999998</v>
      </c>
      <c r="N26" s="927">
        <v>267.5</v>
      </c>
      <c r="Q26"/>
      <c r="R26"/>
      <c r="S26"/>
      <c r="T26"/>
    </row>
    <row r="27" spans="1:20" ht="13.5">
      <c r="A27" s="925">
        <v>2007</v>
      </c>
      <c r="B27" s="926">
        <v>274.10000000000002</v>
      </c>
      <c r="C27" s="926">
        <v>274.89999999999998</v>
      </c>
      <c r="D27" s="926">
        <v>274</v>
      </c>
      <c r="E27" s="926">
        <v>272.3</v>
      </c>
      <c r="F27" s="926">
        <v>271.89999999999998</v>
      </c>
      <c r="G27" s="926">
        <v>269.2</v>
      </c>
      <c r="H27" s="926">
        <v>267.89999999999998</v>
      </c>
      <c r="I27" s="926">
        <v>264.60000000000002</v>
      </c>
      <c r="J27" s="926">
        <v>266</v>
      </c>
      <c r="K27" s="926">
        <v>268.8</v>
      </c>
      <c r="L27" s="926">
        <v>269.10000000000002</v>
      </c>
      <c r="M27" s="926">
        <v>271.60000000000002</v>
      </c>
      <c r="N27" s="927">
        <v>270.2</v>
      </c>
      <c r="Q27"/>
      <c r="R27"/>
      <c r="S27"/>
      <c r="T27"/>
    </row>
    <row r="28" spans="1:20" ht="13.5">
      <c r="A28" s="925">
        <v>2008</v>
      </c>
      <c r="B28" s="926">
        <v>273.89999999999998</v>
      </c>
      <c r="C28" s="926">
        <v>274.89999999999998</v>
      </c>
      <c r="D28" s="926">
        <v>273.8</v>
      </c>
      <c r="E28" s="926">
        <v>270</v>
      </c>
      <c r="F28" s="926">
        <v>271.89999999999998</v>
      </c>
      <c r="G28" s="926">
        <v>270.5</v>
      </c>
      <c r="H28" s="926">
        <v>268.60000000000002</v>
      </c>
      <c r="I28" s="926">
        <v>265</v>
      </c>
      <c r="J28" s="926">
        <v>266.5</v>
      </c>
      <c r="K28" s="926">
        <v>266.60000000000002</v>
      </c>
      <c r="L28" s="926">
        <v>269.7</v>
      </c>
      <c r="M28" s="926">
        <v>274.60000000000002</v>
      </c>
      <c r="N28" s="927">
        <v>270.3</v>
      </c>
      <c r="Q28"/>
      <c r="R28"/>
      <c r="S28"/>
      <c r="T28"/>
    </row>
    <row r="29" spans="1:20" ht="13.5">
      <c r="A29" s="925">
        <v>2009</v>
      </c>
      <c r="B29" s="926">
        <v>276.8</v>
      </c>
      <c r="C29" s="926">
        <v>274.3</v>
      </c>
      <c r="D29" s="926">
        <v>276.39999999999998</v>
      </c>
      <c r="E29" s="926">
        <v>273.60000000000002</v>
      </c>
      <c r="F29" s="926">
        <v>273.8</v>
      </c>
      <c r="G29" s="926">
        <v>272.10000000000002</v>
      </c>
      <c r="H29" s="926">
        <v>268.60000000000002</v>
      </c>
      <c r="I29" s="926">
        <v>266.8</v>
      </c>
      <c r="J29" s="926">
        <v>269.5</v>
      </c>
      <c r="K29" s="926">
        <v>271.39999999999998</v>
      </c>
      <c r="L29" s="926">
        <v>275.60000000000002</v>
      </c>
      <c r="M29" s="926">
        <v>277.10000000000002</v>
      </c>
      <c r="N29" s="928">
        <v>272.8</v>
      </c>
      <c r="Q29"/>
      <c r="R29"/>
      <c r="S29"/>
      <c r="T29"/>
    </row>
    <row r="30" spans="1:20" ht="13.5">
      <c r="A30" s="925">
        <v>2010</v>
      </c>
      <c r="B30" s="926">
        <v>278.5</v>
      </c>
      <c r="C30" s="926">
        <v>282.10000000000002</v>
      </c>
      <c r="D30" s="926">
        <v>281.7</v>
      </c>
      <c r="E30" s="926">
        <v>280.5</v>
      </c>
      <c r="F30" s="926">
        <v>280.89999999999998</v>
      </c>
      <c r="G30" s="926">
        <v>279</v>
      </c>
      <c r="H30" s="926">
        <v>275</v>
      </c>
      <c r="I30" s="926">
        <v>272.89999999999998</v>
      </c>
      <c r="J30" s="926">
        <v>275.5</v>
      </c>
      <c r="K30" s="926">
        <v>275.10000000000002</v>
      </c>
      <c r="L30" s="926">
        <v>275</v>
      </c>
      <c r="M30" s="926">
        <v>277.5</v>
      </c>
      <c r="N30" s="928">
        <v>277.8</v>
      </c>
      <c r="Q30"/>
      <c r="R30"/>
      <c r="S30"/>
      <c r="T30"/>
    </row>
    <row r="31" spans="1:20" ht="13.5">
      <c r="A31" s="925">
        <v>2011</v>
      </c>
      <c r="B31" s="926">
        <v>280.2</v>
      </c>
      <c r="C31" s="926">
        <v>279.3</v>
      </c>
      <c r="D31" s="926">
        <v>279.5</v>
      </c>
      <c r="E31" s="926">
        <v>281.39999999999998</v>
      </c>
      <c r="F31" s="926">
        <v>279.7</v>
      </c>
      <c r="G31" s="926">
        <v>275.89999999999998</v>
      </c>
      <c r="H31" s="926">
        <v>274.2</v>
      </c>
      <c r="I31" s="926">
        <v>268.2</v>
      </c>
      <c r="J31" s="926">
        <v>259.3</v>
      </c>
      <c r="K31" s="926">
        <v>260.89999999999998</v>
      </c>
      <c r="L31" s="926">
        <v>262.89999999999998</v>
      </c>
      <c r="M31" s="926">
        <v>267.2</v>
      </c>
      <c r="N31" s="928">
        <v>271.2</v>
      </c>
      <c r="Q31"/>
      <c r="R31"/>
      <c r="S31"/>
      <c r="T31"/>
    </row>
    <row r="32" spans="1:20" s="918" customFormat="1" ht="13.5">
      <c r="A32" s="929">
        <v>2012</v>
      </c>
      <c r="B32" s="930">
        <v>270.2</v>
      </c>
      <c r="C32" s="930">
        <v>267.8</v>
      </c>
      <c r="D32" s="930">
        <v>269.60000000000002</v>
      </c>
      <c r="E32" s="930">
        <v>266.2</v>
      </c>
      <c r="F32" s="930">
        <v>265.3</v>
      </c>
      <c r="G32" s="930">
        <v>265.10000000000002</v>
      </c>
      <c r="H32" s="930">
        <v>259.10000000000002</v>
      </c>
      <c r="I32" s="930">
        <v>258.3</v>
      </c>
      <c r="J32" s="930">
        <v>258.89999999999998</v>
      </c>
      <c r="K32" s="930">
        <v>261.60000000000002</v>
      </c>
      <c r="L32" s="930">
        <v>263.2</v>
      </c>
      <c r="M32" s="930">
        <v>267</v>
      </c>
      <c r="N32" s="931">
        <v>264</v>
      </c>
      <c r="Q32"/>
      <c r="R32"/>
      <c r="S32"/>
      <c r="T32"/>
    </row>
    <row r="33" spans="1:20" s="918" customFormat="1" ht="13.5">
      <c r="A33" s="929">
        <v>2013</v>
      </c>
      <c r="B33" s="930">
        <v>269.39999999999998</v>
      </c>
      <c r="C33" s="930">
        <v>271.89999999999998</v>
      </c>
      <c r="D33" s="930">
        <v>270.60000000000002</v>
      </c>
      <c r="E33" s="930">
        <v>270.89999999999998</v>
      </c>
      <c r="F33" s="930">
        <v>266.89999999999998</v>
      </c>
      <c r="G33" s="930">
        <v>265.89999999999998</v>
      </c>
      <c r="H33" s="930">
        <v>262.5</v>
      </c>
      <c r="I33" s="930">
        <v>259.3</v>
      </c>
      <c r="J33" s="930">
        <v>261.2</v>
      </c>
      <c r="K33" s="930">
        <v>263.10000000000002</v>
      </c>
      <c r="L33" s="930">
        <v>265.5</v>
      </c>
      <c r="M33" s="930">
        <v>270.2</v>
      </c>
      <c r="N33" s="931">
        <v>266.10000000000002</v>
      </c>
      <c r="Q33"/>
      <c r="R33"/>
      <c r="S33"/>
      <c r="T33"/>
    </row>
    <row r="34" spans="1:20" s="918" customFormat="1" ht="13.5">
      <c r="A34" s="929">
        <v>2014</v>
      </c>
      <c r="B34" s="930">
        <v>273</v>
      </c>
      <c r="C34" s="930">
        <v>274.60000000000002</v>
      </c>
      <c r="D34" s="930">
        <v>271.8</v>
      </c>
      <c r="E34" s="930">
        <v>270.39999999999998</v>
      </c>
      <c r="F34" s="930">
        <v>268.39999999999998</v>
      </c>
      <c r="G34" s="930">
        <v>268.60000000000002</v>
      </c>
      <c r="H34" s="930">
        <v>264.5</v>
      </c>
      <c r="I34" s="930">
        <v>259.7</v>
      </c>
      <c r="J34" s="930">
        <v>261.60000000000002</v>
      </c>
      <c r="K34" s="930">
        <v>263.39999999999998</v>
      </c>
      <c r="L34" s="930">
        <v>264.39999999999998</v>
      </c>
      <c r="M34" s="930">
        <v>264.8</v>
      </c>
      <c r="N34" s="931">
        <v>267</v>
      </c>
      <c r="Q34"/>
      <c r="R34"/>
      <c r="S34"/>
      <c r="T34"/>
    </row>
    <row r="35" spans="1:20" s="918" customFormat="1" ht="13.5">
      <c r="A35" s="932">
        <v>2015</v>
      </c>
      <c r="B35" s="933">
        <v>270.5</v>
      </c>
      <c r="C35" s="933">
        <v>271.5</v>
      </c>
      <c r="D35" s="933">
        <v>272.60000000000002</v>
      </c>
      <c r="E35" s="933">
        <v>270.89999999999998</v>
      </c>
      <c r="F35" s="933">
        <v>273.3</v>
      </c>
      <c r="G35" s="933">
        <v>272</v>
      </c>
      <c r="H35" s="933">
        <v>267.8</v>
      </c>
      <c r="I35" s="933">
        <v>262.10000000000002</v>
      </c>
      <c r="J35" s="933">
        <v>261.39999999999998</v>
      </c>
      <c r="K35" s="933">
        <v>264.5</v>
      </c>
      <c r="L35" s="933">
        <v>266.60000000000002</v>
      </c>
      <c r="M35" s="933">
        <v>268.10000000000002</v>
      </c>
      <c r="N35" s="934">
        <v>267.89999999999998</v>
      </c>
      <c r="Q35"/>
      <c r="R35"/>
      <c r="S35"/>
      <c r="T35"/>
    </row>
    <row r="36" spans="1:20" ht="13.5">
      <c r="A36" s="932">
        <v>2016</v>
      </c>
      <c r="B36" s="933">
        <v>270.10000000000002</v>
      </c>
      <c r="C36" s="933">
        <v>272.10000000000002</v>
      </c>
      <c r="D36" s="933">
        <v>268.7</v>
      </c>
      <c r="E36" s="933">
        <v>267.7</v>
      </c>
      <c r="F36" s="933">
        <v>266.10000000000002</v>
      </c>
      <c r="G36" s="933">
        <v>263.60000000000002</v>
      </c>
      <c r="H36" s="933">
        <v>259.10000000000002</v>
      </c>
      <c r="I36" s="933">
        <v>256.7</v>
      </c>
      <c r="J36" s="933">
        <v>259.60000000000002</v>
      </c>
      <c r="K36" s="933">
        <v>263.8</v>
      </c>
      <c r="L36" s="933">
        <v>267.10000000000002</v>
      </c>
      <c r="M36" s="933">
        <v>271.10000000000002</v>
      </c>
      <c r="N36" s="934">
        <v>265.2</v>
      </c>
    </row>
    <row r="37" spans="1:20" ht="13.5">
      <c r="A37" s="932">
        <v>2017</v>
      </c>
      <c r="B37" s="933">
        <v>272.88640213541373</v>
      </c>
      <c r="C37" s="933">
        <v>276.25085307594861</v>
      </c>
      <c r="D37" s="933">
        <v>274.85711246631678</v>
      </c>
      <c r="E37" s="933">
        <v>274.82589285714283</v>
      </c>
      <c r="F37" s="933">
        <v>275.79789937320038</v>
      </c>
      <c r="G37" s="933">
        <v>275.68322171001125</v>
      </c>
      <c r="H37" s="933">
        <v>271.12366069701773</v>
      </c>
      <c r="I37" s="933">
        <v>265.89233861961111</v>
      </c>
      <c r="J37" s="933">
        <v>268.51868601734992</v>
      </c>
      <c r="K37" s="933">
        <v>269.27624185210152</v>
      </c>
      <c r="L37" s="933">
        <v>272.87214014486779</v>
      </c>
      <c r="M37" s="933">
        <v>275.60365369340764</v>
      </c>
      <c r="N37" s="934">
        <v>272.59345923219968</v>
      </c>
    </row>
    <row r="38" spans="1:20" ht="13.5">
      <c r="A38" s="932">
        <v>2018</v>
      </c>
      <c r="B38" s="933">
        <v>271.81169536218374</v>
      </c>
      <c r="C38" s="933">
        <v>271.62933094384721</v>
      </c>
      <c r="D38" s="933">
        <v>275.82298136645966</v>
      </c>
      <c r="E38" s="933">
        <v>276.47664184157117</v>
      </c>
      <c r="F38" s="933">
        <v>276.53879641485253</v>
      </c>
      <c r="G38" s="933">
        <v>273.5957050315024</v>
      </c>
      <c r="H38" s="933">
        <v>267.18371383829231</v>
      </c>
      <c r="I38" s="933">
        <v>262.45748745224398</v>
      </c>
      <c r="J38" s="933">
        <v>265.66096423017115</v>
      </c>
      <c r="K38" s="933">
        <v>270.12991512212</v>
      </c>
      <c r="L38" s="933">
        <v>273.99583766909478</v>
      </c>
      <c r="M38" s="933">
        <v>277.44326025733028</v>
      </c>
      <c r="N38" s="934">
        <v>271.5347702055667</v>
      </c>
    </row>
    <row r="39" spans="1:20" ht="13.5">
      <c r="A39" s="1105">
        <v>2019</v>
      </c>
      <c r="B39" s="1106">
        <v>281.27826336739287</v>
      </c>
      <c r="C39" s="1106">
        <v>284.30536717690359</v>
      </c>
      <c r="D39" s="1106">
        <v>286.22046450702811</v>
      </c>
      <c r="E39" s="1106">
        <v>290.8767352564733</v>
      </c>
      <c r="F39" s="1106">
        <v>285.31500572737696</v>
      </c>
      <c r="G39" s="1106">
        <v>281.29946839929153</v>
      </c>
      <c r="H39" s="1106">
        <v>274.8623926185175</v>
      </c>
      <c r="I39" s="1106">
        <v>271.9152332887009</v>
      </c>
      <c r="J39" s="1106">
        <v>273.41321243523339</v>
      </c>
      <c r="K39" s="1106">
        <v>276.3</v>
      </c>
      <c r="L39" s="1106">
        <v>279.2</v>
      </c>
      <c r="M39" s="1106">
        <v>286.5</v>
      </c>
      <c r="N39" s="1107">
        <v>286.2</v>
      </c>
    </row>
    <row r="40" spans="1:20" ht="14.25" thickBot="1">
      <c r="A40" s="935">
        <v>2020</v>
      </c>
      <c r="B40" s="936">
        <v>286.2</v>
      </c>
      <c r="C40" s="936">
        <v>288.2</v>
      </c>
      <c r="D40" s="936">
        <v>287.13</v>
      </c>
      <c r="E40" s="936">
        <v>286.24</v>
      </c>
      <c r="F40" s="936">
        <v>285.8</v>
      </c>
      <c r="G40" s="936">
        <v>286</v>
      </c>
      <c r="H40" s="936">
        <v>280.5</v>
      </c>
      <c r="I40" s="936"/>
      <c r="J40" s="936"/>
      <c r="K40" s="936"/>
      <c r="L40" s="936"/>
      <c r="M40" s="936"/>
      <c r="N40" s="937"/>
    </row>
    <row r="41" spans="1:20" ht="13.5" thickBot="1">
      <c r="B41" s="918"/>
      <c r="C41" s="918"/>
      <c r="D41" s="918"/>
      <c r="E41" s="918"/>
      <c r="F41" s="918"/>
      <c r="G41" s="938" t="s">
        <v>348</v>
      </c>
      <c r="H41" s="918"/>
      <c r="I41" s="918"/>
      <c r="J41" s="918"/>
      <c r="K41" s="918"/>
      <c r="L41" s="918"/>
      <c r="M41" s="918"/>
      <c r="N41" s="939"/>
    </row>
    <row r="42" spans="1:20" ht="14.25" thickBot="1">
      <c r="A42" s="920" t="s">
        <v>346</v>
      </c>
      <c r="B42" s="921" t="s">
        <v>220</v>
      </c>
      <c r="C42" s="921" t="s">
        <v>221</v>
      </c>
      <c r="D42" s="921" t="s">
        <v>222</v>
      </c>
      <c r="E42" s="921" t="s">
        <v>223</v>
      </c>
      <c r="F42" s="921" t="s">
        <v>224</v>
      </c>
      <c r="G42" s="921" t="s">
        <v>225</v>
      </c>
      <c r="H42" s="921" t="s">
        <v>226</v>
      </c>
      <c r="I42" s="921" t="s">
        <v>227</v>
      </c>
      <c r="J42" s="921" t="s">
        <v>228</v>
      </c>
      <c r="K42" s="921" t="s">
        <v>229</v>
      </c>
      <c r="L42" s="921" t="s">
        <v>230</v>
      </c>
      <c r="M42" s="921" t="s">
        <v>231</v>
      </c>
      <c r="N42" s="921" t="s">
        <v>238</v>
      </c>
    </row>
    <row r="43" spans="1:20" ht="13.5">
      <c r="A43" s="922">
        <v>2004</v>
      </c>
      <c r="B43" s="923">
        <v>240.7</v>
      </c>
      <c r="C43" s="923">
        <v>241.7</v>
      </c>
      <c r="D43" s="923">
        <v>243.7</v>
      </c>
      <c r="E43" s="923">
        <v>237.7</v>
      </c>
      <c r="F43" s="923">
        <v>240.8</v>
      </c>
      <c r="G43" s="923">
        <v>241.5</v>
      </c>
      <c r="H43" s="923">
        <v>243.3</v>
      </c>
      <c r="I43" s="923">
        <v>237.1</v>
      </c>
      <c r="J43" s="923">
        <v>241.6</v>
      </c>
      <c r="K43" s="923">
        <v>238.8</v>
      </c>
      <c r="L43" s="923">
        <v>245.7</v>
      </c>
      <c r="M43" s="923">
        <v>249.9</v>
      </c>
      <c r="N43" s="924">
        <v>242.4</v>
      </c>
    </row>
    <row r="44" spans="1:20" ht="13.5">
      <c r="A44" s="925">
        <v>2005</v>
      </c>
      <c r="B44" s="926">
        <v>253.1</v>
      </c>
      <c r="C44" s="926">
        <v>256.89999999999998</v>
      </c>
      <c r="D44" s="926">
        <v>255</v>
      </c>
      <c r="E44" s="926">
        <v>253.3</v>
      </c>
      <c r="F44" s="926">
        <v>253</v>
      </c>
      <c r="G44" s="926">
        <v>252.2</v>
      </c>
      <c r="H44" s="926">
        <v>251.1</v>
      </c>
      <c r="I44" s="926">
        <v>247.9</v>
      </c>
      <c r="J44" s="926">
        <v>246.7</v>
      </c>
      <c r="K44" s="926">
        <v>249.2</v>
      </c>
      <c r="L44" s="926">
        <v>250.4</v>
      </c>
      <c r="M44" s="926">
        <v>256.2</v>
      </c>
      <c r="N44" s="927">
        <v>251.9</v>
      </c>
    </row>
    <row r="45" spans="1:20" ht="13.5">
      <c r="A45" s="925">
        <v>2006</v>
      </c>
      <c r="B45" s="926">
        <v>257.8</v>
      </c>
      <c r="C45" s="926">
        <v>258.60000000000002</v>
      </c>
      <c r="D45" s="926">
        <v>259.39999999999998</v>
      </c>
      <c r="E45" s="926">
        <v>256.39999999999998</v>
      </c>
      <c r="F45" s="926">
        <v>257.60000000000002</v>
      </c>
      <c r="G45" s="926">
        <v>256.10000000000002</v>
      </c>
      <c r="H45" s="926">
        <v>250.4</v>
      </c>
      <c r="I45" s="926">
        <v>248.4</v>
      </c>
      <c r="J45" s="926">
        <v>249.2</v>
      </c>
      <c r="K45" s="926">
        <v>246.2</v>
      </c>
      <c r="L45" s="926">
        <v>246.3</v>
      </c>
      <c r="M45" s="926">
        <v>251</v>
      </c>
      <c r="N45" s="927">
        <v>253.1</v>
      </c>
    </row>
    <row r="46" spans="1:20" ht="13.5">
      <c r="A46" s="925">
        <v>2007</v>
      </c>
      <c r="B46" s="926">
        <v>257</v>
      </c>
      <c r="C46" s="926">
        <v>258.60000000000002</v>
      </c>
      <c r="D46" s="926">
        <v>258.5</v>
      </c>
      <c r="E46" s="926">
        <v>260.5</v>
      </c>
      <c r="F46" s="926">
        <v>258.8</v>
      </c>
      <c r="G46" s="926">
        <v>257.5</v>
      </c>
      <c r="H46" s="926">
        <v>254.5</v>
      </c>
      <c r="I46" s="926">
        <v>250.9</v>
      </c>
      <c r="J46" s="926">
        <v>249.3</v>
      </c>
      <c r="K46" s="926">
        <v>246.9</v>
      </c>
      <c r="L46" s="926">
        <v>251.1</v>
      </c>
      <c r="M46" s="926">
        <v>253</v>
      </c>
      <c r="N46" s="927">
        <v>254.3</v>
      </c>
    </row>
    <row r="47" spans="1:20" ht="13.5">
      <c r="A47" s="925">
        <v>2008</v>
      </c>
      <c r="B47" s="926">
        <v>260</v>
      </c>
      <c r="C47" s="926">
        <v>259.7</v>
      </c>
      <c r="D47" s="926">
        <v>256.5</v>
      </c>
      <c r="E47" s="926">
        <v>253.2</v>
      </c>
      <c r="F47" s="926">
        <v>257.89999999999998</v>
      </c>
      <c r="G47" s="926">
        <v>255.5</v>
      </c>
      <c r="H47" s="926">
        <v>249</v>
      </c>
      <c r="I47" s="926">
        <v>247.1</v>
      </c>
      <c r="J47" s="926">
        <v>246.8</v>
      </c>
      <c r="K47" s="926">
        <v>243.8</v>
      </c>
      <c r="L47" s="926">
        <v>247.6</v>
      </c>
      <c r="M47" s="926">
        <v>252.5</v>
      </c>
      <c r="N47" s="927">
        <v>252.2</v>
      </c>
    </row>
    <row r="48" spans="1:20" ht="13.5">
      <c r="A48" s="925">
        <v>2009</v>
      </c>
      <c r="B48" s="926">
        <v>254.8</v>
      </c>
      <c r="C48" s="926">
        <v>256.39999999999998</v>
      </c>
      <c r="D48" s="926">
        <v>258.2</v>
      </c>
      <c r="E48" s="926">
        <v>257.39999999999998</v>
      </c>
      <c r="F48" s="926">
        <v>257.39999999999998</v>
      </c>
      <c r="G48" s="926">
        <v>255.2</v>
      </c>
      <c r="H48" s="926">
        <v>253.6</v>
      </c>
      <c r="I48" s="926">
        <v>250.6</v>
      </c>
      <c r="J48" s="926">
        <v>251.8</v>
      </c>
      <c r="K48" s="926">
        <v>252.9</v>
      </c>
      <c r="L48" s="926">
        <v>255.6</v>
      </c>
      <c r="M48" s="926">
        <v>260.8</v>
      </c>
      <c r="N48" s="927">
        <v>255.4</v>
      </c>
    </row>
    <row r="49" spans="1:14" ht="13.5">
      <c r="A49" s="925">
        <v>2010</v>
      </c>
      <c r="B49" s="926">
        <v>261.8</v>
      </c>
      <c r="C49" s="926">
        <v>267.39999999999998</v>
      </c>
      <c r="D49" s="926">
        <v>265.7</v>
      </c>
      <c r="E49" s="926">
        <v>267.89999999999998</v>
      </c>
      <c r="F49" s="926">
        <v>268.8</v>
      </c>
      <c r="G49" s="926">
        <v>266.89999999999998</v>
      </c>
      <c r="H49" s="926">
        <v>264.39999999999998</v>
      </c>
      <c r="I49" s="926">
        <v>259.89999999999998</v>
      </c>
      <c r="J49" s="926">
        <v>258.10000000000002</v>
      </c>
      <c r="K49" s="926">
        <v>254.5</v>
      </c>
      <c r="L49" s="926">
        <v>258.10000000000002</v>
      </c>
      <c r="M49" s="926">
        <v>262.5</v>
      </c>
      <c r="N49" s="927">
        <v>262.8</v>
      </c>
    </row>
    <row r="50" spans="1:14" ht="13.5">
      <c r="A50" s="925">
        <v>2011</v>
      </c>
      <c r="B50" s="926">
        <v>262.7</v>
      </c>
      <c r="C50" s="926">
        <v>262.60000000000002</v>
      </c>
      <c r="D50" s="926">
        <v>262.2</v>
      </c>
      <c r="E50" s="926">
        <v>261.5</v>
      </c>
      <c r="F50" s="926">
        <v>261.2</v>
      </c>
      <c r="G50" s="926">
        <v>258</v>
      </c>
      <c r="H50" s="926">
        <v>256.2</v>
      </c>
      <c r="I50" s="926">
        <v>251.1</v>
      </c>
      <c r="J50" s="926">
        <v>250.5</v>
      </c>
      <c r="K50" s="926">
        <v>251.1</v>
      </c>
      <c r="L50" s="926">
        <v>253.3</v>
      </c>
      <c r="M50" s="926">
        <v>259.5</v>
      </c>
      <c r="N50" s="927">
        <v>257.2</v>
      </c>
    </row>
    <row r="51" spans="1:14" ht="13.5">
      <c r="A51" s="925">
        <v>2012</v>
      </c>
      <c r="B51" s="926">
        <v>263.39999999999998</v>
      </c>
      <c r="C51" s="926">
        <v>263.8</v>
      </c>
      <c r="D51" s="926">
        <v>264</v>
      </c>
      <c r="E51" s="926">
        <v>262.5</v>
      </c>
      <c r="F51" s="926">
        <v>265.3</v>
      </c>
      <c r="G51" s="926">
        <v>262.2</v>
      </c>
      <c r="H51" s="926">
        <v>260.3</v>
      </c>
      <c r="I51" s="926">
        <v>256</v>
      </c>
      <c r="J51" s="926">
        <v>256.2</v>
      </c>
      <c r="K51" s="926">
        <v>257.60000000000002</v>
      </c>
      <c r="L51" s="926">
        <v>260.7</v>
      </c>
      <c r="M51" s="926">
        <v>263.5</v>
      </c>
      <c r="N51" s="927">
        <v>261.3</v>
      </c>
    </row>
    <row r="52" spans="1:14" ht="13.5">
      <c r="A52" s="925">
        <v>2013</v>
      </c>
      <c r="B52" s="926">
        <v>263.7</v>
      </c>
      <c r="C52" s="926">
        <v>268.2</v>
      </c>
      <c r="D52" s="926">
        <v>266.3</v>
      </c>
      <c r="E52" s="926">
        <v>267.2</v>
      </c>
      <c r="F52" s="926">
        <v>267</v>
      </c>
      <c r="G52" s="926">
        <v>269.39999999999998</v>
      </c>
      <c r="H52" s="926">
        <v>265.3</v>
      </c>
      <c r="I52" s="926">
        <v>261.7</v>
      </c>
      <c r="J52" s="926">
        <v>261.2</v>
      </c>
      <c r="K52" s="926">
        <v>259.89999999999998</v>
      </c>
      <c r="L52" s="926">
        <v>263.3</v>
      </c>
      <c r="M52" s="926">
        <v>265.8</v>
      </c>
      <c r="N52" s="927">
        <v>264.8</v>
      </c>
    </row>
    <row r="53" spans="1:14" ht="13.5">
      <c r="A53" s="929">
        <v>2014</v>
      </c>
      <c r="B53" s="926">
        <v>267.7</v>
      </c>
      <c r="C53" s="926">
        <v>270.8</v>
      </c>
      <c r="D53" s="926">
        <v>267.3</v>
      </c>
      <c r="E53" s="926">
        <v>267.2</v>
      </c>
      <c r="F53" s="926">
        <v>267.7</v>
      </c>
      <c r="G53" s="926">
        <v>267.39999999999998</v>
      </c>
      <c r="H53" s="926">
        <v>264.89999999999998</v>
      </c>
      <c r="I53" s="926">
        <v>263.3</v>
      </c>
      <c r="J53" s="926">
        <v>260.39999999999998</v>
      </c>
      <c r="K53" s="926">
        <v>262</v>
      </c>
      <c r="L53" s="926">
        <v>263.3</v>
      </c>
      <c r="M53" s="926">
        <v>267.89999999999998</v>
      </c>
      <c r="N53" s="927">
        <v>265.7</v>
      </c>
    </row>
    <row r="54" spans="1:14" ht="13.5">
      <c r="A54" s="932">
        <v>2015</v>
      </c>
      <c r="B54" s="940">
        <v>270.89999999999998</v>
      </c>
      <c r="C54" s="940">
        <v>271.7</v>
      </c>
      <c r="D54" s="940">
        <v>270.89999999999998</v>
      </c>
      <c r="E54" s="940">
        <v>272.5</v>
      </c>
      <c r="F54" s="940">
        <v>274.8</v>
      </c>
      <c r="G54" s="940">
        <v>275.7</v>
      </c>
      <c r="H54" s="940">
        <v>272.39999999999998</v>
      </c>
      <c r="I54" s="940">
        <v>268.60000000000002</v>
      </c>
      <c r="J54" s="940">
        <v>266.3</v>
      </c>
      <c r="K54" s="940">
        <v>266.10000000000002</v>
      </c>
      <c r="L54" s="940">
        <v>268.7</v>
      </c>
      <c r="M54" s="940">
        <v>270.39999999999998</v>
      </c>
      <c r="N54" s="941">
        <v>270.5</v>
      </c>
    </row>
    <row r="55" spans="1:14" ht="13.5">
      <c r="A55" s="932">
        <v>2016</v>
      </c>
      <c r="B55" s="940">
        <v>271.7</v>
      </c>
      <c r="C55" s="940">
        <v>271.89999999999998</v>
      </c>
      <c r="D55" s="940">
        <v>270.2</v>
      </c>
      <c r="E55" s="940">
        <v>272.2</v>
      </c>
      <c r="F55" s="940">
        <v>275.5</v>
      </c>
      <c r="G55" s="940">
        <v>274.2</v>
      </c>
      <c r="H55" s="940">
        <v>270.5</v>
      </c>
      <c r="I55" s="940">
        <v>268.7</v>
      </c>
      <c r="J55" s="940">
        <v>268</v>
      </c>
      <c r="K55" s="940">
        <v>270</v>
      </c>
      <c r="L55" s="940">
        <v>273.2</v>
      </c>
      <c r="M55" s="940">
        <v>276.5</v>
      </c>
      <c r="N55" s="941">
        <v>271.8</v>
      </c>
    </row>
    <row r="56" spans="1:14" ht="13.5">
      <c r="A56" s="932">
        <v>2017</v>
      </c>
      <c r="B56" s="940">
        <v>276.69926282533487</v>
      </c>
      <c r="C56" s="940">
        <v>276.47892871209154</v>
      </c>
      <c r="D56" s="940">
        <v>278.22339935513622</v>
      </c>
      <c r="E56" s="940">
        <v>279.34229084700496</v>
      </c>
      <c r="F56" s="940">
        <v>281.69560720701139</v>
      </c>
      <c r="G56" s="940">
        <v>282.87137778735314</v>
      </c>
      <c r="H56" s="940">
        <v>277.47576558713354</v>
      </c>
      <c r="I56" s="940">
        <v>274.10388337620998</v>
      </c>
      <c r="J56" s="940">
        <v>273.58284883720944</v>
      </c>
      <c r="K56" s="940">
        <v>274.03936753791561</v>
      </c>
      <c r="L56" s="940">
        <v>275.29776603686923</v>
      </c>
      <c r="M56" s="940">
        <v>280.80114332380572</v>
      </c>
      <c r="N56" s="934">
        <v>277.62487398742144</v>
      </c>
    </row>
    <row r="57" spans="1:14" ht="13.5">
      <c r="A57" s="932">
        <v>2018</v>
      </c>
      <c r="B57" s="933">
        <v>279.54637865311327</v>
      </c>
      <c r="C57" s="933">
        <v>282.17688062735988</v>
      </c>
      <c r="D57" s="933">
        <v>283.66516998075673</v>
      </c>
      <c r="E57" s="933">
        <v>284.39577732607717</v>
      </c>
      <c r="F57" s="933">
        <v>286.91837000390598</v>
      </c>
      <c r="G57" s="933">
        <v>286.16812790097981</v>
      </c>
      <c r="H57" s="933">
        <v>281.7233466698047</v>
      </c>
      <c r="I57" s="933">
        <v>279.00896414342645</v>
      </c>
      <c r="J57" s="933">
        <v>276.36222177119254</v>
      </c>
      <c r="K57" s="933">
        <v>278.71065267650755</v>
      </c>
      <c r="L57" s="933">
        <v>284.00026838432649</v>
      </c>
      <c r="M57" s="933">
        <v>284.93782985955824</v>
      </c>
      <c r="N57" s="934">
        <v>282.28926615670917</v>
      </c>
    </row>
    <row r="58" spans="1:14" ht="13.5">
      <c r="A58" s="1105">
        <v>2019</v>
      </c>
      <c r="B58" s="1106">
        <v>287.03444832750858</v>
      </c>
      <c r="C58" s="1106">
        <v>289.1459538749898</v>
      </c>
      <c r="D58" s="1106">
        <v>288.5072199817875</v>
      </c>
      <c r="E58" s="1106">
        <v>290.10412746204969</v>
      </c>
      <c r="F58" s="1106">
        <v>292.71949231485786</v>
      </c>
      <c r="G58" s="1106">
        <v>289.1722528130237</v>
      </c>
      <c r="H58" s="1106">
        <v>284.60732456803191</v>
      </c>
      <c r="I58" s="1106">
        <v>281.83476394849748</v>
      </c>
      <c r="J58" s="1106">
        <v>281.74347936186393</v>
      </c>
      <c r="K58" s="1106">
        <v>280</v>
      </c>
      <c r="L58" s="1106">
        <v>283.39999999999998</v>
      </c>
      <c r="M58" s="1106">
        <v>281.7</v>
      </c>
      <c r="N58" s="1107">
        <v>280.2</v>
      </c>
    </row>
    <row r="59" spans="1:14" ht="14.25" thickBot="1">
      <c r="A59" s="935">
        <v>2020</v>
      </c>
      <c r="B59" s="936">
        <v>288.10000000000002</v>
      </c>
      <c r="C59" s="936">
        <v>289.7</v>
      </c>
      <c r="D59" s="936">
        <v>291.47000000000003</v>
      </c>
      <c r="E59" s="936">
        <v>290.86</v>
      </c>
      <c r="F59" s="936">
        <v>294.3</v>
      </c>
      <c r="G59" s="936">
        <v>295</v>
      </c>
      <c r="H59" s="936">
        <v>291.7</v>
      </c>
      <c r="I59" s="936"/>
      <c r="J59" s="936"/>
      <c r="K59" s="936"/>
      <c r="L59" s="936"/>
      <c r="M59" s="936"/>
      <c r="N59" s="937"/>
    </row>
    <row r="60" spans="1:14">
      <c r="I60" s="918"/>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502" zoomScale="75" workbookViewId="0">
      <selection activeCell="G237" sqref="G237"/>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02" t="s">
        <v>439</v>
      </c>
      <c r="B2" s="1502"/>
      <c r="C2" s="1502"/>
      <c r="D2" s="1502"/>
      <c r="E2" s="1502"/>
      <c r="F2" s="1502"/>
      <c r="G2" s="1502"/>
      <c r="H2" s="1502"/>
      <c r="I2" s="1502"/>
      <c r="J2" s="1502"/>
      <c r="K2" s="1502"/>
      <c r="L2" s="1502"/>
      <c r="M2" s="1502"/>
    </row>
    <row r="3" spans="1:29" ht="12.75" hidden="1" customHeight="1">
      <c r="A3" s="1502"/>
      <c r="B3" s="1502"/>
      <c r="C3" s="1502"/>
      <c r="D3" s="1502"/>
      <c r="E3" s="1502"/>
      <c r="F3" s="1502"/>
      <c r="G3" s="1502"/>
      <c r="H3" s="1502"/>
      <c r="I3" s="1502"/>
      <c r="J3" s="1502"/>
      <c r="K3" s="1502"/>
      <c r="L3" s="1502"/>
      <c r="M3" s="1502"/>
    </row>
    <row r="4" spans="1:29" ht="12.75" hidden="1" customHeight="1">
      <c r="A4" s="1502"/>
      <c r="B4" s="1502"/>
      <c r="C4" s="1502"/>
      <c r="D4" s="1502"/>
      <c r="E4" s="1502"/>
      <c r="F4" s="1502"/>
      <c r="G4" s="1502"/>
      <c r="H4" s="1502"/>
      <c r="I4" s="1502"/>
      <c r="J4" s="1502"/>
      <c r="K4" s="1502"/>
      <c r="L4" s="1502"/>
      <c r="M4" s="1502"/>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501" t="s">
        <v>217</v>
      </c>
      <c r="R7" s="1501"/>
      <c r="S7" s="1501"/>
      <c r="T7" s="1109"/>
      <c r="U7" s="139">
        <v>2003</v>
      </c>
      <c r="V7" s="1501" t="s">
        <v>218</v>
      </c>
      <c r="W7" s="1503"/>
      <c r="X7" s="1109"/>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501" t="s">
        <v>217</v>
      </c>
      <c r="Q16" s="1501"/>
      <c r="R16" s="1501"/>
      <c r="S16" s="1501"/>
      <c r="T16" s="140"/>
      <c r="U16" s="139">
        <v>2004</v>
      </c>
      <c r="V16" s="1501" t="s">
        <v>218</v>
      </c>
      <c r="W16" s="1501"/>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501" t="s">
        <v>217</v>
      </c>
      <c r="Q25" s="1501"/>
      <c r="R25" s="1501"/>
      <c r="S25" s="1501"/>
      <c r="T25" s="140"/>
      <c r="U25" s="139">
        <v>2005</v>
      </c>
      <c r="V25" s="1501" t="s">
        <v>218</v>
      </c>
      <c r="W25" s="1501"/>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501" t="s">
        <v>217</v>
      </c>
      <c r="Q34" s="1501"/>
      <c r="R34" s="1501"/>
      <c r="S34" s="1501"/>
      <c r="T34" s="140"/>
      <c r="U34" s="139">
        <v>2006</v>
      </c>
      <c r="V34" s="1501" t="s">
        <v>218</v>
      </c>
      <c r="W34" s="1501"/>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501" t="s">
        <v>217</v>
      </c>
      <c r="Q43" s="1501"/>
      <c r="R43" s="1501"/>
      <c r="S43" s="1501"/>
      <c r="T43" s="140"/>
      <c r="U43" s="139">
        <v>2007</v>
      </c>
      <c r="V43" s="1501" t="s">
        <v>218</v>
      </c>
      <c r="W43" s="1501"/>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501" t="s">
        <v>217</v>
      </c>
      <c r="Q52" s="1501"/>
      <c r="R52" s="1501"/>
      <c r="S52" s="1501"/>
      <c r="T52" s="140"/>
      <c r="U52" s="139">
        <v>2008</v>
      </c>
      <c r="V52" s="1501" t="s">
        <v>218</v>
      </c>
      <c r="W52" s="1501"/>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501" t="s">
        <v>217</v>
      </c>
      <c r="Q61" s="1501"/>
      <c r="R61" s="1501"/>
      <c r="S61" s="1501"/>
      <c r="T61" s="140"/>
      <c r="U61" s="139">
        <v>2009</v>
      </c>
      <c r="V61" s="1501" t="s">
        <v>218</v>
      </c>
      <c r="W61" s="1501"/>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501" t="s">
        <v>217</v>
      </c>
      <c r="Q70" s="1501"/>
      <c r="R70" s="1501"/>
      <c r="S70" s="1501"/>
      <c r="T70" s="140"/>
      <c r="U70" s="139">
        <v>2010</v>
      </c>
      <c r="V70" s="1501" t="s">
        <v>218</v>
      </c>
      <c r="W70" s="1501"/>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501" t="s">
        <v>217</v>
      </c>
      <c r="Q79" s="1501"/>
      <c r="R79" s="1501"/>
      <c r="S79" s="1501"/>
      <c r="T79" s="140"/>
      <c r="U79" s="139">
        <v>2011</v>
      </c>
      <c r="V79" s="1501" t="s">
        <v>218</v>
      </c>
      <c r="W79" s="1501"/>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501" t="s">
        <v>217</v>
      </c>
      <c r="Q88" s="1501"/>
      <c r="R88" s="1501"/>
      <c r="S88" s="1501"/>
      <c r="T88" s="140"/>
      <c r="U88" s="139">
        <v>2012</v>
      </c>
      <c r="V88" s="1501" t="s">
        <v>218</v>
      </c>
      <c r="W88" s="1501"/>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501" t="s">
        <v>217</v>
      </c>
      <c r="Q97" s="1501"/>
      <c r="R97" s="1501"/>
      <c r="S97" s="1501"/>
      <c r="T97" s="140"/>
      <c r="U97" s="139">
        <v>2013</v>
      </c>
      <c r="V97" s="1501" t="s">
        <v>218</v>
      </c>
      <c r="W97" s="1501"/>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501" t="s">
        <v>217</v>
      </c>
      <c r="Q106" s="1501"/>
      <c r="R106" s="1501"/>
      <c r="S106" s="1501"/>
      <c r="T106" s="140"/>
      <c r="U106" s="139">
        <v>2014</v>
      </c>
      <c r="V106" s="1501" t="s">
        <v>218</v>
      </c>
      <c r="W106" s="1501"/>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501" t="s">
        <v>217</v>
      </c>
      <c r="Q116" s="1501"/>
      <c r="R116" s="1501"/>
      <c r="S116" s="1501"/>
      <c r="T116" s="140"/>
      <c r="U116" s="139">
        <v>2015</v>
      </c>
      <c r="V116" s="1501" t="s">
        <v>218</v>
      </c>
      <c r="W116" s="1501"/>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501" t="s">
        <v>217</v>
      </c>
      <c r="Q126" s="1501"/>
      <c r="R126" s="1501"/>
      <c r="S126" s="1501"/>
      <c r="T126" s="140"/>
      <c r="U126" s="139">
        <v>2016</v>
      </c>
      <c r="V126" s="1501" t="s">
        <v>218</v>
      </c>
      <c r="W126" s="1501"/>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501" t="s">
        <v>217</v>
      </c>
      <c r="Q136" s="1501"/>
      <c r="R136" s="1501"/>
      <c r="S136" s="1501"/>
      <c r="T136" s="140"/>
      <c r="U136" s="139">
        <v>2017</v>
      </c>
      <c r="V136" s="1501" t="s">
        <v>218</v>
      </c>
      <c r="W136" s="1501"/>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c r="AD144" s="106"/>
    </row>
    <row r="145" spans="1:34" ht="15">
      <c r="AA145" s="160"/>
      <c r="AB145" s="142"/>
      <c r="AC145"/>
      <c r="AD145" s="948"/>
    </row>
    <row r="146" spans="1:34" ht="16.5" thickBot="1">
      <c r="A146" s="139">
        <v>2018</v>
      </c>
      <c r="B146" s="140"/>
      <c r="C146" s="140"/>
      <c r="D146" s="140"/>
      <c r="E146" s="140"/>
      <c r="F146" s="140"/>
      <c r="G146" s="140"/>
      <c r="H146" s="140"/>
      <c r="I146" s="140"/>
      <c r="J146" s="140"/>
      <c r="K146" s="140"/>
      <c r="L146" s="141" t="s">
        <v>216</v>
      </c>
      <c r="M146" s="140"/>
      <c r="N146" s="173"/>
      <c r="O146" s="139">
        <v>2018</v>
      </c>
      <c r="P146" s="1501" t="s">
        <v>217</v>
      </c>
      <c r="Q146" s="1501"/>
      <c r="R146" s="1501"/>
      <c r="S146" s="1501"/>
      <c r="T146" s="140"/>
      <c r="U146" s="139">
        <v>2018</v>
      </c>
      <c r="V146" s="1501" t="s">
        <v>218</v>
      </c>
      <c r="W146" s="1501"/>
      <c r="X146" s="140"/>
      <c r="Y146" s="225">
        <v>2018</v>
      </c>
      <c r="Z146" s="140"/>
      <c r="AA146" s="160"/>
      <c r="AB146" s="106"/>
      <c r="AC146"/>
      <c r="AD146" s="948"/>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501" t="s">
        <v>217</v>
      </c>
      <c r="Q156" s="1501"/>
      <c r="R156" s="1501"/>
      <c r="S156" s="1501"/>
      <c r="T156" s="140"/>
      <c r="U156" s="139">
        <v>2019</v>
      </c>
      <c r="V156" s="1501" t="s">
        <v>218</v>
      </c>
      <c r="W156" s="1501"/>
      <c r="X156" s="140"/>
      <c r="Y156" s="225">
        <v>2019</v>
      </c>
      <c r="Z156" s="140"/>
      <c r="AA156" s="106"/>
      <c r="AB156" s="106"/>
      <c r="AC15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6">
        <v>12171.089276441808</v>
      </c>
      <c r="AA158" s="106"/>
      <c r="AB158" s="106"/>
      <c r="AC158"/>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501" t="s">
        <v>217</v>
      </c>
      <c r="Q166" s="1501"/>
      <c r="R166" s="1501"/>
      <c r="S166" s="1501"/>
      <c r="T166" s="140"/>
      <c r="U166" s="139">
        <v>2020</v>
      </c>
      <c r="V166" s="1501" t="s">
        <v>218</v>
      </c>
      <c r="W166" s="1501"/>
      <c r="X166" s="140"/>
      <c r="Y166" s="225">
        <v>2020</v>
      </c>
      <c r="Z166" s="140"/>
      <c r="AA166" s="106"/>
      <c r="AB166"/>
      <c r="AC16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c r="AD167" s="106"/>
      <c r="AE167" s="106"/>
      <c r="AF167" s="106"/>
      <c r="AG167" s="106"/>
      <c r="AH167" s="106"/>
    </row>
    <row r="168" spans="1:34" ht="13.5" thickBot="1">
      <c r="A168" s="250" t="s">
        <v>239</v>
      </c>
      <c r="B168" s="1160">
        <v>12293.668</v>
      </c>
      <c r="C168" s="1160">
        <v>12396.350180400879</v>
      </c>
      <c r="D168" s="185">
        <v>12086.149992818097</v>
      </c>
      <c r="E168" s="185">
        <v>11603.106305993873</v>
      </c>
      <c r="F168" s="185">
        <v>11482.267355568953</v>
      </c>
      <c r="G168" s="185">
        <v>11953</v>
      </c>
      <c r="H168" s="185">
        <v>11835.808663529599</v>
      </c>
      <c r="I168" s="185"/>
      <c r="J168" s="205"/>
      <c r="K168" s="185"/>
      <c r="L168" s="185"/>
      <c r="M168" s="186"/>
      <c r="N168" s="173"/>
      <c r="O168" s="158" t="s">
        <v>239</v>
      </c>
      <c r="P168" s="215">
        <v>12264.243973304463</v>
      </c>
      <c r="Q168" s="185">
        <v>11765.417869178715</v>
      </c>
      <c r="R168" s="185"/>
      <c r="S168" s="186"/>
      <c r="T168" s="140"/>
      <c r="U168" s="158" t="s">
        <v>239</v>
      </c>
      <c r="V168" s="215">
        <v>12028.089251978899</v>
      </c>
      <c r="W168" s="186"/>
      <c r="X168" s="140"/>
      <c r="Y168" s="158" t="s">
        <v>239</v>
      </c>
      <c r="Z168" s="1096"/>
      <c r="AA168" s="106"/>
      <c r="AB168"/>
      <c r="AC168"/>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v>11785</v>
      </c>
      <c r="H169" s="189">
        <v>12082.539061795218</v>
      </c>
      <c r="I169" s="189"/>
      <c r="J169" s="236"/>
      <c r="K169" s="189"/>
      <c r="L169" s="189"/>
      <c r="M169" s="191"/>
      <c r="N169" s="173"/>
      <c r="O169" s="152" t="s">
        <v>244</v>
      </c>
      <c r="P169" s="258">
        <v>12230.426937043945</v>
      </c>
      <c r="Q169" s="208">
        <v>11414.214538334702</v>
      </c>
      <c r="R169" s="208"/>
      <c r="S169" s="164"/>
      <c r="T169" s="140"/>
      <c r="U169" s="152" t="s">
        <v>244</v>
      </c>
      <c r="V169" s="238">
        <v>11861.858993020014</v>
      </c>
      <c r="W169" s="164"/>
      <c r="X169" s="140"/>
      <c r="Y169" s="152" t="s">
        <v>244</v>
      </c>
      <c r="Z169" s="239"/>
      <c r="AA169" s="106"/>
      <c r="AB169"/>
      <c r="AC169"/>
      <c r="AD169" s="106"/>
      <c r="AE169" s="106"/>
      <c r="AF169" s="106"/>
      <c r="AG169" s="106"/>
      <c r="AH169" s="106"/>
    </row>
    <row r="170" spans="1:34">
      <c r="A170" s="195" t="s">
        <v>240</v>
      </c>
      <c r="B170" s="1161">
        <v>12953.451999999999</v>
      </c>
      <c r="C170" s="1161">
        <v>12955.442846668257</v>
      </c>
      <c r="D170" s="196">
        <v>12559.678894534463</v>
      </c>
      <c r="E170" s="196">
        <v>12200.715185932797</v>
      </c>
      <c r="F170" s="196">
        <v>12043.432584369706</v>
      </c>
      <c r="G170" s="196">
        <v>12461</v>
      </c>
      <c r="H170" s="196">
        <v>12377.61476700648</v>
      </c>
      <c r="I170" s="196"/>
      <c r="J170" s="196"/>
      <c r="K170" s="196"/>
      <c r="L170" s="196"/>
      <c r="M170" s="165"/>
      <c r="N170" s="173"/>
      <c r="O170" s="152" t="s">
        <v>240</v>
      </c>
      <c r="P170" s="241">
        <v>12830.305160673539</v>
      </c>
      <c r="Q170" s="196">
        <v>12325.165785997591</v>
      </c>
      <c r="R170" s="196"/>
      <c r="S170" s="165"/>
      <c r="T170" s="140"/>
      <c r="U170" s="152" t="s">
        <v>240</v>
      </c>
      <c r="V170" s="195">
        <v>12596.348507854193</v>
      </c>
      <c r="W170" s="165"/>
      <c r="X170" s="140"/>
      <c r="Y170" s="152" t="s">
        <v>240</v>
      </c>
      <c r="Z170" s="242"/>
      <c r="AA170" s="106"/>
      <c r="AB170"/>
      <c r="AC170"/>
      <c r="AD170" s="106"/>
      <c r="AE170" s="106"/>
      <c r="AF170" s="106"/>
      <c r="AG170" s="106"/>
      <c r="AH170" s="106"/>
    </row>
    <row r="171" spans="1:34">
      <c r="A171" s="195" t="s">
        <v>241</v>
      </c>
      <c r="B171" s="1161">
        <v>12820.403</v>
      </c>
      <c r="C171" s="1161">
        <v>12812.960174322563</v>
      </c>
      <c r="D171" s="196">
        <v>12404.011122590871</v>
      </c>
      <c r="E171" s="196">
        <v>12093.68836494103</v>
      </c>
      <c r="F171" s="196">
        <v>11923.112759720469</v>
      </c>
      <c r="G171" s="196">
        <v>12340</v>
      </c>
      <c r="H171" s="196">
        <v>12218.579332235504</v>
      </c>
      <c r="I171" s="196"/>
      <c r="J171" s="196"/>
      <c r="K171" s="196"/>
      <c r="L171" s="196"/>
      <c r="M171" s="165"/>
      <c r="N171" s="173"/>
      <c r="O171" s="152" t="s">
        <v>241</v>
      </c>
      <c r="P171" s="241">
        <v>12691.577868834069</v>
      </c>
      <c r="Q171" s="196">
        <v>12204.612768571405</v>
      </c>
      <c r="R171" s="196"/>
      <c r="S171" s="165"/>
      <c r="T171" s="140"/>
      <c r="U171" s="152" t="s">
        <v>241</v>
      </c>
      <c r="V171" s="195">
        <v>12449.770093026624</v>
      </c>
      <c r="W171" s="165"/>
      <c r="X171" s="140"/>
      <c r="Y171" s="152" t="s">
        <v>241</v>
      </c>
      <c r="Z171" s="242"/>
      <c r="AA171" s="106"/>
      <c r="AB171"/>
      <c r="AC171"/>
      <c r="AD171" s="106"/>
      <c r="AE171" s="106"/>
      <c r="AF171" s="106"/>
      <c r="AG171" s="106"/>
      <c r="AH171" s="106"/>
    </row>
    <row r="172" spans="1:34">
      <c r="A172" s="195" t="s">
        <v>242</v>
      </c>
      <c r="B172" s="1161"/>
      <c r="C172" s="1162"/>
      <c r="D172" s="196"/>
      <c r="E172" s="196"/>
      <c r="F172" s="196">
        <v>12115.686274509804</v>
      </c>
      <c r="G172" s="196">
        <v>13265</v>
      </c>
      <c r="H172" s="196">
        <v>14324.08</v>
      </c>
      <c r="I172" s="196"/>
      <c r="J172" s="196"/>
      <c r="K172" s="196"/>
      <c r="L172" s="196"/>
      <c r="M172" s="165"/>
      <c r="N172" s="173"/>
      <c r="O172" s="152" t="s">
        <v>242</v>
      </c>
      <c r="P172" s="241"/>
      <c r="Q172" s="196">
        <v>12742.919393939394</v>
      </c>
      <c r="R172" s="196"/>
      <c r="S172" s="165"/>
      <c r="T172" s="140"/>
      <c r="U172" s="152" t="s">
        <v>242</v>
      </c>
      <c r="V172" s="241">
        <v>12136</v>
      </c>
      <c r="W172" s="165"/>
      <c r="X172" s="140"/>
      <c r="Y172" s="152" t="s">
        <v>242</v>
      </c>
      <c r="Z172" s="242"/>
      <c r="AA172" s="106"/>
      <c r="AB172"/>
      <c r="AC172"/>
      <c r="AD172" s="106"/>
      <c r="AE172" s="106"/>
      <c r="AF172" s="106"/>
      <c r="AG172" s="106"/>
      <c r="AH172" s="106"/>
    </row>
    <row r="173" spans="1:34">
      <c r="A173" s="195" t="s">
        <v>98</v>
      </c>
      <c r="B173" s="1161">
        <v>10382.365</v>
      </c>
      <c r="C173" s="1161">
        <v>10554.510985315916</v>
      </c>
      <c r="D173" s="196">
        <v>10508.256746814872</v>
      </c>
      <c r="E173" s="196">
        <v>9974.3926900629413</v>
      </c>
      <c r="F173" s="196">
        <v>9676.7357563537662</v>
      </c>
      <c r="G173" s="196">
        <v>10168</v>
      </c>
      <c r="H173" s="196">
        <v>10231.011342407664</v>
      </c>
      <c r="I173" s="196"/>
      <c r="J173" s="196"/>
      <c r="K173" s="196"/>
      <c r="L173" s="196"/>
      <c r="M173" s="165"/>
      <c r="N173" s="173"/>
      <c r="O173" s="152" t="s">
        <v>98</v>
      </c>
      <c r="P173" s="241">
        <v>10475.959939025151</v>
      </c>
      <c r="Q173" s="196">
        <v>10005.315097811705</v>
      </c>
      <c r="R173" s="196"/>
      <c r="S173" s="165"/>
      <c r="T173" s="140"/>
      <c r="U173" s="152" t="s">
        <v>98</v>
      </c>
      <c r="V173" s="195">
        <v>10255.984573217051</v>
      </c>
      <c r="W173" s="165"/>
      <c r="X173" s="140"/>
      <c r="Y173" s="152" t="s">
        <v>98</v>
      </c>
      <c r="Z173" s="242"/>
      <c r="AA173" s="106"/>
      <c r="AB173"/>
      <c r="AC173" s="106"/>
      <c r="AD173" s="106"/>
      <c r="AE173" s="106"/>
      <c r="AF173" s="106"/>
      <c r="AG173" s="106"/>
      <c r="AH173" s="106"/>
    </row>
    <row r="174" spans="1:34" ht="13.5" thickBot="1">
      <c r="A174" s="198" t="s">
        <v>243</v>
      </c>
      <c r="B174" s="1163">
        <v>13188.183000000001</v>
      </c>
      <c r="C174" s="1163">
        <v>13234.41829236263</v>
      </c>
      <c r="D174" s="199">
        <v>12868.44290816252</v>
      </c>
      <c r="E174" s="199">
        <v>12394.03887979182</v>
      </c>
      <c r="F174" s="199">
        <v>12244.396919750789</v>
      </c>
      <c r="G174" s="199">
        <v>12579</v>
      </c>
      <c r="H174" s="199">
        <v>12568.820974865377</v>
      </c>
      <c r="I174" s="199"/>
      <c r="J174" s="199"/>
      <c r="K174" s="199"/>
      <c r="L174" s="199"/>
      <c r="M174" s="166"/>
      <c r="N174" s="173"/>
      <c r="O174" s="147" t="s">
        <v>243</v>
      </c>
      <c r="P174" s="243">
        <v>13107.808759409772</v>
      </c>
      <c r="Q174" s="199">
        <v>12496.585924531048</v>
      </c>
      <c r="R174" s="199"/>
      <c r="S174" s="166"/>
      <c r="T174" s="140"/>
      <c r="U174" s="147" t="s">
        <v>243</v>
      </c>
      <c r="V174" s="198">
        <v>12807.396698681192</v>
      </c>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11.534723401155603</v>
      </c>
      <c r="R338" s="321">
        <f t="shared" si="82"/>
        <v>0</v>
      </c>
      <c r="S338" s="321">
        <f t="shared" si="82"/>
        <v>0</v>
      </c>
      <c r="T338" s="260"/>
      <c r="U338" s="286" t="s">
        <v>239</v>
      </c>
      <c r="V338" s="320">
        <f t="shared" ref="V338:W344" si="83">(V168/1000)/1.02</f>
        <v>11.792244364685196</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0</v>
      </c>
      <c r="J339" s="321">
        <f t="shared" si="80"/>
        <v>0</v>
      </c>
      <c r="K339" s="321">
        <f t="shared" si="80"/>
        <v>0</v>
      </c>
      <c r="L339" s="321">
        <f t="shared" si="80"/>
        <v>0</v>
      </c>
      <c r="M339" s="322">
        <f t="shared" si="81"/>
        <v>0</v>
      </c>
      <c r="O339" s="327" t="s">
        <v>244</v>
      </c>
      <c r="P339" s="320">
        <f t="shared" si="82"/>
        <v>11.990614644160731</v>
      </c>
      <c r="Q339" s="321">
        <f t="shared" si="82"/>
        <v>11.190406410132059</v>
      </c>
      <c r="R339" s="321">
        <f t="shared" si="82"/>
        <v>0</v>
      </c>
      <c r="S339" s="321">
        <f t="shared" si="82"/>
        <v>0</v>
      </c>
      <c r="T339" s="260"/>
      <c r="U339" s="328" t="s">
        <v>244</v>
      </c>
      <c r="V339" s="320">
        <f t="shared" si="83"/>
        <v>11.629273522568642</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0</v>
      </c>
      <c r="J340" s="321">
        <f t="shared" si="80"/>
        <v>0</v>
      </c>
      <c r="K340" s="321">
        <f t="shared" si="80"/>
        <v>0</v>
      </c>
      <c r="L340" s="321">
        <f t="shared" si="80"/>
        <v>0</v>
      </c>
      <c r="M340" s="322">
        <f t="shared" si="81"/>
        <v>0</v>
      </c>
      <c r="O340" s="334" t="s">
        <v>240</v>
      </c>
      <c r="P340" s="320">
        <f t="shared" si="82"/>
        <v>12.578730549679941</v>
      </c>
      <c r="Q340" s="321">
        <f t="shared" si="82"/>
        <v>12.083495868625089</v>
      </c>
      <c r="R340" s="321">
        <f t="shared" si="82"/>
        <v>0</v>
      </c>
      <c r="S340" s="321">
        <f t="shared" si="82"/>
        <v>0</v>
      </c>
      <c r="T340" s="260"/>
      <c r="U340" s="335" t="s">
        <v>240</v>
      </c>
      <c r="V340" s="320">
        <f t="shared" si="83"/>
        <v>12.349361282209992</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0</v>
      </c>
      <c r="J341" s="321">
        <f t="shared" si="80"/>
        <v>0</v>
      </c>
      <c r="K341" s="321">
        <f t="shared" si="80"/>
        <v>0</v>
      </c>
      <c r="L341" s="321">
        <f t="shared" si="80"/>
        <v>0</v>
      </c>
      <c r="M341" s="322">
        <f t="shared" si="81"/>
        <v>0</v>
      </c>
      <c r="O341" s="334" t="s">
        <v>241</v>
      </c>
      <c r="P341" s="320">
        <f t="shared" si="82"/>
        <v>12.442723400817714</v>
      </c>
      <c r="Q341" s="321">
        <f t="shared" si="82"/>
        <v>11.965306635854319</v>
      </c>
      <c r="R341" s="321">
        <f t="shared" si="82"/>
        <v>0</v>
      </c>
      <c r="S341" s="321">
        <f t="shared" si="82"/>
        <v>0</v>
      </c>
      <c r="T341" s="260"/>
      <c r="U341" s="335" t="s">
        <v>241</v>
      </c>
      <c r="V341" s="320">
        <f t="shared" si="83"/>
        <v>12.20565695394767</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I172/1000/1.02</f>
        <v>0</v>
      </c>
      <c r="J342" s="321"/>
      <c r="K342" s="321">
        <f t="shared" si="80"/>
        <v>0</v>
      </c>
      <c r="L342" s="321">
        <f t="shared" si="80"/>
        <v>0</v>
      </c>
      <c r="M342" s="322">
        <f t="shared" si="81"/>
        <v>0</v>
      </c>
      <c r="O342" s="334" t="s">
        <v>242</v>
      </c>
      <c r="P342" s="320">
        <f t="shared" si="82"/>
        <v>0</v>
      </c>
      <c r="Q342" s="321">
        <f t="shared" si="82"/>
        <v>12.493058229352346</v>
      </c>
      <c r="R342" s="321">
        <f t="shared" si="82"/>
        <v>0</v>
      </c>
      <c r="S342" s="321">
        <f t="shared" si="82"/>
        <v>0</v>
      </c>
      <c r="T342" s="260"/>
      <c r="U342" s="335" t="s">
        <v>242</v>
      </c>
      <c r="V342" s="320">
        <f t="shared" si="83"/>
        <v>11.898039215686273</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I173/1000/1.02</f>
        <v>0</v>
      </c>
      <c r="J343" s="321">
        <f>J173/1000/1.02</f>
        <v>0</v>
      </c>
      <c r="K343" s="321">
        <f t="shared" si="80"/>
        <v>0</v>
      </c>
      <c r="L343" s="321">
        <f t="shared" si="80"/>
        <v>0</v>
      </c>
      <c r="M343" s="322">
        <f t="shared" si="81"/>
        <v>0</v>
      </c>
      <c r="O343" s="334" t="s">
        <v>98</v>
      </c>
      <c r="P343" s="320">
        <f t="shared" si="82"/>
        <v>10.270548959828581</v>
      </c>
      <c r="Q343" s="321">
        <f t="shared" si="82"/>
        <v>9.8091324488350047</v>
      </c>
      <c r="R343" s="321">
        <f t="shared" si="82"/>
        <v>0</v>
      </c>
      <c r="S343" s="321">
        <f t="shared" si="82"/>
        <v>0</v>
      </c>
      <c r="T343" s="260"/>
      <c r="U343" s="335" t="s">
        <v>98</v>
      </c>
      <c r="V343" s="320">
        <f t="shared" si="83"/>
        <v>10.054886836487304</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I174/1000/1.02</f>
        <v>0</v>
      </c>
      <c r="J344" s="321">
        <f>J174/1000/1.02</f>
        <v>0</v>
      </c>
      <c r="K344" s="321">
        <f t="shared" si="80"/>
        <v>0</v>
      </c>
      <c r="L344" s="321">
        <f t="shared" si="80"/>
        <v>0</v>
      </c>
      <c r="M344" s="322">
        <f t="shared" si="81"/>
        <v>0</v>
      </c>
      <c r="O344" s="341" t="s">
        <v>243</v>
      </c>
      <c r="P344" s="320">
        <f t="shared" si="82"/>
        <v>12.85079290138213</v>
      </c>
      <c r="Q344" s="321">
        <f t="shared" si="82"/>
        <v>12.251554827971614</v>
      </c>
      <c r="R344" s="321">
        <f t="shared" si="82"/>
        <v>0</v>
      </c>
      <c r="S344" s="321">
        <f t="shared" si="82"/>
        <v>0</v>
      </c>
      <c r="T344" s="260"/>
      <c r="U344" s="342" t="s">
        <v>243</v>
      </c>
      <c r="V344" s="320">
        <f t="shared" si="83"/>
        <v>12.556271273216854</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Q318*0.518</f>
        <v>6.8635923848100955</v>
      </c>
      <c r="R482" s="366">
        <f>R318*0.518</f>
        <v>6.7250527077031075</v>
      </c>
      <c r="S482" s="366">
        <f>S318*0.518</f>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244</v>
      </c>
      <c r="P483" s="372">
        <f>P319*0.539</f>
        <v>7.1233843648775066</v>
      </c>
      <c r="Q483" s="372">
        <f>Q319*0.539</f>
        <v>7.2109807006816258</v>
      </c>
      <c r="R483" s="372">
        <f>R319*0.539</f>
        <v>7.074471543224357</v>
      </c>
      <c r="S483" s="372">
        <f>S319*0.539</f>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240</v>
      </c>
      <c r="P484" s="369">
        <f>P320*0.533</f>
        <v>7.4638140987456225</v>
      </c>
      <c r="Q484" s="369">
        <f t="shared" ref="Q484:S485" si="158">Q320*0.533</f>
        <v>7.4119634653662834</v>
      </c>
      <c r="R484" s="369">
        <f t="shared" si="158"/>
        <v>7.4004940677809676</v>
      </c>
      <c r="S484" s="369">
        <f t="shared" si="158"/>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241</v>
      </c>
      <c r="P485" s="369">
        <f>P321*0.533</f>
        <v>7.3929595195970617</v>
      </c>
      <c r="Q485" s="369">
        <f t="shared" si="158"/>
        <v>7.3649664475373742</v>
      </c>
      <c r="R485" s="369">
        <f t="shared" si="158"/>
        <v>7.3536500742343254</v>
      </c>
      <c r="S485" s="369">
        <f t="shared" si="158"/>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242</v>
      </c>
      <c r="P486" s="369">
        <f>P322*0.521</f>
        <v>5.9605311470588243</v>
      </c>
      <c r="Q486" s="369">
        <f>Q322*0.521</f>
        <v>7.1058423823529413</v>
      </c>
      <c r="R486" s="369">
        <f>R322*0.521</f>
        <v>5.2947295671682628</v>
      </c>
      <c r="S486" s="369">
        <f>S322*0.521</f>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98</v>
      </c>
      <c r="P487" s="369">
        <f>P323*0.487</f>
        <v>5.6597914805114611</v>
      </c>
      <c r="Q487" s="369">
        <f>Q323*0.487</f>
        <v>5.7303638639409451</v>
      </c>
      <c r="R487" s="369">
        <f>R323*0.487</f>
        <v>5.5171067540495864</v>
      </c>
      <c r="S487" s="369">
        <f>S323*0.487</f>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243</v>
      </c>
      <c r="P488" s="377">
        <f>P324*0.518</f>
        <v>6.8571488028799035</v>
      </c>
      <c r="Q488" s="377">
        <f>Q324*0.518</f>
        <v>6.8905082274033882</v>
      </c>
      <c r="R488" s="377">
        <f>R324*0.518</f>
        <v>6.815721069188247</v>
      </c>
      <c r="S488" s="377">
        <f>S324*0.518</f>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239</v>
      </c>
      <c r="P492" s="366">
        <f>P328*0.518</f>
        <v>6.3982648978943049</v>
      </c>
      <c r="Q492" s="366">
        <f>Q328*0.518</f>
        <v>6.2266890701763487</v>
      </c>
      <c r="R492" s="366">
        <f>R328*0.518</f>
        <v>5.8790049670245876</v>
      </c>
      <c r="S492" s="366">
        <f>S328*0.518</f>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244</v>
      </c>
      <c r="P493" s="372">
        <f>P329*0.539</f>
        <v>6.6502601970435338</v>
      </c>
      <c r="Q493" s="372">
        <f>Q329*0.539</f>
        <v>6.4672896157596007</v>
      </c>
      <c r="R493" s="372">
        <f>R329*0.539</f>
        <v>6.1082008265880576</v>
      </c>
      <c r="S493" s="372">
        <f>S329*0.539</f>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240</v>
      </c>
      <c r="P494" s="369">
        <f>P330*0.533</f>
        <v>6.9841151387994387</v>
      </c>
      <c r="Q494" s="369">
        <f t="shared" ref="Q494:S495" si="165">Q330*0.533</f>
        <v>6.6022963610264425</v>
      </c>
      <c r="R494" s="369">
        <f t="shared" si="165"/>
        <v>6.272281473509965</v>
      </c>
      <c r="S494" s="369">
        <f t="shared" si="165"/>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241</v>
      </c>
      <c r="P495" s="369">
        <f>P331*0.533</f>
        <v>6.8914794899571934</v>
      </c>
      <c r="Q495" s="369">
        <f t="shared" si="165"/>
        <v>6.4459247924675855</v>
      </c>
      <c r="R495" s="369">
        <f t="shared" si="165"/>
        <v>6.1103438349868204</v>
      </c>
      <c r="S495" s="369">
        <f t="shared" si="165"/>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242</v>
      </c>
      <c r="P496" s="369">
        <f>P332*0.521</f>
        <v>6.6729504441437486</v>
      </c>
      <c r="Q496" s="369">
        <f>Q332*0.521</f>
        <v>6.1678068966519417</v>
      </c>
      <c r="R496" s="369">
        <f>R332*0.521</f>
        <v>5.7462484183946954</v>
      </c>
      <c r="S496" s="369">
        <f>S332*0.521</f>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98</v>
      </c>
      <c r="P497" s="369">
        <f>P333*0.487</f>
        <v>5.0968040991455084</v>
      </c>
      <c r="Q497" s="369">
        <f>Q333*0.487</f>
        <v>5.1570898249999777</v>
      </c>
      <c r="R497" s="369">
        <f>R333*0.487</f>
        <v>4.8002426973340508</v>
      </c>
      <c r="S497" s="369">
        <f>S333*0.487</f>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243</v>
      </c>
      <c r="P498" s="377">
        <f>P334*0.518</f>
        <v>6.6780545955207726</v>
      </c>
      <c r="Q498" s="377">
        <f>Q334*0.518</f>
        <v>6.7012823042807854</v>
      </c>
      <c r="R498" s="377">
        <f>R334*0.518</f>
        <v>6.4260466054828047</v>
      </c>
      <c r="S498" s="377">
        <f>S334*0.518</f>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6.0107342036356197</v>
      </c>
      <c r="I502" s="412">
        <f t="shared" si="169"/>
        <v>0</v>
      </c>
      <c r="J502" s="412">
        <f t="shared" si="169"/>
        <v>0</v>
      </c>
      <c r="K502" s="412">
        <f t="shared" si="169"/>
        <v>0</v>
      </c>
      <c r="L502" s="412">
        <f t="shared" si="169"/>
        <v>0</v>
      </c>
      <c r="M502" s="414">
        <f t="shared" si="169"/>
        <v>0</v>
      </c>
      <c r="N502" s="351"/>
      <c r="O502" s="393" t="s">
        <v>239</v>
      </c>
      <c r="P502" s="366">
        <f>P338*0.518</f>
        <v>6.2283121354624624</v>
      </c>
      <c r="Q502" s="366">
        <f>Q338*0.518</f>
        <v>5.9749867217986026</v>
      </c>
      <c r="R502" s="366">
        <f>R338*0.518</f>
        <v>0</v>
      </c>
      <c r="S502" s="366">
        <f>S338*0.518</f>
        <v>0</v>
      </c>
      <c r="T502" s="351"/>
      <c r="U502" s="393" t="s">
        <v>239</v>
      </c>
      <c r="V502" s="366">
        <f>V338*0.518</f>
        <v>6.1083825809069321</v>
      </c>
      <c r="W502" s="366">
        <f>W338*0.518</f>
        <v>0</v>
      </c>
      <c r="X502" s="351"/>
      <c r="Y502" s="393" t="s">
        <v>239</v>
      </c>
      <c r="Z502" s="366">
        <f>Z338*0.518</f>
        <v>0</v>
      </c>
    </row>
    <row r="503" spans="1:30">
      <c r="A503" s="405" t="s">
        <v>244</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6.3847927003015919</v>
      </c>
      <c r="I503" s="416">
        <f t="shared" si="170"/>
        <v>0</v>
      </c>
      <c r="J503" s="416">
        <f t="shared" si="170"/>
        <v>0</v>
      </c>
      <c r="K503" s="416">
        <f t="shared" si="170"/>
        <v>0</v>
      </c>
      <c r="L503" s="416">
        <f t="shared" si="170"/>
        <v>0</v>
      </c>
      <c r="M503" s="416">
        <f t="shared" si="170"/>
        <v>0</v>
      </c>
      <c r="N503" s="351"/>
      <c r="O503" s="397" t="s">
        <v>244</v>
      </c>
      <c r="P503" s="372">
        <f>P339*0.539</f>
        <v>6.4629412932026344</v>
      </c>
      <c r="Q503" s="372">
        <f>Q339*0.539</f>
        <v>6.0316290550611802</v>
      </c>
      <c r="R503" s="372">
        <f>R339*0.539</f>
        <v>0</v>
      </c>
      <c r="S503" s="372">
        <f>S339*0.539</f>
        <v>0</v>
      </c>
      <c r="T503" s="351"/>
      <c r="U503" s="397" t="s">
        <v>244</v>
      </c>
      <c r="V503" s="372">
        <f>V339*0.539</f>
        <v>6.2681784286644984</v>
      </c>
      <c r="W503" s="372">
        <f>W339*0.539</f>
        <v>0</v>
      </c>
      <c r="X503" s="351"/>
      <c r="Y503" s="394" t="s">
        <v>244</v>
      </c>
      <c r="Z503" s="372">
        <f>Z339*0.539</f>
        <v>0</v>
      </c>
    </row>
    <row r="504" spans="1:30">
      <c r="A504" s="408" t="s">
        <v>240</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6.4679104615827985</v>
      </c>
      <c r="I504" s="407">
        <f t="shared" si="171"/>
        <v>0</v>
      </c>
      <c r="J504" s="407">
        <f t="shared" si="171"/>
        <v>0</v>
      </c>
      <c r="K504" s="407">
        <f t="shared" si="171"/>
        <v>0</v>
      </c>
      <c r="L504" s="407">
        <f t="shared" si="171"/>
        <v>0</v>
      </c>
      <c r="M504" s="407">
        <f t="shared" si="171"/>
        <v>0</v>
      </c>
      <c r="N504" s="351"/>
      <c r="O504" s="368" t="s">
        <v>240</v>
      </c>
      <c r="P504" s="369">
        <f>P340*0.533</f>
        <v>6.7044633829794087</v>
      </c>
      <c r="Q504" s="369">
        <f t="shared" ref="Q504:S505" si="172">Q340*0.533</f>
        <v>6.4405032979771732</v>
      </c>
      <c r="R504" s="369">
        <f t="shared" si="172"/>
        <v>0</v>
      </c>
      <c r="S504" s="369">
        <f t="shared" si="172"/>
        <v>0</v>
      </c>
      <c r="T504" s="351"/>
      <c r="U504" s="368" t="s">
        <v>240</v>
      </c>
      <c r="V504" s="369">
        <f>V340*0.533</f>
        <v>6.5822095634179263</v>
      </c>
      <c r="W504" s="369">
        <f>W340*0.533</f>
        <v>0</v>
      </c>
      <c r="X504" s="351"/>
      <c r="Y504" s="368" t="s">
        <v>240</v>
      </c>
      <c r="Z504" s="369">
        <f>Z340*0.533</f>
        <v>0</v>
      </c>
    </row>
    <row r="505" spans="1:30">
      <c r="A505" s="408" t="s">
        <v>241</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6.384806651060317</v>
      </c>
      <c r="I505" s="407">
        <f t="shared" si="171"/>
        <v>0</v>
      </c>
      <c r="J505" s="407">
        <f t="shared" si="171"/>
        <v>0</v>
      </c>
      <c r="K505" s="407">
        <f t="shared" si="171"/>
        <v>0</v>
      </c>
      <c r="L505" s="407">
        <f t="shared" si="171"/>
        <v>0</v>
      </c>
      <c r="M505" s="407">
        <f t="shared" si="171"/>
        <v>0</v>
      </c>
      <c r="N505" s="351"/>
      <c r="O505" s="368" t="s">
        <v>241</v>
      </c>
      <c r="P505" s="369">
        <f>P341*0.533</f>
        <v>6.6319715726358419</v>
      </c>
      <c r="Q505" s="369">
        <f t="shared" si="172"/>
        <v>6.3775084369103521</v>
      </c>
      <c r="R505" s="369">
        <f t="shared" si="172"/>
        <v>0</v>
      </c>
      <c r="S505" s="369">
        <f t="shared" si="172"/>
        <v>0</v>
      </c>
      <c r="T505" s="351"/>
      <c r="U505" s="368" t="s">
        <v>241</v>
      </c>
      <c r="V505" s="369">
        <f>V341*0.533</f>
        <v>6.5056151564541089</v>
      </c>
      <c r="W505" s="369">
        <f>W341*0.533</f>
        <v>0</v>
      </c>
      <c r="X505" s="351"/>
      <c r="Y505" s="368" t="s">
        <v>241</v>
      </c>
      <c r="Z505" s="369">
        <f>Z341*0.533</f>
        <v>0</v>
      </c>
    </row>
    <row r="506" spans="1:30">
      <c r="A506" s="408" t="s">
        <v>242</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7.31651537254902</v>
      </c>
      <c r="I506" s="407">
        <f t="shared" si="173"/>
        <v>0</v>
      </c>
      <c r="J506" s="407">
        <f t="shared" si="173"/>
        <v>0</v>
      </c>
      <c r="K506" s="407">
        <f t="shared" si="173"/>
        <v>0</v>
      </c>
      <c r="L506" s="407">
        <f t="shared" si="173"/>
        <v>0</v>
      </c>
      <c r="M506" s="407">
        <f t="shared" si="173"/>
        <v>0</v>
      </c>
      <c r="N506" s="351"/>
      <c r="O506" s="368" t="s">
        <v>242</v>
      </c>
      <c r="P506" s="369">
        <f>P342*0.521</f>
        <v>0</v>
      </c>
      <c r="Q506" s="369">
        <f>Q342*0.521</f>
        <v>6.5088833374925725</v>
      </c>
      <c r="R506" s="369">
        <f>R342*0.521</f>
        <v>0</v>
      </c>
      <c r="S506" s="369">
        <f>S342*0.521</f>
        <v>0</v>
      </c>
      <c r="T506" s="351"/>
      <c r="U506" s="368" t="s">
        <v>242</v>
      </c>
      <c r="V506" s="369">
        <f>V342*0.521</f>
        <v>6.1988784313725489</v>
      </c>
      <c r="W506" s="369">
        <f>W342*0.521</f>
        <v>0</v>
      </c>
      <c r="X506" s="351"/>
      <c r="Y506" s="368" t="s">
        <v>242</v>
      </c>
      <c r="Z506" s="369">
        <f>Z342*0.521</f>
        <v>0</v>
      </c>
    </row>
    <row r="507" spans="1:30">
      <c r="A507" s="408" t="s">
        <v>98</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4.8848063958358159</v>
      </c>
      <c r="I507" s="407">
        <f t="shared" si="174"/>
        <v>0</v>
      </c>
      <c r="J507" s="407">
        <f t="shared" si="174"/>
        <v>0</v>
      </c>
      <c r="K507" s="407">
        <f t="shared" si="174"/>
        <v>0</v>
      </c>
      <c r="L507" s="407">
        <f t="shared" si="174"/>
        <v>0</v>
      </c>
      <c r="M507" s="407">
        <f t="shared" si="174"/>
        <v>0</v>
      </c>
      <c r="N507" s="351"/>
      <c r="O507" s="368" t="s">
        <v>98</v>
      </c>
      <c r="P507" s="369">
        <f>P343*0.487</f>
        <v>5.0017573434365188</v>
      </c>
      <c r="Q507" s="369">
        <f>Q343*0.487</f>
        <v>4.7770475025826471</v>
      </c>
      <c r="R507" s="369">
        <f>R343*0.487</f>
        <v>0</v>
      </c>
      <c r="S507" s="369">
        <f>S343*0.487</f>
        <v>0</v>
      </c>
      <c r="T507" s="351"/>
      <c r="U507" s="368" t="s">
        <v>98</v>
      </c>
      <c r="V507" s="369">
        <f>V343*0.487</f>
        <v>4.8967298893693174</v>
      </c>
      <c r="W507" s="369">
        <f>W343*0.487</f>
        <v>0</v>
      </c>
      <c r="X507" s="351"/>
      <c r="Y507" s="368" t="s">
        <v>98</v>
      </c>
      <c r="Z507" s="369">
        <f>Z343*0.487</f>
        <v>0</v>
      </c>
    </row>
    <row r="508" spans="1:30" ht="13.5" thickBot="1">
      <c r="A508" s="409" t="s">
        <v>243</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6.3829894754708487</v>
      </c>
      <c r="I508" s="419">
        <f t="shared" si="175"/>
        <v>0</v>
      </c>
      <c r="J508" s="419">
        <f t="shared" si="175"/>
        <v>0</v>
      </c>
      <c r="K508" s="419">
        <f t="shared" si="175"/>
        <v>0</v>
      </c>
      <c r="L508" s="419">
        <f t="shared" si="175"/>
        <v>0</v>
      </c>
      <c r="M508" s="419">
        <f t="shared" si="175"/>
        <v>0</v>
      </c>
      <c r="N508" s="351"/>
      <c r="O508" s="376" t="s">
        <v>243</v>
      </c>
      <c r="P508" s="377">
        <f>P344*0.518</f>
        <v>6.6567107229159435</v>
      </c>
      <c r="Q508" s="377">
        <f>Q344*0.518</f>
        <v>6.3463054008892961</v>
      </c>
      <c r="R508" s="377">
        <f>R344*0.518</f>
        <v>0</v>
      </c>
      <c r="S508" s="377">
        <f>S344*0.518</f>
        <v>0</v>
      </c>
      <c r="T508" s="351"/>
      <c r="U508" s="376" t="s">
        <v>243</v>
      </c>
      <c r="V508" s="377">
        <f>V344*0.518</f>
        <v>6.5041485195263311</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I30" sqref="I30"/>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15" t="s">
        <v>88</v>
      </c>
      <c r="B1" s="1315"/>
      <c r="C1" s="1315"/>
      <c r="D1" s="1315"/>
      <c r="E1" s="1315"/>
      <c r="F1" s="1315"/>
      <c r="G1" s="1315"/>
      <c r="H1" s="1315"/>
      <c r="I1" s="1315"/>
      <c r="J1" s="1315"/>
      <c r="K1" s="1315"/>
      <c r="L1" s="135"/>
    </row>
    <row r="2" spans="1:12" s="106" customFormat="1" ht="27" thickBot="1">
      <c r="A2" s="1033"/>
      <c r="B2" s="1034"/>
      <c r="C2" s="1035"/>
      <c r="D2" s="1035"/>
      <c r="E2" s="1036" t="s">
        <v>8</v>
      </c>
      <c r="F2" s="1035"/>
      <c r="G2" s="1035"/>
      <c r="H2" s="1035"/>
      <c r="I2" s="1035"/>
      <c r="J2" s="1035"/>
      <c r="K2" s="1037"/>
      <c r="L2" s="5"/>
    </row>
    <row r="3" spans="1:12" s="106" customFormat="1" ht="39" customHeight="1" thickBot="1">
      <c r="A3" s="764"/>
      <c r="B3" s="1321" t="s">
        <v>99</v>
      </c>
      <c r="C3" s="1322"/>
      <c r="D3" s="1322"/>
      <c r="E3" s="1322"/>
      <c r="F3" s="1323"/>
      <c r="G3" s="1317" t="s">
        <v>71</v>
      </c>
      <c r="H3" s="1318"/>
      <c r="I3" s="1324" t="s">
        <v>313</v>
      </c>
      <c r="J3" s="1319" t="s">
        <v>72</v>
      </c>
      <c r="K3" s="1320"/>
      <c r="L3" s="5"/>
    </row>
    <row r="4" spans="1:12" s="106" customFormat="1" ht="31.5">
      <c r="A4" s="765" t="s">
        <v>73</v>
      </c>
      <c r="B4" s="1030" t="s">
        <v>74</v>
      </c>
      <c r="C4" s="131" t="s">
        <v>75</v>
      </c>
      <c r="D4" s="131" t="s">
        <v>76</v>
      </c>
      <c r="E4" s="629" t="s">
        <v>69</v>
      </c>
      <c r="F4" s="630" t="s">
        <v>77</v>
      </c>
      <c r="G4" s="1029" t="s">
        <v>78</v>
      </c>
      <c r="H4" s="632" t="s">
        <v>91</v>
      </c>
      <c r="I4" s="1325"/>
      <c r="J4" s="107" t="s">
        <v>70</v>
      </c>
      <c r="K4" s="631" t="s">
        <v>81</v>
      </c>
      <c r="L4" s="5"/>
    </row>
    <row r="5" spans="1:12" s="106" customFormat="1" ht="21" customHeight="1" thickBot="1">
      <c r="A5" s="766"/>
      <c r="B5" s="1121" t="s">
        <v>469</v>
      </c>
      <c r="C5" s="1122" t="s">
        <v>469</v>
      </c>
      <c r="D5" s="1122" t="s">
        <v>469</v>
      </c>
      <c r="E5" s="982" t="s">
        <v>126</v>
      </c>
      <c r="F5" s="983" t="s">
        <v>79</v>
      </c>
      <c r="G5" s="1123" t="s">
        <v>469</v>
      </c>
      <c r="H5" s="763" t="s">
        <v>90</v>
      </c>
      <c r="I5" s="847"/>
      <c r="J5" s="1122" t="s">
        <v>469</v>
      </c>
      <c r="K5" s="969" t="s">
        <v>80</v>
      </c>
      <c r="L5" s="5"/>
    </row>
    <row r="6" spans="1:12" s="106" customFormat="1" ht="28.5" customHeight="1" thickBot="1">
      <c r="A6" s="64" t="s">
        <v>22</v>
      </c>
      <c r="B6" s="746">
        <v>6.319303579327844</v>
      </c>
      <c r="C6" s="747">
        <v>12199.427759320162</v>
      </c>
      <c r="D6" s="747">
        <v>12443.416314506565</v>
      </c>
      <c r="E6" s="976">
        <v>2.3857273280657965</v>
      </c>
      <c r="F6" s="984">
        <v>5.6586294630167764</v>
      </c>
      <c r="G6" s="748">
        <v>319.60838548185228</v>
      </c>
      <c r="H6" s="976">
        <v>5.7681001706905649E-3</v>
      </c>
      <c r="I6" s="748">
        <v>-8.8766394221630858</v>
      </c>
      <c r="J6" s="749">
        <v>100</v>
      </c>
      <c r="K6" s="970" t="s">
        <v>23</v>
      </c>
    </row>
    <row r="7" spans="1:12" s="106" customFormat="1" ht="25.5" customHeight="1">
      <c r="A7" s="835" t="s">
        <v>103</v>
      </c>
      <c r="B7" s="910">
        <v>6.7685733643733341</v>
      </c>
      <c r="C7" s="911">
        <v>12557.650026666666</v>
      </c>
      <c r="D7" s="911">
        <v>12808.8030272</v>
      </c>
      <c r="E7" s="985">
        <v>0.89495304967019429</v>
      </c>
      <c r="F7" s="986">
        <v>16.465701614448324</v>
      </c>
      <c r="G7" s="750">
        <v>260.41249999999997</v>
      </c>
      <c r="H7" s="977">
        <v>-5.4246574228659608</v>
      </c>
      <c r="I7" s="751">
        <v>-64.179104477611943</v>
      </c>
      <c r="J7" s="751">
        <v>0.1668752607425949</v>
      </c>
      <c r="K7" s="971">
        <v>-0.25763212061709589</v>
      </c>
    </row>
    <row r="8" spans="1:12" s="106" customFormat="1" ht="24" customHeight="1">
      <c r="A8" s="836" t="s">
        <v>104</v>
      </c>
      <c r="B8" s="912">
        <v>6.8966115688937233</v>
      </c>
      <c r="C8" s="752">
        <v>12939.233712746198</v>
      </c>
      <c r="D8" s="752">
        <v>13198.018387001122</v>
      </c>
      <c r="E8" s="987">
        <v>1.8780814229797469</v>
      </c>
      <c r="F8" s="753">
        <v>6.9101177246236576</v>
      </c>
      <c r="G8" s="754">
        <v>350.08776082763455</v>
      </c>
      <c r="H8" s="978">
        <v>-1.0611856660616015</v>
      </c>
      <c r="I8" s="755">
        <v>0.35192679922576103</v>
      </c>
      <c r="J8" s="755">
        <v>39.653733833959116</v>
      </c>
      <c r="K8" s="972">
        <v>3.6466375911662325</v>
      </c>
    </row>
    <row r="9" spans="1:12" s="106" customFormat="1" ht="24" customHeight="1">
      <c r="A9" s="836" t="s">
        <v>105</v>
      </c>
      <c r="B9" s="912">
        <v>6.91811342066464</v>
      </c>
      <c r="C9" s="752">
        <v>12979.574898057486</v>
      </c>
      <c r="D9" s="752">
        <v>13239.166396018636</v>
      </c>
      <c r="E9" s="987">
        <v>2.3477660186679761</v>
      </c>
      <c r="F9" s="753">
        <v>9.674510390494671</v>
      </c>
      <c r="G9" s="756">
        <v>388.99771863117871</v>
      </c>
      <c r="H9" s="979">
        <v>-0.47941384538267229</v>
      </c>
      <c r="I9" s="757">
        <v>0.8951406649616368</v>
      </c>
      <c r="J9" s="757">
        <v>10.972048393825615</v>
      </c>
      <c r="K9" s="973">
        <v>1.0626522080561163</v>
      </c>
    </row>
    <row r="10" spans="1:12" s="106" customFormat="1" ht="24" customHeight="1">
      <c r="A10" s="836" t="s">
        <v>106</v>
      </c>
      <c r="B10" s="1031" t="s">
        <v>100</v>
      </c>
      <c r="C10" s="823" t="s">
        <v>100</v>
      </c>
      <c r="D10" s="823" t="s">
        <v>100</v>
      </c>
      <c r="E10" s="980" t="s">
        <v>100</v>
      </c>
      <c r="F10" s="1032" t="s">
        <v>100</v>
      </c>
      <c r="G10" s="909" t="s">
        <v>100</v>
      </c>
      <c r="H10" s="980" t="s">
        <v>100</v>
      </c>
      <c r="I10" s="758" t="s">
        <v>100</v>
      </c>
      <c r="J10" s="816" t="s">
        <v>100</v>
      </c>
      <c r="K10" s="974" t="s">
        <v>100</v>
      </c>
    </row>
    <row r="11" spans="1:12" s="106" customFormat="1" ht="24" customHeight="1">
      <c r="A11" s="836" t="s">
        <v>98</v>
      </c>
      <c r="B11" s="912">
        <v>4.9513101468761622</v>
      </c>
      <c r="C11" s="752">
        <v>10166.961287220047</v>
      </c>
      <c r="D11" s="752">
        <v>10370.300512964448</v>
      </c>
      <c r="E11" s="987">
        <v>2.6682685218905942</v>
      </c>
      <c r="F11" s="753">
        <v>1.7407251419444936</v>
      </c>
      <c r="G11" s="756">
        <v>275.09949567723345</v>
      </c>
      <c r="H11" s="979">
        <v>-1.3516774158267661</v>
      </c>
      <c r="I11" s="757">
        <v>-16.08222490931076</v>
      </c>
      <c r="J11" s="757">
        <v>28.952857738840216</v>
      </c>
      <c r="K11" s="973">
        <v>-2.4860322060371871</v>
      </c>
    </row>
    <row r="12" spans="1:12" s="106" customFormat="1" ht="24" customHeight="1" thickBot="1">
      <c r="A12" s="837" t="s">
        <v>107</v>
      </c>
      <c r="B12" s="913">
        <v>6.5489412618092375</v>
      </c>
      <c r="C12" s="759">
        <v>12642.74374866648</v>
      </c>
      <c r="D12" s="759">
        <v>12895.598623639809</v>
      </c>
      <c r="E12" s="988">
        <v>0.11826104835054087</v>
      </c>
      <c r="F12" s="760">
        <v>1.4110233077077521</v>
      </c>
      <c r="G12" s="761">
        <v>286.45887401304498</v>
      </c>
      <c r="H12" s="981">
        <v>-1.4778962595512897</v>
      </c>
      <c r="I12" s="762">
        <v>-16.937553464499572</v>
      </c>
      <c r="J12" s="762">
        <v>20.254484772632459</v>
      </c>
      <c r="K12" s="975">
        <v>-1.9656254725680746</v>
      </c>
    </row>
    <row r="13" spans="1:12" s="106" customFormat="1" ht="15">
      <c r="A13" s="907"/>
      <c r="B13" s="908"/>
    </row>
    <row r="14" spans="1:12" s="106" customFormat="1" ht="46.5" customHeight="1">
      <c r="A14" s="1316" t="s">
        <v>424</v>
      </c>
      <c r="B14" s="1316"/>
      <c r="C14" s="1316"/>
      <c r="D14" s="1316"/>
      <c r="E14" s="1316"/>
      <c r="F14" s="1316"/>
      <c r="G14" s="1316"/>
      <c r="H14" s="1316"/>
      <c r="I14" s="1316"/>
      <c r="J14" s="1316"/>
      <c r="K14" s="1316"/>
    </row>
    <row r="15" spans="1:12" s="106" customFormat="1" ht="33.75" customHeight="1">
      <c r="A15" s="1316" t="s">
        <v>338</v>
      </c>
      <c r="B15" s="1316"/>
      <c r="C15" s="1316"/>
      <c r="D15" s="1316"/>
      <c r="E15" s="1316"/>
      <c r="F15" s="1316"/>
      <c r="G15" s="1316"/>
      <c r="H15" s="1316"/>
      <c r="I15" s="1316"/>
      <c r="J15" s="1316"/>
      <c r="K15" s="1316"/>
    </row>
    <row r="16" spans="1:12" s="106" customFormat="1">
      <c r="A16" s="1316" t="s">
        <v>169</v>
      </c>
      <c r="B16" s="1316"/>
      <c r="C16" s="1316"/>
      <c r="D16" s="1316"/>
      <c r="E16" s="1316"/>
      <c r="F16" s="1316"/>
      <c r="G16" s="1316"/>
      <c r="H16" s="1316"/>
      <c r="I16" s="1316"/>
      <c r="J16" s="1316"/>
      <c r="K16" s="1316"/>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T33" sqref="T33"/>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00" t="s">
        <v>428</v>
      </c>
      <c r="B4" s="1500"/>
      <c r="C4" s="1500"/>
      <c r="D4" s="1500"/>
      <c r="E4" s="1500"/>
      <c r="F4" s="1500"/>
      <c r="G4" s="1500"/>
      <c r="H4" s="1500"/>
      <c r="I4" s="1500"/>
      <c r="J4" s="1500"/>
      <c r="K4" s="1500"/>
      <c r="L4" s="1500"/>
      <c r="M4" s="1500"/>
      <c r="N4" s="1500"/>
    </row>
    <row r="6" spans="1:14" ht="16.5" thickBot="1">
      <c r="C6" s="1048"/>
      <c r="E6" s="1049"/>
      <c r="F6" s="1050"/>
    </row>
    <row r="7" spans="1:14" ht="15.75" thickBot="1">
      <c r="A7" s="1051" t="s">
        <v>356</v>
      </c>
      <c r="B7" s="1052" t="s">
        <v>357</v>
      </c>
      <c r="C7" s="1053" t="s">
        <v>358</v>
      </c>
      <c r="D7" s="1053" t="s">
        <v>359</v>
      </c>
      <c r="E7" s="1053" t="s">
        <v>360</v>
      </c>
      <c r="F7" s="1053" t="s">
        <v>361</v>
      </c>
      <c r="G7" s="1053" t="s">
        <v>362</v>
      </c>
      <c r="H7" s="1053" t="s">
        <v>363</v>
      </c>
      <c r="I7" s="1053" t="s">
        <v>364</v>
      </c>
      <c r="J7" s="1053" t="s">
        <v>365</v>
      </c>
      <c r="K7" s="1053" t="s">
        <v>366</v>
      </c>
      <c r="L7" s="1053" t="s">
        <v>367</v>
      </c>
      <c r="M7" s="1054" t="s">
        <v>368</v>
      </c>
    </row>
    <row r="8" spans="1:14" ht="15.75">
      <c r="A8" s="1055" t="s">
        <v>369</v>
      </c>
      <c r="B8" s="1056"/>
      <c r="C8" s="1056"/>
      <c r="D8" s="1056"/>
      <c r="E8" s="1056"/>
      <c r="F8" s="1056"/>
      <c r="G8" s="1056"/>
      <c r="H8" s="1056"/>
      <c r="I8" s="1056"/>
      <c r="J8" s="1056"/>
      <c r="K8" s="1056"/>
      <c r="L8" s="1056"/>
      <c r="M8" s="1057"/>
    </row>
    <row r="9" spans="1:14" ht="15.75">
      <c r="A9" s="1058" t="s">
        <v>370</v>
      </c>
      <c r="B9" s="1146">
        <v>10065.14920330695</v>
      </c>
      <c r="C9" s="1147">
        <v>10080.396827870052</v>
      </c>
      <c r="D9" s="1147">
        <v>10168.392423032492</v>
      </c>
      <c r="E9" s="1147">
        <v>10383.660897394942</v>
      </c>
      <c r="F9" s="1147">
        <v>10601.02602540495</v>
      </c>
      <c r="G9" s="1147">
        <v>10681.538024962125</v>
      </c>
      <c r="H9" s="1147">
        <v>10293.315596828763</v>
      </c>
      <c r="I9" s="1147">
        <v>10595.183348072431</v>
      </c>
      <c r="J9" s="1147">
        <v>10984.585741483217</v>
      </c>
      <c r="K9" s="1147">
        <v>10966.946248088372</v>
      </c>
      <c r="L9" s="1147">
        <v>11097.939953548594</v>
      </c>
      <c r="M9" s="1148">
        <v>11146.365363995808</v>
      </c>
    </row>
    <row r="10" spans="1:14" ht="15.75">
      <c r="A10" s="1058" t="s">
        <v>371</v>
      </c>
      <c r="B10" s="1149">
        <v>11132.805994345952</v>
      </c>
      <c r="C10" s="1150">
        <v>11233.336791819034</v>
      </c>
      <c r="D10" s="1150">
        <v>11549.323679081062</v>
      </c>
      <c r="E10" s="1150">
        <v>11779.076383839585</v>
      </c>
      <c r="F10" s="1150">
        <v>11597.36140191531</v>
      </c>
      <c r="G10" s="1150">
        <v>11706.808799822491</v>
      </c>
      <c r="H10" s="1150">
        <v>11199.573228816986</v>
      </c>
      <c r="I10" s="1150">
        <v>11073.620546924885</v>
      </c>
      <c r="J10" s="1150">
        <v>10919.998910676999</v>
      </c>
      <c r="K10" s="1150">
        <v>11083.771594849599</v>
      </c>
      <c r="L10" s="1150">
        <v>10697.446356089269</v>
      </c>
      <c r="M10" s="1151">
        <v>10922.845842494447</v>
      </c>
    </row>
    <row r="11" spans="1:14" ht="15.75">
      <c r="A11" s="1108" t="s">
        <v>372</v>
      </c>
      <c r="B11" s="1152">
        <v>10779.101139240223</v>
      </c>
      <c r="C11" s="1153">
        <v>10525.243839466166</v>
      </c>
      <c r="D11" s="1153">
        <v>10838.862022210526</v>
      </c>
      <c r="E11" s="1153">
        <v>10900.833594134192</v>
      </c>
      <c r="F11" s="1153">
        <v>10972.865021548203</v>
      </c>
      <c r="G11" s="1153">
        <v>10778.598012388826</v>
      </c>
      <c r="H11" s="1153">
        <v>10178.357608292003</v>
      </c>
      <c r="I11" s="1153">
        <v>10258.950000000001</v>
      </c>
      <c r="J11" s="1153">
        <v>10307.35</v>
      </c>
      <c r="K11" s="1153">
        <v>10339.77</v>
      </c>
      <c r="L11" s="1153">
        <v>10345.82</v>
      </c>
      <c r="M11" s="1154">
        <v>10371.826999999999</v>
      </c>
    </row>
    <row r="12" spans="1:14" ht="16.5" thickBot="1">
      <c r="A12" s="1059">
        <v>2020</v>
      </c>
      <c r="B12" s="1155">
        <v>10388.681</v>
      </c>
      <c r="C12" s="1156">
        <v>10670.97</v>
      </c>
      <c r="D12" s="1156">
        <v>10665.460999999999</v>
      </c>
      <c r="E12" s="1156">
        <v>9957.9719999999998</v>
      </c>
      <c r="F12" s="1156">
        <v>9862.2099999999991</v>
      </c>
      <c r="G12" s="1156">
        <v>10291.19</v>
      </c>
      <c r="H12" s="1156">
        <v>10302.44</v>
      </c>
      <c r="I12" s="1156"/>
      <c r="J12" s="1157"/>
      <c r="K12" s="1156"/>
      <c r="L12" s="1156"/>
      <c r="M12" s="1158"/>
    </row>
    <row r="13" spans="1:14" ht="15.75">
      <c r="A13" s="1055" t="s">
        <v>373</v>
      </c>
      <c r="B13" s="1056"/>
      <c r="C13" s="1056"/>
      <c r="D13" s="1056"/>
      <c r="E13" s="1056"/>
      <c r="F13" s="1056"/>
      <c r="G13" s="1056"/>
      <c r="H13" s="1056"/>
      <c r="I13" s="1056"/>
      <c r="J13" s="1056"/>
      <c r="K13" s="1056"/>
      <c r="L13" s="1056"/>
      <c r="M13" s="1057"/>
    </row>
    <row r="14" spans="1:14" ht="15.75">
      <c r="A14" s="1058" t="s">
        <v>370</v>
      </c>
      <c r="B14" s="1146">
        <v>13077.710337994744</v>
      </c>
      <c r="C14" s="1147">
        <v>12903.073525758837</v>
      </c>
      <c r="D14" s="1147">
        <v>12698.931145933877</v>
      </c>
      <c r="E14" s="1147">
        <v>12657.588856436963</v>
      </c>
      <c r="F14" s="1147">
        <v>12717.112689021023</v>
      </c>
      <c r="G14" s="1147">
        <v>12734.575070390658</v>
      </c>
      <c r="H14" s="1147">
        <v>12584.73701594032</v>
      </c>
      <c r="I14" s="1147">
        <v>12999.206672696655</v>
      </c>
      <c r="J14" s="1147">
        <v>13326.129323653522</v>
      </c>
      <c r="K14" s="1147">
        <v>13558.078274143218</v>
      </c>
      <c r="L14" s="1147">
        <v>13767.296305638371</v>
      </c>
      <c r="M14" s="1148">
        <v>13967.765524559227</v>
      </c>
    </row>
    <row r="15" spans="1:14" ht="15.75">
      <c r="A15" s="1058" t="s">
        <v>371</v>
      </c>
      <c r="B15" s="1149">
        <v>13863.291293383541</v>
      </c>
      <c r="C15" s="1150">
        <v>13743.276622380532</v>
      </c>
      <c r="D15" s="1150">
        <v>13723.137993721932</v>
      </c>
      <c r="E15" s="1150">
        <v>13676.483392698095</v>
      </c>
      <c r="F15" s="1150">
        <v>13897.183799781353</v>
      </c>
      <c r="G15" s="1150">
        <v>13819.293352302531</v>
      </c>
      <c r="H15" s="1150">
        <v>13646.185847959312</v>
      </c>
      <c r="I15" s="1150">
        <v>13665.272297680553</v>
      </c>
      <c r="J15" s="1150">
        <v>13574.108658165709</v>
      </c>
      <c r="K15" s="1150">
        <v>13788.120289112323</v>
      </c>
      <c r="L15" s="1150">
        <v>13662.087019707555</v>
      </c>
      <c r="M15" s="1151">
        <v>13626.144742652335</v>
      </c>
    </row>
    <row r="16" spans="1:14" ht="15.75">
      <c r="A16" s="1108" t="s">
        <v>372</v>
      </c>
      <c r="B16" s="1152">
        <v>13645.090499529209</v>
      </c>
      <c r="C16" s="1153">
        <v>13282.733991297373</v>
      </c>
      <c r="D16" s="1153">
        <v>13143.170864206666</v>
      </c>
      <c r="E16" s="1153">
        <v>12928.022364758031</v>
      </c>
      <c r="F16" s="1153">
        <v>12944.684877391548</v>
      </c>
      <c r="G16" s="1153">
        <v>12448.358236205486</v>
      </c>
      <c r="H16" s="1153">
        <v>12124.260986050436</v>
      </c>
      <c r="I16" s="1153">
        <v>12505.99</v>
      </c>
      <c r="J16" s="1153">
        <v>12412.7</v>
      </c>
      <c r="K16" s="1153">
        <v>12447.57</v>
      </c>
      <c r="L16" s="1153">
        <v>12852.25</v>
      </c>
      <c r="M16" s="1154">
        <v>12965.558000000001</v>
      </c>
    </row>
    <row r="17" spans="1:14" ht="16.5" thickBot="1">
      <c r="A17" s="1059">
        <v>2020</v>
      </c>
      <c r="B17" s="1155">
        <v>12890.187</v>
      </c>
      <c r="C17" s="1156">
        <v>12798.79</v>
      </c>
      <c r="D17" s="1156">
        <v>12923.992</v>
      </c>
      <c r="E17" s="1156">
        <v>12783.698</v>
      </c>
      <c r="F17" s="1156">
        <v>12556.07</v>
      </c>
      <c r="G17" s="1156">
        <v>12505.63</v>
      </c>
      <c r="H17" s="1156">
        <v>12371</v>
      </c>
      <c r="I17" s="1156"/>
      <c r="J17" s="1157"/>
      <c r="K17" s="1156"/>
      <c r="L17" s="1156"/>
      <c r="M17" s="1158"/>
    </row>
    <row r="20" spans="1:14" ht="15.75">
      <c r="A20" s="1500" t="s">
        <v>429</v>
      </c>
      <c r="B20" s="1500"/>
      <c r="C20" s="1500"/>
      <c r="D20" s="1500"/>
      <c r="E20" s="1500"/>
      <c r="F20" s="1500"/>
      <c r="G20" s="1500"/>
      <c r="H20" s="1500"/>
      <c r="I20" s="1500"/>
      <c r="J20" s="1500"/>
      <c r="K20" s="1500"/>
      <c r="L20" s="1500"/>
      <c r="M20" s="1500"/>
      <c r="N20" s="1500"/>
    </row>
    <row r="21" spans="1:14" ht="13.5" thickBot="1"/>
    <row r="22" spans="1:14" ht="15.75" thickBot="1">
      <c r="A22" s="1051" t="s">
        <v>356</v>
      </c>
      <c r="B22" s="1052" t="s">
        <v>357</v>
      </c>
      <c r="C22" s="1053" t="s">
        <v>358</v>
      </c>
      <c r="D22" s="1053" t="s">
        <v>359</v>
      </c>
      <c r="E22" s="1053" t="s">
        <v>360</v>
      </c>
      <c r="F22" s="1053" t="s">
        <v>361</v>
      </c>
      <c r="G22" s="1053" t="s">
        <v>362</v>
      </c>
      <c r="H22" s="1053" t="s">
        <v>363</v>
      </c>
      <c r="I22" s="1053" t="s">
        <v>364</v>
      </c>
      <c r="J22" s="1053" t="s">
        <v>365</v>
      </c>
      <c r="K22" s="1053" t="s">
        <v>366</v>
      </c>
      <c r="L22" s="1053" t="s">
        <v>367</v>
      </c>
      <c r="M22" s="1054" t="s">
        <v>368</v>
      </c>
    </row>
    <row r="23" spans="1:14" ht="16.5" thickBot="1">
      <c r="A23" s="1062" t="s">
        <v>374</v>
      </c>
      <c r="B23" s="1063"/>
      <c r="C23" s="1063"/>
      <c r="D23" s="1063"/>
      <c r="E23" s="1063"/>
      <c r="F23" s="1063"/>
      <c r="G23" s="1063"/>
      <c r="H23" s="1063"/>
      <c r="I23" s="1063"/>
      <c r="J23" s="1063"/>
      <c r="K23" s="1063"/>
      <c r="L23" s="1063"/>
      <c r="M23" s="1064"/>
    </row>
    <row r="24" spans="1:14" ht="15.75">
      <c r="A24" s="1061" t="s">
        <v>370</v>
      </c>
      <c r="B24" s="1146">
        <v>27851.705456255884</v>
      </c>
      <c r="C24" s="1147">
        <v>27123.64730249999</v>
      </c>
      <c r="D24" s="1147">
        <v>26582.674622279141</v>
      </c>
      <c r="E24" s="1147">
        <v>27784.630848493467</v>
      </c>
      <c r="F24" s="1147">
        <v>29598.213320045077</v>
      </c>
      <c r="G24" s="1147">
        <v>28787.621133339711</v>
      </c>
      <c r="H24" s="1147">
        <v>29300.536472176766</v>
      </c>
      <c r="I24" s="1147">
        <v>30504.441266437731</v>
      </c>
      <c r="J24" s="1147">
        <v>30498.821648031102</v>
      </c>
      <c r="K24" s="1147">
        <v>28648.548081830173</v>
      </c>
      <c r="L24" s="1147">
        <v>27467.131642772347</v>
      </c>
      <c r="M24" s="1148">
        <v>27778.199839529283</v>
      </c>
    </row>
    <row r="25" spans="1:14" ht="15.75">
      <c r="A25" s="1058" t="s">
        <v>371</v>
      </c>
      <c r="B25" s="1149">
        <v>25833.94075375775</v>
      </c>
      <c r="C25" s="1150">
        <v>25340.374581887783</v>
      </c>
      <c r="D25" s="1150">
        <v>26641.953903275295</v>
      </c>
      <c r="E25" s="1150">
        <v>26658.495362448899</v>
      </c>
      <c r="F25" s="1150">
        <v>28853.883794903919</v>
      </c>
      <c r="G25" s="1150">
        <v>29543.034993483714</v>
      </c>
      <c r="H25" s="1150">
        <v>28801.681986809574</v>
      </c>
      <c r="I25" s="1150">
        <v>28392.787205244891</v>
      </c>
      <c r="J25" s="1150">
        <v>28466.022011387158</v>
      </c>
      <c r="K25" s="1150">
        <v>27616.704977122507</v>
      </c>
      <c r="L25" s="1150">
        <v>26839.808929233062</v>
      </c>
      <c r="M25" s="1151">
        <v>27141.214844955597</v>
      </c>
    </row>
    <row r="26" spans="1:14" ht="15.75">
      <c r="A26" s="1108" t="s">
        <v>372</v>
      </c>
      <c r="B26" s="1152">
        <v>25776.336953005964</v>
      </c>
      <c r="C26" s="1153">
        <v>23649.071175292673</v>
      </c>
      <c r="D26" s="1153">
        <v>24244.69587026758</v>
      </c>
      <c r="E26" s="1153">
        <v>25502.655897270379</v>
      </c>
      <c r="F26" s="1153">
        <v>25923.582065295945</v>
      </c>
      <c r="G26" s="1153">
        <v>27055.720758505297</v>
      </c>
      <c r="H26" s="1153">
        <v>29655.713761194031</v>
      </c>
      <c r="I26" s="1153">
        <v>30642.32</v>
      </c>
      <c r="J26" s="1153">
        <v>30399.279999999999</v>
      </c>
      <c r="K26" s="1153">
        <v>31237.96</v>
      </c>
      <c r="L26" s="1153">
        <v>24570.28</v>
      </c>
      <c r="M26" s="1154">
        <v>24086.651999999998</v>
      </c>
    </row>
    <row r="27" spans="1:14" ht="16.5" thickBot="1">
      <c r="A27" s="1059">
        <v>2020</v>
      </c>
      <c r="B27" s="1155">
        <v>24209.279999999999</v>
      </c>
      <c r="C27" s="1156">
        <v>23642.53</v>
      </c>
      <c r="D27" s="1156">
        <v>20911.437000000002</v>
      </c>
      <c r="E27" s="1156">
        <v>17388.701000000001</v>
      </c>
      <c r="F27" s="1156">
        <v>18760.21</v>
      </c>
      <c r="G27" s="1156">
        <v>26428.68</v>
      </c>
      <c r="H27" s="1156">
        <v>26919</v>
      </c>
      <c r="I27" s="1156"/>
      <c r="J27" s="1157"/>
      <c r="K27" s="1156"/>
      <c r="L27" s="1156"/>
      <c r="M27" s="1158"/>
    </row>
    <row r="28" spans="1:14" ht="15.75">
      <c r="A28" s="1055" t="s">
        <v>377</v>
      </c>
      <c r="B28" s="1056"/>
      <c r="C28" s="1056"/>
      <c r="D28" s="1056"/>
      <c r="E28" s="1056"/>
      <c r="F28" s="1056"/>
      <c r="G28" s="1056"/>
      <c r="H28" s="1056"/>
      <c r="I28" s="1056"/>
      <c r="J28" s="1056"/>
      <c r="K28" s="1056"/>
      <c r="L28" s="1056"/>
      <c r="M28" s="1057"/>
    </row>
    <row r="29" spans="1:14" ht="15.75">
      <c r="A29" s="1058" t="s">
        <v>370</v>
      </c>
      <c r="B29" s="1146">
        <v>21663.966949699432</v>
      </c>
      <c r="C29" s="1147">
        <v>21525.397673001702</v>
      </c>
      <c r="D29" s="1147">
        <v>21115.733438107225</v>
      </c>
      <c r="E29" s="1147">
        <v>21302.128362253105</v>
      </c>
      <c r="F29" s="1147">
        <v>21200.291742224468</v>
      </c>
      <c r="G29" s="1147">
        <v>20822.118697379927</v>
      </c>
      <c r="H29" s="1147">
        <v>20206.889065246851</v>
      </c>
      <c r="I29" s="1147">
        <v>20948.119652057965</v>
      </c>
      <c r="J29" s="1147">
        <v>21116.098043152244</v>
      </c>
      <c r="K29" s="1147">
        <v>21873.281641223013</v>
      </c>
      <c r="L29" s="1147">
        <v>21354.087891290288</v>
      </c>
      <c r="M29" s="1148">
        <v>22297.314513329471</v>
      </c>
    </row>
    <row r="30" spans="1:14" ht="15.75">
      <c r="A30" s="1058" t="s">
        <v>371</v>
      </c>
      <c r="B30" s="1149">
        <v>21402.312901691836</v>
      </c>
      <c r="C30" s="1150">
        <v>21211.519078437537</v>
      </c>
      <c r="D30" s="1150">
        <v>21982.387355191033</v>
      </c>
      <c r="E30" s="1150">
        <v>21460.556994517105</v>
      </c>
      <c r="F30" s="1150">
        <v>22185.677427629282</v>
      </c>
      <c r="G30" s="1150">
        <v>21834.028071648627</v>
      </c>
      <c r="H30" s="1150">
        <v>21564.632920196203</v>
      </c>
      <c r="I30" s="1150">
        <v>21295.617981644409</v>
      </c>
      <c r="J30" s="1150">
        <v>20755.561440894948</v>
      </c>
      <c r="K30" s="1150">
        <v>20670.700563797891</v>
      </c>
      <c r="L30" s="1150">
        <v>21400.192230924309</v>
      </c>
      <c r="M30" s="1151">
        <v>22220.298261284093</v>
      </c>
    </row>
    <row r="31" spans="1:14" ht="15.75">
      <c r="A31" s="1108" t="s">
        <v>372</v>
      </c>
      <c r="B31" s="1152">
        <v>21710.465139517379</v>
      </c>
      <c r="C31" s="1153">
        <v>21462.727974698573</v>
      </c>
      <c r="D31" s="1153">
        <v>21517.060154219016</v>
      </c>
      <c r="E31" s="1153">
        <v>21946.164324302244</v>
      </c>
      <c r="F31" s="1153">
        <v>21378.921701744526</v>
      </c>
      <c r="G31" s="1153">
        <v>21331.314775808616</v>
      </c>
      <c r="H31" s="1153">
        <v>20629.234211361087</v>
      </c>
      <c r="I31" s="1153">
        <v>22365.58</v>
      </c>
      <c r="J31" s="1153">
        <v>22334.37</v>
      </c>
      <c r="K31" s="1153">
        <v>21397.7</v>
      </c>
      <c r="L31" s="1153">
        <v>21495.15</v>
      </c>
      <c r="M31" s="1154">
        <v>21850.143</v>
      </c>
    </row>
    <row r="32" spans="1:14" ht="16.5" thickBot="1">
      <c r="A32" s="1059">
        <v>2020</v>
      </c>
      <c r="B32" s="1155">
        <v>21970.524000000001</v>
      </c>
      <c r="C32" s="1156">
        <v>22113.47</v>
      </c>
      <c r="D32" s="1156">
        <v>22176.83</v>
      </c>
      <c r="E32" s="1156">
        <v>22601.621999999999</v>
      </c>
      <c r="F32" s="1156">
        <v>21531.78</v>
      </c>
      <c r="G32" s="1156">
        <v>22298.91</v>
      </c>
      <c r="H32" s="1156">
        <v>22148</v>
      </c>
      <c r="I32" s="1156"/>
      <c r="J32" s="1157"/>
      <c r="K32" s="1156"/>
      <c r="L32" s="1156"/>
      <c r="M32" s="1158"/>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X38" sqref="X38"/>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0"/>
    </row>
    <row r="44" spans="1:7">
      <c r="A44" s="950"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26" t="s">
        <v>87</v>
      </c>
      <c r="B1" s="1326"/>
      <c r="C1" s="1326"/>
      <c r="D1" s="1326"/>
      <c r="E1" s="1326"/>
      <c r="F1" s="1326"/>
      <c r="G1" s="1326"/>
      <c r="H1" s="1326"/>
      <c r="I1" s="1326"/>
      <c r="J1" s="1326"/>
      <c r="K1" s="130"/>
    </row>
    <row r="2" spans="1:11" ht="19.5" thickBot="1">
      <c r="A2" s="1340" t="s">
        <v>339</v>
      </c>
      <c r="B2" s="1341"/>
      <c r="C2" s="1341"/>
      <c r="D2" s="1341"/>
      <c r="E2" s="1341"/>
      <c r="F2" s="1341"/>
      <c r="G2" s="1341"/>
      <c r="H2" s="1341"/>
      <c r="I2" s="1341"/>
      <c r="J2" s="1342"/>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4" t="s">
        <v>85</v>
      </c>
      <c r="E4" s="773" t="s">
        <v>92</v>
      </c>
      <c r="F4" s="774" t="s">
        <v>78</v>
      </c>
      <c r="G4" s="775" t="s">
        <v>69</v>
      </c>
      <c r="H4" s="776" t="s">
        <v>93</v>
      </c>
      <c r="I4" s="133" t="s">
        <v>70</v>
      </c>
      <c r="J4" s="777" t="s">
        <v>92</v>
      </c>
    </row>
    <row r="5" spans="1:11" ht="14.25" thickBot="1">
      <c r="A5" s="134"/>
      <c r="B5" s="1235" t="s">
        <v>469</v>
      </c>
      <c r="C5" s="1236" t="s">
        <v>469</v>
      </c>
      <c r="D5" s="1236" t="s">
        <v>469</v>
      </c>
      <c r="E5" s="778" t="s">
        <v>70</v>
      </c>
      <c r="F5" s="881" t="s">
        <v>469</v>
      </c>
      <c r="G5" s="779" t="s">
        <v>94</v>
      </c>
      <c r="H5" s="780" t="s">
        <v>90</v>
      </c>
      <c r="I5" s="881" t="s">
        <v>469</v>
      </c>
      <c r="J5" s="781" t="s">
        <v>80</v>
      </c>
    </row>
    <row r="6" spans="1:11" ht="16.5" thickBot="1">
      <c r="A6" s="1065" t="s">
        <v>332</v>
      </c>
      <c r="B6" s="1066"/>
      <c r="C6" s="1066"/>
      <c r="D6" s="1066"/>
      <c r="E6" s="1066"/>
      <c r="F6" s="1066"/>
      <c r="G6" s="1066"/>
      <c r="H6" s="1066"/>
      <c r="I6" s="782"/>
      <c r="J6" s="783"/>
    </row>
    <row r="7" spans="1:11" ht="15.75" thickBot="1">
      <c r="A7" s="1244" t="s">
        <v>22</v>
      </c>
      <c r="B7" s="1237">
        <v>6.4829271660617378</v>
      </c>
      <c r="C7" s="784">
        <v>12515.303409385593</v>
      </c>
      <c r="D7" s="785">
        <v>12765.609477573305</v>
      </c>
      <c r="E7" s="786">
        <v>1.9190142763041866</v>
      </c>
      <c r="F7" s="787">
        <v>320.94499926996639</v>
      </c>
      <c r="G7" s="786">
        <v>-1.3572653192035509</v>
      </c>
      <c r="H7" s="786">
        <v>-10.959438377535101</v>
      </c>
      <c r="I7" s="786">
        <v>100</v>
      </c>
      <c r="J7" s="788" t="s">
        <v>23</v>
      </c>
    </row>
    <row r="8" spans="1:11" ht="15">
      <c r="A8" s="1245" t="s">
        <v>103</v>
      </c>
      <c r="B8" s="1238">
        <v>7.0061862687949565</v>
      </c>
      <c r="C8" s="789">
        <v>12998.490294610308</v>
      </c>
      <c r="D8" s="790">
        <v>13258.460100502514</v>
      </c>
      <c r="E8" s="791">
        <v>8.0060492809751533</v>
      </c>
      <c r="F8" s="792">
        <v>265.36</v>
      </c>
      <c r="G8" s="793">
        <v>17.314582850887341</v>
      </c>
      <c r="H8" s="793">
        <v>-28.571428571428569</v>
      </c>
      <c r="I8" s="793">
        <v>0.2190100744634253</v>
      </c>
      <c r="J8" s="794">
        <v>-5.4000845973392164E-2</v>
      </c>
    </row>
    <row r="9" spans="1:11" ht="15">
      <c r="A9" s="1246" t="s">
        <v>104</v>
      </c>
      <c r="B9" s="1239">
        <v>7.0316034786532979</v>
      </c>
      <c r="C9" s="795">
        <v>13192.50183612251</v>
      </c>
      <c r="D9" s="796">
        <v>13456.35187284496</v>
      </c>
      <c r="E9" s="797">
        <v>2.0422039979847191</v>
      </c>
      <c r="F9" s="798">
        <v>347.21222614840985</v>
      </c>
      <c r="G9" s="799">
        <v>-2.5255001853705639</v>
      </c>
      <c r="H9" s="799">
        <v>-9.3239346363345081</v>
      </c>
      <c r="I9" s="799">
        <v>41.319900715432908</v>
      </c>
      <c r="J9" s="800">
        <v>0.74527773051351431</v>
      </c>
    </row>
    <row r="10" spans="1:11" ht="15">
      <c r="A10" s="1246" t="s">
        <v>105</v>
      </c>
      <c r="B10" s="1239">
        <v>7.0077684466841053</v>
      </c>
      <c r="C10" s="795">
        <v>13147.783202033968</v>
      </c>
      <c r="D10" s="796">
        <v>13410.738866074647</v>
      </c>
      <c r="E10" s="797">
        <v>2.2435293445290294</v>
      </c>
      <c r="F10" s="798">
        <v>392.13025027203486</v>
      </c>
      <c r="G10" s="799">
        <v>-0.2517782165201195</v>
      </c>
      <c r="H10" s="799">
        <v>-6.0327198364008181</v>
      </c>
      <c r="I10" s="799">
        <v>13.418017228792525</v>
      </c>
      <c r="J10" s="800">
        <v>0.70350864844931138</v>
      </c>
    </row>
    <row r="11" spans="1:11" ht="15">
      <c r="A11" s="1246" t="s">
        <v>106</v>
      </c>
      <c r="B11" s="1240" t="s">
        <v>100</v>
      </c>
      <c r="C11" s="795" t="s">
        <v>100</v>
      </c>
      <c r="D11" s="796" t="s">
        <v>100</v>
      </c>
      <c r="E11" s="797" t="s">
        <v>100</v>
      </c>
      <c r="F11" s="798" t="s">
        <v>100</v>
      </c>
      <c r="G11" s="799" t="s">
        <v>100</v>
      </c>
      <c r="H11" s="799" t="s">
        <v>100</v>
      </c>
      <c r="I11" s="799" t="s">
        <v>100</v>
      </c>
      <c r="J11" s="800" t="s">
        <v>100</v>
      </c>
    </row>
    <row r="12" spans="1:11" ht="15">
      <c r="A12" s="1246" t="s">
        <v>98</v>
      </c>
      <c r="B12" s="1239">
        <v>5.0235528813033214</v>
      </c>
      <c r="C12" s="795">
        <v>10315.303657707025</v>
      </c>
      <c r="D12" s="796">
        <v>10521.609730861166</v>
      </c>
      <c r="E12" s="797">
        <v>5.1560091360197493</v>
      </c>
      <c r="F12" s="798">
        <v>269.37900232018558</v>
      </c>
      <c r="G12" s="799">
        <v>-1.4342026028714114</v>
      </c>
      <c r="H12" s="799">
        <v>-7.5107296137339059</v>
      </c>
      <c r="I12" s="799">
        <v>25.171557891663017</v>
      </c>
      <c r="J12" s="800">
        <v>0.93858857289026432</v>
      </c>
    </row>
    <row r="13" spans="1:11" ht="15.75" thickBot="1">
      <c r="A13" s="1247" t="s">
        <v>107</v>
      </c>
      <c r="B13" s="1241">
        <v>6.6521809606274092</v>
      </c>
      <c r="C13" s="801">
        <v>12842.048186539399</v>
      </c>
      <c r="D13" s="802">
        <v>13098.889150270188</v>
      </c>
      <c r="E13" s="803">
        <v>-0.60441383230581358</v>
      </c>
      <c r="F13" s="804">
        <v>284.19118295371049</v>
      </c>
      <c r="G13" s="805">
        <v>-1.4020210645774964</v>
      </c>
      <c r="H13" s="805">
        <v>-20.316159250585482</v>
      </c>
      <c r="I13" s="805">
        <v>19.871514089648123</v>
      </c>
      <c r="J13" s="806">
        <v>-2.3333741058796988</v>
      </c>
    </row>
    <row r="14" spans="1:11" ht="16.5" thickBot="1">
      <c r="A14" s="1065" t="s">
        <v>329</v>
      </c>
      <c r="B14" s="1066"/>
      <c r="C14" s="1066"/>
      <c r="D14" s="1066"/>
      <c r="E14" s="1066"/>
      <c r="F14" s="1066"/>
      <c r="G14" s="1066"/>
      <c r="H14" s="1066"/>
      <c r="I14" s="782"/>
      <c r="J14" s="783"/>
    </row>
    <row r="15" spans="1:11" ht="15.75" thickBot="1">
      <c r="A15" s="1244" t="s">
        <v>22</v>
      </c>
      <c r="B15" s="1242">
        <v>6.2575539811179848</v>
      </c>
      <c r="C15" s="807">
        <v>12080.22004076831</v>
      </c>
      <c r="D15" s="808">
        <v>12321.824441583676</v>
      </c>
      <c r="E15" s="786">
        <v>3.0092225652486926</v>
      </c>
      <c r="F15" s="786">
        <v>319.04695439240896</v>
      </c>
      <c r="G15" s="786">
        <v>1.3335516032397303</v>
      </c>
      <c r="H15" s="786">
        <v>-4.501607717041801</v>
      </c>
      <c r="I15" s="786">
        <v>100</v>
      </c>
      <c r="J15" s="788" t="s">
        <v>23</v>
      </c>
    </row>
    <row r="16" spans="1:11" ht="15">
      <c r="A16" s="1245" t="s">
        <v>103</v>
      </c>
      <c r="B16" s="1238">
        <v>6.3519657262848748</v>
      </c>
      <c r="C16" s="789">
        <v>11784.723054331864</v>
      </c>
      <c r="D16" s="790">
        <v>12020.417515418501</v>
      </c>
      <c r="E16" s="791">
        <v>-6.387719621244532</v>
      </c>
      <c r="F16" s="792">
        <v>252.21111111111111</v>
      </c>
      <c r="G16" s="793">
        <v>-15.328338117711951</v>
      </c>
      <c r="H16" s="793">
        <v>-80.434782608695656</v>
      </c>
      <c r="I16" s="809">
        <v>0.13774104683195593</v>
      </c>
      <c r="J16" s="794">
        <v>-0.53457698883013127</v>
      </c>
    </row>
    <row r="17" spans="1:10" ht="15">
      <c r="A17" s="1246" t="s">
        <v>104</v>
      </c>
      <c r="B17" s="1239">
        <v>6.7876559169737645</v>
      </c>
      <c r="C17" s="795">
        <v>12734.81410314027</v>
      </c>
      <c r="D17" s="796">
        <v>12989.510385203075</v>
      </c>
      <c r="E17" s="797">
        <v>1.9923773972716528</v>
      </c>
      <c r="F17" s="798">
        <v>351.59462809917358</v>
      </c>
      <c r="G17" s="799">
        <v>0.38267062281144165</v>
      </c>
      <c r="H17" s="799">
        <v>14.102014573510502</v>
      </c>
      <c r="I17" s="799">
        <v>40.74074074074074</v>
      </c>
      <c r="J17" s="800">
        <v>6.6425238450961928</v>
      </c>
    </row>
    <row r="18" spans="1:10" ht="15">
      <c r="A18" s="1246" t="s">
        <v>105</v>
      </c>
      <c r="B18" s="1239">
        <v>6.8247571140432433</v>
      </c>
      <c r="C18" s="795">
        <v>12804.422352801581</v>
      </c>
      <c r="D18" s="796">
        <v>13060.510799857613</v>
      </c>
      <c r="E18" s="797">
        <v>2.9514960680302531</v>
      </c>
      <c r="F18" s="798">
        <v>380.9293220338983</v>
      </c>
      <c r="G18" s="799">
        <v>-1.0027825086676831</v>
      </c>
      <c r="H18" s="799">
        <v>13.243761996161229</v>
      </c>
      <c r="I18" s="799">
        <v>9.0296908478726667</v>
      </c>
      <c r="J18" s="800">
        <v>1.4149583135259842</v>
      </c>
    </row>
    <row r="19" spans="1:10" ht="15">
      <c r="A19" s="1246" t="s">
        <v>106</v>
      </c>
      <c r="B19" s="1240" t="s">
        <v>100</v>
      </c>
      <c r="C19" s="795" t="s">
        <v>100</v>
      </c>
      <c r="D19" s="796" t="s">
        <v>100</v>
      </c>
      <c r="E19" s="797" t="s">
        <v>100</v>
      </c>
      <c r="F19" s="798" t="s">
        <v>100</v>
      </c>
      <c r="G19" s="799" t="s">
        <v>100</v>
      </c>
      <c r="H19" s="799" t="s">
        <v>100</v>
      </c>
      <c r="I19" s="799" t="s">
        <v>100</v>
      </c>
      <c r="J19" s="800" t="s">
        <v>100</v>
      </c>
    </row>
    <row r="20" spans="1:10" ht="15">
      <c r="A20" s="1246" t="s">
        <v>98</v>
      </c>
      <c r="B20" s="1239">
        <v>4.9572902560628878</v>
      </c>
      <c r="C20" s="795">
        <v>10179.240772203057</v>
      </c>
      <c r="D20" s="796">
        <v>10382.825587647118</v>
      </c>
      <c r="E20" s="797">
        <v>1.5081971175157665</v>
      </c>
      <c r="F20" s="798">
        <v>277.88275675675675</v>
      </c>
      <c r="G20" s="799">
        <v>-0.74908991598726526</v>
      </c>
      <c r="H20" s="799">
        <v>-21.841994085340094</v>
      </c>
      <c r="I20" s="799">
        <v>28.313437404346498</v>
      </c>
      <c r="J20" s="800">
        <v>-6.2817102133091574</v>
      </c>
    </row>
    <row r="21" spans="1:10" ht="15.75" thickBot="1">
      <c r="A21" s="1247" t="s">
        <v>107</v>
      </c>
      <c r="B21" s="1241">
        <v>6.514904370417792</v>
      </c>
      <c r="C21" s="801">
        <v>12577.035464127011</v>
      </c>
      <c r="D21" s="802">
        <v>12828.576173409552</v>
      </c>
      <c r="E21" s="803">
        <v>0.67826936696906204</v>
      </c>
      <c r="F21" s="804">
        <v>286.44174279690793</v>
      </c>
      <c r="G21" s="805">
        <v>-1.9588114672589276</v>
      </c>
      <c r="H21" s="805">
        <v>-9.650793650793652</v>
      </c>
      <c r="I21" s="805">
        <v>21.778389960208141</v>
      </c>
      <c r="J21" s="806">
        <v>-1.2411949564828859</v>
      </c>
    </row>
    <row r="22" spans="1:10" ht="16.5" thickBot="1">
      <c r="A22" s="1065" t="s">
        <v>333</v>
      </c>
      <c r="B22" s="1066"/>
      <c r="C22" s="1066"/>
      <c r="D22" s="1066"/>
      <c r="E22" s="1066"/>
      <c r="F22" s="1066"/>
      <c r="G22" s="1066"/>
      <c r="H22" s="1066"/>
      <c r="I22" s="782"/>
      <c r="J22" s="783"/>
    </row>
    <row r="23" spans="1:10" ht="15.75" thickBot="1">
      <c r="A23" s="1244" t="s">
        <v>22</v>
      </c>
      <c r="B23" s="1242">
        <v>5.596294202496245</v>
      </c>
      <c r="C23" s="807">
        <v>10803.656761575761</v>
      </c>
      <c r="D23" s="808">
        <v>11019.729896807277</v>
      </c>
      <c r="E23" s="786">
        <v>1.7148051408384375</v>
      </c>
      <c r="F23" s="786">
        <v>313.83699705593722</v>
      </c>
      <c r="G23" s="786">
        <v>1.3340046349382666</v>
      </c>
      <c r="H23" s="786">
        <v>-18.610223642172524</v>
      </c>
      <c r="I23" s="786">
        <v>100</v>
      </c>
      <c r="J23" s="788" t="s">
        <v>23</v>
      </c>
    </row>
    <row r="24" spans="1:10" ht="15">
      <c r="A24" s="1245" t="s">
        <v>103</v>
      </c>
      <c r="B24" s="1243" t="s">
        <v>100</v>
      </c>
      <c r="C24" s="789" t="s">
        <v>100</v>
      </c>
      <c r="D24" s="790" t="s">
        <v>100</v>
      </c>
      <c r="E24" s="791" t="s">
        <v>100</v>
      </c>
      <c r="F24" s="792" t="s">
        <v>100</v>
      </c>
      <c r="G24" s="793" t="s">
        <v>100</v>
      </c>
      <c r="H24" s="809" t="s">
        <v>100</v>
      </c>
      <c r="I24" s="809" t="s">
        <v>100</v>
      </c>
      <c r="J24" s="817" t="s">
        <v>100</v>
      </c>
    </row>
    <row r="25" spans="1:10" ht="15">
      <c r="A25" s="1246" t="s">
        <v>104</v>
      </c>
      <c r="B25" s="1240">
        <v>6.503530356574144</v>
      </c>
      <c r="C25" s="795">
        <v>12201.745509519969</v>
      </c>
      <c r="D25" s="796">
        <v>12445.780419710369</v>
      </c>
      <c r="E25" s="797">
        <v>3.8220636925474811</v>
      </c>
      <c r="F25" s="798">
        <v>369.79668246445499</v>
      </c>
      <c r="G25" s="799">
        <v>3.1986130469532013</v>
      </c>
      <c r="H25" s="799">
        <v>-7.860262008733625</v>
      </c>
      <c r="I25" s="1019">
        <v>20.70657507360157</v>
      </c>
      <c r="J25" s="1020">
        <v>2.4158402493204214</v>
      </c>
    </row>
    <row r="26" spans="1:10" ht="15">
      <c r="A26" s="1246" t="s">
        <v>105</v>
      </c>
      <c r="B26" s="1239">
        <v>6.5244230839324056</v>
      </c>
      <c r="C26" s="795">
        <v>12240.943872293443</v>
      </c>
      <c r="D26" s="796">
        <v>12485.762749739311</v>
      </c>
      <c r="E26" s="797">
        <v>2.4129467196538439</v>
      </c>
      <c r="F26" s="798">
        <v>416.96956521739133</v>
      </c>
      <c r="G26" s="799">
        <v>2.8968175365620237</v>
      </c>
      <c r="H26" s="799">
        <v>6.1538461538461542</v>
      </c>
      <c r="I26" s="799">
        <v>6.7713444553483813</v>
      </c>
      <c r="J26" s="800">
        <v>1.5796511646135567</v>
      </c>
    </row>
    <row r="27" spans="1:10" ht="15">
      <c r="A27" s="1246" t="s">
        <v>106</v>
      </c>
      <c r="B27" s="1240" t="s">
        <v>100</v>
      </c>
      <c r="C27" s="795" t="s">
        <v>100</v>
      </c>
      <c r="D27" s="796" t="s">
        <v>100</v>
      </c>
      <c r="E27" s="797" t="s">
        <v>100</v>
      </c>
      <c r="F27" s="798" t="s">
        <v>100</v>
      </c>
      <c r="G27" s="799" t="s">
        <v>100</v>
      </c>
      <c r="H27" s="799" t="s">
        <v>100</v>
      </c>
      <c r="I27" s="799" t="s">
        <v>100</v>
      </c>
      <c r="J27" s="800" t="s">
        <v>100</v>
      </c>
    </row>
    <row r="28" spans="1:10" ht="15">
      <c r="A28" s="1246" t="s">
        <v>98</v>
      </c>
      <c r="B28" s="1240">
        <v>4.7320461623430079</v>
      </c>
      <c r="C28" s="795">
        <v>9716.7272327371829</v>
      </c>
      <c r="D28" s="796">
        <v>9911.0617773919275</v>
      </c>
      <c r="E28" s="797">
        <v>-0.18608164108332043</v>
      </c>
      <c r="F28" s="798">
        <v>283.0966101694915</v>
      </c>
      <c r="G28" s="799">
        <v>-2.238072141551418</v>
      </c>
      <c r="H28" s="799">
        <v>-19.288645690834475</v>
      </c>
      <c r="I28" s="799">
        <v>57.89990186457311</v>
      </c>
      <c r="J28" s="800">
        <v>-0.4866796050754445</v>
      </c>
    </row>
    <row r="29" spans="1:10" ht="15.75" thickBot="1">
      <c r="A29" s="1247" t="s">
        <v>107</v>
      </c>
      <c r="B29" s="1241">
        <v>5.9466834509129995</v>
      </c>
      <c r="C29" s="801">
        <v>11480.083882071427</v>
      </c>
      <c r="D29" s="802">
        <v>11709.685559712856</v>
      </c>
      <c r="E29" s="803">
        <v>-0.21986391374613237</v>
      </c>
      <c r="F29" s="804">
        <v>308.55637583892616</v>
      </c>
      <c r="G29" s="805">
        <v>3.5035440606168033</v>
      </c>
      <c r="H29" s="805">
        <v>-34.36123348017621</v>
      </c>
      <c r="I29" s="805">
        <v>14.622178606476938</v>
      </c>
      <c r="J29" s="806">
        <v>-3.5088118088585265</v>
      </c>
    </row>
    <row r="30" spans="1:10" ht="15">
      <c r="A30" s="882"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28" t="s">
        <v>60</v>
      </c>
      <c r="C33" s="1329"/>
      <c r="D33" s="1329"/>
      <c r="E33" s="1329"/>
      <c r="F33" s="1329"/>
      <c r="G33" s="1329"/>
      <c r="H33" s="1330"/>
    </row>
    <row r="34" spans="1:8" ht="15.75">
      <c r="A34" s="624" t="s">
        <v>63</v>
      </c>
      <c r="B34" s="1334" t="s">
        <v>64</v>
      </c>
      <c r="C34" s="1335"/>
      <c r="D34" s="1335"/>
      <c r="E34" s="1335"/>
      <c r="F34" s="1335"/>
      <c r="G34" s="1335"/>
      <c r="H34" s="1336"/>
    </row>
    <row r="35" spans="1:8" ht="15.75">
      <c r="A35" s="621" t="s">
        <v>65</v>
      </c>
      <c r="B35" s="1331" t="s">
        <v>66</v>
      </c>
      <c r="C35" s="1332"/>
      <c r="D35" s="1332"/>
      <c r="E35" s="1332"/>
      <c r="F35" s="1332"/>
      <c r="G35" s="1332"/>
      <c r="H35" s="1333"/>
    </row>
    <row r="36" spans="1:8" ht="16.5" thickBot="1">
      <c r="A36" s="622" t="s">
        <v>67</v>
      </c>
      <c r="B36" s="1337" t="s">
        <v>62</v>
      </c>
      <c r="C36" s="1338"/>
      <c r="D36" s="1338"/>
      <c r="E36" s="1338"/>
      <c r="F36" s="1338"/>
      <c r="G36" s="1338"/>
      <c r="H36" s="1339"/>
    </row>
    <row r="37" spans="1:8">
      <c r="A37" s="1327"/>
      <c r="B37" s="1327"/>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U27" sqref="U27"/>
    </sheetView>
  </sheetViews>
  <sheetFormatPr defaultRowHeight="12.75"/>
  <cols>
    <col min="1" max="1" width="20.140625" style="106" customWidth="1"/>
    <col min="2" max="2" width="10" style="106" customWidth="1"/>
    <col min="3" max="3" width="9.28515625" style="106" customWidth="1"/>
    <col min="4" max="4" width="10" style="106" customWidth="1"/>
    <col min="5" max="5" width="9.28515625" style="106" customWidth="1"/>
    <col min="6" max="6" width="9.85546875" style="106" customWidth="1"/>
    <col min="7" max="7" width="9.42578125" style="106" customWidth="1"/>
    <col min="8" max="8" width="9.28515625" style="106" customWidth="1"/>
    <col min="9" max="9" width="10.42578125" style="106" customWidth="1"/>
    <col min="10" max="10" width="9.140625" style="106"/>
    <col min="11" max="11" width="10"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467</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7" t="s">
        <v>8</v>
      </c>
      <c r="B3" s="958"/>
      <c r="C3" s="958"/>
      <c r="D3" s="958"/>
      <c r="E3" s="958"/>
      <c r="F3" s="958"/>
      <c r="G3" s="958"/>
      <c r="H3" s="958"/>
      <c r="I3" s="958"/>
      <c r="J3" s="958"/>
      <c r="K3" s="958"/>
      <c r="L3" s="968"/>
    </row>
    <row r="4" spans="1:12">
      <c r="A4" s="27"/>
      <c r="B4" s="28"/>
      <c r="C4" s="3" t="s">
        <v>9</v>
      </c>
      <c r="D4" s="3"/>
      <c r="E4" s="3"/>
      <c r="F4" s="3"/>
      <c r="G4" s="959"/>
      <c r="H4" s="1345" t="s">
        <v>10</v>
      </c>
      <c r="I4" s="1346"/>
      <c r="J4" s="990" t="s">
        <v>11</v>
      </c>
      <c r="K4" s="960" t="s">
        <v>12</v>
      </c>
      <c r="L4" s="961"/>
    </row>
    <row r="5" spans="1:12" ht="15.75">
      <c r="A5" s="29" t="s">
        <v>13</v>
      </c>
      <c r="B5" s="30" t="s">
        <v>14</v>
      </c>
      <c r="C5" s="962" t="s">
        <v>40</v>
      </c>
      <c r="D5" s="962"/>
      <c r="E5" s="963" t="s">
        <v>41</v>
      </c>
      <c r="F5" s="964"/>
      <c r="G5" s="991"/>
      <c r="H5" s="1343" t="s">
        <v>15</v>
      </c>
      <c r="I5" s="1344"/>
      <c r="J5" s="992" t="s">
        <v>16</v>
      </c>
      <c r="K5" s="965" t="s">
        <v>17</v>
      </c>
      <c r="L5" s="966"/>
    </row>
    <row r="6" spans="1:12" ht="37.5" customHeight="1" thickBot="1">
      <c r="A6" s="31" t="s">
        <v>18</v>
      </c>
      <c r="B6" s="32" t="s">
        <v>19</v>
      </c>
      <c r="C6" s="881" t="s">
        <v>469</v>
      </c>
      <c r="D6" s="881" t="s">
        <v>466</v>
      </c>
      <c r="E6" s="956" t="s">
        <v>469</v>
      </c>
      <c r="F6" s="1267" t="s">
        <v>466</v>
      </c>
      <c r="G6" s="989" t="s">
        <v>20</v>
      </c>
      <c r="H6" s="66" t="s">
        <v>469</v>
      </c>
      <c r="I6" s="894" t="s">
        <v>20</v>
      </c>
      <c r="J6" s="993" t="s">
        <v>20</v>
      </c>
      <c r="K6" s="957" t="s">
        <v>469</v>
      </c>
      <c r="L6" s="994" t="s">
        <v>21</v>
      </c>
    </row>
    <row r="7" spans="1:12" ht="15" thickBot="1">
      <c r="A7" s="33" t="s">
        <v>22</v>
      </c>
      <c r="B7" s="34" t="s">
        <v>23</v>
      </c>
      <c r="C7" s="67">
        <v>12199.427759320162</v>
      </c>
      <c r="D7" s="67">
        <v>11915.164425438501</v>
      </c>
      <c r="E7" s="68">
        <v>12443.416314506565</v>
      </c>
      <c r="F7" s="1268">
        <v>12153.467713947271</v>
      </c>
      <c r="G7" s="995">
        <v>2.3857273280657965</v>
      </c>
      <c r="H7" s="69">
        <v>319.60838548185228</v>
      </c>
      <c r="I7" s="69">
        <v>5.7681001706905649E-3</v>
      </c>
      <c r="J7" s="70">
        <v>-8.8766394221630858</v>
      </c>
      <c r="K7" s="69">
        <v>100</v>
      </c>
      <c r="L7" s="996" t="s">
        <v>23</v>
      </c>
    </row>
    <row r="8" spans="1:12" ht="15" thickBot="1">
      <c r="A8" s="35"/>
      <c r="B8" s="36"/>
      <c r="C8" s="71"/>
      <c r="D8" s="71"/>
      <c r="E8" s="71"/>
      <c r="F8" s="71"/>
      <c r="G8" s="997"/>
      <c r="H8" s="70"/>
      <c r="I8" s="70"/>
      <c r="J8" s="70"/>
      <c r="K8" s="70"/>
      <c r="L8" s="998"/>
    </row>
    <row r="9" spans="1:12" ht="15">
      <c r="A9" s="37" t="s">
        <v>108</v>
      </c>
      <c r="B9" s="38" t="s">
        <v>23</v>
      </c>
      <c r="C9" s="72">
        <v>12557.650026666666</v>
      </c>
      <c r="D9" s="72">
        <v>12446.261826877093</v>
      </c>
      <c r="E9" s="73">
        <v>12808.8030272</v>
      </c>
      <c r="F9" s="73">
        <v>12695.187063414634</v>
      </c>
      <c r="G9" s="999">
        <v>0.89495304967019429</v>
      </c>
      <c r="H9" s="74">
        <v>260.41249999999997</v>
      </c>
      <c r="I9" s="74">
        <v>-5.4246574228659608</v>
      </c>
      <c r="J9" s="74">
        <v>-64.179104477611943</v>
      </c>
      <c r="K9" s="74">
        <v>0.1668752607425949</v>
      </c>
      <c r="L9" s="1000">
        <v>-0.25763212061709589</v>
      </c>
    </row>
    <row r="10" spans="1:12" ht="15">
      <c r="A10" s="46" t="s">
        <v>109</v>
      </c>
      <c r="B10" s="75" t="s">
        <v>23</v>
      </c>
      <c r="C10" s="76">
        <v>12939.233712746198</v>
      </c>
      <c r="D10" s="76">
        <v>12700.704147563196</v>
      </c>
      <c r="E10" s="77">
        <v>13198.018387001122</v>
      </c>
      <c r="F10" s="77">
        <v>12954.71823051446</v>
      </c>
      <c r="G10" s="1001">
        <v>1.8780814229797469</v>
      </c>
      <c r="H10" s="78">
        <v>350.08776082763455</v>
      </c>
      <c r="I10" s="78">
        <v>-1.0611856660616015</v>
      </c>
      <c r="J10" s="78">
        <v>0.35192679922576103</v>
      </c>
      <c r="K10" s="78">
        <v>39.653733833959116</v>
      </c>
      <c r="L10" s="1002">
        <v>3.6466375911662325</v>
      </c>
    </row>
    <row r="11" spans="1:12" ht="15">
      <c r="A11" s="39" t="s">
        <v>110</v>
      </c>
      <c r="B11" s="40" t="s">
        <v>23</v>
      </c>
      <c r="C11" s="79">
        <v>12979.574898057486</v>
      </c>
      <c r="D11" s="79">
        <v>12681.835083425312</v>
      </c>
      <c r="E11" s="80">
        <v>13239.166396018636</v>
      </c>
      <c r="F11" s="80">
        <v>12935.47178509382</v>
      </c>
      <c r="G11" s="1003">
        <v>2.3477660186679761</v>
      </c>
      <c r="H11" s="81">
        <v>388.99771863117871</v>
      </c>
      <c r="I11" s="81">
        <v>-0.47941384538267229</v>
      </c>
      <c r="J11" s="81">
        <v>0.8951406649616368</v>
      </c>
      <c r="K11" s="81">
        <v>10.972048393825615</v>
      </c>
      <c r="L11" s="1004">
        <v>1.0626522080561163</v>
      </c>
    </row>
    <row r="12" spans="1:12" ht="15">
      <c r="A12" s="39" t="s">
        <v>111</v>
      </c>
      <c r="B12" s="40" t="s">
        <v>23</v>
      </c>
      <c r="C12" s="79" t="s">
        <v>100</v>
      </c>
      <c r="D12" s="79" t="s">
        <v>100</v>
      </c>
      <c r="E12" s="80" t="s">
        <v>100</v>
      </c>
      <c r="F12" s="80" t="s">
        <v>100</v>
      </c>
      <c r="G12" s="1003" t="s">
        <v>100</v>
      </c>
      <c r="H12" s="81" t="s">
        <v>100</v>
      </c>
      <c r="I12" s="81" t="s">
        <v>100</v>
      </c>
      <c r="J12" s="81" t="s">
        <v>100</v>
      </c>
      <c r="K12" s="81" t="s">
        <v>100</v>
      </c>
      <c r="L12" s="1004" t="s">
        <v>100</v>
      </c>
    </row>
    <row r="13" spans="1:12" ht="15">
      <c r="A13" s="39" t="s">
        <v>98</v>
      </c>
      <c r="B13" s="40" t="s">
        <v>23</v>
      </c>
      <c r="C13" s="79">
        <v>10166.961287220047</v>
      </c>
      <c r="D13" s="79">
        <v>9902.7298634653416</v>
      </c>
      <c r="E13" s="80">
        <v>10370.300512964448</v>
      </c>
      <c r="F13" s="80">
        <v>10100.784460734649</v>
      </c>
      <c r="G13" s="1003">
        <v>2.6682685218905942</v>
      </c>
      <c r="H13" s="81">
        <v>275.09949567723345</v>
      </c>
      <c r="I13" s="81">
        <v>-1.3516774158267661</v>
      </c>
      <c r="J13" s="81">
        <v>-16.08222490931076</v>
      </c>
      <c r="K13" s="81">
        <v>28.952857738840216</v>
      </c>
      <c r="L13" s="1004">
        <v>-2.4860322060371871</v>
      </c>
    </row>
    <row r="14" spans="1:12" ht="15.75" thickBot="1">
      <c r="A14" s="41" t="s">
        <v>112</v>
      </c>
      <c r="B14" s="42" t="s">
        <v>23</v>
      </c>
      <c r="C14" s="82">
        <v>12642.74374866648</v>
      </c>
      <c r="D14" s="82">
        <v>12627.809968214355</v>
      </c>
      <c r="E14" s="83">
        <v>12895.598623639809</v>
      </c>
      <c r="F14" s="83">
        <v>12880.366167578642</v>
      </c>
      <c r="G14" s="1005">
        <v>0.11826104835054087</v>
      </c>
      <c r="H14" s="84">
        <v>286.45887401304498</v>
      </c>
      <c r="I14" s="84">
        <v>-1.4778962595512897</v>
      </c>
      <c r="J14" s="84">
        <v>-16.937553464499572</v>
      </c>
      <c r="K14" s="84">
        <v>20.254484772632459</v>
      </c>
      <c r="L14" s="1006">
        <v>-1.9656254725680746</v>
      </c>
    </row>
    <row r="15" spans="1:12" ht="15" thickBot="1">
      <c r="A15" s="35"/>
      <c r="B15" s="43"/>
      <c r="C15" s="71"/>
      <c r="D15" s="71"/>
      <c r="E15" s="71"/>
      <c r="F15" s="71"/>
      <c r="G15" s="997"/>
      <c r="H15" s="70"/>
      <c r="I15" s="70"/>
      <c r="J15" s="70"/>
      <c r="K15" s="70"/>
      <c r="L15" s="998"/>
    </row>
    <row r="16" spans="1:12" ht="14.25">
      <c r="A16" s="44" t="s">
        <v>113</v>
      </c>
      <c r="B16" s="45" t="s">
        <v>25</v>
      </c>
      <c r="C16" s="85" t="s">
        <v>100</v>
      </c>
      <c r="D16" s="85" t="s">
        <v>100</v>
      </c>
      <c r="E16" s="86" t="s">
        <v>100</v>
      </c>
      <c r="F16" s="86" t="s">
        <v>100</v>
      </c>
      <c r="G16" s="1007" t="s">
        <v>100</v>
      </c>
      <c r="H16" s="87" t="s">
        <v>100</v>
      </c>
      <c r="I16" s="87" t="s">
        <v>100</v>
      </c>
      <c r="J16" s="88" t="s">
        <v>100</v>
      </c>
      <c r="K16" s="88" t="s">
        <v>100</v>
      </c>
      <c r="L16" s="1008" t="s">
        <v>100</v>
      </c>
    </row>
    <row r="17" spans="1:12" ht="15">
      <c r="A17" s="46" t="s">
        <v>113</v>
      </c>
      <c r="B17" s="47" t="s">
        <v>26</v>
      </c>
      <c r="C17" s="79" t="s">
        <v>100</v>
      </c>
      <c r="D17" s="79" t="s">
        <v>100</v>
      </c>
      <c r="E17" s="80" t="s">
        <v>100</v>
      </c>
      <c r="F17" s="80" t="s">
        <v>100</v>
      </c>
      <c r="G17" s="1003" t="s">
        <v>100</v>
      </c>
      <c r="H17" s="81" t="s">
        <v>100</v>
      </c>
      <c r="I17" s="81" t="s">
        <v>100</v>
      </c>
      <c r="J17" s="89" t="s">
        <v>100</v>
      </c>
      <c r="K17" s="89" t="s">
        <v>100</v>
      </c>
      <c r="L17" s="1009" t="s">
        <v>100</v>
      </c>
    </row>
    <row r="18" spans="1:12" ht="15">
      <c r="A18" s="46" t="s">
        <v>113</v>
      </c>
      <c r="B18" s="47" t="s">
        <v>27</v>
      </c>
      <c r="C18" s="79" t="s">
        <v>100</v>
      </c>
      <c r="D18" s="79" t="s">
        <v>100</v>
      </c>
      <c r="E18" s="80" t="s">
        <v>100</v>
      </c>
      <c r="F18" s="80" t="s">
        <v>100</v>
      </c>
      <c r="G18" s="1003" t="s">
        <v>100</v>
      </c>
      <c r="H18" s="81" t="s">
        <v>100</v>
      </c>
      <c r="I18" s="81" t="s">
        <v>100</v>
      </c>
      <c r="J18" s="89" t="s">
        <v>100</v>
      </c>
      <c r="K18" s="89" t="s">
        <v>100</v>
      </c>
      <c r="L18" s="1009" t="s">
        <v>100</v>
      </c>
    </row>
    <row r="19" spans="1:12" ht="14.25">
      <c r="A19" s="44" t="s">
        <v>113</v>
      </c>
      <c r="B19" s="48" t="s">
        <v>28</v>
      </c>
      <c r="C19" s="90">
        <v>12156.662931839403</v>
      </c>
      <c r="D19" s="90" t="s">
        <v>254</v>
      </c>
      <c r="E19" s="91">
        <v>12399.796190476191</v>
      </c>
      <c r="F19" s="91" t="s">
        <v>254</v>
      </c>
      <c r="G19" s="1010" t="s">
        <v>100</v>
      </c>
      <c r="H19" s="92">
        <v>262.47500000000002</v>
      </c>
      <c r="I19" s="92" t="s">
        <v>100</v>
      </c>
      <c r="J19" s="93" t="s">
        <v>100</v>
      </c>
      <c r="K19" s="93">
        <v>2.7812543457099149E-2</v>
      </c>
      <c r="L19" s="1011" t="s">
        <v>100</v>
      </c>
    </row>
    <row r="20" spans="1:12" ht="15">
      <c r="A20" s="46" t="s">
        <v>113</v>
      </c>
      <c r="B20" s="47" t="s">
        <v>29</v>
      </c>
      <c r="C20" s="79" t="s">
        <v>254</v>
      </c>
      <c r="D20" s="79" t="s">
        <v>100</v>
      </c>
      <c r="E20" s="80" t="s">
        <v>254</v>
      </c>
      <c r="F20" s="80" t="s">
        <v>100</v>
      </c>
      <c r="G20" s="1003" t="s">
        <v>100</v>
      </c>
      <c r="H20" s="81" t="s">
        <v>254</v>
      </c>
      <c r="I20" s="81" t="s">
        <v>100</v>
      </c>
      <c r="J20" s="89" t="s">
        <v>100</v>
      </c>
      <c r="K20" s="89" t="s">
        <v>100</v>
      </c>
      <c r="L20" s="1009" t="s">
        <v>100</v>
      </c>
    </row>
    <row r="21" spans="1:12" ht="15">
      <c r="A21" s="46" t="s">
        <v>113</v>
      </c>
      <c r="B21" s="47" t="s">
        <v>30</v>
      </c>
      <c r="C21" s="79" t="s">
        <v>254</v>
      </c>
      <c r="D21" s="79" t="s">
        <v>254</v>
      </c>
      <c r="E21" s="80" t="s">
        <v>254</v>
      </c>
      <c r="F21" s="80" t="s">
        <v>254</v>
      </c>
      <c r="G21" s="1003" t="s">
        <v>100</v>
      </c>
      <c r="H21" s="81" t="s">
        <v>254</v>
      </c>
      <c r="I21" s="81" t="s">
        <v>100</v>
      </c>
      <c r="J21" s="89" t="s">
        <v>100</v>
      </c>
      <c r="K21" s="89">
        <v>6.9531358642747872E-3</v>
      </c>
      <c r="L21" s="1009" t="s">
        <v>100</v>
      </c>
    </row>
    <row r="22" spans="1:12" ht="14.25">
      <c r="A22" s="44" t="s">
        <v>113</v>
      </c>
      <c r="B22" s="48" t="s">
        <v>31</v>
      </c>
      <c r="C22" s="90">
        <v>12638.618574660635</v>
      </c>
      <c r="D22" s="90">
        <v>12475.958010990655</v>
      </c>
      <c r="E22" s="91">
        <v>12891.390946153848</v>
      </c>
      <c r="F22" s="91">
        <v>12725.477171210468</v>
      </c>
      <c r="G22" s="1010">
        <v>1.3037921699214159</v>
      </c>
      <c r="H22" s="92">
        <v>260</v>
      </c>
      <c r="I22" s="92">
        <v>-6.4258604894647364</v>
      </c>
      <c r="J22" s="93">
        <v>-69.696969696969703</v>
      </c>
      <c r="K22" s="93">
        <v>0.13906271728549574</v>
      </c>
      <c r="L22" s="1011">
        <v>-0.27910873300912503</v>
      </c>
    </row>
    <row r="23" spans="1:12" ht="15">
      <c r="A23" s="46" t="s">
        <v>113</v>
      </c>
      <c r="B23" s="47" t="s">
        <v>32</v>
      </c>
      <c r="C23" s="79">
        <v>12848.248039215685</v>
      </c>
      <c r="D23" s="79">
        <v>12560.641176470588</v>
      </c>
      <c r="E23" s="80">
        <v>13105.213</v>
      </c>
      <c r="F23" s="80">
        <v>12811.853999999999</v>
      </c>
      <c r="G23" s="1003">
        <v>2.2897466674222202</v>
      </c>
      <c r="H23" s="81">
        <v>254</v>
      </c>
      <c r="I23" s="81">
        <v>-13.073237508555779</v>
      </c>
      <c r="J23" s="89">
        <v>-81.481481481481481</v>
      </c>
      <c r="K23" s="89">
        <v>6.953135864274787E-2</v>
      </c>
      <c r="L23" s="1009">
        <v>-0.27260891887103278</v>
      </c>
    </row>
    <row r="24" spans="1:12" ht="15.75" thickBot="1">
      <c r="A24" s="49" t="s">
        <v>113</v>
      </c>
      <c r="B24" s="50" t="s">
        <v>33</v>
      </c>
      <c r="C24" s="94">
        <v>12438.446078431372</v>
      </c>
      <c r="D24" s="94">
        <v>11953.965686274511</v>
      </c>
      <c r="E24" s="95">
        <v>12687.215</v>
      </c>
      <c r="F24" s="95">
        <v>12193.045</v>
      </c>
      <c r="G24" s="1012">
        <v>4.0528842467160588</v>
      </c>
      <c r="H24" s="89">
        <v>266</v>
      </c>
      <c r="I24" s="89">
        <v>24.706985466479132</v>
      </c>
      <c r="J24" s="89">
        <v>-16.666666666666664</v>
      </c>
      <c r="K24" s="89">
        <v>6.953135864274787E-2</v>
      </c>
      <c r="L24" s="1009">
        <v>-6.4998141380922803E-3</v>
      </c>
    </row>
    <row r="25" spans="1:12" ht="15" thickBot="1">
      <c r="A25" s="35"/>
      <c r="B25" s="43"/>
      <c r="C25" s="71"/>
      <c r="D25" s="71"/>
      <c r="E25" s="71"/>
      <c r="F25" s="71"/>
      <c r="G25" s="997"/>
      <c r="H25" s="70"/>
      <c r="I25" s="70"/>
      <c r="J25" s="70"/>
      <c r="K25" s="70"/>
      <c r="L25" s="998"/>
    </row>
    <row r="26" spans="1:12" ht="14.25">
      <c r="A26" s="44" t="s">
        <v>114</v>
      </c>
      <c r="B26" s="45" t="s">
        <v>25</v>
      </c>
      <c r="C26" s="85">
        <v>13458.448588300273</v>
      </c>
      <c r="D26" s="85">
        <v>13131.447992228514</v>
      </c>
      <c r="E26" s="86">
        <v>13727.617560066279</v>
      </c>
      <c r="F26" s="86">
        <v>13394.076952073085</v>
      </c>
      <c r="G26" s="1007">
        <v>2.4902097336507412</v>
      </c>
      <c r="H26" s="87">
        <v>412.30900621118013</v>
      </c>
      <c r="I26" s="87">
        <v>-2.6389435670074639</v>
      </c>
      <c r="J26" s="88">
        <v>-4.1666666666666661</v>
      </c>
      <c r="K26" s="88">
        <v>2.2389097482964817</v>
      </c>
      <c r="L26" s="1008">
        <v>0.11003691043295749</v>
      </c>
    </row>
    <row r="27" spans="1:12" ht="15">
      <c r="A27" s="46" t="s">
        <v>114</v>
      </c>
      <c r="B27" s="47" t="s">
        <v>26</v>
      </c>
      <c r="C27" s="79">
        <v>13463.899019607843</v>
      </c>
      <c r="D27" s="79">
        <v>13201.632352941177</v>
      </c>
      <c r="E27" s="80">
        <v>13733.177</v>
      </c>
      <c r="F27" s="80">
        <v>13465.665000000001</v>
      </c>
      <c r="G27" s="1003">
        <v>1.9866230149049362</v>
      </c>
      <c r="H27" s="81">
        <v>407.5</v>
      </c>
      <c r="I27" s="81">
        <v>-1.403338978949918</v>
      </c>
      <c r="J27" s="89">
        <v>3.1818181818181817</v>
      </c>
      <c r="K27" s="89">
        <v>1.5783618411903768</v>
      </c>
      <c r="L27" s="1009">
        <v>0.18445700687497424</v>
      </c>
    </row>
    <row r="28" spans="1:12" ht="15">
      <c r="A28" s="46" t="s">
        <v>114</v>
      </c>
      <c r="B28" s="47" t="s">
        <v>27</v>
      </c>
      <c r="C28" s="79">
        <v>13445.924509803923</v>
      </c>
      <c r="D28" s="79">
        <v>13007.214705882354</v>
      </c>
      <c r="E28" s="80">
        <v>13714.843000000001</v>
      </c>
      <c r="F28" s="80">
        <v>13267.359</v>
      </c>
      <c r="G28" s="1003">
        <v>3.3728189611813502</v>
      </c>
      <c r="H28" s="81">
        <v>423.8</v>
      </c>
      <c r="I28" s="81">
        <v>-4.290876242095754</v>
      </c>
      <c r="J28" s="89">
        <v>-18.103448275862068</v>
      </c>
      <c r="K28" s="89">
        <v>0.66054790710610489</v>
      </c>
      <c r="L28" s="1009">
        <v>-7.4420096442016526E-2</v>
      </c>
    </row>
    <row r="29" spans="1:12" ht="14.25">
      <c r="A29" s="44" t="s">
        <v>114</v>
      </c>
      <c r="B29" s="48" t="s">
        <v>28</v>
      </c>
      <c r="C29" s="90">
        <v>13123.044697799865</v>
      </c>
      <c r="D29" s="90">
        <v>12845.481619463235</v>
      </c>
      <c r="E29" s="91">
        <v>13385.505591755862</v>
      </c>
      <c r="F29" s="91">
        <v>13102.391251852499</v>
      </c>
      <c r="G29" s="1010">
        <v>2.1607837413902145</v>
      </c>
      <c r="H29" s="92">
        <v>376.28641114982577</v>
      </c>
      <c r="I29" s="92">
        <v>-1.3643273685406849</v>
      </c>
      <c r="J29" s="93">
        <v>-4.3333333333333339</v>
      </c>
      <c r="K29" s="93">
        <v>9.977749965234322</v>
      </c>
      <c r="L29" s="1011">
        <v>0.47385336762930486</v>
      </c>
    </row>
    <row r="30" spans="1:12" ht="15">
      <c r="A30" s="46" t="s">
        <v>114</v>
      </c>
      <c r="B30" s="47" t="s">
        <v>29</v>
      </c>
      <c r="C30" s="79">
        <v>13164.517647058825</v>
      </c>
      <c r="D30" s="79">
        <v>12904.314705882352</v>
      </c>
      <c r="E30" s="80">
        <v>13427.808000000001</v>
      </c>
      <c r="F30" s="80">
        <v>13162.401</v>
      </c>
      <c r="G30" s="1003">
        <v>2.0164026304927276</v>
      </c>
      <c r="H30" s="81">
        <v>365.8</v>
      </c>
      <c r="I30" s="81">
        <v>-1.693093254501481</v>
      </c>
      <c r="J30" s="89">
        <v>-13.697104677060135</v>
      </c>
      <c r="K30" s="89">
        <v>5.3886802948129606</v>
      </c>
      <c r="L30" s="1009">
        <v>-0.30098580161990984</v>
      </c>
    </row>
    <row r="31" spans="1:12" ht="15">
      <c r="A31" s="46" t="s">
        <v>114</v>
      </c>
      <c r="B31" s="47" t="s">
        <v>30</v>
      </c>
      <c r="C31" s="79">
        <v>13077.202941176471</v>
      </c>
      <c r="D31" s="79">
        <v>12762.921568627451</v>
      </c>
      <c r="E31" s="80">
        <v>13338.746999999999</v>
      </c>
      <c r="F31" s="80">
        <v>13018.18</v>
      </c>
      <c r="G31" s="1003">
        <v>2.4624563495050698</v>
      </c>
      <c r="H31" s="81">
        <v>388.6</v>
      </c>
      <c r="I31" s="81">
        <v>-1.7446270543615618</v>
      </c>
      <c r="J31" s="89">
        <v>9.6345514950166127</v>
      </c>
      <c r="K31" s="89">
        <v>4.5890696704213596</v>
      </c>
      <c r="L31" s="1009">
        <v>0.77483916924921248</v>
      </c>
    </row>
    <row r="32" spans="1:12" ht="14.25">
      <c r="A32" s="44" t="s">
        <v>114</v>
      </c>
      <c r="B32" s="48" t="s">
        <v>31</v>
      </c>
      <c r="C32" s="90">
        <v>12812.166372828246</v>
      </c>
      <c r="D32" s="90">
        <v>12589.517725287516</v>
      </c>
      <c r="E32" s="91">
        <v>13068.40970028481</v>
      </c>
      <c r="F32" s="91">
        <v>12841.308079793267</v>
      </c>
      <c r="G32" s="1010">
        <v>1.7685240403888765</v>
      </c>
      <c r="H32" s="92">
        <v>335.48302078053723</v>
      </c>
      <c r="I32" s="92">
        <v>-0.44410636558113847</v>
      </c>
      <c r="J32" s="93">
        <v>2.5734338445541982</v>
      </c>
      <c r="K32" s="93">
        <v>27.437074120428314</v>
      </c>
      <c r="L32" s="1011">
        <v>3.0627473131039764</v>
      </c>
    </row>
    <row r="33" spans="1:12" ht="15">
      <c r="A33" s="46" t="s">
        <v>114</v>
      </c>
      <c r="B33" s="47" t="s">
        <v>32</v>
      </c>
      <c r="C33" s="79">
        <v>12831.561764705881</v>
      </c>
      <c r="D33" s="79">
        <v>12654.843137254902</v>
      </c>
      <c r="E33" s="80">
        <v>13088.192999999999</v>
      </c>
      <c r="F33" s="80">
        <v>12907.94</v>
      </c>
      <c r="G33" s="1003">
        <v>1.3964505567890677</v>
      </c>
      <c r="H33" s="81">
        <v>324</v>
      </c>
      <c r="I33" s="81">
        <v>-0.85679314565483811</v>
      </c>
      <c r="J33" s="89">
        <v>0.59642147117296218</v>
      </c>
      <c r="K33" s="89">
        <v>17.591433736615215</v>
      </c>
      <c r="L33" s="1009">
        <v>1.6565671079641344</v>
      </c>
    </row>
    <row r="34" spans="1:12" ht="15.75" thickBot="1">
      <c r="A34" s="49" t="s">
        <v>114</v>
      </c>
      <c r="B34" s="50" t="s">
        <v>33</v>
      </c>
      <c r="C34" s="94">
        <v>12780.630392156863</v>
      </c>
      <c r="D34" s="94">
        <v>12476.356862745099</v>
      </c>
      <c r="E34" s="95">
        <v>13036.243</v>
      </c>
      <c r="F34" s="95">
        <v>12725.884</v>
      </c>
      <c r="G34" s="1012">
        <v>2.4388011080409058</v>
      </c>
      <c r="H34" s="89">
        <v>356</v>
      </c>
      <c r="I34" s="89">
        <v>-5.614823133070989E-2</v>
      </c>
      <c r="J34" s="89">
        <v>6.3063063063063058</v>
      </c>
      <c r="K34" s="89">
        <v>9.8456403838130999</v>
      </c>
      <c r="L34" s="1009">
        <v>1.4061802051398438</v>
      </c>
    </row>
    <row r="35" spans="1:12" ht="15.75" thickBot="1">
      <c r="A35" s="51"/>
      <c r="B35" s="52"/>
      <c r="C35" s="96"/>
      <c r="D35" s="96"/>
      <c r="E35" s="96"/>
      <c r="F35" s="96"/>
      <c r="G35" s="1013"/>
      <c r="H35" s="97"/>
      <c r="I35" s="97"/>
      <c r="J35" s="97"/>
      <c r="K35" s="97"/>
      <c r="L35" s="1014"/>
    </row>
    <row r="36" spans="1:12" ht="15">
      <c r="A36" s="46" t="s">
        <v>115</v>
      </c>
      <c r="B36" s="53" t="s">
        <v>30</v>
      </c>
      <c r="C36" s="98">
        <v>13180.88137254902</v>
      </c>
      <c r="D36" s="98">
        <v>12868.528431372548</v>
      </c>
      <c r="E36" s="99">
        <v>13444.499</v>
      </c>
      <c r="F36" s="99">
        <v>13125.898999999999</v>
      </c>
      <c r="G36" s="1015">
        <v>2.4272623155183535</v>
      </c>
      <c r="H36" s="100">
        <v>408.8</v>
      </c>
      <c r="I36" s="100">
        <v>-0.53527980535279529</v>
      </c>
      <c r="J36" s="100">
        <v>2.7027027027027026</v>
      </c>
      <c r="K36" s="100">
        <v>3.9632874426366289</v>
      </c>
      <c r="L36" s="1016">
        <v>0.44684570152277248</v>
      </c>
    </row>
    <row r="37" spans="1:12" ht="15.75" thickBot="1">
      <c r="A37" s="49" t="s">
        <v>115</v>
      </c>
      <c r="B37" s="50" t="s">
        <v>33</v>
      </c>
      <c r="C37" s="94">
        <v>12856.403921568626</v>
      </c>
      <c r="D37" s="94">
        <v>12570.695098039216</v>
      </c>
      <c r="E37" s="95">
        <v>13113.531999999999</v>
      </c>
      <c r="F37" s="95">
        <v>12822.109</v>
      </c>
      <c r="G37" s="1012">
        <v>2.2728164298088469</v>
      </c>
      <c r="H37" s="89">
        <v>377.8</v>
      </c>
      <c r="I37" s="89">
        <v>-0.526592943654555</v>
      </c>
      <c r="J37" s="89">
        <v>-9.9108027750247768E-2</v>
      </c>
      <c r="K37" s="89">
        <v>7.0087609511889859</v>
      </c>
      <c r="L37" s="1009">
        <v>0.61580650653334335</v>
      </c>
    </row>
    <row r="38" spans="1:12" ht="15.75" thickBot="1">
      <c r="A38" s="51"/>
      <c r="B38" s="52"/>
      <c r="C38" s="96"/>
      <c r="D38" s="96"/>
      <c r="E38" s="96"/>
      <c r="F38" s="96"/>
      <c r="G38" s="1013"/>
      <c r="H38" s="97"/>
      <c r="I38" s="97"/>
      <c r="J38" s="97"/>
      <c r="K38" s="97"/>
      <c r="L38" s="1014"/>
    </row>
    <row r="39" spans="1:12" ht="14.25">
      <c r="A39" s="44" t="s">
        <v>116</v>
      </c>
      <c r="B39" s="45" t="s">
        <v>25</v>
      </c>
      <c r="C39" s="85" t="s">
        <v>100</v>
      </c>
      <c r="D39" s="85" t="s">
        <v>100</v>
      </c>
      <c r="E39" s="86" t="s">
        <v>100</v>
      </c>
      <c r="F39" s="86" t="s">
        <v>100</v>
      </c>
      <c r="G39" s="1007" t="s">
        <v>100</v>
      </c>
      <c r="H39" s="87" t="s">
        <v>100</v>
      </c>
      <c r="I39" s="87" t="s">
        <v>100</v>
      </c>
      <c r="J39" s="88" t="s">
        <v>100</v>
      </c>
      <c r="K39" s="88" t="s">
        <v>100</v>
      </c>
      <c r="L39" s="1008" t="s">
        <v>100</v>
      </c>
    </row>
    <row r="40" spans="1:12" ht="15">
      <c r="A40" s="39" t="s">
        <v>116</v>
      </c>
      <c r="B40" s="47" t="s">
        <v>26</v>
      </c>
      <c r="C40" s="79" t="s">
        <v>100</v>
      </c>
      <c r="D40" s="79" t="s">
        <v>100</v>
      </c>
      <c r="E40" s="80" t="s">
        <v>100</v>
      </c>
      <c r="F40" s="80" t="s">
        <v>100</v>
      </c>
      <c r="G40" s="1003" t="s">
        <v>100</v>
      </c>
      <c r="H40" s="81" t="s">
        <v>100</v>
      </c>
      <c r="I40" s="81" t="s">
        <v>100</v>
      </c>
      <c r="J40" s="89" t="s">
        <v>100</v>
      </c>
      <c r="K40" s="89" t="s">
        <v>100</v>
      </c>
      <c r="L40" s="1009" t="s">
        <v>100</v>
      </c>
    </row>
    <row r="41" spans="1:12" ht="15">
      <c r="A41" s="39" t="s">
        <v>116</v>
      </c>
      <c r="B41" s="47" t="s">
        <v>27</v>
      </c>
      <c r="C41" s="79" t="s">
        <v>100</v>
      </c>
      <c r="D41" s="79" t="s">
        <v>100</v>
      </c>
      <c r="E41" s="80" t="s">
        <v>100</v>
      </c>
      <c r="F41" s="80" t="s">
        <v>100</v>
      </c>
      <c r="G41" s="1003" t="s">
        <v>100</v>
      </c>
      <c r="H41" s="81" t="s">
        <v>100</v>
      </c>
      <c r="I41" s="81" t="s">
        <v>100</v>
      </c>
      <c r="J41" s="89" t="s">
        <v>100</v>
      </c>
      <c r="K41" s="89" t="s">
        <v>100</v>
      </c>
      <c r="L41" s="1009" t="s">
        <v>100</v>
      </c>
    </row>
    <row r="42" spans="1:12" ht="15">
      <c r="A42" s="39" t="s">
        <v>116</v>
      </c>
      <c r="B42" s="47" t="s">
        <v>34</v>
      </c>
      <c r="C42" s="79" t="s">
        <v>100</v>
      </c>
      <c r="D42" s="79" t="s">
        <v>100</v>
      </c>
      <c r="E42" s="80" t="s">
        <v>100</v>
      </c>
      <c r="F42" s="80" t="s">
        <v>100</v>
      </c>
      <c r="G42" s="1003" t="s">
        <v>100</v>
      </c>
      <c r="H42" s="81" t="s">
        <v>100</v>
      </c>
      <c r="I42" s="81" t="s">
        <v>100</v>
      </c>
      <c r="J42" s="89" t="s">
        <v>100</v>
      </c>
      <c r="K42" s="89" t="s">
        <v>100</v>
      </c>
      <c r="L42" s="1009" t="s">
        <v>100</v>
      </c>
    </row>
    <row r="43" spans="1:12" ht="14.25">
      <c r="A43" s="54" t="s">
        <v>116</v>
      </c>
      <c r="B43" s="48" t="s">
        <v>28</v>
      </c>
      <c r="C43" s="90" t="s">
        <v>100</v>
      </c>
      <c r="D43" s="90" t="s">
        <v>100</v>
      </c>
      <c r="E43" s="91" t="s">
        <v>100</v>
      </c>
      <c r="F43" s="91" t="s">
        <v>100</v>
      </c>
      <c r="G43" s="1010" t="s">
        <v>100</v>
      </c>
      <c r="H43" s="92" t="s">
        <v>100</v>
      </c>
      <c r="I43" s="92" t="s">
        <v>100</v>
      </c>
      <c r="J43" s="93" t="s">
        <v>100</v>
      </c>
      <c r="K43" s="93" t="s">
        <v>100</v>
      </c>
      <c r="L43" s="1011" t="s">
        <v>100</v>
      </c>
    </row>
    <row r="44" spans="1:12" ht="15">
      <c r="A44" s="39" t="s">
        <v>116</v>
      </c>
      <c r="B44" s="47" t="s">
        <v>30</v>
      </c>
      <c r="C44" s="79" t="s">
        <v>100</v>
      </c>
      <c r="D44" s="79" t="s">
        <v>100</v>
      </c>
      <c r="E44" s="80" t="s">
        <v>100</v>
      </c>
      <c r="F44" s="80" t="s">
        <v>100</v>
      </c>
      <c r="G44" s="1003" t="s">
        <v>100</v>
      </c>
      <c r="H44" s="81" t="s">
        <v>100</v>
      </c>
      <c r="I44" s="81" t="s">
        <v>100</v>
      </c>
      <c r="J44" s="89" t="s">
        <v>100</v>
      </c>
      <c r="K44" s="89" t="s">
        <v>100</v>
      </c>
      <c r="L44" s="1009" t="s">
        <v>100</v>
      </c>
    </row>
    <row r="45" spans="1:12" ht="15">
      <c r="A45" s="39" t="s">
        <v>116</v>
      </c>
      <c r="B45" s="47" t="s">
        <v>35</v>
      </c>
      <c r="C45" s="79" t="s">
        <v>100</v>
      </c>
      <c r="D45" s="79" t="s">
        <v>100</v>
      </c>
      <c r="E45" s="80" t="s">
        <v>100</v>
      </c>
      <c r="F45" s="80" t="s">
        <v>100</v>
      </c>
      <c r="G45" s="1003" t="s">
        <v>100</v>
      </c>
      <c r="H45" s="81" t="s">
        <v>100</v>
      </c>
      <c r="I45" s="81" t="s">
        <v>100</v>
      </c>
      <c r="J45" s="89" t="s">
        <v>100</v>
      </c>
      <c r="K45" s="89" t="s">
        <v>100</v>
      </c>
      <c r="L45" s="1009" t="s">
        <v>100</v>
      </c>
    </row>
    <row r="46" spans="1:12" ht="14.25">
      <c r="A46" s="54" t="s">
        <v>116</v>
      </c>
      <c r="B46" s="48" t="s">
        <v>31</v>
      </c>
      <c r="C46" s="90" t="s">
        <v>100</v>
      </c>
      <c r="D46" s="90" t="s">
        <v>100</v>
      </c>
      <c r="E46" s="91" t="s">
        <v>100</v>
      </c>
      <c r="F46" s="91" t="s">
        <v>100</v>
      </c>
      <c r="G46" s="1010" t="s">
        <v>100</v>
      </c>
      <c r="H46" s="92" t="s">
        <v>100</v>
      </c>
      <c r="I46" s="92" t="s">
        <v>100</v>
      </c>
      <c r="J46" s="93" t="s">
        <v>100</v>
      </c>
      <c r="K46" s="93" t="s">
        <v>100</v>
      </c>
      <c r="L46" s="1011" t="s">
        <v>100</v>
      </c>
    </row>
    <row r="47" spans="1:12" ht="15">
      <c r="A47" s="39" t="s">
        <v>116</v>
      </c>
      <c r="B47" s="47" t="s">
        <v>33</v>
      </c>
      <c r="C47" s="79" t="s">
        <v>100</v>
      </c>
      <c r="D47" s="79" t="s">
        <v>100</v>
      </c>
      <c r="E47" s="80" t="s">
        <v>100</v>
      </c>
      <c r="F47" s="80" t="s">
        <v>100</v>
      </c>
      <c r="G47" s="1003" t="s">
        <v>100</v>
      </c>
      <c r="H47" s="81" t="s">
        <v>100</v>
      </c>
      <c r="I47" s="81" t="s">
        <v>100</v>
      </c>
      <c r="J47" s="89" t="s">
        <v>100</v>
      </c>
      <c r="K47" s="89" t="s">
        <v>100</v>
      </c>
      <c r="L47" s="1009" t="s">
        <v>100</v>
      </c>
    </row>
    <row r="48" spans="1:12" ht="15.75" thickBot="1">
      <c r="A48" s="55" t="s">
        <v>116</v>
      </c>
      <c r="B48" s="47" t="s">
        <v>36</v>
      </c>
      <c r="C48" s="94" t="s">
        <v>100</v>
      </c>
      <c r="D48" s="94" t="s">
        <v>100</v>
      </c>
      <c r="E48" s="95" t="s">
        <v>100</v>
      </c>
      <c r="F48" s="95" t="s">
        <v>100</v>
      </c>
      <c r="G48" s="1012" t="s">
        <v>100</v>
      </c>
      <c r="H48" s="89" t="s">
        <v>100</v>
      </c>
      <c r="I48" s="89" t="s">
        <v>100</v>
      </c>
      <c r="J48" s="89" t="s">
        <v>100</v>
      </c>
      <c r="K48" s="89" t="s">
        <v>100</v>
      </c>
      <c r="L48" s="1009" t="s">
        <v>100</v>
      </c>
    </row>
    <row r="49" spans="1:12" ht="15.75" thickBot="1">
      <c r="A49" s="51"/>
      <c r="B49" s="52"/>
      <c r="C49" s="96"/>
      <c r="D49" s="96"/>
      <c r="E49" s="96"/>
      <c r="F49" s="96"/>
      <c r="G49" s="1013"/>
      <c r="H49" s="97"/>
      <c r="I49" s="97"/>
      <c r="J49" s="97"/>
      <c r="K49" s="97"/>
      <c r="L49" s="1014"/>
    </row>
    <row r="50" spans="1:12" ht="14.25">
      <c r="A50" s="44" t="s">
        <v>24</v>
      </c>
      <c r="B50" s="45" t="s">
        <v>28</v>
      </c>
      <c r="C50" s="85">
        <v>11268.121770679598</v>
      </c>
      <c r="D50" s="85">
        <v>10802.498034367669</v>
      </c>
      <c r="E50" s="86">
        <v>11493.48420609319</v>
      </c>
      <c r="F50" s="86">
        <v>11018.547995055022</v>
      </c>
      <c r="G50" s="1007">
        <v>4.3103339137907568</v>
      </c>
      <c r="H50" s="87">
        <v>348.75036764705885</v>
      </c>
      <c r="I50" s="87">
        <v>0.31354662001001543</v>
      </c>
      <c r="J50" s="88">
        <v>-34.140435835351091</v>
      </c>
      <c r="K50" s="88">
        <v>1.8912529550827424</v>
      </c>
      <c r="L50" s="1008">
        <v>-0.72548657479117251</v>
      </c>
    </row>
    <row r="51" spans="1:12" ht="15">
      <c r="A51" s="46" t="s">
        <v>24</v>
      </c>
      <c r="B51" s="47" t="s">
        <v>29</v>
      </c>
      <c r="C51" s="79">
        <v>11079.834313725491</v>
      </c>
      <c r="D51" s="79">
        <v>10668.062745098039</v>
      </c>
      <c r="E51" s="80">
        <v>11301.431</v>
      </c>
      <c r="F51" s="80">
        <v>10881.424000000001</v>
      </c>
      <c r="G51" s="1003">
        <v>3.8598532692044678</v>
      </c>
      <c r="H51" s="81">
        <v>321.10000000000002</v>
      </c>
      <c r="I51" s="81">
        <v>1.7104846373139164</v>
      </c>
      <c r="J51" s="89">
        <v>-34.782608695652172</v>
      </c>
      <c r="K51" s="89">
        <v>0.31289111389236546</v>
      </c>
      <c r="L51" s="1009">
        <v>-0.12428812959746538</v>
      </c>
    </row>
    <row r="52" spans="1:12" ht="15">
      <c r="A52" s="46" t="s">
        <v>24</v>
      </c>
      <c r="B52" s="47" t="s">
        <v>30</v>
      </c>
      <c r="C52" s="79">
        <v>11218.139215686275</v>
      </c>
      <c r="D52" s="79">
        <v>10726.65294117647</v>
      </c>
      <c r="E52" s="80">
        <v>11442.502</v>
      </c>
      <c r="F52" s="80">
        <v>10941.186</v>
      </c>
      <c r="G52" s="1003">
        <v>4.5819164394061191</v>
      </c>
      <c r="H52" s="81">
        <v>345.6</v>
      </c>
      <c r="I52" s="81">
        <v>0.6699679580541833</v>
      </c>
      <c r="J52" s="89">
        <v>-32.620320855614978</v>
      </c>
      <c r="K52" s="89">
        <v>0.87609511889862324</v>
      </c>
      <c r="L52" s="1009">
        <v>-0.30872399026946895</v>
      </c>
    </row>
    <row r="53" spans="1:12" ht="15">
      <c r="A53" s="46" t="s">
        <v>24</v>
      </c>
      <c r="B53" s="47" t="s">
        <v>35</v>
      </c>
      <c r="C53" s="79">
        <v>11400.989215686275</v>
      </c>
      <c r="D53" s="79">
        <v>10937.830392156862</v>
      </c>
      <c r="E53" s="80">
        <v>11629.009</v>
      </c>
      <c r="F53" s="80">
        <v>11156.587</v>
      </c>
      <c r="G53" s="1003">
        <v>4.2344670462391454</v>
      </c>
      <c r="H53" s="81">
        <v>365</v>
      </c>
      <c r="I53" s="81">
        <v>-0.51785227582446913</v>
      </c>
      <c r="J53" s="89">
        <v>-35.668789808917197</v>
      </c>
      <c r="K53" s="89">
        <v>0.70226672229175358</v>
      </c>
      <c r="L53" s="1009">
        <v>-0.29247445492423829</v>
      </c>
    </row>
    <row r="54" spans="1:12" ht="14.25">
      <c r="A54" s="44" t="s">
        <v>24</v>
      </c>
      <c r="B54" s="48" t="s">
        <v>31</v>
      </c>
      <c r="C54" s="90">
        <v>10614.316593785516</v>
      </c>
      <c r="D54" s="90">
        <v>10454.189645155577</v>
      </c>
      <c r="E54" s="91">
        <v>10826.602925661226</v>
      </c>
      <c r="F54" s="91">
        <v>10663.273438058688</v>
      </c>
      <c r="G54" s="1010">
        <v>1.5317012036809643</v>
      </c>
      <c r="H54" s="92">
        <v>295.36283618581911</v>
      </c>
      <c r="I54" s="92">
        <v>-0.78269376291433235</v>
      </c>
      <c r="J54" s="93">
        <v>-14.524555903866249</v>
      </c>
      <c r="K54" s="93">
        <v>17.062995410930331</v>
      </c>
      <c r="L54" s="1011">
        <v>-1.1274626768856741</v>
      </c>
    </row>
    <row r="55" spans="1:12" ht="15">
      <c r="A55" s="46" t="s">
        <v>24</v>
      </c>
      <c r="B55" s="47" t="s">
        <v>32</v>
      </c>
      <c r="C55" s="79">
        <v>10265.516666666666</v>
      </c>
      <c r="D55" s="79">
        <v>10125.751960784313</v>
      </c>
      <c r="E55" s="80">
        <v>10470.826999999999</v>
      </c>
      <c r="F55" s="80">
        <v>10328.267</v>
      </c>
      <c r="G55" s="1003">
        <v>1.3802896458815357</v>
      </c>
      <c r="H55" s="81">
        <v>268.8</v>
      </c>
      <c r="I55" s="81">
        <v>-1.1764705882352899</v>
      </c>
      <c r="J55" s="89">
        <v>-13.043478260869565</v>
      </c>
      <c r="K55" s="89">
        <v>6.1187595605618137</v>
      </c>
      <c r="L55" s="1009">
        <v>-0.29320267728903815</v>
      </c>
    </row>
    <row r="56" spans="1:12" ht="15">
      <c r="A56" s="46" t="s">
        <v>24</v>
      </c>
      <c r="B56" s="47" t="s">
        <v>33</v>
      </c>
      <c r="C56" s="79">
        <v>10730.753921568628</v>
      </c>
      <c r="D56" s="79">
        <v>10534.043137254903</v>
      </c>
      <c r="E56" s="80">
        <v>10945.369000000001</v>
      </c>
      <c r="F56" s="80">
        <v>10744.724</v>
      </c>
      <c r="G56" s="1003">
        <v>1.8673816098021729</v>
      </c>
      <c r="H56" s="81">
        <v>301</v>
      </c>
      <c r="I56" s="81">
        <v>-0.79103493737639341</v>
      </c>
      <c r="J56" s="89">
        <v>-15.858073859522085</v>
      </c>
      <c r="K56" s="89">
        <v>8.0795438742873031</v>
      </c>
      <c r="L56" s="1009">
        <v>-0.67037692657438264</v>
      </c>
    </row>
    <row r="57" spans="1:12" ht="15">
      <c r="A57" s="46" t="s">
        <v>24</v>
      </c>
      <c r="B57" s="47" t="s">
        <v>36</v>
      </c>
      <c r="C57" s="79">
        <v>10916.052941176471</v>
      </c>
      <c r="D57" s="79">
        <v>10809.177450980393</v>
      </c>
      <c r="E57" s="80">
        <v>11134.374</v>
      </c>
      <c r="F57" s="80">
        <v>11025.361000000001</v>
      </c>
      <c r="G57" s="1003">
        <v>0.98874767003093145</v>
      </c>
      <c r="H57" s="81">
        <v>336.2</v>
      </c>
      <c r="I57" s="81">
        <v>0.17878426698449518</v>
      </c>
      <c r="J57" s="89">
        <v>-13.807531380753138</v>
      </c>
      <c r="K57" s="89">
        <v>2.8646919760812124</v>
      </c>
      <c r="L57" s="1009">
        <v>-0.16388307302225336</v>
      </c>
    </row>
    <row r="58" spans="1:12" ht="14.25">
      <c r="A58" s="44" t="s">
        <v>24</v>
      </c>
      <c r="B58" s="48" t="s">
        <v>37</v>
      </c>
      <c r="C58" s="90">
        <v>8851.0991180111796</v>
      </c>
      <c r="D58" s="90">
        <v>8345.1069542412479</v>
      </c>
      <c r="E58" s="91">
        <v>9028.1211003714034</v>
      </c>
      <c r="F58" s="91">
        <v>8512.0090933260726</v>
      </c>
      <c r="G58" s="1010">
        <v>6.0633394699964978</v>
      </c>
      <c r="H58" s="92">
        <v>226.58817802503475</v>
      </c>
      <c r="I58" s="92">
        <v>-1.3677838856533047</v>
      </c>
      <c r="J58" s="93">
        <v>-14.302741358760429</v>
      </c>
      <c r="K58" s="93">
        <v>9.9986093728271452</v>
      </c>
      <c r="L58" s="1011">
        <v>-0.63308295436033468</v>
      </c>
    </row>
    <row r="59" spans="1:12" ht="15">
      <c r="A59" s="46" t="s">
        <v>24</v>
      </c>
      <c r="B59" s="47" t="s">
        <v>102</v>
      </c>
      <c r="C59" s="101">
        <v>8352.0362745098028</v>
      </c>
      <c r="D59" s="101">
        <v>7966.7578431372549</v>
      </c>
      <c r="E59" s="102">
        <v>8519.0769999999993</v>
      </c>
      <c r="F59" s="102">
        <v>8126.0929999999998</v>
      </c>
      <c r="G59" s="1017">
        <v>4.8360755900775381</v>
      </c>
      <c r="H59" s="103">
        <v>212.5</v>
      </c>
      <c r="I59" s="103">
        <v>-1.1627906976744187</v>
      </c>
      <c r="J59" s="104">
        <v>-4.814004376367615</v>
      </c>
      <c r="K59" s="104">
        <v>6.0492282019190657</v>
      </c>
      <c r="L59" s="1018">
        <v>0.25818720844507403</v>
      </c>
    </row>
    <row r="60" spans="1:12" ht="15">
      <c r="A60" s="46" t="s">
        <v>24</v>
      </c>
      <c r="B60" s="47" t="s">
        <v>38</v>
      </c>
      <c r="C60" s="79">
        <v>9303.1313725490181</v>
      </c>
      <c r="D60" s="79">
        <v>8666.4676470588238</v>
      </c>
      <c r="E60" s="80">
        <v>9489.1939999999995</v>
      </c>
      <c r="F60" s="80">
        <v>8839.7970000000005</v>
      </c>
      <c r="G60" s="1003">
        <v>7.3462886082112409</v>
      </c>
      <c r="H60" s="81">
        <v>238.4</v>
      </c>
      <c r="I60" s="81">
        <v>0</v>
      </c>
      <c r="J60" s="89">
        <v>-25.087108013937282</v>
      </c>
      <c r="K60" s="89">
        <v>2.9898484216381589</v>
      </c>
      <c r="L60" s="1009">
        <v>-0.64697600971202807</v>
      </c>
    </row>
    <row r="61" spans="1:12" ht="15.75" thickBot="1">
      <c r="A61" s="46" t="s">
        <v>24</v>
      </c>
      <c r="B61" s="47" t="s">
        <v>39</v>
      </c>
      <c r="C61" s="79">
        <v>10045.648039215686</v>
      </c>
      <c r="D61" s="79">
        <v>8927.5490196078426</v>
      </c>
      <c r="E61" s="80">
        <v>10246.561</v>
      </c>
      <c r="F61" s="80">
        <v>9106.1</v>
      </c>
      <c r="G61" s="1003">
        <v>12.524143156785003</v>
      </c>
      <c r="H61" s="81">
        <v>278.60000000000002</v>
      </c>
      <c r="I61" s="81">
        <v>1.5306122448979758</v>
      </c>
      <c r="J61" s="89">
        <v>-27.368421052631582</v>
      </c>
      <c r="K61" s="89">
        <v>0.95953274926992072</v>
      </c>
      <c r="L61" s="1009">
        <v>-0.24429415309338165</v>
      </c>
    </row>
    <row r="62" spans="1:12" ht="15.75" thickBot="1">
      <c r="A62" s="51"/>
      <c r="B62" s="52"/>
      <c r="C62" s="96"/>
      <c r="D62" s="96"/>
      <c r="E62" s="96"/>
      <c r="F62" s="96"/>
      <c r="G62" s="1013"/>
      <c r="H62" s="97"/>
      <c r="I62" s="97"/>
      <c r="J62" s="97"/>
      <c r="K62" s="97"/>
      <c r="L62" s="1014"/>
    </row>
    <row r="63" spans="1:12" ht="14.25">
      <c r="A63" s="44" t="s">
        <v>117</v>
      </c>
      <c r="B63" s="48" t="s">
        <v>25</v>
      </c>
      <c r="C63" s="90">
        <v>13462.048172214099</v>
      </c>
      <c r="D63" s="90">
        <v>13334.377053850063</v>
      </c>
      <c r="E63" s="91">
        <v>13731.289135658382</v>
      </c>
      <c r="F63" s="91">
        <v>13601.064594927064</v>
      </c>
      <c r="G63" s="1010">
        <v>0.9574584388040458</v>
      </c>
      <c r="H63" s="92">
        <v>334.07568807339447</v>
      </c>
      <c r="I63" s="92">
        <v>-2.1697700382180187</v>
      </c>
      <c r="J63" s="93">
        <v>-18.959107806691449</v>
      </c>
      <c r="K63" s="93">
        <v>1.5157836184119038</v>
      </c>
      <c r="L63" s="1011">
        <v>-0.18858183809192952</v>
      </c>
    </row>
    <row r="64" spans="1:12" ht="15">
      <c r="A64" s="46" t="s">
        <v>117</v>
      </c>
      <c r="B64" s="47" t="s">
        <v>26</v>
      </c>
      <c r="C64" s="79">
        <v>13373.60294117647</v>
      </c>
      <c r="D64" s="79">
        <v>13355.237254901962</v>
      </c>
      <c r="E64" s="80">
        <v>13641.075000000001</v>
      </c>
      <c r="F64" s="80">
        <v>13622.342000000001</v>
      </c>
      <c r="G64" s="1003">
        <v>0.13751673537487294</v>
      </c>
      <c r="H64" s="81">
        <v>312.3</v>
      </c>
      <c r="I64" s="81">
        <v>-2.100313479623821</v>
      </c>
      <c r="J64" s="89">
        <v>0</v>
      </c>
      <c r="K64" s="89">
        <v>0.27117229870671672</v>
      </c>
      <c r="L64" s="1009">
        <v>2.4070987168986258E-2</v>
      </c>
    </row>
    <row r="65" spans="1:12" ht="15">
      <c r="A65" s="46" t="s">
        <v>117</v>
      </c>
      <c r="B65" s="47" t="s">
        <v>27</v>
      </c>
      <c r="C65" s="79">
        <v>13296.10294117647</v>
      </c>
      <c r="D65" s="79">
        <v>13254.306862745098</v>
      </c>
      <c r="E65" s="80">
        <v>13562.025</v>
      </c>
      <c r="F65" s="80">
        <v>13519.393</v>
      </c>
      <c r="G65" s="1003">
        <v>0.31533960141553402</v>
      </c>
      <c r="H65" s="81">
        <v>336.4</v>
      </c>
      <c r="I65" s="81">
        <v>-0.59101654846335705</v>
      </c>
      <c r="J65" s="89">
        <v>-23.703703703703706</v>
      </c>
      <c r="K65" s="89">
        <v>0.7161729940203031</v>
      </c>
      <c r="L65" s="1009">
        <v>-0.13917769976414851</v>
      </c>
    </row>
    <row r="66" spans="1:12" ht="15">
      <c r="A66" s="46" t="s">
        <v>117</v>
      </c>
      <c r="B66" s="47" t="s">
        <v>34</v>
      </c>
      <c r="C66" s="79">
        <v>13724.635294117648</v>
      </c>
      <c r="D66" s="79">
        <v>13435.145098039215</v>
      </c>
      <c r="E66" s="80">
        <v>13999.128000000001</v>
      </c>
      <c r="F66" s="80">
        <v>13703.848</v>
      </c>
      <c r="G66" s="1003">
        <v>2.1547232572924089</v>
      </c>
      <c r="H66" s="81">
        <v>342.1</v>
      </c>
      <c r="I66" s="81">
        <v>-3.6609405801182762</v>
      </c>
      <c r="J66" s="89">
        <v>-20</v>
      </c>
      <c r="K66" s="89">
        <v>0.52843832568488391</v>
      </c>
      <c r="L66" s="1009">
        <v>-7.3475125496767268E-2</v>
      </c>
    </row>
    <row r="67" spans="1:12" ht="14.25">
      <c r="A67" s="44" t="s">
        <v>117</v>
      </c>
      <c r="B67" s="48" t="s">
        <v>28</v>
      </c>
      <c r="C67" s="90">
        <v>13108.775419771755</v>
      </c>
      <c r="D67" s="90">
        <v>13088.044757678039</v>
      </c>
      <c r="E67" s="91">
        <v>13370.950928167191</v>
      </c>
      <c r="F67" s="91">
        <v>13349.805652831599</v>
      </c>
      <c r="G67" s="1010">
        <v>0.15839388142033736</v>
      </c>
      <c r="H67" s="92">
        <v>306.48062015503876</v>
      </c>
      <c r="I67" s="92">
        <v>-1.0629246046232399</v>
      </c>
      <c r="J67" s="93">
        <v>-20.061967467079782</v>
      </c>
      <c r="K67" s="93">
        <v>7.1756362119315815</v>
      </c>
      <c r="L67" s="1011">
        <v>-1.0040507930738043</v>
      </c>
    </row>
    <row r="68" spans="1:12" ht="15">
      <c r="A68" s="46" t="s">
        <v>117</v>
      </c>
      <c r="B68" s="47" t="s">
        <v>29</v>
      </c>
      <c r="C68" s="79">
        <v>13108.833333333334</v>
      </c>
      <c r="D68" s="79">
        <v>13022.913725490196</v>
      </c>
      <c r="E68" s="80">
        <v>13371.01</v>
      </c>
      <c r="F68" s="80">
        <v>13283.371999999999</v>
      </c>
      <c r="G68" s="1003">
        <v>0.65975717611462537</v>
      </c>
      <c r="H68" s="81">
        <v>278.5</v>
      </c>
      <c r="I68" s="81">
        <v>-0.46461758398856728</v>
      </c>
      <c r="J68" s="89">
        <v>3.7267080745341614</v>
      </c>
      <c r="K68" s="89">
        <v>1.1611736893338895</v>
      </c>
      <c r="L68" s="1009">
        <v>0.14108878785761747</v>
      </c>
    </row>
    <row r="69" spans="1:12" ht="15">
      <c r="A69" s="46" t="s">
        <v>117</v>
      </c>
      <c r="B69" s="47" t="s">
        <v>30</v>
      </c>
      <c r="C69" s="79">
        <v>13148.104901960784</v>
      </c>
      <c r="D69" s="79">
        <v>13188.347058823529</v>
      </c>
      <c r="E69" s="80">
        <v>13411.066999999999</v>
      </c>
      <c r="F69" s="80">
        <v>13452.114</v>
      </c>
      <c r="G69" s="1003">
        <v>-0.30513419675153275</v>
      </c>
      <c r="H69" s="81">
        <v>308.5</v>
      </c>
      <c r="I69" s="81">
        <v>0.35783994795056046</v>
      </c>
      <c r="J69" s="89">
        <v>-19.597315436241612</v>
      </c>
      <c r="K69" s="89">
        <v>4.1649283827005981</v>
      </c>
      <c r="L69" s="1009">
        <v>-0.55534026077656051</v>
      </c>
    </row>
    <row r="70" spans="1:12" ht="15">
      <c r="A70" s="46" t="s">
        <v>117</v>
      </c>
      <c r="B70" s="47" t="s">
        <v>35</v>
      </c>
      <c r="C70" s="79">
        <v>13023.231372549018</v>
      </c>
      <c r="D70" s="79">
        <v>12928.806862745098</v>
      </c>
      <c r="E70" s="80">
        <v>13283.696</v>
      </c>
      <c r="F70" s="80">
        <v>13187.383</v>
      </c>
      <c r="G70" s="1003">
        <v>0.73034202464583087</v>
      </c>
      <c r="H70" s="81">
        <v>319.5</v>
      </c>
      <c r="I70" s="81">
        <v>-2.2636892015906938</v>
      </c>
      <c r="J70" s="89">
        <v>-30.909090909090907</v>
      </c>
      <c r="K70" s="89">
        <v>1.8495341398970935</v>
      </c>
      <c r="L70" s="1009">
        <v>-0.58979932015486125</v>
      </c>
    </row>
    <row r="71" spans="1:12" ht="14.25">
      <c r="A71" s="44" t="s">
        <v>117</v>
      </c>
      <c r="B71" s="48" t="s">
        <v>31</v>
      </c>
      <c r="C71" s="90">
        <v>12177.749815268333</v>
      </c>
      <c r="D71" s="90">
        <v>12156.219559023153</v>
      </c>
      <c r="E71" s="91">
        <v>12421.3048115737</v>
      </c>
      <c r="F71" s="91">
        <v>12399.343950203616</v>
      </c>
      <c r="G71" s="1010">
        <v>0.17711309129160213</v>
      </c>
      <c r="H71" s="92">
        <v>267.79206253758264</v>
      </c>
      <c r="I71" s="92">
        <v>-1.2337755610868506</v>
      </c>
      <c r="J71" s="93">
        <v>-14.586543400102721</v>
      </c>
      <c r="K71" s="93">
        <v>11.563064942288973</v>
      </c>
      <c r="L71" s="1011">
        <v>-0.77299284140234015</v>
      </c>
    </row>
    <row r="72" spans="1:12" ht="15">
      <c r="A72" s="46" t="s">
        <v>117</v>
      </c>
      <c r="B72" s="47" t="s">
        <v>32</v>
      </c>
      <c r="C72" s="79">
        <v>11803.51568627451</v>
      </c>
      <c r="D72" s="79">
        <v>11764.620588235295</v>
      </c>
      <c r="E72" s="80">
        <v>12039.585999999999</v>
      </c>
      <c r="F72" s="80">
        <v>11999.913</v>
      </c>
      <c r="G72" s="1003">
        <v>0.33061073026111826</v>
      </c>
      <c r="H72" s="81">
        <v>236.4</v>
      </c>
      <c r="I72" s="81">
        <v>-2.1928009929664807</v>
      </c>
      <c r="J72" s="89">
        <v>-14.254859611231103</v>
      </c>
      <c r="K72" s="89">
        <v>2.7603949381170905</v>
      </c>
      <c r="L72" s="1009">
        <v>-0.17314114501032485</v>
      </c>
    </row>
    <row r="73" spans="1:12" ht="15">
      <c r="A73" s="46" t="s">
        <v>117</v>
      </c>
      <c r="B73" s="47" t="s">
        <v>33</v>
      </c>
      <c r="C73" s="79">
        <v>12326.283333333333</v>
      </c>
      <c r="D73" s="79">
        <v>12307.779411764704</v>
      </c>
      <c r="E73" s="80">
        <v>12572.808999999999</v>
      </c>
      <c r="F73" s="80">
        <v>12553.934999999999</v>
      </c>
      <c r="G73" s="1003">
        <v>0.15034329873461824</v>
      </c>
      <c r="H73" s="81">
        <v>271.2</v>
      </c>
      <c r="I73" s="81">
        <v>-1.4892844169996451</v>
      </c>
      <c r="J73" s="81">
        <v>-20.943708609271521</v>
      </c>
      <c r="K73" s="81">
        <v>6.640244750382422</v>
      </c>
      <c r="L73" s="1004">
        <v>-1.0135599762221519</v>
      </c>
    </row>
    <row r="74" spans="1:12" ht="15.75" thickBot="1">
      <c r="A74" s="56" t="s">
        <v>117</v>
      </c>
      <c r="B74" s="57" t="s">
        <v>36</v>
      </c>
      <c r="C74" s="82">
        <v>12141.693137254902</v>
      </c>
      <c r="D74" s="82">
        <v>12077.300980392156</v>
      </c>
      <c r="E74" s="83">
        <v>12384.527</v>
      </c>
      <c r="F74" s="83">
        <v>12318.847</v>
      </c>
      <c r="G74" s="1005">
        <v>0.53316678094955061</v>
      </c>
      <c r="H74" s="84">
        <v>297.39999999999998</v>
      </c>
      <c r="I74" s="84">
        <v>-1.6209063843863825</v>
      </c>
      <c r="J74" s="84">
        <v>12.681159420289855</v>
      </c>
      <c r="K74" s="84">
        <v>2.162425253789459</v>
      </c>
      <c r="L74" s="1006">
        <v>0.41370827983013569</v>
      </c>
    </row>
    <row r="75" spans="1:12">
      <c r="A75" s="4"/>
      <c r="B75" s="4"/>
      <c r="C75" s="1102"/>
      <c r="D75" s="1102"/>
      <c r="E75" s="1102"/>
      <c r="F75" s="1102"/>
      <c r="G75" s="1103"/>
      <c r="H75" s="1103"/>
      <c r="I75" s="1103"/>
      <c r="J75" s="1103"/>
      <c r="K75" s="1103"/>
      <c r="L75" s="65"/>
    </row>
    <row r="76" spans="1:12" ht="13.5" thickBot="1">
      <c r="G76" s="65"/>
      <c r="H76" s="65"/>
      <c r="I76" s="65"/>
      <c r="J76" s="65"/>
      <c r="K76" s="65"/>
      <c r="L76" s="1104"/>
    </row>
    <row r="77" spans="1:12" ht="21" thickBot="1">
      <c r="A77" s="967" t="s">
        <v>334</v>
      </c>
      <c r="B77" s="958"/>
      <c r="C77" s="958"/>
      <c r="D77" s="958"/>
      <c r="E77" s="958"/>
      <c r="F77" s="958"/>
      <c r="G77" s="1076"/>
      <c r="H77" s="1076"/>
      <c r="I77" s="1076"/>
      <c r="J77" s="1076"/>
      <c r="K77" s="1076"/>
      <c r="L77" s="1077"/>
    </row>
    <row r="78" spans="1:12" ht="12.75" customHeight="1">
      <c r="A78" s="27"/>
      <c r="B78" s="28"/>
      <c r="C78" s="3" t="s">
        <v>9</v>
      </c>
      <c r="D78" s="3" t="s">
        <v>9</v>
      </c>
      <c r="E78" s="3"/>
      <c r="F78" s="3"/>
      <c r="G78" s="959"/>
      <c r="H78" s="1345" t="s">
        <v>10</v>
      </c>
      <c r="I78" s="1346"/>
      <c r="J78" s="990" t="s">
        <v>11</v>
      </c>
      <c r="K78" s="960" t="s">
        <v>12</v>
      </c>
      <c r="L78" s="961"/>
    </row>
    <row r="79" spans="1:12" ht="15.75" customHeight="1">
      <c r="A79" s="29" t="s">
        <v>13</v>
      </c>
      <c r="B79" s="30" t="s">
        <v>14</v>
      </c>
      <c r="C79" s="962" t="s">
        <v>40</v>
      </c>
      <c r="D79" s="962" t="s">
        <v>40</v>
      </c>
      <c r="E79" s="963" t="s">
        <v>41</v>
      </c>
      <c r="F79" s="964"/>
      <c r="G79" s="991"/>
      <c r="H79" s="1343" t="s">
        <v>15</v>
      </c>
      <c r="I79" s="1344"/>
      <c r="J79" s="992" t="s">
        <v>16</v>
      </c>
      <c r="K79" s="965" t="s">
        <v>17</v>
      </c>
      <c r="L79" s="966"/>
    </row>
    <row r="80" spans="1:12" ht="26.25" thickBot="1">
      <c r="A80" s="31" t="s">
        <v>18</v>
      </c>
      <c r="B80" s="32" t="s">
        <v>19</v>
      </c>
      <c r="C80" s="881" t="s">
        <v>469</v>
      </c>
      <c r="D80" s="881" t="s">
        <v>466</v>
      </c>
      <c r="E80" s="956" t="s">
        <v>469</v>
      </c>
      <c r="F80" s="1267" t="s">
        <v>466</v>
      </c>
      <c r="G80" s="989" t="s">
        <v>20</v>
      </c>
      <c r="H80" s="66" t="s">
        <v>469</v>
      </c>
      <c r="I80" s="894" t="s">
        <v>20</v>
      </c>
      <c r="J80" s="993" t="s">
        <v>20</v>
      </c>
      <c r="K80" s="957" t="s">
        <v>469</v>
      </c>
      <c r="L80" s="994" t="s">
        <v>21</v>
      </c>
    </row>
    <row r="81" spans="1:12" ht="15" thickBot="1">
      <c r="A81" s="33" t="s">
        <v>22</v>
      </c>
      <c r="B81" s="34" t="s">
        <v>23</v>
      </c>
      <c r="C81" s="67">
        <v>12515.303409385593</v>
      </c>
      <c r="D81" s="67">
        <v>12279.655075407609</v>
      </c>
      <c r="E81" s="68">
        <v>12765.609477573305</v>
      </c>
      <c r="F81" s="1268">
        <v>12525.248176915762</v>
      </c>
      <c r="G81" s="995">
        <v>1.9190142763041866</v>
      </c>
      <c r="H81" s="69">
        <v>320.94499926996639</v>
      </c>
      <c r="I81" s="69">
        <v>-1.3572653192035509</v>
      </c>
      <c r="J81" s="70">
        <v>-10.959438377535101</v>
      </c>
      <c r="K81" s="69">
        <v>100</v>
      </c>
      <c r="L81" s="996" t="s">
        <v>23</v>
      </c>
    </row>
    <row r="82" spans="1:12" ht="15" thickBot="1">
      <c r="A82" s="35"/>
      <c r="B82" s="36"/>
      <c r="C82" s="71"/>
      <c r="D82" s="71"/>
      <c r="E82" s="71"/>
      <c r="F82" s="71"/>
      <c r="G82" s="997"/>
      <c r="H82" s="70"/>
      <c r="I82" s="70"/>
      <c r="J82" s="70"/>
      <c r="K82" s="70"/>
      <c r="L82" s="998"/>
    </row>
    <row r="83" spans="1:12" ht="15">
      <c r="A83" s="37" t="s">
        <v>108</v>
      </c>
      <c r="B83" s="38" t="s">
        <v>23</v>
      </c>
      <c r="C83" s="72">
        <v>12998.490294610308</v>
      </c>
      <c r="D83" s="72">
        <v>12034.965060887513</v>
      </c>
      <c r="E83" s="73">
        <v>13258.460100502514</v>
      </c>
      <c r="F83" s="73">
        <v>12275.664362105263</v>
      </c>
      <c r="G83" s="999">
        <v>8.0060492809751533</v>
      </c>
      <c r="H83" s="74">
        <v>265.36</v>
      </c>
      <c r="I83" s="74">
        <v>17.314582850887341</v>
      </c>
      <c r="J83" s="74">
        <v>-28.571428571428569</v>
      </c>
      <c r="K83" s="74">
        <v>0.2190100744634253</v>
      </c>
      <c r="L83" s="1000">
        <v>-5.4000845973392164E-2</v>
      </c>
    </row>
    <row r="84" spans="1:12" ht="15">
      <c r="A84" s="46" t="s">
        <v>109</v>
      </c>
      <c r="B84" s="75" t="s">
        <v>23</v>
      </c>
      <c r="C84" s="76">
        <v>13192.50183612251</v>
      </c>
      <c r="D84" s="76">
        <v>12928.475982724809</v>
      </c>
      <c r="E84" s="77">
        <v>13456.35187284496</v>
      </c>
      <c r="F84" s="77">
        <v>13187.045502379306</v>
      </c>
      <c r="G84" s="1001">
        <v>2.0422039979847191</v>
      </c>
      <c r="H84" s="78">
        <v>347.21222614840985</v>
      </c>
      <c r="I84" s="78">
        <v>-2.5255001853705639</v>
      </c>
      <c r="J84" s="78">
        <v>-9.3239346363345081</v>
      </c>
      <c r="K84" s="78">
        <v>41.319900715432908</v>
      </c>
      <c r="L84" s="1002">
        <v>0.74527773051351431</v>
      </c>
    </row>
    <row r="85" spans="1:12" ht="15">
      <c r="A85" s="39" t="s">
        <v>110</v>
      </c>
      <c r="B85" s="40" t="s">
        <v>23</v>
      </c>
      <c r="C85" s="79">
        <v>13147.783202033968</v>
      </c>
      <c r="D85" s="79">
        <v>12859.281449225027</v>
      </c>
      <c r="E85" s="80">
        <v>13410.738866074647</v>
      </c>
      <c r="F85" s="80">
        <v>13116.467078209527</v>
      </c>
      <c r="G85" s="1003">
        <v>2.2435293445290294</v>
      </c>
      <c r="H85" s="81">
        <v>392.13025027203486</v>
      </c>
      <c r="I85" s="81">
        <v>-0.2517782165201195</v>
      </c>
      <c r="J85" s="81">
        <v>-6.0327198364008181</v>
      </c>
      <c r="K85" s="81">
        <v>13.418017228792525</v>
      </c>
      <c r="L85" s="1004">
        <v>0.70350864844931138</v>
      </c>
    </row>
    <row r="86" spans="1:12" ht="15">
      <c r="A86" s="39" t="s">
        <v>111</v>
      </c>
      <c r="B86" s="40" t="s">
        <v>23</v>
      </c>
      <c r="C86" s="79" t="s">
        <v>100</v>
      </c>
      <c r="D86" s="79" t="s">
        <v>100</v>
      </c>
      <c r="E86" s="80" t="s">
        <v>100</v>
      </c>
      <c r="F86" s="80" t="s">
        <v>100</v>
      </c>
      <c r="G86" s="1003" t="s">
        <v>100</v>
      </c>
      <c r="H86" s="81" t="s">
        <v>100</v>
      </c>
      <c r="I86" s="81" t="s">
        <v>100</v>
      </c>
      <c r="J86" s="81" t="s">
        <v>100</v>
      </c>
      <c r="K86" s="81" t="s">
        <v>100</v>
      </c>
      <c r="L86" s="1004" t="s">
        <v>100</v>
      </c>
    </row>
    <row r="87" spans="1:12" ht="15">
      <c r="A87" s="39" t="s">
        <v>98</v>
      </c>
      <c r="B87" s="40" t="s">
        <v>23</v>
      </c>
      <c r="C87" s="79">
        <v>10315.303657707025</v>
      </c>
      <c r="D87" s="79">
        <v>9809.5237185771621</v>
      </c>
      <c r="E87" s="80">
        <v>10521.609730861166</v>
      </c>
      <c r="F87" s="80">
        <v>10005.714192948706</v>
      </c>
      <c r="G87" s="1003">
        <v>5.1560091360197493</v>
      </c>
      <c r="H87" s="81">
        <v>269.37900232018558</v>
      </c>
      <c r="I87" s="81">
        <v>-1.4342026028714114</v>
      </c>
      <c r="J87" s="81">
        <v>-7.5107296137339059</v>
      </c>
      <c r="K87" s="81">
        <v>25.171557891663017</v>
      </c>
      <c r="L87" s="1004">
        <v>0.93858857289026432</v>
      </c>
    </row>
    <row r="88" spans="1:12" ht="15.75" thickBot="1">
      <c r="A88" s="41" t="s">
        <v>112</v>
      </c>
      <c r="B88" s="42" t="s">
        <v>23</v>
      </c>
      <c r="C88" s="82">
        <v>12842.048186539399</v>
      </c>
      <c r="D88" s="82">
        <v>12920.139295595156</v>
      </c>
      <c r="E88" s="83">
        <v>13098.889150270188</v>
      </c>
      <c r="F88" s="83">
        <v>13178.542081507059</v>
      </c>
      <c r="G88" s="1005">
        <v>-0.60441383230581358</v>
      </c>
      <c r="H88" s="84">
        <v>284.19118295371049</v>
      </c>
      <c r="I88" s="84">
        <v>-1.4020210645774964</v>
      </c>
      <c r="J88" s="84">
        <v>-20.316159250585482</v>
      </c>
      <c r="K88" s="84">
        <v>19.871514089648123</v>
      </c>
      <c r="L88" s="1006">
        <v>-2.3333741058796988</v>
      </c>
    </row>
    <row r="89" spans="1:12" ht="15" thickBot="1">
      <c r="A89" s="35"/>
      <c r="B89" s="43"/>
      <c r="C89" s="71"/>
      <c r="D89" s="71"/>
      <c r="E89" s="71"/>
      <c r="F89" s="71"/>
      <c r="G89" s="997"/>
      <c r="H89" s="70"/>
      <c r="I89" s="70"/>
      <c r="J89" s="70"/>
      <c r="K89" s="70"/>
      <c r="L89" s="998"/>
    </row>
    <row r="90" spans="1:12" ht="14.25">
      <c r="A90" s="44" t="s">
        <v>113</v>
      </c>
      <c r="B90" s="45" t="s">
        <v>25</v>
      </c>
      <c r="C90" s="85" t="s">
        <v>100</v>
      </c>
      <c r="D90" s="85" t="s">
        <v>100</v>
      </c>
      <c r="E90" s="86" t="s">
        <v>100</v>
      </c>
      <c r="F90" s="86" t="s">
        <v>100</v>
      </c>
      <c r="G90" s="1007" t="s">
        <v>100</v>
      </c>
      <c r="H90" s="87" t="s">
        <v>100</v>
      </c>
      <c r="I90" s="87" t="s">
        <v>100</v>
      </c>
      <c r="J90" s="88" t="s">
        <v>100</v>
      </c>
      <c r="K90" s="88" t="s">
        <v>100</v>
      </c>
      <c r="L90" s="1008" t="s">
        <v>100</v>
      </c>
    </row>
    <row r="91" spans="1:12" ht="15">
      <c r="A91" s="46" t="s">
        <v>113</v>
      </c>
      <c r="B91" s="47" t="s">
        <v>26</v>
      </c>
      <c r="C91" s="79" t="s">
        <v>100</v>
      </c>
      <c r="D91" s="79" t="s">
        <v>100</v>
      </c>
      <c r="E91" s="80" t="s">
        <v>100</v>
      </c>
      <c r="F91" s="80" t="s">
        <v>100</v>
      </c>
      <c r="G91" s="1003" t="s">
        <v>100</v>
      </c>
      <c r="H91" s="81" t="s">
        <v>100</v>
      </c>
      <c r="I91" s="81" t="s">
        <v>100</v>
      </c>
      <c r="J91" s="89" t="s">
        <v>100</v>
      </c>
      <c r="K91" s="89" t="s">
        <v>100</v>
      </c>
      <c r="L91" s="1009" t="s">
        <v>100</v>
      </c>
    </row>
    <row r="92" spans="1:12" ht="15">
      <c r="A92" s="46" t="s">
        <v>113</v>
      </c>
      <c r="B92" s="47" t="s">
        <v>27</v>
      </c>
      <c r="C92" s="79" t="s">
        <v>100</v>
      </c>
      <c r="D92" s="79" t="s">
        <v>100</v>
      </c>
      <c r="E92" s="80" t="s">
        <v>100</v>
      </c>
      <c r="F92" s="80" t="s">
        <v>100</v>
      </c>
      <c r="G92" s="1003" t="s">
        <v>100</v>
      </c>
      <c r="H92" s="81" t="s">
        <v>100</v>
      </c>
      <c r="I92" s="81" t="s">
        <v>100</v>
      </c>
      <c r="J92" s="89" t="s">
        <v>100</v>
      </c>
      <c r="K92" s="89" t="s">
        <v>100</v>
      </c>
      <c r="L92" s="1009" t="s">
        <v>100</v>
      </c>
    </row>
    <row r="93" spans="1:12" ht="14.25">
      <c r="A93" s="44" t="s">
        <v>113</v>
      </c>
      <c r="B93" s="48" t="s">
        <v>28</v>
      </c>
      <c r="C93" s="90" t="s">
        <v>254</v>
      </c>
      <c r="D93" s="90" t="s">
        <v>254</v>
      </c>
      <c r="E93" s="91" t="s">
        <v>254</v>
      </c>
      <c r="F93" s="91" t="s">
        <v>254</v>
      </c>
      <c r="G93" s="1010" t="s">
        <v>100</v>
      </c>
      <c r="H93" s="92" t="s">
        <v>254</v>
      </c>
      <c r="I93" s="92" t="s">
        <v>100</v>
      </c>
      <c r="J93" s="93" t="s">
        <v>100</v>
      </c>
      <c r="K93" s="93">
        <v>2.9201343261790042E-2</v>
      </c>
      <c r="L93" s="1011" t="s">
        <v>100</v>
      </c>
    </row>
    <row r="94" spans="1:12" ht="15">
      <c r="A94" s="46" t="s">
        <v>113</v>
      </c>
      <c r="B94" s="47" t="s">
        <v>29</v>
      </c>
      <c r="C94" s="79" t="s">
        <v>254</v>
      </c>
      <c r="D94" s="79" t="s">
        <v>100</v>
      </c>
      <c r="E94" s="80" t="s">
        <v>254</v>
      </c>
      <c r="F94" s="80" t="s">
        <v>100</v>
      </c>
      <c r="G94" s="1003" t="s">
        <v>100</v>
      </c>
      <c r="H94" s="81" t="s">
        <v>254</v>
      </c>
      <c r="I94" s="81" t="s">
        <v>100</v>
      </c>
      <c r="J94" s="89" t="s">
        <v>100</v>
      </c>
      <c r="K94" s="89">
        <v>2.9201343261790042E-2</v>
      </c>
      <c r="L94" s="1009" t="s">
        <v>100</v>
      </c>
    </row>
    <row r="95" spans="1:12" ht="15">
      <c r="A95" s="46" t="s">
        <v>113</v>
      </c>
      <c r="B95" s="47" t="s">
        <v>30</v>
      </c>
      <c r="C95" s="79" t="s">
        <v>100</v>
      </c>
      <c r="D95" s="79" t="s">
        <v>254</v>
      </c>
      <c r="E95" s="80" t="s">
        <v>100</v>
      </c>
      <c r="F95" s="80" t="s">
        <v>254</v>
      </c>
      <c r="G95" s="1003" t="s">
        <v>100</v>
      </c>
      <c r="H95" s="81" t="s">
        <v>100</v>
      </c>
      <c r="I95" s="81" t="s">
        <v>100</v>
      </c>
      <c r="J95" s="89" t="s">
        <v>100</v>
      </c>
      <c r="K95" s="89">
        <v>0</v>
      </c>
      <c r="L95" s="1009" t="s">
        <v>100</v>
      </c>
    </row>
    <row r="96" spans="1:12" ht="14.25">
      <c r="A96" s="44" t="s">
        <v>113</v>
      </c>
      <c r="B96" s="48" t="s">
        <v>31</v>
      </c>
      <c r="C96" s="90">
        <v>13044.425277442355</v>
      </c>
      <c r="D96" s="90">
        <v>12142.59121872887</v>
      </c>
      <c r="E96" s="91">
        <v>13305.313782991203</v>
      </c>
      <c r="F96" s="91">
        <v>12385.443043103449</v>
      </c>
      <c r="G96" s="1010">
        <v>7.4270313680862881</v>
      </c>
      <c r="H96" s="92">
        <v>262.33846153846156</v>
      </c>
      <c r="I96" s="92">
        <v>13.074486126791033</v>
      </c>
      <c r="J96" s="93">
        <v>-35</v>
      </c>
      <c r="K96" s="93">
        <v>0.18980873120163527</v>
      </c>
      <c r="L96" s="1011">
        <v>-7.0201669214381368E-2</v>
      </c>
    </row>
    <row r="97" spans="1:12" ht="15">
      <c r="A97" s="46" t="s">
        <v>113</v>
      </c>
      <c r="B97" s="47" t="s">
        <v>32</v>
      </c>
      <c r="C97" s="79" t="s">
        <v>254</v>
      </c>
      <c r="D97" s="79" t="s">
        <v>254</v>
      </c>
      <c r="E97" s="80" t="s">
        <v>254</v>
      </c>
      <c r="F97" s="80" t="s">
        <v>254</v>
      </c>
      <c r="G97" s="1003" t="s">
        <v>100</v>
      </c>
      <c r="H97" s="81" t="s">
        <v>254</v>
      </c>
      <c r="I97" s="81" t="s">
        <v>100</v>
      </c>
      <c r="J97" s="89" t="s">
        <v>100</v>
      </c>
      <c r="K97" s="89">
        <v>8.760402978537013E-2</v>
      </c>
      <c r="L97" s="1009" t="s">
        <v>100</v>
      </c>
    </row>
    <row r="98" spans="1:12" ht="15.75" thickBot="1">
      <c r="A98" s="49" t="s">
        <v>113</v>
      </c>
      <c r="B98" s="50" t="s">
        <v>33</v>
      </c>
      <c r="C98" s="94" t="s">
        <v>254</v>
      </c>
      <c r="D98" s="94">
        <v>12015.081372549019</v>
      </c>
      <c r="E98" s="95" t="s">
        <v>254</v>
      </c>
      <c r="F98" s="95">
        <v>12255.383</v>
      </c>
      <c r="G98" s="1012" t="s">
        <v>100</v>
      </c>
      <c r="H98" s="89" t="s">
        <v>254</v>
      </c>
      <c r="I98" s="89" t="s">
        <v>100</v>
      </c>
      <c r="J98" s="89" t="s">
        <v>100</v>
      </c>
      <c r="K98" s="89">
        <v>0.10220470141626514</v>
      </c>
      <c r="L98" s="1009" t="s">
        <v>100</v>
      </c>
    </row>
    <row r="99" spans="1:12" ht="15" thickBot="1">
      <c r="A99" s="35"/>
      <c r="B99" s="43"/>
      <c r="C99" s="71"/>
      <c r="D99" s="71"/>
      <c r="E99" s="71"/>
      <c r="F99" s="71"/>
      <c r="G99" s="997"/>
      <c r="H99" s="70"/>
      <c r="I99" s="70"/>
      <c r="J99" s="70"/>
      <c r="K99" s="70"/>
      <c r="L99" s="998"/>
    </row>
    <row r="100" spans="1:12" ht="14.25">
      <c r="A100" s="44" t="s">
        <v>114</v>
      </c>
      <c r="B100" s="45" t="s">
        <v>25</v>
      </c>
      <c r="C100" s="85">
        <v>13559.44418149613</v>
      </c>
      <c r="D100" s="85">
        <v>13235.637773104147</v>
      </c>
      <c r="E100" s="86">
        <v>13830.633065126052</v>
      </c>
      <c r="F100" s="86">
        <v>13500.35052856623</v>
      </c>
      <c r="G100" s="1007">
        <v>2.4464737849654834</v>
      </c>
      <c r="H100" s="87">
        <v>409.47634408602153</v>
      </c>
      <c r="I100" s="87">
        <v>-3.8947068358648433</v>
      </c>
      <c r="J100" s="88">
        <v>-27.906976744186046</v>
      </c>
      <c r="K100" s="88">
        <v>1.3578624616732369</v>
      </c>
      <c r="L100" s="1008">
        <v>-0.3192046210100703</v>
      </c>
    </row>
    <row r="101" spans="1:12" ht="15">
      <c r="A101" s="46" t="s">
        <v>114</v>
      </c>
      <c r="B101" s="47" t="s">
        <v>26</v>
      </c>
      <c r="C101" s="79">
        <v>13573.231372549018</v>
      </c>
      <c r="D101" s="79">
        <v>13406.258823529412</v>
      </c>
      <c r="E101" s="80">
        <v>13844.696</v>
      </c>
      <c r="F101" s="80">
        <v>13674.384</v>
      </c>
      <c r="G101" s="1003">
        <v>1.2454820633967856</v>
      </c>
      <c r="H101" s="81">
        <v>404.5</v>
      </c>
      <c r="I101" s="81">
        <v>-1.5575565831102403</v>
      </c>
      <c r="J101" s="89">
        <v>-26.373626373626376</v>
      </c>
      <c r="K101" s="89">
        <v>0.97824499926996644</v>
      </c>
      <c r="L101" s="1009">
        <v>-0.20480232262290921</v>
      </c>
    </row>
    <row r="102" spans="1:12" ht="15">
      <c r="A102" s="46" t="s">
        <v>114</v>
      </c>
      <c r="B102" s="47" t="s">
        <v>27</v>
      </c>
      <c r="C102" s="79">
        <v>13525.415686274511</v>
      </c>
      <c r="D102" s="79">
        <v>12872.546078431371</v>
      </c>
      <c r="E102" s="80">
        <v>13795.924000000001</v>
      </c>
      <c r="F102" s="80">
        <v>13129.996999999999</v>
      </c>
      <c r="G102" s="1003">
        <v>5.07179856933708</v>
      </c>
      <c r="H102" s="81">
        <v>422.3</v>
      </c>
      <c r="I102" s="81">
        <v>-8.672145328719715</v>
      </c>
      <c r="J102" s="89">
        <v>-31.578947368421051</v>
      </c>
      <c r="K102" s="89">
        <v>0.37961746240327054</v>
      </c>
      <c r="L102" s="1009">
        <v>-0.11440229838716104</v>
      </c>
    </row>
    <row r="103" spans="1:12" ht="14.25">
      <c r="A103" s="44" t="s">
        <v>114</v>
      </c>
      <c r="B103" s="48" t="s">
        <v>28</v>
      </c>
      <c r="C103" s="90">
        <v>13358.676800129782</v>
      </c>
      <c r="D103" s="90">
        <v>13099.583135851017</v>
      </c>
      <c r="E103" s="91">
        <v>13625.850336132378</v>
      </c>
      <c r="F103" s="91">
        <v>13361.574798568037</v>
      </c>
      <c r="G103" s="1010">
        <v>1.9778771705313021</v>
      </c>
      <c r="H103" s="92">
        <v>372.05957120980094</v>
      </c>
      <c r="I103" s="92">
        <v>-4.3961550770358997</v>
      </c>
      <c r="J103" s="93">
        <v>-9.931034482758621</v>
      </c>
      <c r="K103" s="93">
        <v>9.5342385749744487</v>
      </c>
      <c r="L103" s="1011">
        <v>0.10886155989384605</v>
      </c>
    </row>
    <row r="104" spans="1:12" ht="15">
      <c r="A104" s="46" t="s">
        <v>114</v>
      </c>
      <c r="B104" s="47" t="s">
        <v>29</v>
      </c>
      <c r="C104" s="79">
        <v>13419.61568627451</v>
      </c>
      <c r="D104" s="79">
        <v>13278.767647058825</v>
      </c>
      <c r="E104" s="80">
        <v>13688.008</v>
      </c>
      <c r="F104" s="80">
        <v>13544.343000000001</v>
      </c>
      <c r="G104" s="1003">
        <v>1.0607011355220333</v>
      </c>
      <c r="H104" s="81">
        <v>369.3</v>
      </c>
      <c r="I104" s="81">
        <v>-2.7133825079030589</v>
      </c>
      <c r="J104" s="89">
        <v>-8.92018779342723</v>
      </c>
      <c r="K104" s="89">
        <v>5.6650605927872677</v>
      </c>
      <c r="L104" s="1009">
        <v>0.12683906392611366</v>
      </c>
    </row>
    <row r="105" spans="1:12" ht="15">
      <c r="A105" s="46" t="s">
        <v>114</v>
      </c>
      <c r="B105" s="47" t="s">
        <v>30</v>
      </c>
      <c r="C105" s="79">
        <v>13271.065686274509</v>
      </c>
      <c r="D105" s="79">
        <v>12858.99411764706</v>
      </c>
      <c r="E105" s="80">
        <v>13536.486999999999</v>
      </c>
      <c r="F105" s="80">
        <v>13116.174000000001</v>
      </c>
      <c r="G105" s="1003">
        <v>3.2045396775004531</v>
      </c>
      <c r="H105" s="81">
        <v>376.1</v>
      </c>
      <c r="I105" s="81">
        <v>-6.6285998013902656</v>
      </c>
      <c r="J105" s="89">
        <v>-11.371237458193979</v>
      </c>
      <c r="K105" s="89">
        <v>3.869177982187181</v>
      </c>
      <c r="L105" s="1009">
        <v>-1.7977504032267611E-2</v>
      </c>
    </row>
    <row r="106" spans="1:12" ht="14.25">
      <c r="A106" s="44" t="s">
        <v>114</v>
      </c>
      <c r="B106" s="48" t="s">
        <v>31</v>
      </c>
      <c r="C106" s="90">
        <v>13115.0405922264</v>
      </c>
      <c r="D106" s="90">
        <v>12844.358043827928</v>
      </c>
      <c r="E106" s="91">
        <v>13377.341404070929</v>
      </c>
      <c r="F106" s="91">
        <v>13101.245204704486</v>
      </c>
      <c r="G106" s="1010">
        <v>2.1074042585455905</v>
      </c>
      <c r="H106" s="92">
        <v>336.64798464491361</v>
      </c>
      <c r="I106" s="92">
        <v>-1.4762304591888744</v>
      </c>
      <c r="J106" s="93">
        <v>-8.0723423026025589</v>
      </c>
      <c r="K106" s="93">
        <v>30.427799678785224</v>
      </c>
      <c r="L106" s="1011">
        <v>0.95562079162973745</v>
      </c>
    </row>
    <row r="107" spans="1:12" ht="15">
      <c r="A107" s="46" t="s">
        <v>114</v>
      </c>
      <c r="B107" s="47" t="s">
        <v>32</v>
      </c>
      <c r="C107" s="79">
        <v>13189.111764705882</v>
      </c>
      <c r="D107" s="79">
        <v>12996.763725490197</v>
      </c>
      <c r="E107" s="80">
        <v>13452.894</v>
      </c>
      <c r="F107" s="80">
        <v>13256.699000000001</v>
      </c>
      <c r="G107" s="1003">
        <v>1.4799687312806884</v>
      </c>
      <c r="H107" s="81">
        <v>327.2</v>
      </c>
      <c r="I107" s="81">
        <v>-1.6826923076923146</v>
      </c>
      <c r="J107" s="89">
        <v>-6.6137566137566131</v>
      </c>
      <c r="K107" s="89">
        <v>20.61614834282377</v>
      </c>
      <c r="L107" s="1009">
        <v>0.95936207137291163</v>
      </c>
    </row>
    <row r="108" spans="1:12" ht="15.75" thickBot="1">
      <c r="A108" s="49" t="s">
        <v>114</v>
      </c>
      <c r="B108" s="50" t="s">
        <v>33</v>
      </c>
      <c r="C108" s="94">
        <v>12972.209803921569</v>
      </c>
      <c r="D108" s="94">
        <v>12561.779411764704</v>
      </c>
      <c r="E108" s="95">
        <v>13231.654</v>
      </c>
      <c r="F108" s="95">
        <v>12813.014999999999</v>
      </c>
      <c r="G108" s="1012">
        <v>3.2672950121419588</v>
      </c>
      <c r="H108" s="89">
        <v>356.5</v>
      </c>
      <c r="I108" s="89">
        <v>-0.83449235048678716</v>
      </c>
      <c r="J108" s="89">
        <v>-10.993377483443709</v>
      </c>
      <c r="K108" s="89">
        <v>9.8116513359614554</v>
      </c>
      <c r="L108" s="1009">
        <v>-3.7412797431723988E-3</v>
      </c>
    </row>
    <row r="109" spans="1:12" ht="15.75" thickBot="1">
      <c r="A109" s="51"/>
      <c r="B109" s="52"/>
      <c r="C109" s="96"/>
      <c r="D109" s="96"/>
      <c r="E109" s="96"/>
      <c r="F109" s="96"/>
      <c r="G109" s="1013"/>
      <c r="H109" s="97"/>
      <c r="I109" s="97"/>
      <c r="J109" s="97"/>
      <c r="K109" s="97"/>
      <c r="L109" s="1014"/>
    </row>
    <row r="110" spans="1:12" ht="15">
      <c r="A110" s="46" t="s">
        <v>115</v>
      </c>
      <c r="B110" s="53" t="s">
        <v>30</v>
      </c>
      <c r="C110" s="98">
        <v>13373.920588235293</v>
      </c>
      <c r="D110" s="98">
        <v>13083.477450980392</v>
      </c>
      <c r="E110" s="99">
        <v>13641.398999999999</v>
      </c>
      <c r="F110" s="99">
        <v>13345.147000000001</v>
      </c>
      <c r="G110" s="1015">
        <v>2.2199230926418312</v>
      </c>
      <c r="H110" s="100">
        <v>411.8</v>
      </c>
      <c r="I110" s="100">
        <v>0.12156576707999028</v>
      </c>
      <c r="J110" s="100">
        <v>-2.6239067055393588</v>
      </c>
      <c r="K110" s="100">
        <v>4.8766243247189376</v>
      </c>
      <c r="L110" s="1016">
        <v>0.41744595758425174</v>
      </c>
    </row>
    <row r="111" spans="1:12" ht="15.75" thickBot="1">
      <c r="A111" s="49" t="s">
        <v>115</v>
      </c>
      <c r="B111" s="50" t="s">
        <v>33</v>
      </c>
      <c r="C111" s="94">
        <v>13008.189215686274</v>
      </c>
      <c r="D111" s="94">
        <v>12729.347058823529</v>
      </c>
      <c r="E111" s="95">
        <v>13268.352999999999</v>
      </c>
      <c r="F111" s="95">
        <v>12983.933999999999</v>
      </c>
      <c r="G111" s="1012">
        <v>2.1905456389411704</v>
      </c>
      <c r="H111" s="89">
        <v>380.9</v>
      </c>
      <c r="I111" s="89">
        <v>-0.62614140360032189</v>
      </c>
      <c r="J111" s="89">
        <v>-7.8740157480314963</v>
      </c>
      <c r="K111" s="89">
        <v>8.5413929040735876</v>
      </c>
      <c r="L111" s="1009">
        <v>0.28606269086505876</v>
      </c>
    </row>
    <row r="112" spans="1:12" ht="15.75" thickBot="1">
      <c r="A112" s="51"/>
      <c r="B112" s="52"/>
      <c r="C112" s="96"/>
      <c r="D112" s="96"/>
      <c r="E112" s="96"/>
      <c r="F112" s="96"/>
      <c r="G112" s="1013"/>
      <c r="H112" s="97"/>
      <c r="I112" s="97"/>
      <c r="J112" s="97"/>
      <c r="K112" s="97"/>
      <c r="L112" s="1014"/>
    </row>
    <row r="113" spans="1:12" ht="14.25">
      <c r="A113" s="44" t="s">
        <v>116</v>
      </c>
      <c r="B113" s="45" t="s">
        <v>25</v>
      </c>
      <c r="C113" s="85" t="s">
        <v>100</v>
      </c>
      <c r="D113" s="85" t="s">
        <v>100</v>
      </c>
      <c r="E113" s="86" t="s">
        <v>100</v>
      </c>
      <c r="F113" s="86" t="s">
        <v>100</v>
      </c>
      <c r="G113" s="1007" t="s">
        <v>100</v>
      </c>
      <c r="H113" s="87" t="s">
        <v>100</v>
      </c>
      <c r="I113" s="87" t="s">
        <v>100</v>
      </c>
      <c r="J113" s="88" t="s">
        <v>100</v>
      </c>
      <c r="K113" s="88" t="s">
        <v>100</v>
      </c>
      <c r="L113" s="1008" t="s">
        <v>100</v>
      </c>
    </row>
    <row r="114" spans="1:12" ht="15">
      <c r="A114" s="39" t="s">
        <v>116</v>
      </c>
      <c r="B114" s="47" t="s">
        <v>26</v>
      </c>
      <c r="C114" s="79" t="s">
        <v>100</v>
      </c>
      <c r="D114" s="79" t="s">
        <v>100</v>
      </c>
      <c r="E114" s="80" t="s">
        <v>100</v>
      </c>
      <c r="F114" s="80" t="s">
        <v>100</v>
      </c>
      <c r="G114" s="1003" t="s">
        <v>100</v>
      </c>
      <c r="H114" s="81" t="s">
        <v>100</v>
      </c>
      <c r="I114" s="81" t="s">
        <v>100</v>
      </c>
      <c r="J114" s="89" t="s">
        <v>100</v>
      </c>
      <c r="K114" s="89" t="s">
        <v>100</v>
      </c>
      <c r="L114" s="1009" t="s">
        <v>100</v>
      </c>
    </row>
    <row r="115" spans="1:12" ht="15">
      <c r="A115" s="39" t="s">
        <v>116</v>
      </c>
      <c r="B115" s="47" t="s">
        <v>27</v>
      </c>
      <c r="C115" s="79" t="s">
        <v>100</v>
      </c>
      <c r="D115" s="79" t="s">
        <v>100</v>
      </c>
      <c r="E115" s="80" t="s">
        <v>100</v>
      </c>
      <c r="F115" s="80" t="s">
        <v>100</v>
      </c>
      <c r="G115" s="1003" t="s">
        <v>100</v>
      </c>
      <c r="H115" s="81" t="s">
        <v>100</v>
      </c>
      <c r="I115" s="81" t="s">
        <v>100</v>
      </c>
      <c r="J115" s="89" t="s">
        <v>100</v>
      </c>
      <c r="K115" s="89" t="s">
        <v>100</v>
      </c>
      <c r="L115" s="1009" t="s">
        <v>100</v>
      </c>
    </row>
    <row r="116" spans="1:12" ht="15">
      <c r="A116" s="39" t="s">
        <v>116</v>
      </c>
      <c r="B116" s="47" t="s">
        <v>34</v>
      </c>
      <c r="C116" s="79" t="s">
        <v>100</v>
      </c>
      <c r="D116" s="79" t="s">
        <v>100</v>
      </c>
      <c r="E116" s="80" t="s">
        <v>100</v>
      </c>
      <c r="F116" s="80" t="s">
        <v>100</v>
      </c>
      <c r="G116" s="1003" t="s">
        <v>100</v>
      </c>
      <c r="H116" s="81" t="s">
        <v>100</v>
      </c>
      <c r="I116" s="81" t="s">
        <v>100</v>
      </c>
      <c r="J116" s="89" t="s">
        <v>100</v>
      </c>
      <c r="K116" s="89" t="s">
        <v>100</v>
      </c>
      <c r="L116" s="1009" t="s">
        <v>100</v>
      </c>
    </row>
    <row r="117" spans="1:12" ht="14.25">
      <c r="A117" s="54" t="s">
        <v>116</v>
      </c>
      <c r="B117" s="48" t="s">
        <v>28</v>
      </c>
      <c r="C117" s="90" t="s">
        <v>100</v>
      </c>
      <c r="D117" s="90" t="s">
        <v>100</v>
      </c>
      <c r="E117" s="91" t="s">
        <v>100</v>
      </c>
      <c r="F117" s="91" t="s">
        <v>100</v>
      </c>
      <c r="G117" s="1010" t="s">
        <v>100</v>
      </c>
      <c r="H117" s="92" t="s">
        <v>100</v>
      </c>
      <c r="I117" s="92" t="s">
        <v>100</v>
      </c>
      <c r="J117" s="93" t="s">
        <v>100</v>
      </c>
      <c r="K117" s="93" t="s">
        <v>100</v>
      </c>
      <c r="L117" s="1011" t="s">
        <v>100</v>
      </c>
    </row>
    <row r="118" spans="1:12" ht="15">
      <c r="A118" s="39" t="s">
        <v>116</v>
      </c>
      <c r="B118" s="47" t="s">
        <v>30</v>
      </c>
      <c r="C118" s="79" t="s">
        <v>100</v>
      </c>
      <c r="D118" s="79" t="s">
        <v>100</v>
      </c>
      <c r="E118" s="80" t="s">
        <v>100</v>
      </c>
      <c r="F118" s="80" t="s">
        <v>100</v>
      </c>
      <c r="G118" s="1003" t="s">
        <v>100</v>
      </c>
      <c r="H118" s="81" t="s">
        <v>100</v>
      </c>
      <c r="I118" s="81" t="s">
        <v>100</v>
      </c>
      <c r="J118" s="89" t="s">
        <v>100</v>
      </c>
      <c r="K118" s="89" t="s">
        <v>100</v>
      </c>
      <c r="L118" s="1009" t="s">
        <v>100</v>
      </c>
    </row>
    <row r="119" spans="1:12" ht="15">
      <c r="A119" s="39" t="s">
        <v>116</v>
      </c>
      <c r="B119" s="47" t="s">
        <v>35</v>
      </c>
      <c r="C119" s="79" t="s">
        <v>100</v>
      </c>
      <c r="D119" s="79" t="s">
        <v>100</v>
      </c>
      <c r="E119" s="80" t="s">
        <v>100</v>
      </c>
      <c r="F119" s="80" t="s">
        <v>100</v>
      </c>
      <c r="G119" s="1003" t="s">
        <v>100</v>
      </c>
      <c r="H119" s="81" t="s">
        <v>100</v>
      </c>
      <c r="I119" s="81" t="s">
        <v>100</v>
      </c>
      <c r="J119" s="89" t="s">
        <v>100</v>
      </c>
      <c r="K119" s="89" t="s">
        <v>100</v>
      </c>
      <c r="L119" s="1009" t="s">
        <v>100</v>
      </c>
    </row>
    <row r="120" spans="1:12" ht="14.25">
      <c r="A120" s="54" t="s">
        <v>116</v>
      </c>
      <c r="B120" s="48" t="s">
        <v>31</v>
      </c>
      <c r="C120" s="90" t="s">
        <v>100</v>
      </c>
      <c r="D120" s="90" t="s">
        <v>100</v>
      </c>
      <c r="E120" s="91" t="s">
        <v>100</v>
      </c>
      <c r="F120" s="91" t="s">
        <v>100</v>
      </c>
      <c r="G120" s="1010" t="s">
        <v>100</v>
      </c>
      <c r="H120" s="92" t="s">
        <v>100</v>
      </c>
      <c r="I120" s="92" t="s">
        <v>100</v>
      </c>
      <c r="J120" s="93" t="s">
        <v>100</v>
      </c>
      <c r="K120" s="93" t="s">
        <v>100</v>
      </c>
      <c r="L120" s="1011" t="s">
        <v>100</v>
      </c>
    </row>
    <row r="121" spans="1:12" ht="15">
      <c r="A121" s="39" t="s">
        <v>116</v>
      </c>
      <c r="B121" s="47" t="s">
        <v>33</v>
      </c>
      <c r="C121" s="79" t="s">
        <v>100</v>
      </c>
      <c r="D121" s="79" t="s">
        <v>100</v>
      </c>
      <c r="E121" s="80" t="s">
        <v>100</v>
      </c>
      <c r="F121" s="80" t="s">
        <v>100</v>
      </c>
      <c r="G121" s="1003" t="s">
        <v>100</v>
      </c>
      <c r="H121" s="81" t="s">
        <v>100</v>
      </c>
      <c r="I121" s="81" t="s">
        <v>100</v>
      </c>
      <c r="J121" s="89" t="s">
        <v>100</v>
      </c>
      <c r="K121" s="89" t="s">
        <v>100</v>
      </c>
      <c r="L121" s="1009" t="s">
        <v>100</v>
      </c>
    </row>
    <row r="122" spans="1:12" ht="15.75" thickBot="1">
      <c r="A122" s="55" t="s">
        <v>116</v>
      </c>
      <c r="B122" s="47" t="s">
        <v>36</v>
      </c>
      <c r="C122" s="94" t="s">
        <v>100</v>
      </c>
      <c r="D122" s="94" t="s">
        <v>100</v>
      </c>
      <c r="E122" s="95" t="s">
        <v>100</v>
      </c>
      <c r="F122" s="95" t="s">
        <v>100</v>
      </c>
      <c r="G122" s="1012" t="s">
        <v>100</v>
      </c>
      <c r="H122" s="89" t="s">
        <v>100</v>
      </c>
      <c r="I122" s="89" t="s">
        <v>100</v>
      </c>
      <c r="J122" s="89" t="s">
        <v>100</v>
      </c>
      <c r="K122" s="89" t="s">
        <v>100</v>
      </c>
      <c r="L122" s="1009" t="s">
        <v>100</v>
      </c>
    </row>
    <row r="123" spans="1:12" ht="15.75" thickBot="1">
      <c r="A123" s="51"/>
      <c r="B123" s="52"/>
      <c r="C123" s="96"/>
      <c r="D123" s="96"/>
      <c r="E123" s="96"/>
      <c r="F123" s="96"/>
      <c r="G123" s="1013"/>
      <c r="H123" s="97"/>
      <c r="I123" s="97"/>
      <c r="J123" s="97"/>
      <c r="K123" s="97"/>
      <c r="L123" s="1014"/>
    </row>
    <row r="124" spans="1:12" ht="14.25">
      <c r="A124" s="44" t="s">
        <v>24</v>
      </c>
      <c r="B124" s="45" t="s">
        <v>28</v>
      </c>
      <c r="C124" s="85">
        <v>11486.861080571965</v>
      </c>
      <c r="D124" s="85">
        <v>10977.092862780173</v>
      </c>
      <c r="E124" s="86">
        <v>11716.598302183405</v>
      </c>
      <c r="F124" s="86">
        <v>11196.634720035778</v>
      </c>
      <c r="G124" s="1007">
        <v>4.6439273509314427</v>
      </c>
      <c r="H124" s="87">
        <v>357.78958333333338</v>
      </c>
      <c r="I124" s="87">
        <v>2.4038877211812375</v>
      </c>
      <c r="J124" s="88">
        <v>0</v>
      </c>
      <c r="K124" s="88">
        <v>1.4016644765659221</v>
      </c>
      <c r="L124" s="1008">
        <v>0.15361455456904216</v>
      </c>
    </row>
    <row r="125" spans="1:12" ht="15">
      <c r="A125" s="46" t="s">
        <v>24</v>
      </c>
      <c r="B125" s="47" t="s">
        <v>29</v>
      </c>
      <c r="C125" s="79">
        <v>11696.983333333334</v>
      </c>
      <c r="D125" s="79">
        <v>11641.454901960784</v>
      </c>
      <c r="E125" s="80">
        <v>11930.923000000001</v>
      </c>
      <c r="F125" s="80">
        <v>11874.284</v>
      </c>
      <c r="G125" s="1003">
        <v>0.4769887599117642</v>
      </c>
      <c r="H125" s="81">
        <v>323.3</v>
      </c>
      <c r="I125" s="81">
        <v>-5.8258083309059128</v>
      </c>
      <c r="J125" s="89">
        <v>0</v>
      </c>
      <c r="K125" s="89">
        <v>0.13140604467805519</v>
      </c>
      <c r="L125" s="1009">
        <v>1.4401364490847696E-2</v>
      </c>
    </row>
    <row r="126" spans="1:12" ht="15">
      <c r="A126" s="46" t="s">
        <v>24</v>
      </c>
      <c r="B126" s="47" t="s">
        <v>30</v>
      </c>
      <c r="C126" s="79">
        <v>11403.533333333333</v>
      </c>
      <c r="D126" s="79">
        <v>10785.535294117646</v>
      </c>
      <c r="E126" s="80">
        <v>11631.603999999999</v>
      </c>
      <c r="F126" s="80">
        <v>11001.245999999999</v>
      </c>
      <c r="G126" s="1003">
        <v>5.7298782337927925</v>
      </c>
      <c r="H126" s="81">
        <v>354.8</v>
      </c>
      <c r="I126" s="81">
        <v>0.11286681715576585</v>
      </c>
      <c r="J126" s="89">
        <v>-8.7719298245614024</v>
      </c>
      <c r="K126" s="89">
        <v>0.75923492480654109</v>
      </c>
      <c r="L126" s="1009">
        <v>1.8205283620893686E-2</v>
      </c>
    </row>
    <row r="127" spans="1:12" ht="15">
      <c r="A127" s="46" t="s">
        <v>24</v>
      </c>
      <c r="B127" s="47" t="s">
        <v>35</v>
      </c>
      <c r="C127" s="79">
        <v>11558.142156862745</v>
      </c>
      <c r="D127" s="79">
        <v>11154.320588235294</v>
      </c>
      <c r="E127" s="80">
        <v>11789.305</v>
      </c>
      <c r="F127" s="80">
        <v>11377.406999999999</v>
      </c>
      <c r="G127" s="1003">
        <v>3.6203152440622111</v>
      </c>
      <c r="H127" s="81">
        <v>371.1</v>
      </c>
      <c r="I127" s="81">
        <v>8.6040386303775342</v>
      </c>
      <c r="J127" s="89">
        <v>16.666666666666664</v>
      </c>
      <c r="K127" s="89">
        <v>0.51102350708132571</v>
      </c>
      <c r="L127" s="1009">
        <v>0.12100790645730075</v>
      </c>
    </row>
    <row r="128" spans="1:12" ht="14.25">
      <c r="A128" s="44" t="s">
        <v>24</v>
      </c>
      <c r="B128" s="48" t="s">
        <v>31</v>
      </c>
      <c r="C128" s="90">
        <v>10723.928370171468</v>
      </c>
      <c r="D128" s="90">
        <v>10497.924412281214</v>
      </c>
      <c r="E128" s="91">
        <v>10938.406937574899</v>
      </c>
      <c r="F128" s="91">
        <v>10707.882900526838</v>
      </c>
      <c r="G128" s="1010">
        <v>2.1528442100979506</v>
      </c>
      <c r="H128" s="92">
        <v>289.58264984227128</v>
      </c>
      <c r="I128" s="92">
        <v>-2.1820668960615004</v>
      </c>
      <c r="J128" s="93">
        <v>-7.3099415204678362</v>
      </c>
      <c r="K128" s="93">
        <v>13.885238720981166</v>
      </c>
      <c r="L128" s="1011">
        <v>0.54670517963951148</v>
      </c>
    </row>
    <row r="129" spans="1:12" ht="15">
      <c r="A129" s="46" t="s">
        <v>24</v>
      </c>
      <c r="B129" s="47" t="s">
        <v>32</v>
      </c>
      <c r="C129" s="79">
        <v>10327.22156862745</v>
      </c>
      <c r="D129" s="79">
        <v>10104.486274509803</v>
      </c>
      <c r="E129" s="80">
        <v>10533.766</v>
      </c>
      <c r="F129" s="80">
        <v>10306.575999999999</v>
      </c>
      <c r="G129" s="1003">
        <v>2.2043208142063913</v>
      </c>
      <c r="H129" s="81">
        <v>262.39999999999998</v>
      </c>
      <c r="I129" s="81">
        <v>0.49789352738412651</v>
      </c>
      <c r="J129" s="89">
        <v>9.5384615384615383</v>
      </c>
      <c r="K129" s="89">
        <v>5.1978391005986273</v>
      </c>
      <c r="L129" s="1009">
        <v>0.97267009383835745</v>
      </c>
    </row>
    <row r="130" spans="1:12" ht="15">
      <c r="A130" s="46" t="s">
        <v>24</v>
      </c>
      <c r="B130" s="47" t="s">
        <v>33</v>
      </c>
      <c r="C130" s="79">
        <v>10906.233333333334</v>
      </c>
      <c r="D130" s="79">
        <v>10612.687254901961</v>
      </c>
      <c r="E130" s="80">
        <v>11124.358</v>
      </c>
      <c r="F130" s="80">
        <v>10824.941000000001</v>
      </c>
      <c r="G130" s="1003">
        <v>2.7659919809262652</v>
      </c>
      <c r="H130" s="81">
        <v>299.7</v>
      </c>
      <c r="I130" s="81">
        <v>-2.4731532704197927</v>
      </c>
      <c r="J130" s="89">
        <v>-18.571428571428573</v>
      </c>
      <c r="K130" s="89">
        <v>7.4901445466491454</v>
      </c>
      <c r="L130" s="1009">
        <v>-0.70018306645537809</v>
      </c>
    </row>
    <row r="131" spans="1:12" ht="15">
      <c r="A131" s="46" t="s">
        <v>24</v>
      </c>
      <c r="B131" s="47" t="s">
        <v>36</v>
      </c>
      <c r="C131" s="79">
        <v>11043.823529411766</v>
      </c>
      <c r="D131" s="79">
        <v>10939.719607843137</v>
      </c>
      <c r="E131" s="80">
        <v>11264.7</v>
      </c>
      <c r="F131" s="80">
        <v>11158.513999999999</v>
      </c>
      <c r="G131" s="1003">
        <v>0.95161416654584574</v>
      </c>
      <c r="H131" s="81">
        <v>344.3</v>
      </c>
      <c r="I131" s="81">
        <v>-3.3136759337264845</v>
      </c>
      <c r="J131" s="89">
        <v>15.492957746478872</v>
      </c>
      <c r="K131" s="89">
        <v>1.1972550737333918</v>
      </c>
      <c r="L131" s="1009">
        <v>0.27421815225653279</v>
      </c>
    </row>
    <row r="132" spans="1:12" ht="14.25">
      <c r="A132" s="44" t="s">
        <v>24</v>
      </c>
      <c r="B132" s="48" t="s">
        <v>37</v>
      </c>
      <c r="C132" s="90">
        <v>9327.4861048667753</v>
      </c>
      <c r="D132" s="90">
        <v>8367.7652253757387</v>
      </c>
      <c r="E132" s="91">
        <v>9514.035826964111</v>
      </c>
      <c r="F132" s="91">
        <v>8535.1205298832538</v>
      </c>
      <c r="G132" s="1010">
        <v>11.469261548837755</v>
      </c>
      <c r="H132" s="92">
        <v>228.46159527326441</v>
      </c>
      <c r="I132" s="92">
        <v>-1.5272337849832236</v>
      </c>
      <c r="J132" s="93">
        <v>-8.7601078167115904</v>
      </c>
      <c r="K132" s="93">
        <v>9.8846546941159303</v>
      </c>
      <c r="L132" s="1011">
        <v>0.238268838681714</v>
      </c>
    </row>
    <row r="133" spans="1:12" ht="15">
      <c r="A133" s="46" t="s">
        <v>24</v>
      </c>
      <c r="B133" s="47" t="s">
        <v>102</v>
      </c>
      <c r="C133" s="101">
        <v>8722.2078431372556</v>
      </c>
      <c r="D133" s="101">
        <v>7712.0264705882346</v>
      </c>
      <c r="E133" s="102">
        <v>8896.652</v>
      </c>
      <c r="F133" s="102">
        <v>7866.2669999999998</v>
      </c>
      <c r="G133" s="1017">
        <v>13.098779891402113</v>
      </c>
      <c r="H133" s="103">
        <v>208.5</v>
      </c>
      <c r="I133" s="103">
        <v>-1.2784090909090855</v>
      </c>
      <c r="J133" s="104">
        <v>12.345679012345679</v>
      </c>
      <c r="K133" s="104">
        <v>5.3146444736457878</v>
      </c>
      <c r="L133" s="1018">
        <v>1.1024759869063185</v>
      </c>
    </row>
    <row r="134" spans="1:12" ht="15">
      <c r="A134" s="46" t="s">
        <v>24</v>
      </c>
      <c r="B134" s="47" t="s">
        <v>38</v>
      </c>
      <c r="C134" s="79">
        <v>9646.7784313725497</v>
      </c>
      <c r="D134" s="79">
        <v>8850.8147058823524</v>
      </c>
      <c r="E134" s="80">
        <v>9839.7139999999999</v>
      </c>
      <c r="F134" s="80">
        <v>9027.8310000000001</v>
      </c>
      <c r="G134" s="1003">
        <v>8.9931125206043383</v>
      </c>
      <c r="H134" s="81">
        <v>236.1</v>
      </c>
      <c r="I134" s="81">
        <v>0.21222410865874364</v>
      </c>
      <c r="J134" s="89">
        <v>-27.419354838709676</v>
      </c>
      <c r="K134" s="89">
        <v>3.2851511169513801</v>
      </c>
      <c r="L134" s="1009">
        <v>-0.74501008949687808</v>
      </c>
    </row>
    <row r="135" spans="1:12" ht="15.75" thickBot="1">
      <c r="A135" s="46" t="s">
        <v>24</v>
      </c>
      <c r="B135" s="47" t="s">
        <v>39</v>
      </c>
      <c r="C135" s="79">
        <v>10456.831372549021</v>
      </c>
      <c r="D135" s="79">
        <v>8680.4117647058829</v>
      </c>
      <c r="E135" s="80">
        <v>10665.968000000001</v>
      </c>
      <c r="F135" s="80">
        <v>8854.02</v>
      </c>
      <c r="G135" s="1003">
        <v>20.464692873971373</v>
      </c>
      <c r="H135" s="81">
        <v>291.5</v>
      </c>
      <c r="I135" s="81">
        <v>2.6047166490672216</v>
      </c>
      <c r="J135" s="89">
        <v>-18.518518518518519</v>
      </c>
      <c r="K135" s="89">
        <v>1.2848591035187618</v>
      </c>
      <c r="L135" s="1009">
        <v>-0.11919705872772823</v>
      </c>
    </row>
    <row r="136" spans="1:12" ht="15.75" thickBot="1">
      <c r="A136" s="51"/>
      <c r="B136" s="52"/>
      <c r="C136" s="96"/>
      <c r="D136" s="96"/>
      <c r="E136" s="96"/>
      <c r="F136" s="96"/>
      <c r="G136" s="1013"/>
      <c r="H136" s="97"/>
      <c r="I136" s="97"/>
      <c r="J136" s="97"/>
      <c r="K136" s="97"/>
      <c r="L136" s="1014"/>
    </row>
    <row r="137" spans="1:12" ht="14.25">
      <c r="A137" s="44" t="s">
        <v>117</v>
      </c>
      <c r="B137" s="48" t="s">
        <v>25</v>
      </c>
      <c r="C137" s="90">
        <v>13337.652210431736</v>
      </c>
      <c r="D137" s="90">
        <v>13573.648645318761</v>
      </c>
      <c r="E137" s="91">
        <v>13604.405254640371</v>
      </c>
      <c r="F137" s="91">
        <v>13845.121618225136</v>
      </c>
      <c r="G137" s="1010">
        <v>-1.7386366853426243</v>
      </c>
      <c r="H137" s="92">
        <v>331.52307692307693</v>
      </c>
      <c r="I137" s="92">
        <v>-7.1966800553629584</v>
      </c>
      <c r="J137" s="93">
        <v>10.638297872340425</v>
      </c>
      <c r="K137" s="93">
        <v>0.75923492480654109</v>
      </c>
      <c r="L137" s="1011">
        <v>0.14821048382890201</v>
      </c>
    </row>
    <row r="138" spans="1:12" ht="15">
      <c r="A138" s="46" t="s">
        <v>117</v>
      </c>
      <c r="B138" s="47" t="s">
        <v>26</v>
      </c>
      <c r="C138" s="79">
        <v>13666.339215686274</v>
      </c>
      <c r="D138" s="79">
        <v>13702.00294117647</v>
      </c>
      <c r="E138" s="80">
        <v>13939.665999999999</v>
      </c>
      <c r="F138" s="80">
        <v>13976.043</v>
      </c>
      <c r="G138" s="1003">
        <v>-0.26028111104123258</v>
      </c>
      <c r="H138" s="81">
        <v>313</v>
      </c>
      <c r="I138" s="81">
        <v>-8.6131386861313874</v>
      </c>
      <c r="J138" s="89">
        <v>25</v>
      </c>
      <c r="K138" s="89">
        <v>0.14600671630895021</v>
      </c>
      <c r="L138" s="1009">
        <v>4.2002556142543543E-2</v>
      </c>
    </row>
    <row r="139" spans="1:12" ht="15">
      <c r="A139" s="46" t="s">
        <v>117</v>
      </c>
      <c r="B139" s="47" t="s">
        <v>27</v>
      </c>
      <c r="C139" s="79">
        <v>13162.90294117647</v>
      </c>
      <c r="D139" s="79">
        <v>13660.40980392157</v>
      </c>
      <c r="E139" s="80">
        <v>13426.161</v>
      </c>
      <c r="F139" s="80">
        <v>13933.618</v>
      </c>
      <c r="G139" s="1003">
        <v>-3.6419614776291436</v>
      </c>
      <c r="H139" s="81">
        <v>330.7</v>
      </c>
      <c r="I139" s="81">
        <v>-6.1843971631205701</v>
      </c>
      <c r="J139" s="89">
        <v>-12.5</v>
      </c>
      <c r="K139" s="89">
        <v>0.40881880566506057</v>
      </c>
      <c r="L139" s="1009">
        <v>-7.1978350005660885E-3</v>
      </c>
    </row>
    <row r="140" spans="1:12" ht="15">
      <c r="A140" s="46" t="s">
        <v>117</v>
      </c>
      <c r="B140" s="47" t="s">
        <v>34</v>
      </c>
      <c r="C140" s="79">
        <v>13459.175490196079</v>
      </c>
      <c r="D140" s="79">
        <v>13093.375490196078</v>
      </c>
      <c r="E140" s="80">
        <v>13728.359</v>
      </c>
      <c r="F140" s="80">
        <v>13355.243</v>
      </c>
      <c r="G140" s="1003">
        <v>2.7937791921869186</v>
      </c>
      <c r="H140" s="81">
        <v>346.4</v>
      </c>
      <c r="I140" s="81">
        <v>-12.4589335355067</v>
      </c>
      <c r="J140" s="89">
        <v>100</v>
      </c>
      <c r="K140" s="89">
        <v>0.20440940283253028</v>
      </c>
      <c r="L140" s="1009">
        <v>0.11340576268692447</v>
      </c>
    </row>
    <row r="141" spans="1:12" ht="14.25">
      <c r="A141" s="44" t="s">
        <v>117</v>
      </c>
      <c r="B141" s="48" t="s">
        <v>28</v>
      </c>
      <c r="C141" s="90">
        <v>13373.218082552772</v>
      </c>
      <c r="D141" s="90">
        <v>13557.354559703339</v>
      </c>
      <c r="E141" s="91">
        <v>13640.682444203829</v>
      </c>
      <c r="F141" s="91">
        <v>13828.501650897406</v>
      </c>
      <c r="G141" s="1010">
        <v>-1.3582035959867609</v>
      </c>
      <c r="H141" s="92">
        <v>308.4889352818372</v>
      </c>
      <c r="I141" s="92">
        <v>-1.734053332364011</v>
      </c>
      <c r="J141" s="93">
        <v>-16.695652173913047</v>
      </c>
      <c r="K141" s="93">
        <v>6.9937217111987149</v>
      </c>
      <c r="L141" s="1011">
        <v>-0.48157730076176364</v>
      </c>
    </row>
    <row r="142" spans="1:12" ht="15">
      <c r="A142" s="46" t="s">
        <v>117</v>
      </c>
      <c r="B142" s="47" t="s">
        <v>29</v>
      </c>
      <c r="C142" s="79">
        <v>13222.402941176471</v>
      </c>
      <c r="D142" s="79">
        <v>13804.870588235295</v>
      </c>
      <c r="E142" s="80">
        <v>13486.851000000001</v>
      </c>
      <c r="F142" s="80">
        <v>14080.968000000001</v>
      </c>
      <c r="G142" s="1003">
        <v>-4.219290889660428</v>
      </c>
      <c r="H142" s="81">
        <v>279.39999999999998</v>
      </c>
      <c r="I142" s="81">
        <v>-0.10725777618877776</v>
      </c>
      <c r="J142" s="89">
        <v>-3.0769230769230771</v>
      </c>
      <c r="K142" s="89">
        <v>0.91984231274638628</v>
      </c>
      <c r="L142" s="1009">
        <v>7.48085113943322E-2</v>
      </c>
    </row>
    <row r="143" spans="1:12" ht="15">
      <c r="A143" s="46" t="s">
        <v>117</v>
      </c>
      <c r="B143" s="47" t="s">
        <v>30</v>
      </c>
      <c r="C143" s="79">
        <v>13454.807843137256</v>
      </c>
      <c r="D143" s="79">
        <v>13620.061764705883</v>
      </c>
      <c r="E143" s="80">
        <v>13723.904</v>
      </c>
      <c r="F143" s="80">
        <v>13892.463</v>
      </c>
      <c r="G143" s="1003">
        <v>-1.2133125709962251</v>
      </c>
      <c r="H143" s="81">
        <v>307.89999999999998</v>
      </c>
      <c r="I143" s="81">
        <v>-1.6922094508301442</v>
      </c>
      <c r="J143" s="89">
        <v>-24.465558194774349</v>
      </c>
      <c r="K143" s="89">
        <v>4.6430135786246174</v>
      </c>
      <c r="L143" s="1009">
        <v>-0.83020535013253305</v>
      </c>
    </row>
    <row r="144" spans="1:12" ht="15">
      <c r="A144" s="46" t="s">
        <v>117</v>
      </c>
      <c r="B144" s="47" t="s">
        <v>35</v>
      </c>
      <c r="C144" s="79">
        <v>13207.794117647059</v>
      </c>
      <c r="D144" s="79">
        <v>13138.285294117646</v>
      </c>
      <c r="E144" s="80">
        <v>13471.95</v>
      </c>
      <c r="F144" s="80">
        <v>13401.050999999999</v>
      </c>
      <c r="G144" s="1003">
        <v>0.52905551960067354</v>
      </c>
      <c r="H144" s="81">
        <v>329.1</v>
      </c>
      <c r="I144" s="81">
        <v>-3.8843457943925102</v>
      </c>
      <c r="J144" s="89">
        <v>10.112359550561797</v>
      </c>
      <c r="K144" s="89">
        <v>1.430865819827712</v>
      </c>
      <c r="L144" s="1009">
        <v>0.27381953797643788</v>
      </c>
    </row>
    <row r="145" spans="1:12" ht="14.25">
      <c r="A145" s="44" t="s">
        <v>117</v>
      </c>
      <c r="B145" s="48" t="s">
        <v>31</v>
      </c>
      <c r="C145" s="90">
        <v>12449.573489092607</v>
      </c>
      <c r="D145" s="90">
        <v>12493.07001190932</v>
      </c>
      <c r="E145" s="91">
        <v>12698.56495887446</v>
      </c>
      <c r="F145" s="91">
        <v>12742.931412147507</v>
      </c>
      <c r="G145" s="1010">
        <v>-0.34816520499163822</v>
      </c>
      <c r="H145" s="92">
        <v>267.2033734939759</v>
      </c>
      <c r="I145" s="92">
        <v>-1.6327608641852551</v>
      </c>
      <c r="J145" s="93">
        <v>-23.572744014732965</v>
      </c>
      <c r="K145" s="93">
        <v>12.118557453642866</v>
      </c>
      <c r="L145" s="1011">
        <v>-2.0000072889468381</v>
      </c>
    </row>
    <row r="146" spans="1:12" ht="15">
      <c r="A146" s="46" t="s">
        <v>117</v>
      </c>
      <c r="B146" s="47" t="s">
        <v>32</v>
      </c>
      <c r="C146" s="79">
        <v>11997.773529411765</v>
      </c>
      <c r="D146" s="79">
        <v>11987.719607843137</v>
      </c>
      <c r="E146" s="80">
        <v>12237.728999999999</v>
      </c>
      <c r="F146" s="80">
        <v>12227.474</v>
      </c>
      <c r="G146" s="1003">
        <v>8.3868507919127033E-2</v>
      </c>
      <c r="H146" s="81">
        <v>237.4</v>
      </c>
      <c r="I146" s="81">
        <v>-1.4528850145288501</v>
      </c>
      <c r="J146" s="89">
        <v>-25.378787878787879</v>
      </c>
      <c r="K146" s="89">
        <v>2.8763323112863191</v>
      </c>
      <c r="L146" s="1009">
        <v>-0.55580497420510078</v>
      </c>
    </row>
    <row r="147" spans="1:12" ht="15">
      <c r="A147" s="46" t="s">
        <v>117</v>
      </c>
      <c r="B147" s="47" t="s">
        <v>33</v>
      </c>
      <c r="C147" s="79">
        <v>12607.879411764707</v>
      </c>
      <c r="D147" s="79">
        <v>12652.934313725491</v>
      </c>
      <c r="E147" s="80">
        <v>12860.037</v>
      </c>
      <c r="F147" s="80">
        <v>12905.993</v>
      </c>
      <c r="G147" s="1003">
        <v>-0.35608263540821794</v>
      </c>
      <c r="H147" s="81">
        <v>270.5</v>
      </c>
      <c r="I147" s="81">
        <v>-2.6628283555235619</v>
      </c>
      <c r="J147" s="81">
        <v>-27.682119205298012</v>
      </c>
      <c r="K147" s="81">
        <v>7.9719667104686813</v>
      </c>
      <c r="L147" s="1004">
        <v>-1.8434259052359465</v>
      </c>
    </row>
    <row r="148" spans="1:12" ht="15.75" thickBot="1">
      <c r="A148" s="56" t="s">
        <v>117</v>
      </c>
      <c r="B148" s="57" t="s">
        <v>36</v>
      </c>
      <c r="C148" s="82">
        <v>12367.126470588235</v>
      </c>
      <c r="D148" s="82">
        <v>12428.198039215687</v>
      </c>
      <c r="E148" s="83">
        <v>12614.468999999999</v>
      </c>
      <c r="F148" s="83">
        <v>12676.762000000001</v>
      </c>
      <c r="G148" s="1005">
        <v>-0.49139520013077065</v>
      </c>
      <c r="H148" s="84">
        <v>314</v>
      </c>
      <c r="I148" s="84">
        <v>-2.5450031036623182</v>
      </c>
      <c r="J148" s="84">
        <v>29.850746268656714</v>
      </c>
      <c r="K148" s="84">
        <v>1.2702584318878667</v>
      </c>
      <c r="L148" s="1006">
        <v>0.39922359049421108</v>
      </c>
    </row>
    <row r="149" spans="1:12">
      <c r="G149" s="65"/>
      <c r="H149" s="65"/>
      <c r="I149" s="65"/>
      <c r="J149" s="65"/>
      <c r="K149" s="65"/>
      <c r="L149" s="65"/>
    </row>
    <row r="150" spans="1:12" ht="13.5" thickBot="1">
      <c r="G150" s="65"/>
      <c r="H150" s="65"/>
      <c r="I150" s="65"/>
      <c r="J150" s="65"/>
      <c r="K150" s="65"/>
      <c r="L150" s="1104"/>
    </row>
    <row r="151" spans="1:12" ht="21" thickBot="1">
      <c r="A151" s="967" t="s">
        <v>335</v>
      </c>
      <c r="B151" s="958"/>
      <c r="C151" s="958"/>
      <c r="D151" s="958"/>
      <c r="E151" s="958"/>
      <c r="F151" s="958"/>
      <c r="G151" s="1076"/>
      <c r="H151" s="1076"/>
      <c r="I151" s="1076"/>
      <c r="J151" s="1076"/>
      <c r="K151" s="1076"/>
      <c r="L151" s="1077"/>
    </row>
    <row r="152" spans="1:12" ht="12.75" customHeight="1">
      <c r="A152" s="27"/>
      <c r="B152" s="28"/>
      <c r="C152" s="3" t="s">
        <v>9</v>
      </c>
      <c r="D152" s="3" t="s">
        <v>9</v>
      </c>
      <c r="E152" s="3"/>
      <c r="F152" s="3"/>
      <c r="G152" s="959"/>
      <c r="H152" s="1345" t="s">
        <v>10</v>
      </c>
      <c r="I152" s="1346"/>
      <c r="J152" s="990" t="s">
        <v>11</v>
      </c>
      <c r="K152" s="960" t="s">
        <v>12</v>
      </c>
      <c r="L152" s="961"/>
    </row>
    <row r="153" spans="1:12" ht="15.75" customHeight="1">
      <c r="A153" s="29" t="s">
        <v>13</v>
      </c>
      <c r="B153" s="30" t="s">
        <v>14</v>
      </c>
      <c r="C153" s="962" t="s">
        <v>40</v>
      </c>
      <c r="D153" s="962" t="s">
        <v>40</v>
      </c>
      <c r="E153" s="963" t="s">
        <v>41</v>
      </c>
      <c r="F153" s="964"/>
      <c r="G153" s="991"/>
      <c r="H153" s="1343" t="s">
        <v>15</v>
      </c>
      <c r="I153" s="1344"/>
      <c r="J153" s="992" t="s">
        <v>16</v>
      </c>
      <c r="K153" s="965" t="s">
        <v>17</v>
      </c>
      <c r="L153" s="966"/>
    </row>
    <row r="154" spans="1:12" ht="26.25" thickBot="1">
      <c r="A154" s="31" t="s">
        <v>18</v>
      </c>
      <c r="B154" s="32" t="s">
        <v>19</v>
      </c>
      <c r="C154" s="881" t="s">
        <v>469</v>
      </c>
      <c r="D154" s="881" t="s">
        <v>466</v>
      </c>
      <c r="E154" s="956" t="s">
        <v>469</v>
      </c>
      <c r="F154" s="1267" t="s">
        <v>466</v>
      </c>
      <c r="G154" s="989" t="s">
        <v>20</v>
      </c>
      <c r="H154" s="66" t="s">
        <v>469</v>
      </c>
      <c r="I154" s="894" t="s">
        <v>20</v>
      </c>
      <c r="J154" s="993" t="s">
        <v>20</v>
      </c>
      <c r="K154" s="957" t="s">
        <v>469</v>
      </c>
      <c r="L154" s="994" t="s">
        <v>21</v>
      </c>
    </row>
    <row r="155" spans="1:12" ht="15" thickBot="1">
      <c r="A155" s="33" t="s">
        <v>22</v>
      </c>
      <c r="B155" s="34" t="s">
        <v>23</v>
      </c>
      <c r="C155" s="67">
        <v>12080.22004076831</v>
      </c>
      <c r="D155" s="67">
        <v>11727.318913718029</v>
      </c>
      <c r="E155" s="68">
        <v>12321.824441583676</v>
      </c>
      <c r="F155" s="1268">
        <v>11961.86529199239</v>
      </c>
      <c r="G155" s="995">
        <v>3.0092225652486926</v>
      </c>
      <c r="H155" s="69">
        <v>319.04695439240896</v>
      </c>
      <c r="I155" s="69">
        <v>1.3335516032397303</v>
      </c>
      <c r="J155" s="70">
        <v>-4.501607717041801</v>
      </c>
      <c r="K155" s="69">
        <v>100</v>
      </c>
      <c r="L155" s="996" t="s">
        <v>23</v>
      </c>
    </row>
    <row r="156" spans="1:12" ht="15" thickBot="1">
      <c r="A156" s="35"/>
      <c r="B156" s="36"/>
      <c r="C156" s="71"/>
      <c r="D156" s="71"/>
      <c r="E156" s="71"/>
      <c r="F156" s="71"/>
      <c r="G156" s="997"/>
      <c r="H156" s="70"/>
      <c r="I156" s="70"/>
      <c r="J156" s="70"/>
      <c r="K156" s="70"/>
      <c r="L156" s="998"/>
    </row>
    <row r="157" spans="1:12" ht="15">
      <c r="A157" s="37" t="s">
        <v>108</v>
      </c>
      <c r="B157" s="38" t="s">
        <v>23</v>
      </c>
      <c r="C157" s="72">
        <v>11784.723054331864</v>
      </c>
      <c r="D157" s="72">
        <v>12588.864416774008</v>
      </c>
      <c r="E157" s="73">
        <v>12020.417515418501</v>
      </c>
      <c r="F157" s="73">
        <v>12840.641705109489</v>
      </c>
      <c r="G157" s="999">
        <v>-6.387719621244532</v>
      </c>
      <c r="H157" s="74">
        <v>252.21111111111111</v>
      </c>
      <c r="I157" s="74">
        <v>-15.328338117711951</v>
      </c>
      <c r="J157" s="74">
        <v>-80.434782608695656</v>
      </c>
      <c r="K157" s="74">
        <v>0.13774104683195593</v>
      </c>
      <c r="L157" s="1000">
        <v>-0.53457698883013127</v>
      </c>
    </row>
    <row r="158" spans="1:12" ht="15">
      <c r="A158" s="46" t="s">
        <v>109</v>
      </c>
      <c r="B158" s="75" t="s">
        <v>23</v>
      </c>
      <c r="C158" s="76">
        <v>12734.81410314027</v>
      </c>
      <c r="D158" s="76">
        <v>12486.044965435753</v>
      </c>
      <c r="E158" s="77">
        <v>12989.510385203075</v>
      </c>
      <c r="F158" s="77">
        <v>12735.765864744468</v>
      </c>
      <c r="G158" s="1001">
        <v>1.9923773972716528</v>
      </c>
      <c r="H158" s="78">
        <v>351.59462809917358</v>
      </c>
      <c r="I158" s="78">
        <v>0.38267062281144165</v>
      </c>
      <c r="J158" s="78">
        <v>14.102014573510502</v>
      </c>
      <c r="K158" s="78">
        <v>40.74074074074074</v>
      </c>
      <c r="L158" s="1002">
        <v>6.6425238450961928</v>
      </c>
    </row>
    <row r="159" spans="1:12" ht="15">
      <c r="A159" s="39" t="s">
        <v>110</v>
      </c>
      <c r="B159" s="40" t="s">
        <v>23</v>
      </c>
      <c r="C159" s="79">
        <v>12804.422352801581</v>
      </c>
      <c r="D159" s="79">
        <v>12437.334902195526</v>
      </c>
      <c r="E159" s="80">
        <v>13060.510799857613</v>
      </c>
      <c r="F159" s="80">
        <v>12686.081600239437</v>
      </c>
      <c r="G159" s="1003">
        <v>2.9514960680302531</v>
      </c>
      <c r="H159" s="81">
        <v>380.9293220338983</v>
      </c>
      <c r="I159" s="81">
        <v>-1.0027825086676831</v>
      </c>
      <c r="J159" s="81">
        <v>13.243761996161229</v>
      </c>
      <c r="K159" s="81">
        <v>9.0296908478726667</v>
      </c>
      <c r="L159" s="1004">
        <v>1.4149583135259842</v>
      </c>
    </row>
    <row r="160" spans="1:12" ht="15">
      <c r="A160" s="39" t="s">
        <v>111</v>
      </c>
      <c r="B160" s="40" t="s">
        <v>23</v>
      </c>
      <c r="C160" s="79" t="s">
        <v>100</v>
      </c>
      <c r="D160" s="79" t="s">
        <v>100</v>
      </c>
      <c r="E160" s="80" t="s">
        <v>100</v>
      </c>
      <c r="F160" s="80" t="s">
        <v>100</v>
      </c>
      <c r="G160" s="1003" t="s">
        <v>100</v>
      </c>
      <c r="H160" s="81" t="s">
        <v>100</v>
      </c>
      <c r="I160" s="81" t="s">
        <v>100</v>
      </c>
      <c r="J160" s="81" t="s">
        <v>100</v>
      </c>
      <c r="K160" s="81" t="s">
        <v>100</v>
      </c>
      <c r="L160" s="1004" t="s">
        <v>100</v>
      </c>
    </row>
    <row r="161" spans="1:12" ht="15">
      <c r="A161" s="39" t="s">
        <v>98</v>
      </c>
      <c r="B161" s="40" t="s">
        <v>23</v>
      </c>
      <c r="C161" s="79">
        <v>10179.240772203057</v>
      </c>
      <c r="D161" s="79">
        <v>10027.998783604222</v>
      </c>
      <c r="E161" s="80">
        <v>10382.825587647118</v>
      </c>
      <c r="F161" s="80">
        <v>10228.558759276306</v>
      </c>
      <c r="G161" s="1003">
        <v>1.5081971175157665</v>
      </c>
      <c r="H161" s="81">
        <v>277.88275675675675</v>
      </c>
      <c r="I161" s="81">
        <v>-0.74908991598726526</v>
      </c>
      <c r="J161" s="81">
        <v>-21.841994085340094</v>
      </c>
      <c r="K161" s="81">
        <v>28.313437404346498</v>
      </c>
      <c r="L161" s="1004">
        <v>-6.2817102133091574</v>
      </c>
    </row>
    <row r="162" spans="1:12" ht="15.75" thickBot="1">
      <c r="A162" s="41" t="s">
        <v>112</v>
      </c>
      <c r="B162" s="42" t="s">
        <v>23</v>
      </c>
      <c r="C162" s="82">
        <v>12577.035464127011</v>
      </c>
      <c r="D162" s="82">
        <v>12492.30399291442</v>
      </c>
      <c r="E162" s="83">
        <v>12828.576173409552</v>
      </c>
      <c r="F162" s="83">
        <v>12742.150072772709</v>
      </c>
      <c r="G162" s="1005">
        <v>0.67826936696906204</v>
      </c>
      <c r="H162" s="84">
        <v>286.44174279690793</v>
      </c>
      <c r="I162" s="84">
        <v>-1.9588114672589276</v>
      </c>
      <c r="J162" s="84">
        <v>-9.650793650793652</v>
      </c>
      <c r="K162" s="84">
        <v>21.778389960208141</v>
      </c>
      <c r="L162" s="1006">
        <v>-1.2411949564828859</v>
      </c>
    </row>
    <row r="163" spans="1:12" ht="15" thickBot="1">
      <c r="A163" s="35"/>
      <c r="B163" s="43"/>
      <c r="C163" s="71"/>
      <c r="D163" s="71"/>
      <c r="E163" s="71"/>
      <c r="F163" s="71"/>
      <c r="G163" s="997"/>
      <c r="H163" s="70"/>
      <c r="I163" s="70"/>
      <c r="J163" s="70"/>
      <c r="K163" s="70"/>
      <c r="L163" s="998"/>
    </row>
    <row r="164" spans="1:12" ht="14.25">
      <c r="A164" s="44" t="s">
        <v>113</v>
      </c>
      <c r="B164" s="45" t="s">
        <v>25</v>
      </c>
      <c r="C164" s="85" t="s">
        <v>100</v>
      </c>
      <c r="D164" s="85" t="s">
        <v>100</v>
      </c>
      <c r="E164" s="86" t="s">
        <v>100</v>
      </c>
      <c r="F164" s="86" t="s">
        <v>100</v>
      </c>
      <c r="G164" s="1007" t="s">
        <v>100</v>
      </c>
      <c r="H164" s="87" t="s">
        <v>100</v>
      </c>
      <c r="I164" s="87" t="s">
        <v>100</v>
      </c>
      <c r="J164" s="88" t="s">
        <v>100</v>
      </c>
      <c r="K164" s="88" t="s">
        <v>100</v>
      </c>
      <c r="L164" s="1008" t="s">
        <v>100</v>
      </c>
    </row>
    <row r="165" spans="1:12" ht="15">
      <c r="A165" s="46" t="s">
        <v>113</v>
      </c>
      <c r="B165" s="47" t="s">
        <v>26</v>
      </c>
      <c r="C165" s="79" t="s">
        <v>100</v>
      </c>
      <c r="D165" s="79" t="s">
        <v>100</v>
      </c>
      <c r="E165" s="80" t="s">
        <v>100</v>
      </c>
      <c r="F165" s="80" t="s">
        <v>100</v>
      </c>
      <c r="G165" s="1003" t="s">
        <v>100</v>
      </c>
      <c r="H165" s="81" t="s">
        <v>100</v>
      </c>
      <c r="I165" s="81" t="s">
        <v>100</v>
      </c>
      <c r="J165" s="89" t="s">
        <v>100</v>
      </c>
      <c r="K165" s="89" t="s">
        <v>100</v>
      </c>
      <c r="L165" s="1009" t="s">
        <v>100</v>
      </c>
    </row>
    <row r="166" spans="1:12" ht="15">
      <c r="A166" s="46" t="s">
        <v>113</v>
      </c>
      <c r="B166" s="47" t="s">
        <v>27</v>
      </c>
      <c r="C166" s="79" t="s">
        <v>100</v>
      </c>
      <c r="D166" s="79" t="s">
        <v>100</v>
      </c>
      <c r="E166" s="80" t="s">
        <v>100</v>
      </c>
      <c r="F166" s="80" t="s">
        <v>100</v>
      </c>
      <c r="G166" s="1003" t="s">
        <v>100</v>
      </c>
      <c r="H166" s="81" t="s">
        <v>100</v>
      </c>
      <c r="I166" s="81" t="s">
        <v>100</v>
      </c>
      <c r="J166" s="89" t="s">
        <v>100</v>
      </c>
      <c r="K166" s="89" t="s">
        <v>100</v>
      </c>
      <c r="L166" s="1009" t="s">
        <v>100</v>
      </c>
    </row>
    <row r="167" spans="1:12" ht="14.25">
      <c r="A167" s="44" t="s">
        <v>113</v>
      </c>
      <c r="B167" s="48" t="s">
        <v>28</v>
      </c>
      <c r="C167" s="90" t="s">
        <v>254</v>
      </c>
      <c r="D167" s="90" t="s">
        <v>100</v>
      </c>
      <c r="E167" s="91" t="s">
        <v>254</v>
      </c>
      <c r="F167" s="91" t="s">
        <v>100</v>
      </c>
      <c r="G167" s="1010" t="s">
        <v>100</v>
      </c>
      <c r="H167" s="92" t="s">
        <v>254</v>
      </c>
      <c r="I167" s="92" t="s">
        <v>100</v>
      </c>
      <c r="J167" s="93" t="s">
        <v>100</v>
      </c>
      <c r="K167" s="93">
        <v>3.0609121518212427E-2</v>
      </c>
      <c r="L167" s="1011" t="s">
        <v>100</v>
      </c>
    </row>
    <row r="168" spans="1:12" ht="15">
      <c r="A168" s="46" t="s">
        <v>113</v>
      </c>
      <c r="B168" s="47" t="s">
        <v>29</v>
      </c>
      <c r="C168" s="79" t="s">
        <v>254</v>
      </c>
      <c r="D168" s="79" t="s">
        <v>100</v>
      </c>
      <c r="E168" s="80" t="s">
        <v>254</v>
      </c>
      <c r="F168" s="80" t="s">
        <v>100</v>
      </c>
      <c r="G168" s="1003" t="s">
        <v>100</v>
      </c>
      <c r="H168" s="81" t="s">
        <v>254</v>
      </c>
      <c r="I168" s="81" t="s">
        <v>100</v>
      </c>
      <c r="J168" s="89" t="s">
        <v>100</v>
      </c>
      <c r="K168" s="89">
        <v>1.5304560759106214E-2</v>
      </c>
      <c r="L168" s="1009" t="s">
        <v>100</v>
      </c>
    </row>
    <row r="169" spans="1:12" ht="15">
      <c r="A169" s="46" t="s">
        <v>113</v>
      </c>
      <c r="B169" s="47" t="s">
        <v>30</v>
      </c>
      <c r="C169" s="79" t="s">
        <v>254</v>
      </c>
      <c r="D169" s="79" t="s">
        <v>100</v>
      </c>
      <c r="E169" s="80" t="s">
        <v>254</v>
      </c>
      <c r="F169" s="80" t="s">
        <v>100</v>
      </c>
      <c r="G169" s="1003" t="s">
        <v>100</v>
      </c>
      <c r="H169" s="81" t="s">
        <v>254</v>
      </c>
      <c r="I169" s="81" t="s">
        <v>100</v>
      </c>
      <c r="J169" s="89" t="s">
        <v>100</v>
      </c>
      <c r="K169" s="89">
        <v>1.5304560759106214E-2</v>
      </c>
      <c r="L169" s="1009" t="s">
        <v>100</v>
      </c>
    </row>
    <row r="170" spans="1:12" ht="14.25">
      <c r="A170" s="44" t="s">
        <v>113</v>
      </c>
      <c r="B170" s="48" t="s">
        <v>31</v>
      </c>
      <c r="C170" s="90">
        <v>11865.545492386898</v>
      </c>
      <c r="D170" s="90">
        <v>12588.864416774008</v>
      </c>
      <c r="E170" s="91">
        <v>12102.856402234636</v>
      </c>
      <c r="F170" s="91">
        <v>12840.641705109489</v>
      </c>
      <c r="G170" s="1010">
        <v>-5.7457043021555236</v>
      </c>
      <c r="H170" s="92">
        <v>255.70000000000002</v>
      </c>
      <c r="I170" s="92">
        <v>-14.157057363888494</v>
      </c>
      <c r="J170" s="93">
        <v>-84.782608695652172</v>
      </c>
      <c r="K170" s="93">
        <v>0.10713192531374349</v>
      </c>
      <c r="L170" s="1011">
        <v>-0.56518611034834365</v>
      </c>
    </row>
    <row r="171" spans="1:12" ht="15">
      <c r="A171" s="46" t="s">
        <v>113</v>
      </c>
      <c r="B171" s="47" t="s">
        <v>32</v>
      </c>
      <c r="C171" s="79" t="s">
        <v>254</v>
      </c>
      <c r="D171" s="79">
        <v>12609.835294117645</v>
      </c>
      <c r="E171" s="80" t="s">
        <v>254</v>
      </c>
      <c r="F171" s="80">
        <v>12862.031999999999</v>
      </c>
      <c r="G171" s="1003" t="s">
        <v>100</v>
      </c>
      <c r="H171" s="81" t="s">
        <v>254</v>
      </c>
      <c r="I171" s="81" t="s">
        <v>100</v>
      </c>
      <c r="J171" s="89" t="s">
        <v>100</v>
      </c>
      <c r="K171" s="89">
        <v>6.1218243036424855E-2</v>
      </c>
      <c r="L171" s="1009" t="s">
        <v>100</v>
      </c>
    </row>
    <row r="172" spans="1:12" ht="15.75" thickBot="1">
      <c r="A172" s="49" t="s">
        <v>113</v>
      </c>
      <c r="B172" s="50" t="s">
        <v>33</v>
      </c>
      <c r="C172" s="94" t="s">
        <v>254</v>
      </c>
      <c r="D172" s="94" t="s">
        <v>254</v>
      </c>
      <c r="E172" s="95" t="s">
        <v>254</v>
      </c>
      <c r="F172" s="95" t="s">
        <v>254</v>
      </c>
      <c r="G172" s="1012" t="s">
        <v>100</v>
      </c>
      <c r="H172" s="89" t="s">
        <v>254</v>
      </c>
      <c r="I172" s="89" t="s">
        <v>100</v>
      </c>
      <c r="J172" s="89" t="s">
        <v>100</v>
      </c>
      <c r="K172" s="89">
        <v>4.5913682277318638E-2</v>
      </c>
      <c r="L172" s="1009" t="s">
        <v>100</v>
      </c>
    </row>
    <row r="173" spans="1:12" ht="15" thickBot="1">
      <c r="A173" s="35"/>
      <c r="B173" s="43"/>
      <c r="C173" s="71"/>
      <c r="D173" s="71"/>
      <c r="E173" s="71"/>
      <c r="F173" s="71"/>
      <c r="G173" s="997"/>
      <c r="H173" s="70"/>
      <c r="I173" s="70"/>
      <c r="J173" s="70"/>
      <c r="K173" s="70"/>
      <c r="L173" s="998"/>
    </row>
    <row r="174" spans="1:12" ht="14.25">
      <c r="A174" s="44" t="s">
        <v>114</v>
      </c>
      <c r="B174" s="45" t="s">
        <v>25</v>
      </c>
      <c r="C174" s="85">
        <v>13435.097152478207</v>
      </c>
      <c r="D174" s="85">
        <v>13142.735804131627</v>
      </c>
      <c r="E174" s="86">
        <v>13703.799095527771</v>
      </c>
      <c r="F174" s="86">
        <v>13405.59052021426</v>
      </c>
      <c r="G174" s="1007">
        <v>2.2245090573506823</v>
      </c>
      <c r="H174" s="87">
        <v>412.87488372093026</v>
      </c>
      <c r="I174" s="87">
        <v>-2.5786398987136945</v>
      </c>
      <c r="J174" s="88">
        <v>16.216216216216218</v>
      </c>
      <c r="K174" s="88">
        <v>3.2904805632078356</v>
      </c>
      <c r="L174" s="1008">
        <v>0.58659281108857231</v>
      </c>
    </row>
    <row r="175" spans="1:12" ht="15">
      <c r="A175" s="46" t="s">
        <v>114</v>
      </c>
      <c r="B175" s="47" t="s">
        <v>26</v>
      </c>
      <c r="C175" s="79">
        <v>13427.891176470588</v>
      </c>
      <c r="D175" s="79">
        <v>13183.408823529411</v>
      </c>
      <c r="E175" s="80">
        <v>13696.449000000001</v>
      </c>
      <c r="F175" s="80">
        <v>13447.076999999999</v>
      </c>
      <c r="G175" s="1003">
        <v>1.8544699342466857</v>
      </c>
      <c r="H175" s="81">
        <v>408.7</v>
      </c>
      <c r="I175" s="81">
        <v>-2.271640363462458</v>
      </c>
      <c r="J175" s="89">
        <v>28.947368421052634</v>
      </c>
      <c r="K175" s="89">
        <v>2.2497704315886136</v>
      </c>
      <c r="L175" s="1009">
        <v>0.58359095190431054</v>
      </c>
    </row>
    <row r="176" spans="1:12" ht="15">
      <c r="A176" s="46" t="s">
        <v>114</v>
      </c>
      <c r="B176" s="47" t="s">
        <v>27</v>
      </c>
      <c r="C176" s="79">
        <v>13450.187254901961</v>
      </c>
      <c r="D176" s="79">
        <v>13079.628431372548</v>
      </c>
      <c r="E176" s="80">
        <v>13719.191000000001</v>
      </c>
      <c r="F176" s="80">
        <v>13341.221</v>
      </c>
      <c r="G176" s="1003">
        <v>2.8330990094534916</v>
      </c>
      <c r="H176" s="81">
        <v>421.9</v>
      </c>
      <c r="I176" s="81">
        <v>-2.5184842883549061</v>
      </c>
      <c r="J176" s="89">
        <v>-4.225352112676056</v>
      </c>
      <c r="K176" s="89">
        <v>1.0407101316192224</v>
      </c>
      <c r="L176" s="1009">
        <v>3.0018591842617681E-3</v>
      </c>
    </row>
    <row r="177" spans="1:12" ht="14.25">
      <c r="A177" s="44" t="s">
        <v>114</v>
      </c>
      <c r="B177" s="48" t="s">
        <v>28</v>
      </c>
      <c r="C177" s="90">
        <v>12973.211825723423</v>
      </c>
      <c r="D177" s="90">
        <v>12684.756338730873</v>
      </c>
      <c r="E177" s="91">
        <v>13232.676062237892</v>
      </c>
      <c r="F177" s="91">
        <v>12938.45146550549</v>
      </c>
      <c r="G177" s="1010">
        <v>2.2740325418139715</v>
      </c>
      <c r="H177" s="92">
        <v>378.45617977528087</v>
      </c>
      <c r="I177" s="92">
        <v>1.4554065535362151</v>
      </c>
      <c r="J177" s="93">
        <v>0.56497175141242939</v>
      </c>
      <c r="K177" s="93">
        <v>10.896847260483625</v>
      </c>
      <c r="L177" s="1011">
        <v>0.54899575507585041</v>
      </c>
    </row>
    <row r="178" spans="1:12" ht="15">
      <c r="A178" s="46" t="s">
        <v>114</v>
      </c>
      <c r="B178" s="47" t="s">
        <v>29</v>
      </c>
      <c r="C178" s="79">
        <v>12973.851960784314</v>
      </c>
      <c r="D178" s="79">
        <v>12642.464705882354</v>
      </c>
      <c r="E178" s="80">
        <v>13233.329</v>
      </c>
      <c r="F178" s="80">
        <v>12895.314</v>
      </c>
      <c r="G178" s="1003">
        <v>2.621223492502776</v>
      </c>
      <c r="H178" s="81">
        <v>359.9</v>
      </c>
      <c r="I178" s="81">
        <v>-1.1806699615595857</v>
      </c>
      <c r="J178" s="89">
        <v>-19.58041958041958</v>
      </c>
      <c r="K178" s="89">
        <v>5.2800734618916429</v>
      </c>
      <c r="L178" s="1009">
        <v>-0.99002300113086505</v>
      </c>
    </row>
    <row r="179" spans="1:12" ht="15">
      <c r="A179" s="46" t="s">
        <v>114</v>
      </c>
      <c r="B179" s="47" t="s">
        <v>30</v>
      </c>
      <c r="C179" s="79">
        <v>12972.664705882353</v>
      </c>
      <c r="D179" s="79">
        <v>12746.017647058823</v>
      </c>
      <c r="E179" s="80">
        <v>13232.118</v>
      </c>
      <c r="F179" s="80">
        <v>13000.938</v>
      </c>
      <c r="G179" s="1003">
        <v>1.7781793898255671</v>
      </c>
      <c r="H179" s="81">
        <v>395.9</v>
      </c>
      <c r="I179" s="81">
        <v>2.4055871702017471</v>
      </c>
      <c r="J179" s="89">
        <v>31.541218637992831</v>
      </c>
      <c r="K179" s="89">
        <v>5.6167737985919803</v>
      </c>
      <c r="L179" s="1009">
        <v>1.5390187562067128</v>
      </c>
    </row>
    <row r="180" spans="1:12" ht="14.25">
      <c r="A180" s="44" t="s">
        <v>114</v>
      </c>
      <c r="B180" s="48" t="s">
        <v>31</v>
      </c>
      <c r="C180" s="90">
        <v>12515.995800292938</v>
      </c>
      <c r="D180" s="90">
        <v>12266.979201230648</v>
      </c>
      <c r="E180" s="91">
        <v>12766.315716298797</v>
      </c>
      <c r="F180" s="91">
        <v>12512.318785255262</v>
      </c>
      <c r="G180" s="1010">
        <v>2.0299749023566265</v>
      </c>
      <c r="H180" s="92">
        <v>332.97752161383283</v>
      </c>
      <c r="I180" s="92">
        <v>1.0220729176789538</v>
      </c>
      <c r="J180" s="93">
        <v>20.486111111111111</v>
      </c>
      <c r="K180" s="93">
        <v>26.553412917049279</v>
      </c>
      <c r="L180" s="1011">
        <v>5.5069352789317705</v>
      </c>
    </row>
    <row r="181" spans="1:12" ht="15">
      <c r="A181" s="46" t="s">
        <v>114</v>
      </c>
      <c r="B181" s="47" t="s">
        <v>32</v>
      </c>
      <c r="C181" s="79">
        <v>12430.507843137255</v>
      </c>
      <c r="D181" s="79">
        <v>12176.783333333333</v>
      </c>
      <c r="E181" s="80">
        <v>12679.118</v>
      </c>
      <c r="F181" s="80">
        <v>12420.319</v>
      </c>
      <c r="G181" s="1003">
        <v>2.0836743404094604</v>
      </c>
      <c r="H181" s="81">
        <v>317.39999999999998</v>
      </c>
      <c r="I181" s="81">
        <v>0.31605562579013907</v>
      </c>
      <c r="J181" s="89">
        <v>13.966480446927374</v>
      </c>
      <c r="K181" s="89">
        <v>15.61065197428834</v>
      </c>
      <c r="L181" s="1009">
        <v>2.5296814978194693</v>
      </c>
    </row>
    <row r="182" spans="1:12" ht="15.75" thickBot="1">
      <c r="A182" s="49" t="s">
        <v>114</v>
      </c>
      <c r="B182" s="50" t="s">
        <v>33</v>
      </c>
      <c r="C182" s="94">
        <v>12624.97156862745</v>
      </c>
      <c r="D182" s="94">
        <v>12400.393137254901</v>
      </c>
      <c r="E182" s="95">
        <v>12877.471</v>
      </c>
      <c r="F182" s="95">
        <v>12648.401</v>
      </c>
      <c r="G182" s="1012">
        <v>1.8110589631052947</v>
      </c>
      <c r="H182" s="89">
        <v>355.2</v>
      </c>
      <c r="I182" s="89">
        <v>1.1101622544833412</v>
      </c>
      <c r="J182" s="89">
        <v>31.192660550458719</v>
      </c>
      <c r="K182" s="89">
        <v>10.942760942760943</v>
      </c>
      <c r="L182" s="1009">
        <v>2.9772537811123021</v>
      </c>
    </row>
    <row r="183" spans="1:12" ht="15.75" thickBot="1">
      <c r="A183" s="51"/>
      <c r="B183" s="52"/>
      <c r="C183" s="96"/>
      <c r="D183" s="96"/>
      <c r="E183" s="96"/>
      <c r="F183" s="96"/>
      <c r="G183" s="1013"/>
      <c r="H183" s="97"/>
      <c r="I183" s="97"/>
      <c r="J183" s="97"/>
      <c r="K183" s="97"/>
      <c r="L183" s="1014"/>
    </row>
    <row r="184" spans="1:12" ht="15">
      <c r="A184" s="46" t="s">
        <v>115</v>
      </c>
      <c r="B184" s="53" t="s">
        <v>30</v>
      </c>
      <c r="C184" s="98">
        <v>12950.666666666666</v>
      </c>
      <c r="D184" s="98">
        <v>12561.431372549019</v>
      </c>
      <c r="E184" s="99">
        <v>13209.68</v>
      </c>
      <c r="F184" s="99">
        <v>12812.66</v>
      </c>
      <c r="G184" s="1015">
        <v>3.0986539875404517</v>
      </c>
      <c r="H184" s="100">
        <v>401.4</v>
      </c>
      <c r="I184" s="100">
        <v>-1.786151211157331</v>
      </c>
      <c r="J184" s="100">
        <v>11.76470588235294</v>
      </c>
      <c r="K184" s="100">
        <v>3.1986531986531985</v>
      </c>
      <c r="L184" s="1016">
        <v>0.46553422759210505</v>
      </c>
    </row>
    <row r="185" spans="1:12" ht="15.75" thickBot="1">
      <c r="A185" s="49" t="s">
        <v>115</v>
      </c>
      <c r="B185" s="50" t="s">
        <v>33</v>
      </c>
      <c r="C185" s="94">
        <v>12717.302941176469</v>
      </c>
      <c r="D185" s="94">
        <v>12360.886274509803</v>
      </c>
      <c r="E185" s="95">
        <v>12971.648999999999</v>
      </c>
      <c r="F185" s="95">
        <v>12608.103999999999</v>
      </c>
      <c r="G185" s="1012">
        <v>2.8834232331839913</v>
      </c>
      <c r="H185" s="89">
        <v>369.7</v>
      </c>
      <c r="I185" s="89">
        <v>-0.45772751750134322</v>
      </c>
      <c r="J185" s="89">
        <v>14.071856287425149</v>
      </c>
      <c r="K185" s="89">
        <v>5.8310376492194669</v>
      </c>
      <c r="L185" s="1009">
        <v>0.94942408593387828</v>
      </c>
    </row>
    <row r="186" spans="1:12" ht="15.75" thickBot="1">
      <c r="A186" s="51"/>
      <c r="B186" s="52"/>
      <c r="C186" s="96"/>
      <c r="D186" s="96"/>
      <c r="E186" s="96"/>
      <c r="F186" s="96"/>
      <c r="G186" s="1013"/>
      <c r="H186" s="97"/>
      <c r="I186" s="97"/>
      <c r="J186" s="97"/>
      <c r="K186" s="97"/>
      <c r="L186" s="1014"/>
    </row>
    <row r="187" spans="1:12" ht="14.25">
      <c r="A187" s="44" t="s">
        <v>116</v>
      </c>
      <c r="B187" s="45" t="s">
        <v>25</v>
      </c>
      <c r="C187" s="85" t="s">
        <v>100</v>
      </c>
      <c r="D187" s="85" t="s">
        <v>100</v>
      </c>
      <c r="E187" s="86" t="s">
        <v>100</v>
      </c>
      <c r="F187" s="86" t="s">
        <v>100</v>
      </c>
      <c r="G187" s="1007" t="s">
        <v>100</v>
      </c>
      <c r="H187" s="87" t="s">
        <v>100</v>
      </c>
      <c r="I187" s="87" t="s">
        <v>100</v>
      </c>
      <c r="J187" s="88" t="s">
        <v>100</v>
      </c>
      <c r="K187" s="88" t="s">
        <v>100</v>
      </c>
      <c r="L187" s="1008" t="s">
        <v>100</v>
      </c>
    </row>
    <row r="188" spans="1:12" ht="15">
      <c r="A188" s="39" t="s">
        <v>116</v>
      </c>
      <c r="B188" s="47" t="s">
        <v>26</v>
      </c>
      <c r="C188" s="79" t="s">
        <v>100</v>
      </c>
      <c r="D188" s="79" t="s">
        <v>100</v>
      </c>
      <c r="E188" s="80" t="s">
        <v>100</v>
      </c>
      <c r="F188" s="80" t="s">
        <v>100</v>
      </c>
      <c r="G188" s="1003" t="s">
        <v>100</v>
      </c>
      <c r="H188" s="81" t="s">
        <v>100</v>
      </c>
      <c r="I188" s="81" t="s">
        <v>100</v>
      </c>
      <c r="J188" s="89" t="s">
        <v>100</v>
      </c>
      <c r="K188" s="89" t="s">
        <v>100</v>
      </c>
      <c r="L188" s="1009" t="s">
        <v>100</v>
      </c>
    </row>
    <row r="189" spans="1:12" ht="15">
      <c r="A189" s="39" t="s">
        <v>116</v>
      </c>
      <c r="B189" s="47" t="s">
        <v>27</v>
      </c>
      <c r="C189" s="79" t="s">
        <v>100</v>
      </c>
      <c r="D189" s="79" t="s">
        <v>100</v>
      </c>
      <c r="E189" s="80" t="s">
        <v>100</v>
      </c>
      <c r="F189" s="80" t="s">
        <v>100</v>
      </c>
      <c r="G189" s="1003" t="s">
        <v>100</v>
      </c>
      <c r="H189" s="81" t="s">
        <v>100</v>
      </c>
      <c r="I189" s="81" t="s">
        <v>100</v>
      </c>
      <c r="J189" s="89" t="s">
        <v>100</v>
      </c>
      <c r="K189" s="89" t="s">
        <v>100</v>
      </c>
      <c r="L189" s="1009" t="s">
        <v>100</v>
      </c>
    </row>
    <row r="190" spans="1:12" ht="15">
      <c r="A190" s="39" t="s">
        <v>116</v>
      </c>
      <c r="B190" s="47" t="s">
        <v>34</v>
      </c>
      <c r="C190" s="79" t="s">
        <v>100</v>
      </c>
      <c r="D190" s="79" t="s">
        <v>100</v>
      </c>
      <c r="E190" s="80" t="s">
        <v>100</v>
      </c>
      <c r="F190" s="80" t="s">
        <v>100</v>
      </c>
      <c r="G190" s="1003" t="s">
        <v>100</v>
      </c>
      <c r="H190" s="81" t="s">
        <v>100</v>
      </c>
      <c r="I190" s="81" t="s">
        <v>100</v>
      </c>
      <c r="J190" s="89" t="s">
        <v>100</v>
      </c>
      <c r="K190" s="89" t="s">
        <v>100</v>
      </c>
      <c r="L190" s="1009" t="s">
        <v>100</v>
      </c>
    </row>
    <row r="191" spans="1:12" ht="14.25">
      <c r="A191" s="54" t="s">
        <v>116</v>
      </c>
      <c r="B191" s="48" t="s">
        <v>28</v>
      </c>
      <c r="C191" s="90" t="s">
        <v>100</v>
      </c>
      <c r="D191" s="90" t="s">
        <v>100</v>
      </c>
      <c r="E191" s="91" t="s">
        <v>100</v>
      </c>
      <c r="F191" s="91" t="s">
        <v>100</v>
      </c>
      <c r="G191" s="1010" t="s">
        <v>100</v>
      </c>
      <c r="H191" s="92" t="s">
        <v>100</v>
      </c>
      <c r="I191" s="92" t="s">
        <v>100</v>
      </c>
      <c r="J191" s="93" t="s">
        <v>100</v>
      </c>
      <c r="K191" s="93" t="s">
        <v>100</v>
      </c>
      <c r="L191" s="1011" t="s">
        <v>100</v>
      </c>
    </row>
    <row r="192" spans="1:12" ht="15">
      <c r="A192" s="39" t="s">
        <v>116</v>
      </c>
      <c r="B192" s="47" t="s">
        <v>30</v>
      </c>
      <c r="C192" s="79" t="s">
        <v>100</v>
      </c>
      <c r="D192" s="79" t="s">
        <v>100</v>
      </c>
      <c r="E192" s="80" t="s">
        <v>100</v>
      </c>
      <c r="F192" s="80" t="s">
        <v>100</v>
      </c>
      <c r="G192" s="1003" t="s">
        <v>100</v>
      </c>
      <c r="H192" s="81" t="s">
        <v>100</v>
      </c>
      <c r="I192" s="81" t="s">
        <v>100</v>
      </c>
      <c r="J192" s="89" t="s">
        <v>100</v>
      </c>
      <c r="K192" s="89" t="s">
        <v>100</v>
      </c>
      <c r="L192" s="1009" t="s">
        <v>100</v>
      </c>
    </row>
    <row r="193" spans="1:12" ht="15">
      <c r="A193" s="39" t="s">
        <v>116</v>
      </c>
      <c r="B193" s="47" t="s">
        <v>35</v>
      </c>
      <c r="C193" s="79" t="s">
        <v>100</v>
      </c>
      <c r="D193" s="79" t="s">
        <v>100</v>
      </c>
      <c r="E193" s="80" t="s">
        <v>100</v>
      </c>
      <c r="F193" s="80" t="s">
        <v>100</v>
      </c>
      <c r="G193" s="1003" t="s">
        <v>100</v>
      </c>
      <c r="H193" s="81" t="s">
        <v>100</v>
      </c>
      <c r="I193" s="81" t="s">
        <v>100</v>
      </c>
      <c r="J193" s="89" t="s">
        <v>100</v>
      </c>
      <c r="K193" s="89" t="s">
        <v>100</v>
      </c>
      <c r="L193" s="1009" t="s">
        <v>100</v>
      </c>
    </row>
    <row r="194" spans="1:12" ht="14.25">
      <c r="A194" s="54" t="s">
        <v>116</v>
      </c>
      <c r="B194" s="48" t="s">
        <v>31</v>
      </c>
      <c r="C194" s="90" t="s">
        <v>100</v>
      </c>
      <c r="D194" s="90" t="s">
        <v>100</v>
      </c>
      <c r="E194" s="91" t="s">
        <v>100</v>
      </c>
      <c r="F194" s="91" t="s">
        <v>100</v>
      </c>
      <c r="G194" s="1010" t="s">
        <v>100</v>
      </c>
      <c r="H194" s="92" t="s">
        <v>100</v>
      </c>
      <c r="I194" s="92" t="s">
        <v>100</v>
      </c>
      <c r="J194" s="93" t="s">
        <v>100</v>
      </c>
      <c r="K194" s="93" t="s">
        <v>100</v>
      </c>
      <c r="L194" s="1011" t="s">
        <v>100</v>
      </c>
    </row>
    <row r="195" spans="1:12" ht="15">
      <c r="A195" s="39" t="s">
        <v>116</v>
      </c>
      <c r="B195" s="47" t="s">
        <v>33</v>
      </c>
      <c r="C195" s="79" t="s">
        <v>100</v>
      </c>
      <c r="D195" s="79" t="s">
        <v>100</v>
      </c>
      <c r="E195" s="80" t="s">
        <v>100</v>
      </c>
      <c r="F195" s="80" t="s">
        <v>100</v>
      </c>
      <c r="G195" s="1003" t="s">
        <v>100</v>
      </c>
      <c r="H195" s="81" t="s">
        <v>100</v>
      </c>
      <c r="I195" s="81" t="s">
        <v>100</v>
      </c>
      <c r="J195" s="89" t="s">
        <v>100</v>
      </c>
      <c r="K195" s="89" t="s">
        <v>100</v>
      </c>
      <c r="L195" s="1009" t="s">
        <v>100</v>
      </c>
    </row>
    <row r="196" spans="1:12" ht="15.75" thickBot="1">
      <c r="A196" s="55" t="s">
        <v>116</v>
      </c>
      <c r="B196" s="47" t="s">
        <v>36</v>
      </c>
      <c r="C196" s="94" t="s">
        <v>100</v>
      </c>
      <c r="D196" s="94" t="s">
        <v>100</v>
      </c>
      <c r="E196" s="95" t="s">
        <v>100</v>
      </c>
      <c r="F196" s="95" t="s">
        <v>100</v>
      </c>
      <c r="G196" s="1012" t="s">
        <v>100</v>
      </c>
      <c r="H196" s="89" t="s">
        <v>100</v>
      </c>
      <c r="I196" s="89" t="s">
        <v>100</v>
      </c>
      <c r="J196" s="89" t="s">
        <v>100</v>
      </c>
      <c r="K196" s="89" t="s">
        <v>100</v>
      </c>
      <c r="L196" s="1009" t="s">
        <v>100</v>
      </c>
    </row>
    <row r="197" spans="1:12" ht="15.75" thickBot="1">
      <c r="A197" s="51"/>
      <c r="B197" s="52"/>
      <c r="C197" s="96"/>
      <c r="D197" s="96"/>
      <c r="E197" s="96"/>
      <c r="F197" s="96"/>
      <c r="G197" s="1013"/>
      <c r="H197" s="97"/>
      <c r="I197" s="97"/>
      <c r="J197" s="97"/>
      <c r="K197" s="97"/>
      <c r="L197" s="1014"/>
    </row>
    <row r="198" spans="1:12" ht="14.25">
      <c r="A198" s="44" t="s">
        <v>24</v>
      </c>
      <c r="B198" s="45" t="s">
        <v>28</v>
      </c>
      <c r="C198" s="85">
        <v>11251.6465684424</v>
      </c>
      <c r="D198" s="85">
        <v>10878.657448039106</v>
      </c>
      <c r="E198" s="86">
        <v>11476.679499811249</v>
      </c>
      <c r="F198" s="86">
        <v>11096.230596999889</v>
      </c>
      <c r="G198" s="1007">
        <v>3.4286319077959959</v>
      </c>
      <c r="H198" s="87">
        <v>341.77290322580649</v>
      </c>
      <c r="I198" s="87">
        <v>-2.4375034869996428</v>
      </c>
      <c r="J198" s="88">
        <v>-39.215686274509807</v>
      </c>
      <c r="K198" s="88">
        <v>2.3722069176614631</v>
      </c>
      <c r="L198" s="1008">
        <v>-1.3547734974218462</v>
      </c>
    </row>
    <row r="199" spans="1:12" ht="15">
      <c r="A199" s="46" t="s">
        <v>24</v>
      </c>
      <c r="B199" s="47" t="s">
        <v>29</v>
      </c>
      <c r="C199" s="79">
        <v>10974.86862745098</v>
      </c>
      <c r="D199" s="79">
        <v>10636.775490196078</v>
      </c>
      <c r="E199" s="80">
        <v>11194.366</v>
      </c>
      <c r="F199" s="80">
        <v>10849.511</v>
      </c>
      <c r="G199" s="1003">
        <v>3.178530350354035</v>
      </c>
      <c r="H199" s="81">
        <v>321.8</v>
      </c>
      <c r="I199" s="81">
        <v>2.0615287028227085</v>
      </c>
      <c r="J199" s="89">
        <v>-26.666666666666668</v>
      </c>
      <c r="K199" s="89">
        <v>0.50505050505050508</v>
      </c>
      <c r="L199" s="1009">
        <v>-0.15265192114066706</v>
      </c>
    </row>
    <row r="200" spans="1:12" ht="15">
      <c r="A200" s="46" t="s">
        <v>24</v>
      </c>
      <c r="B200" s="47" t="s">
        <v>30</v>
      </c>
      <c r="C200" s="79">
        <v>11253.033333333333</v>
      </c>
      <c r="D200" s="79">
        <v>10852.690196078433</v>
      </c>
      <c r="E200" s="80">
        <v>11478.093999999999</v>
      </c>
      <c r="F200" s="80">
        <v>11069.744000000001</v>
      </c>
      <c r="G200" s="1003">
        <v>3.6888838621742157</v>
      </c>
      <c r="H200" s="81">
        <v>336.3</v>
      </c>
      <c r="I200" s="81">
        <v>-1.2044653349001075</v>
      </c>
      <c r="J200" s="89">
        <v>-42.307692307692307</v>
      </c>
      <c r="K200" s="89">
        <v>0.91827364554637281</v>
      </c>
      <c r="L200" s="1009">
        <v>-0.60174973942878063</v>
      </c>
    </row>
    <row r="201" spans="1:12" ht="15">
      <c r="A201" s="46" t="s">
        <v>24</v>
      </c>
      <c r="B201" s="47" t="s">
        <v>35</v>
      </c>
      <c r="C201" s="79">
        <v>11382.908823529411</v>
      </c>
      <c r="D201" s="79">
        <v>10988.157843137255</v>
      </c>
      <c r="E201" s="80">
        <v>11610.566999999999</v>
      </c>
      <c r="F201" s="80">
        <v>11207.921</v>
      </c>
      <c r="G201" s="1003">
        <v>3.5925128308809353</v>
      </c>
      <c r="H201" s="81">
        <v>357.7</v>
      </c>
      <c r="I201" s="81">
        <v>-4.5878901040277382</v>
      </c>
      <c r="J201" s="89">
        <v>-41.509433962264154</v>
      </c>
      <c r="K201" s="89">
        <v>0.9488827670645853</v>
      </c>
      <c r="L201" s="1009">
        <v>-0.60037183685239814</v>
      </c>
    </row>
    <row r="202" spans="1:12" ht="14.25">
      <c r="A202" s="44" t="s">
        <v>24</v>
      </c>
      <c r="B202" s="48" t="s">
        <v>31</v>
      </c>
      <c r="C202" s="90">
        <v>10649.880049328269</v>
      </c>
      <c r="D202" s="90">
        <v>10537.177010357131</v>
      </c>
      <c r="E202" s="91">
        <v>10862.877650314835</v>
      </c>
      <c r="F202" s="91">
        <v>10747.920550564273</v>
      </c>
      <c r="G202" s="1010">
        <v>1.0695752653709958</v>
      </c>
      <c r="H202" s="92">
        <v>295.65948051948055</v>
      </c>
      <c r="I202" s="92">
        <v>-0.19064610222062464</v>
      </c>
      <c r="J202" s="93">
        <v>-16.243654822335024</v>
      </c>
      <c r="K202" s="93">
        <v>17.676767676767678</v>
      </c>
      <c r="L202" s="1011">
        <v>-2.4781577836240203</v>
      </c>
    </row>
    <row r="203" spans="1:12" ht="15">
      <c r="A203" s="46" t="s">
        <v>24</v>
      </c>
      <c r="B203" s="47" t="s">
        <v>32</v>
      </c>
      <c r="C203" s="79">
        <v>10254.490196078432</v>
      </c>
      <c r="D203" s="79">
        <v>10112.143137254901</v>
      </c>
      <c r="E203" s="80">
        <v>10459.58</v>
      </c>
      <c r="F203" s="80">
        <v>10314.386</v>
      </c>
      <c r="G203" s="1003">
        <v>1.4076843740383529</v>
      </c>
      <c r="H203" s="81">
        <v>267</v>
      </c>
      <c r="I203" s="81">
        <v>-1.0744720266765384</v>
      </c>
      <c r="J203" s="89">
        <v>-18.39622641509434</v>
      </c>
      <c r="K203" s="89">
        <v>5.2953780226507501</v>
      </c>
      <c r="L203" s="1009">
        <v>-0.90164039301718368</v>
      </c>
    </row>
    <row r="204" spans="1:12" ht="15">
      <c r="A204" s="46" t="s">
        <v>24</v>
      </c>
      <c r="B204" s="47" t="s">
        <v>33</v>
      </c>
      <c r="C204" s="79">
        <v>10687.521568627451</v>
      </c>
      <c r="D204" s="79">
        <v>10615.864705882354</v>
      </c>
      <c r="E204" s="80">
        <v>10901.272000000001</v>
      </c>
      <c r="F204" s="80">
        <v>10828.182000000001</v>
      </c>
      <c r="G204" s="1003">
        <v>0.67499788976579955</v>
      </c>
      <c r="H204" s="81">
        <v>294.3</v>
      </c>
      <c r="I204" s="81">
        <v>-0.16960651289009496</v>
      </c>
      <c r="J204" s="89">
        <v>-14.890016920473773</v>
      </c>
      <c r="K204" s="89">
        <v>7.6981940618304252</v>
      </c>
      <c r="L204" s="1009">
        <v>-0.93963113548030197</v>
      </c>
    </row>
    <row r="205" spans="1:12" ht="15">
      <c r="A205" s="46" t="s">
        <v>24</v>
      </c>
      <c r="B205" s="47" t="s">
        <v>36</v>
      </c>
      <c r="C205" s="79">
        <v>10956.111764705882</v>
      </c>
      <c r="D205" s="79">
        <v>10828.629411764705</v>
      </c>
      <c r="E205" s="80">
        <v>11175.234</v>
      </c>
      <c r="F205" s="80">
        <v>11045.201999999999</v>
      </c>
      <c r="G205" s="1003">
        <v>1.1772713618094179</v>
      </c>
      <c r="H205" s="81">
        <v>330.3</v>
      </c>
      <c r="I205" s="81">
        <v>0.33414337788579063</v>
      </c>
      <c r="J205" s="89">
        <v>-15.934065934065933</v>
      </c>
      <c r="K205" s="89">
        <v>4.6831955922865012</v>
      </c>
      <c r="L205" s="1009">
        <v>-0.63688625512653552</v>
      </c>
    </row>
    <row r="206" spans="1:12" ht="14.25">
      <c r="A206" s="44" t="s">
        <v>24</v>
      </c>
      <c r="B206" s="48" t="s">
        <v>37</v>
      </c>
      <c r="C206" s="90">
        <v>8360.8505342899571</v>
      </c>
      <c r="D206" s="90">
        <v>8305.7381714369294</v>
      </c>
      <c r="E206" s="91">
        <v>8528.0675449757564</v>
      </c>
      <c r="F206" s="91">
        <v>8471.8529348656684</v>
      </c>
      <c r="G206" s="1010">
        <v>0.66354563213365447</v>
      </c>
      <c r="H206" s="92">
        <v>221.52148148148146</v>
      </c>
      <c r="I206" s="92">
        <v>-1.5251698398351756</v>
      </c>
      <c r="J206" s="93">
        <v>-26.330150068212827</v>
      </c>
      <c r="K206" s="93">
        <v>8.2644628099173563</v>
      </c>
      <c r="L206" s="1011">
        <v>-2.4487789322632931</v>
      </c>
    </row>
    <row r="207" spans="1:12" ht="15">
      <c r="A207" s="46" t="s">
        <v>24</v>
      </c>
      <c r="B207" s="47" t="s">
        <v>102</v>
      </c>
      <c r="C207" s="101">
        <v>7904.636274509804</v>
      </c>
      <c r="D207" s="101">
        <v>8080.6009803921561</v>
      </c>
      <c r="E207" s="102">
        <v>8062.7290000000003</v>
      </c>
      <c r="F207" s="102">
        <v>8242.2129999999997</v>
      </c>
      <c r="G207" s="1017">
        <v>-2.1776190447880861</v>
      </c>
      <c r="H207" s="103">
        <v>211.7</v>
      </c>
      <c r="I207" s="103">
        <v>-1.3972985561248255</v>
      </c>
      <c r="J207" s="104">
        <v>-24.553571428571427</v>
      </c>
      <c r="K207" s="104">
        <v>5.1729415365779001</v>
      </c>
      <c r="L207" s="1018">
        <v>-1.3748515063919919</v>
      </c>
    </row>
    <row r="208" spans="1:12" ht="15">
      <c r="A208" s="46" t="s">
        <v>24</v>
      </c>
      <c r="B208" s="47" t="s">
        <v>38</v>
      </c>
      <c r="C208" s="79">
        <v>8993.2774509803912</v>
      </c>
      <c r="D208" s="79">
        <v>8439.9627450980388</v>
      </c>
      <c r="E208" s="80">
        <v>9173.143</v>
      </c>
      <c r="F208" s="80">
        <v>8608.7620000000006</v>
      </c>
      <c r="G208" s="1003">
        <v>6.5558903823801762</v>
      </c>
      <c r="H208" s="81">
        <v>236.5</v>
      </c>
      <c r="I208" s="81">
        <v>-1.3350020859407545</v>
      </c>
      <c r="J208" s="89">
        <v>-25.777777777777779</v>
      </c>
      <c r="K208" s="89">
        <v>2.5558616467707376</v>
      </c>
      <c r="L208" s="1009">
        <v>-0.73265048418512357</v>
      </c>
    </row>
    <row r="209" spans="1:12" ht="15.75" thickBot="1">
      <c r="A209" s="46" t="s">
        <v>24</v>
      </c>
      <c r="B209" s="47" t="s">
        <v>39</v>
      </c>
      <c r="C209" s="79">
        <v>9256.0843137254906</v>
      </c>
      <c r="D209" s="79">
        <v>9281.8529411764703</v>
      </c>
      <c r="E209" s="80">
        <v>9441.2060000000001</v>
      </c>
      <c r="F209" s="80">
        <v>9467.49</v>
      </c>
      <c r="G209" s="1003">
        <v>-0.27762374187878364</v>
      </c>
      <c r="H209" s="81">
        <v>244.9</v>
      </c>
      <c r="I209" s="81">
        <v>-0.52802599512590698</v>
      </c>
      <c r="J209" s="89">
        <v>-41.666666666666671</v>
      </c>
      <c r="K209" s="89">
        <v>0.53565962656871746</v>
      </c>
      <c r="L209" s="1009">
        <v>-0.34127694168617884</v>
      </c>
    </row>
    <row r="210" spans="1:12" ht="15.75" thickBot="1">
      <c r="A210" s="51"/>
      <c r="B210" s="52"/>
      <c r="C210" s="96"/>
      <c r="D210" s="96"/>
      <c r="E210" s="96"/>
      <c r="F210" s="96"/>
      <c r="G210" s="1013"/>
      <c r="H210" s="97"/>
      <c r="I210" s="97"/>
      <c r="J210" s="97"/>
      <c r="K210" s="97"/>
      <c r="L210" s="1014"/>
    </row>
    <row r="211" spans="1:12" ht="14.25">
      <c r="A211" s="44" t="s">
        <v>117</v>
      </c>
      <c r="B211" s="48" t="s">
        <v>25</v>
      </c>
      <c r="C211" s="90">
        <v>13518.203577568223</v>
      </c>
      <c r="D211" s="90">
        <v>13372.953141413451</v>
      </c>
      <c r="E211" s="91">
        <v>13788.567649119588</v>
      </c>
      <c r="F211" s="91">
        <v>13640.41220424172</v>
      </c>
      <c r="G211" s="1010">
        <v>1.0861507897231761</v>
      </c>
      <c r="H211" s="92">
        <v>334.48282208588955</v>
      </c>
      <c r="I211" s="92">
        <v>-1.368905088382175</v>
      </c>
      <c r="J211" s="93">
        <v>-19.704433497536947</v>
      </c>
      <c r="K211" s="93">
        <v>2.494643403734313</v>
      </c>
      <c r="L211" s="1011">
        <v>-0.47232531886141915</v>
      </c>
    </row>
    <row r="212" spans="1:12" ht="15">
      <c r="A212" s="46" t="s">
        <v>117</v>
      </c>
      <c r="B212" s="47" t="s">
        <v>26</v>
      </c>
      <c r="C212" s="79">
        <v>13272.358823529412</v>
      </c>
      <c r="D212" s="79">
        <v>13370.263725490197</v>
      </c>
      <c r="E212" s="80">
        <v>13537.806</v>
      </c>
      <c r="F212" s="80">
        <v>13637.669</v>
      </c>
      <c r="G212" s="1003">
        <v>-0.73225856999461836</v>
      </c>
      <c r="H212" s="81">
        <v>312.10000000000002</v>
      </c>
      <c r="I212" s="81">
        <v>-0.28753993610222917</v>
      </c>
      <c r="J212" s="89">
        <v>-3.3333333333333335</v>
      </c>
      <c r="K212" s="89">
        <v>0.44383226201408021</v>
      </c>
      <c r="L212" s="1009">
        <v>5.3639778866320653E-3</v>
      </c>
    </row>
    <row r="213" spans="1:12" ht="15">
      <c r="A213" s="46" t="s">
        <v>117</v>
      </c>
      <c r="B213" s="47" t="s">
        <v>27</v>
      </c>
      <c r="C213" s="79">
        <v>13377.224509803922</v>
      </c>
      <c r="D213" s="79">
        <v>13266.420588235294</v>
      </c>
      <c r="E213" s="80">
        <v>13644.769</v>
      </c>
      <c r="F213" s="80">
        <v>13531.749</v>
      </c>
      <c r="G213" s="1003">
        <v>0.83522093115975216</v>
      </c>
      <c r="H213" s="81">
        <v>337.8</v>
      </c>
      <c r="I213" s="81">
        <v>0.53571428571428914</v>
      </c>
      <c r="J213" s="89">
        <v>-17.241379310344829</v>
      </c>
      <c r="K213" s="89">
        <v>1.1019283746556474</v>
      </c>
      <c r="L213" s="1009">
        <v>-0.16962964931395197</v>
      </c>
    </row>
    <row r="214" spans="1:12" ht="15">
      <c r="A214" s="46" t="s">
        <v>117</v>
      </c>
      <c r="B214" s="47" t="s">
        <v>34</v>
      </c>
      <c r="C214" s="79">
        <v>13785.508823529412</v>
      </c>
      <c r="D214" s="79">
        <v>13476.831372549019</v>
      </c>
      <c r="E214" s="80">
        <v>14061.218999999999</v>
      </c>
      <c r="F214" s="80">
        <v>13746.368</v>
      </c>
      <c r="G214" s="1003">
        <v>2.2904304613407609</v>
      </c>
      <c r="H214" s="81">
        <v>341.1</v>
      </c>
      <c r="I214" s="81">
        <v>-2.9311326124074997</v>
      </c>
      <c r="J214" s="89">
        <v>-27.906976744186046</v>
      </c>
      <c r="K214" s="89">
        <v>0.9488827670645853</v>
      </c>
      <c r="L214" s="1009">
        <v>-0.30805964743409942</v>
      </c>
    </row>
    <row r="215" spans="1:12" ht="14.25">
      <c r="A215" s="44" t="s">
        <v>117</v>
      </c>
      <c r="B215" s="48" t="s">
        <v>28</v>
      </c>
      <c r="C215" s="90">
        <v>12975.902278805783</v>
      </c>
      <c r="D215" s="90">
        <v>12809.957089924939</v>
      </c>
      <c r="E215" s="91">
        <v>13235.420324381899</v>
      </c>
      <c r="F215" s="91">
        <v>13066.156231723438</v>
      </c>
      <c r="G215" s="1010">
        <v>1.2954390691235045</v>
      </c>
      <c r="H215" s="92">
        <v>303.15479452054797</v>
      </c>
      <c r="I215" s="92">
        <v>-0.89293484971266635</v>
      </c>
      <c r="J215" s="93">
        <v>-20.52877138413686</v>
      </c>
      <c r="K215" s="93">
        <v>7.8206305479032752</v>
      </c>
      <c r="L215" s="1011">
        <v>-1.5772063418950291</v>
      </c>
    </row>
    <row r="216" spans="1:12" ht="15">
      <c r="A216" s="46" t="s">
        <v>117</v>
      </c>
      <c r="B216" s="47" t="s">
        <v>29</v>
      </c>
      <c r="C216" s="79">
        <v>13157.832352941175</v>
      </c>
      <c r="D216" s="79">
        <v>12632.49705882353</v>
      </c>
      <c r="E216" s="80">
        <v>13420.989</v>
      </c>
      <c r="F216" s="80">
        <v>12885.147000000001</v>
      </c>
      <c r="G216" s="1003">
        <v>4.1586021486599938</v>
      </c>
      <c r="H216" s="81">
        <v>277.10000000000002</v>
      </c>
      <c r="I216" s="81">
        <v>-0.46695402298848948</v>
      </c>
      <c r="J216" s="89">
        <v>13.793103448275861</v>
      </c>
      <c r="K216" s="89">
        <v>1.5151515151515151</v>
      </c>
      <c r="L216" s="1009">
        <v>0.24359349118191576</v>
      </c>
    </row>
    <row r="217" spans="1:12" ht="15">
      <c r="A217" s="46" t="s">
        <v>117</v>
      </c>
      <c r="B217" s="47" t="s">
        <v>30</v>
      </c>
      <c r="C217" s="79">
        <v>12943.943137254902</v>
      </c>
      <c r="D217" s="79">
        <v>12765.269607843138</v>
      </c>
      <c r="E217" s="80">
        <v>13202.822</v>
      </c>
      <c r="F217" s="80">
        <v>13020.575000000001</v>
      </c>
      <c r="G217" s="1003">
        <v>1.3996847297450332</v>
      </c>
      <c r="H217" s="81">
        <v>307.2</v>
      </c>
      <c r="I217" s="81">
        <v>2.9145728643216042</v>
      </c>
      <c r="J217" s="89">
        <v>-8.1180811808118083</v>
      </c>
      <c r="K217" s="89">
        <v>3.810835629017447</v>
      </c>
      <c r="L217" s="1009">
        <v>-0.14999453760050097</v>
      </c>
    </row>
    <row r="218" spans="1:12" ht="15">
      <c r="A218" s="46" t="s">
        <v>117</v>
      </c>
      <c r="B218" s="47" t="s">
        <v>35</v>
      </c>
      <c r="C218" s="79">
        <v>12925.97156862745</v>
      </c>
      <c r="D218" s="79">
        <v>12896.36568627451</v>
      </c>
      <c r="E218" s="80">
        <v>13184.491</v>
      </c>
      <c r="F218" s="80">
        <v>13154.293</v>
      </c>
      <c r="G218" s="1003">
        <v>0.22956764000923746</v>
      </c>
      <c r="H218" s="81">
        <v>312.8</v>
      </c>
      <c r="I218" s="81">
        <v>-2.6455026455026456</v>
      </c>
      <c r="J218" s="89">
        <v>-42.807017543859651</v>
      </c>
      <c r="K218" s="89">
        <v>2.494643403734313</v>
      </c>
      <c r="L218" s="1009">
        <v>-1.6708052954764443</v>
      </c>
    </row>
    <row r="219" spans="1:12" ht="14.25">
      <c r="A219" s="44" t="s">
        <v>117</v>
      </c>
      <c r="B219" s="48" t="s">
        <v>31</v>
      </c>
      <c r="C219" s="90">
        <v>12006.279792918378</v>
      </c>
      <c r="D219" s="90">
        <v>11859.887206904748</v>
      </c>
      <c r="E219" s="91">
        <v>12246.405388776746</v>
      </c>
      <c r="F219" s="91">
        <v>12097.084951042843</v>
      </c>
      <c r="G219" s="1010">
        <v>1.2343505756817073</v>
      </c>
      <c r="H219" s="92">
        <v>264.58451268357811</v>
      </c>
      <c r="I219" s="92">
        <v>-0.8991781697332446</v>
      </c>
      <c r="J219" s="93">
        <v>2.7434842249657065</v>
      </c>
      <c r="K219" s="93">
        <v>11.463116008570553</v>
      </c>
      <c r="L219" s="1011">
        <v>0.80833670427356452</v>
      </c>
    </row>
    <row r="220" spans="1:12" ht="15">
      <c r="A220" s="46" t="s">
        <v>117</v>
      </c>
      <c r="B220" s="47" t="s">
        <v>32</v>
      </c>
      <c r="C220" s="79">
        <v>11641.236274509803</v>
      </c>
      <c r="D220" s="79">
        <v>11488.700980392157</v>
      </c>
      <c r="E220" s="80">
        <v>11874.061</v>
      </c>
      <c r="F220" s="80">
        <v>11718.475</v>
      </c>
      <c r="G220" s="1003">
        <v>1.3276983566547638</v>
      </c>
      <c r="H220" s="81">
        <v>233.5</v>
      </c>
      <c r="I220" s="81">
        <v>-3.7510305028854058</v>
      </c>
      <c r="J220" s="89">
        <v>-0.54054054054054057</v>
      </c>
      <c r="K220" s="89">
        <v>2.8160391796755433</v>
      </c>
      <c r="L220" s="1009">
        <v>0.11215142755628005</v>
      </c>
    </row>
    <row r="221" spans="1:12" ht="15">
      <c r="A221" s="46" t="s">
        <v>117</v>
      </c>
      <c r="B221" s="47" t="s">
        <v>33</v>
      </c>
      <c r="C221" s="79">
        <v>12105.786274509805</v>
      </c>
      <c r="D221" s="79">
        <v>11906.562745098039</v>
      </c>
      <c r="E221" s="80">
        <v>12347.902</v>
      </c>
      <c r="F221" s="80">
        <v>12144.694</v>
      </c>
      <c r="G221" s="1003">
        <v>1.6732245373988059</v>
      </c>
      <c r="H221" s="81">
        <v>265.8</v>
      </c>
      <c r="I221" s="81">
        <v>-0.26266416510318524</v>
      </c>
      <c r="J221" s="81">
        <v>-1.9662921348314606</v>
      </c>
      <c r="K221" s="81">
        <v>5.3412917049280688</v>
      </c>
      <c r="L221" s="1004">
        <v>0.13813473328235126</v>
      </c>
    </row>
    <row r="222" spans="1:12" ht="15.75" thickBot="1">
      <c r="A222" s="56" t="s">
        <v>117</v>
      </c>
      <c r="B222" s="57" t="s">
        <v>36</v>
      </c>
      <c r="C222" s="82">
        <v>12109.611764705882</v>
      </c>
      <c r="D222" s="82">
        <v>12082.800980392158</v>
      </c>
      <c r="E222" s="83">
        <v>12351.804</v>
      </c>
      <c r="F222" s="83">
        <v>12324.457</v>
      </c>
      <c r="G222" s="1005">
        <v>0.22189212879723424</v>
      </c>
      <c r="H222" s="84">
        <v>289.10000000000002</v>
      </c>
      <c r="I222" s="84">
        <v>-0.95923261390885739</v>
      </c>
      <c r="J222" s="84">
        <v>14.893617021276595</v>
      </c>
      <c r="K222" s="84">
        <v>3.3057851239669422</v>
      </c>
      <c r="L222" s="1006">
        <v>0.5580505434349341</v>
      </c>
    </row>
    <row r="223" spans="1:12">
      <c r="G223" s="65"/>
      <c r="H223" s="65"/>
      <c r="I223" s="65"/>
      <c r="J223" s="65"/>
      <c r="K223" s="65"/>
      <c r="L223" s="65"/>
    </row>
    <row r="224" spans="1:12">
      <c r="G224" s="65"/>
      <c r="H224" s="65"/>
      <c r="I224" s="65"/>
      <c r="J224" s="65"/>
      <c r="K224" s="65"/>
      <c r="L224" s="1021"/>
    </row>
    <row r="225" spans="1:12" ht="13.5" thickBot="1">
      <c r="G225" s="65"/>
      <c r="H225" s="65"/>
      <c r="I225" s="65"/>
      <c r="J225" s="65"/>
      <c r="K225" s="65"/>
      <c r="L225" s="1104"/>
    </row>
    <row r="226" spans="1:12" ht="21" thickBot="1">
      <c r="A226" s="967" t="s">
        <v>323</v>
      </c>
      <c r="B226" s="958"/>
      <c r="C226" s="958"/>
      <c r="D226" s="958"/>
      <c r="E226" s="958"/>
      <c r="F226" s="958"/>
      <c r="G226" s="1076"/>
      <c r="H226" s="1076"/>
      <c r="I226" s="1076"/>
      <c r="J226" s="1076"/>
      <c r="K226" s="1076"/>
      <c r="L226" s="1077"/>
    </row>
    <row r="227" spans="1:12" ht="12.75" customHeight="1">
      <c r="A227" s="27"/>
      <c r="B227" s="28"/>
      <c r="C227" s="3" t="s">
        <v>9</v>
      </c>
      <c r="D227" s="3" t="s">
        <v>9</v>
      </c>
      <c r="E227" s="3"/>
      <c r="F227" s="3"/>
      <c r="G227" s="959"/>
      <c r="H227" s="1345" t="s">
        <v>10</v>
      </c>
      <c r="I227" s="1346"/>
      <c r="J227" s="990" t="s">
        <v>11</v>
      </c>
      <c r="K227" s="960" t="s">
        <v>12</v>
      </c>
      <c r="L227" s="961"/>
    </row>
    <row r="228" spans="1:12" ht="15.75" customHeight="1">
      <c r="A228" s="29" t="s">
        <v>13</v>
      </c>
      <c r="B228" s="30" t="s">
        <v>14</v>
      </c>
      <c r="C228" s="962" t="s">
        <v>40</v>
      </c>
      <c r="D228" s="962" t="s">
        <v>40</v>
      </c>
      <c r="E228" s="963" t="s">
        <v>41</v>
      </c>
      <c r="F228" s="964"/>
      <c r="G228" s="991"/>
      <c r="H228" s="1343" t="s">
        <v>15</v>
      </c>
      <c r="I228" s="1344"/>
      <c r="J228" s="992" t="s">
        <v>16</v>
      </c>
      <c r="K228" s="965" t="s">
        <v>17</v>
      </c>
      <c r="L228" s="966"/>
    </row>
    <row r="229" spans="1:12" ht="26.25" thickBot="1">
      <c r="A229" s="31" t="s">
        <v>18</v>
      </c>
      <c r="B229" s="32" t="s">
        <v>19</v>
      </c>
      <c r="C229" s="881" t="s">
        <v>469</v>
      </c>
      <c r="D229" s="881" t="s">
        <v>466</v>
      </c>
      <c r="E229" s="956" t="s">
        <v>469</v>
      </c>
      <c r="F229" s="1267" t="s">
        <v>466</v>
      </c>
      <c r="G229" s="989" t="s">
        <v>20</v>
      </c>
      <c r="H229" s="66" t="s">
        <v>469</v>
      </c>
      <c r="I229" s="894" t="s">
        <v>20</v>
      </c>
      <c r="J229" s="993" t="s">
        <v>20</v>
      </c>
      <c r="K229" s="957" t="s">
        <v>469</v>
      </c>
      <c r="L229" s="994" t="s">
        <v>21</v>
      </c>
    </row>
    <row r="230" spans="1:12" ht="15" thickBot="1">
      <c r="A230" s="33" t="s">
        <v>22</v>
      </c>
      <c r="B230" s="34" t="s">
        <v>23</v>
      </c>
      <c r="C230" s="67">
        <v>10803.656761575761</v>
      </c>
      <c r="D230" s="67">
        <v>10621.388347618375</v>
      </c>
      <c r="E230" s="68">
        <v>11019.729896807277</v>
      </c>
      <c r="F230" s="1268">
        <v>10833.94878606798</v>
      </c>
      <c r="G230" s="995">
        <v>1.7148051408384375</v>
      </c>
      <c r="H230" s="69">
        <v>313.83699705593722</v>
      </c>
      <c r="I230" s="69">
        <v>1.3340046349382666</v>
      </c>
      <c r="J230" s="70">
        <v>-18.610223642172524</v>
      </c>
      <c r="K230" s="69">
        <v>100</v>
      </c>
      <c r="L230" s="996" t="s">
        <v>23</v>
      </c>
    </row>
    <row r="231" spans="1:12" ht="15" thickBot="1">
      <c r="A231" s="35"/>
      <c r="B231" s="36"/>
      <c r="C231" s="71"/>
      <c r="D231" s="71"/>
      <c r="E231" s="71"/>
      <c r="F231" s="71"/>
      <c r="G231" s="997"/>
      <c r="H231" s="70"/>
      <c r="I231" s="70"/>
      <c r="J231" s="70"/>
      <c r="K231" s="70"/>
      <c r="L231" s="998"/>
    </row>
    <row r="232" spans="1:12" ht="15">
      <c r="A232" s="37" t="s">
        <v>108</v>
      </c>
      <c r="B232" s="38" t="s">
        <v>23</v>
      </c>
      <c r="C232" s="72" t="s">
        <v>100</v>
      </c>
      <c r="D232" s="72" t="s">
        <v>100</v>
      </c>
      <c r="E232" s="73" t="s">
        <v>100</v>
      </c>
      <c r="F232" s="73" t="s">
        <v>100</v>
      </c>
      <c r="G232" s="999" t="s">
        <v>100</v>
      </c>
      <c r="H232" s="74" t="s">
        <v>100</v>
      </c>
      <c r="I232" s="74" t="s">
        <v>100</v>
      </c>
      <c r="J232" s="74" t="s">
        <v>100</v>
      </c>
      <c r="K232" s="74" t="s">
        <v>100</v>
      </c>
      <c r="L232" s="1000" t="s">
        <v>100</v>
      </c>
    </row>
    <row r="233" spans="1:12" ht="15">
      <c r="A233" s="46" t="s">
        <v>109</v>
      </c>
      <c r="B233" s="75" t="s">
        <v>23</v>
      </c>
      <c r="C233" s="76">
        <v>12201.745509519969</v>
      </c>
      <c r="D233" s="76">
        <v>11752.555358226646</v>
      </c>
      <c r="E233" s="77">
        <v>12445.780419710369</v>
      </c>
      <c r="F233" s="77">
        <v>11987.606465391178</v>
      </c>
      <c r="G233" s="1001">
        <v>3.8220636925474811</v>
      </c>
      <c r="H233" s="78">
        <v>369.79668246445499</v>
      </c>
      <c r="I233" s="78">
        <v>3.1986130469532013</v>
      </c>
      <c r="J233" s="78">
        <v>-7.860262008733625</v>
      </c>
      <c r="K233" s="78">
        <v>20.70657507360157</v>
      </c>
      <c r="L233" s="1002">
        <v>2.4158402493204214</v>
      </c>
    </row>
    <row r="234" spans="1:12" ht="15">
      <c r="A234" s="39" t="s">
        <v>110</v>
      </c>
      <c r="B234" s="40" t="s">
        <v>23</v>
      </c>
      <c r="C234" s="79">
        <v>12240.943872293443</v>
      </c>
      <c r="D234" s="79">
        <v>11952.535557639911</v>
      </c>
      <c r="E234" s="80">
        <v>12485.762749739311</v>
      </c>
      <c r="F234" s="80">
        <v>12191.586268792709</v>
      </c>
      <c r="G234" s="1003">
        <v>2.4129467196538439</v>
      </c>
      <c r="H234" s="81">
        <v>416.96956521739133</v>
      </c>
      <c r="I234" s="81">
        <v>2.8968175365620237</v>
      </c>
      <c r="J234" s="81">
        <v>6.1538461538461542</v>
      </c>
      <c r="K234" s="81">
        <v>6.7713444553483813</v>
      </c>
      <c r="L234" s="1004">
        <v>1.5796511646135567</v>
      </c>
    </row>
    <row r="235" spans="1:12" ht="15">
      <c r="A235" s="39" t="s">
        <v>111</v>
      </c>
      <c r="B235" s="40" t="s">
        <v>23</v>
      </c>
      <c r="C235" s="79" t="s">
        <v>100</v>
      </c>
      <c r="D235" s="79" t="s">
        <v>100</v>
      </c>
      <c r="E235" s="80" t="s">
        <v>100</v>
      </c>
      <c r="F235" s="80" t="s">
        <v>100</v>
      </c>
      <c r="G235" s="1003" t="s">
        <v>100</v>
      </c>
      <c r="H235" s="81" t="s">
        <v>100</v>
      </c>
      <c r="I235" s="81" t="s">
        <v>100</v>
      </c>
      <c r="J235" s="81" t="s">
        <v>100</v>
      </c>
      <c r="K235" s="81" t="s">
        <v>100</v>
      </c>
      <c r="L235" s="1004" t="s">
        <v>100</v>
      </c>
    </row>
    <row r="236" spans="1:12" ht="15">
      <c r="A236" s="39" t="s">
        <v>98</v>
      </c>
      <c r="B236" s="40" t="s">
        <v>23</v>
      </c>
      <c r="C236" s="79">
        <v>9716.7272327371829</v>
      </c>
      <c r="D236" s="79">
        <v>9734.8419864624611</v>
      </c>
      <c r="E236" s="80">
        <v>9911.0617773919275</v>
      </c>
      <c r="F236" s="80">
        <v>9929.5388261917105</v>
      </c>
      <c r="G236" s="1003">
        <v>-0.18608164108332043</v>
      </c>
      <c r="H236" s="81">
        <v>283.0966101694915</v>
      </c>
      <c r="I236" s="81">
        <v>-2.238072141551418</v>
      </c>
      <c r="J236" s="81">
        <v>-19.288645690834475</v>
      </c>
      <c r="K236" s="81">
        <v>57.89990186457311</v>
      </c>
      <c r="L236" s="1004">
        <v>-0.4866796050754445</v>
      </c>
    </row>
    <row r="237" spans="1:12" ht="15.75" thickBot="1">
      <c r="A237" s="41" t="s">
        <v>112</v>
      </c>
      <c r="B237" s="42" t="s">
        <v>23</v>
      </c>
      <c r="C237" s="82">
        <v>11480.083882071427</v>
      </c>
      <c r="D237" s="82">
        <v>11489.371006105028</v>
      </c>
      <c r="E237" s="83">
        <v>11709.685559712856</v>
      </c>
      <c r="F237" s="83">
        <v>11735.487662184129</v>
      </c>
      <c r="G237" s="1005">
        <v>-0.21986391374613237</v>
      </c>
      <c r="H237" s="84">
        <v>308.55637583892616</v>
      </c>
      <c r="I237" s="84">
        <v>3.5035440606168033</v>
      </c>
      <c r="J237" s="84">
        <v>-34.36123348017621</v>
      </c>
      <c r="K237" s="84">
        <v>14.622178606476938</v>
      </c>
      <c r="L237" s="1006">
        <v>-3.5088118088585265</v>
      </c>
    </row>
    <row r="238" spans="1:12" ht="15" thickBot="1">
      <c r="A238" s="35"/>
      <c r="B238" s="43"/>
      <c r="C238" s="71"/>
      <c r="D238" s="71"/>
      <c r="E238" s="71"/>
      <c r="F238" s="71"/>
      <c r="G238" s="997"/>
      <c r="H238" s="70"/>
      <c r="I238" s="70"/>
      <c r="J238" s="70"/>
      <c r="K238" s="70"/>
      <c r="L238" s="998"/>
    </row>
    <row r="239" spans="1:12" ht="14.25">
      <c r="A239" s="44" t="s">
        <v>113</v>
      </c>
      <c r="B239" s="45" t="s">
        <v>25</v>
      </c>
      <c r="C239" s="85" t="s">
        <v>100</v>
      </c>
      <c r="D239" s="85" t="s">
        <v>100</v>
      </c>
      <c r="E239" s="86" t="s">
        <v>100</v>
      </c>
      <c r="F239" s="86" t="s">
        <v>100</v>
      </c>
      <c r="G239" s="1007" t="s">
        <v>100</v>
      </c>
      <c r="H239" s="87" t="s">
        <v>100</v>
      </c>
      <c r="I239" s="87" t="s">
        <v>100</v>
      </c>
      <c r="J239" s="88" t="s">
        <v>100</v>
      </c>
      <c r="K239" s="88" t="s">
        <v>100</v>
      </c>
      <c r="L239" s="1008" t="s">
        <v>100</v>
      </c>
    </row>
    <row r="240" spans="1:12" ht="15">
      <c r="A240" s="46" t="s">
        <v>113</v>
      </c>
      <c r="B240" s="47" t="s">
        <v>26</v>
      </c>
      <c r="C240" s="79" t="s">
        <v>100</v>
      </c>
      <c r="D240" s="79" t="s">
        <v>100</v>
      </c>
      <c r="E240" s="80" t="s">
        <v>100</v>
      </c>
      <c r="F240" s="80" t="s">
        <v>100</v>
      </c>
      <c r="G240" s="1003" t="s">
        <v>100</v>
      </c>
      <c r="H240" s="81" t="s">
        <v>100</v>
      </c>
      <c r="I240" s="81" t="s">
        <v>100</v>
      </c>
      <c r="J240" s="89" t="s">
        <v>100</v>
      </c>
      <c r="K240" s="89" t="s">
        <v>100</v>
      </c>
      <c r="L240" s="1009" t="s">
        <v>100</v>
      </c>
    </row>
    <row r="241" spans="1:12" ht="15">
      <c r="A241" s="46" t="s">
        <v>113</v>
      </c>
      <c r="B241" s="47" t="s">
        <v>27</v>
      </c>
      <c r="C241" s="79" t="s">
        <v>100</v>
      </c>
      <c r="D241" s="79" t="s">
        <v>100</v>
      </c>
      <c r="E241" s="80" t="s">
        <v>100</v>
      </c>
      <c r="F241" s="80" t="s">
        <v>100</v>
      </c>
      <c r="G241" s="1003" t="s">
        <v>100</v>
      </c>
      <c r="H241" s="81" t="s">
        <v>100</v>
      </c>
      <c r="I241" s="81" t="s">
        <v>100</v>
      </c>
      <c r="J241" s="89" t="s">
        <v>100</v>
      </c>
      <c r="K241" s="89" t="s">
        <v>100</v>
      </c>
      <c r="L241" s="1009" t="s">
        <v>100</v>
      </c>
    </row>
    <row r="242" spans="1:12" ht="14.25">
      <c r="A242" s="44" t="s">
        <v>113</v>
      </c>
      <c r="B242" s="48" t="s">
        <v>28</v>
      </c>
      <c r="C242" s="90" t="s">
        <v>100</v>
      </c>
      <c r="D242" s="90" t="s">
        <v>100</v>
      </c>
      <c r="E242" s="91" t="s">
        <v>100</v>
      </c>
      <c r="F242" s="91" t="s">
        <v>100</v>
      </c>
      <c r="G242" s="1010" t="s">
        <v>100</v>
      </c>
      <c r="H242" s="92" t="s">
        <v>100</v>
      </c>
      <c r="I242" s="92" t="s">
        <v>100</v>
      </c>
      <c r="J242" s="93" t="s">
        <v>100</v>
      </c>
      <c r="K242" s="93" t="s">
        <v>100</v>
      </c>
      <c r="L242" s="1011" t="s">
        <v>100</v>
      </c>
    </row>
    <row r="243" spans="1:12" ht="15">
      <c r="A243" s="46" t="s">
        <v>113</v>
      </c>
      <c r="B243" s="47" t="s">
        <v>29</v>
      </c>
      <c r="C243" s="79" t="s">
        <v>100</v>
      </c>
      <c r="D243" s="79" t="s">
        <v>100</v>
      </c>
      <c r="E243" s="80" t="s">
        <v>100</v>
      </c>
      <c r="F243" s="80" t="s">
        <v>100</v>
      </c>
      <c r="G243" s="1003" t="s">
        <v>100</v>
      </c>
      <c r="H243" s="81" t="s">
        <v>100</v>
      </c>
      <c r="I243" s="81" t="s">
        <v>100</v>
      </c>
      <c r="J243" s="89" t="s">
        <v>100</v>
      </c>
      <c r="K243" s="89" t="s">
        <v>100</v>
      </c>
      <c r="L243" s="1009" t="s">
        <v>100</v>
      </c>
    </row>
    <row r="244" spans="1:12" ht="15">
      <c r="A244" s="46" t="s">
        <v>113</v>
      </c>
      <c r="B244" s="47" t="s">
        <v>30</v>
      </c>
      <c r="C244" s="79" t="s">
        <v>100</v>
      </c>
      <c r="D244" s="79" t="s">
        <v>100</v>
      </c>
      <c r="E244" s="80" t="s">
        <v>100</v>
      </c>
      <c r="F244" s="80" t="s">
        <v>100</v>
      </c>
      <c r="G244" s="1003" t="s">
        <v>100</v>
      </c>
      <c r="H244" s="81" t="s">
        <v>100</v>
      </c>
      <c r="I244" s="81" t="s">
        <v>100</v>
      </c>
      <c r="J244" s="89" t="s">
        <v>100</v>
      </c>
      <c r="K244" s="89" t="s">
        <v>100</v>
      </c>
      <c r="L244" s="1009" t="s">
        <v>100</v>
      </c>
    </row>
    <row r="245" spans="1:12" ht="14.25">
      <c r="A245" s="44" t="s">
        <v>113</v>
      </c>
      <c r="B245" s="48" t="s">
        <v>31</v>
      </c>
      <c r="C245" s="90" t="s">
        <v>100</v>
      </c>
      <c r="D245" s="90" t="s">
        <v>100</v>
      </c>
      <c r="E245" s="91" t="s">
        <v>100</v>
      </c>
      <c r="F245" s="91" t="s">
        <v>100</v>
      </c>
      <c r="G245" s="1010" t="s">
        <v>100</v>
      </c>
      <c r="H245" s="92" t="s">
        <v>100</v>
      </c>
      <c r="I245" s="92" t="s">
        <v>100</v>
      </c>
      <c r="J245" s="93" t="s">
        <v>100</v>
      </c>
      <c r="K245" s="93" t="s">
        <v>100</v>
      </c>
      <c r="L245" s="1011" t="s">
        <v>100</v>
      </c>
    </row>
    <row r="246" spans="1:12" ht="15">
      <c r="A246" s="46" t="s">
        <v>113</v>
      </c>
      <c r="B246" s="47" t="s">
        <v>32</v>
      </c>
      <c r="C246" s="79" t="s">
        <v>100</v>
      </c>
      <c r="D246" s="79" t="s">
        <v>100</v>
      </c>
      <c r="E246" s="80" t="s">
        <v>100</v>
      </c>
      <c r="F246" s="80" t="s">
        <v>100</v>
      </c>
      <c r="G246" s="1003" t="s">
        <v>100</v>
      </c>
      <c r="H246" s="81" t="s">
        <v>100</v>
      </c>
      <c r="I246" s="81" t="s">
        <v>100</v>
      </c>
      <c r="J246" s="89" t="s">
        <v>100</v>
      </c>
      <c r="K246" s="89" t="s">
        <v>100</v>
      </c>
      <c r="L246" s="1009" t="s">
        <v>100</v>
      </c>
    </row>
    <row r="247" spans="1:12" ht="15.75" thickBot="1">
      <c r="A247" s="49" t="s">
        <v>113</v>
      </c>
      <c r="B247" s="50" t="s">
        <v>33</v>
      </c>
      <c r="C247" s="94" t="s">
        <v>100</v>
      </c>
      <c r="D247" s="94" t="s">
        <v>100</v>
      </c>
      <c r="E247" s="95" t="s">
        <v>100</v>
      </c>
      <c r="F247" s="95" t="s">
        <v>100</v>
      </c>
      <c r="G247" s="1012" t="s">
        <v>100</v>
      </c>
      <c r="H247" s="89" t="s">
        <v>100</v>
      </c>
      <c r="I247" s="89" t="s">
        <v>100</v>
      </c>
      <c r="J247" s="89" t="s">
        <v>100</v>
      </c>
      <c r="K247" s="89" t="s">
        <v>100</v>
      </c>
      <c r="L247" s="1009" t="s">
        <v>100</v>
      </c>
    </row>
    <row r="248" spans="1:12" ht="15" thickBot="1">
      <c r="A248" s="35"/>
      <c r="B248" s="43"/>
      <c r="C248" s="71"/>
      <c r="D248" s="71"/>
      <c r="E248" s="71"/>
      <c r="F248" s="71"/>
      <c r="G248" s="997"/>
      <c r="H248" s="70"/>
      <c r="I248" s="70"/>
      <c r="J248" s="70"/>
      <c r="K248" s="70"/>
      <c r="L248" s="998"/>
    </row>
    <row r="249" spans="1:12" ht="14.25">
      <c r="A249" s="44" t="s">
        <v>114</v>
      </c>
      <c r="B249" s="45" t="s">
        <v>25</v>
      </c>
      <c r="C249" s="85">
        <v>13158.95657790143</v>
      </c>
      <c r="D249" s="85">
        <v>12391.08888742507</v>
      </c>
      <c r="E249" s="86">
        <v>13422.135709459459</v>
      </c>
      <c r="F249" s="86">
        <v>12638.910665173573</v>
      </c>
      <c r="G249" s="1007">
        <v>6.1969347282757266</v>
      </c>
      <c r="H249" s="87">
        <v>422.85714285714283</v>
      </c>
      <c r="I249" s="87">
        <v>4.1671665474950572</v>
      </c>
      <c r="J249" s="88">
        <v>-36.363636363636367</v>
      </c>
      <c r="K249" s="88">
        <v>1.3738959764474974</v>
      </c>
      <c r="L249" s="1008">
        <v>-0.38329252195505847</v>
      </c>
    </row>
    <row r="250" spans="1:12" ht="15">
      <c r="A250" s="46" t="s">
        <v>114</v>
      </c>
      <c r="B250" s="47" t="s">
        <v>26</v>
      </c>
      <c r="C250" s="79">
        <v>13313.892156862745</v>
      </c>
      <c r="D250" s="79">
        <v>12044.273529411765</v>
      </c>
      <c r="E250" s="80">
        <v>13580.17</v>
      </c>
      <c r="F250" s="80">
        <v>12285.159</v>
      </c>
      <c r="G250" s="1003">
        <v>10.541263649904739</v>
      </c>
      <c r="H250" s="81">
        <v>410</v>
      </c>
      <c r="I250" s="81">
        <v>4.9398515485026904</v>
      </c>
      <c r="J250" s="89">
        <v>-13.333333333333334</v>
      </c>
      <c r="K250" s="89">
        <v>1.2757605495583906</v>
      </c>
      <c r="L250" s="1009">
        <v>7.7677482465738912E-2</v>
      </c>
    </row>
    <row r="251" spans="1:12" ht="15">
      <c r="A251" s="46" t="s">
        <v>114</v>
      </c>
      <c r="B251" s="47" t="s">
        <v>27</v>
      </c>
      <c r="C251" s="79" t="s">
        <v>254</v>
      </c>
      <c r="D251" s="79" t="s">
        <v>254</v>
      </c>
      <c r="E251" s="80" t="s">
        <v>254</v>
      </c>
      <c r="F251" s="80" t="s">
        <v>254</v>
      </c>
      <c r="G251" s="1003" t="s">
        <v>100</v>
      </c>
      <c r="H251" s="81" t="s">
        <v>254</v>
      </c>
      <c r="I251" s="81" t="s">
        <v>100</v>
      </c>
      <c r="J251" s="89" t="s">
        <v>100</v>
      </c>
      <c r="K251" s="89">
        <v>9.8135426889106966E-2</v>
      </c>
      <c r="L251" s="1009" t="s">
        <v>100</v>
      </c>
    </row>
    <row r="252" spans="1:12" ht="14.25">
      <c r="A252" s="44" t="s">
        <v>114</v>
      </c>
      <c r="B252" s="48" t="s">
        <v>28</v>
      </c>
      <c r="C252" s="90">
        <v>12512.398187179324</v>
      </c>
      <c r="D252" s="90">
        <v>11719.476304106549</v>
      </c>
      <c r="E252" s="91">
        <v>12762.64615092291</v>
      </c>
      <c r="F252" s="91">
        <v>11953.865830188681</v>
      </c>
      <c r="G252" s="1010">
        <v>6.7658474021994568</v>
      </c>
      <c r="H252" s="92">
        <v>394.72</v>
      </c>
      <c r="I252" s="92">
        <v>1.8447888104994024</v>
      </c>
      <c r="J252" s="93">
        <v>4.4776119402985071</v>
      </c>
      <c r="K252" s="93">
        <v>6.8694798822374876</v>
      </c>
      <c r="L252" s="1011">
        <v>1.5180421825569761</v>
      </c>
    </row>
    <row r="253" spans="1:12" ht="15">
      <c r="A253" s="46" t="s">
        <v>114</v>
      </c>
      <c r="B253" s="47" t="s">
        <v>29</v>
      </c>
      <c r="C253" s="79">
        <v>12363.299019607843</v>
      </c>
      <c r="D253" s="79">
        <v>11689.855882352942</v>
      </c>
      <c r="E253" s="80">
        <v>12610.565000000001</v>
      </c>
      <c r="F253" s="80">
        <v>11923.653</v>
      </c>
      <c r="G253" s="1003">
        <v>5.760919074045515</v>
      </c>
      <c r="H253" s="81">
        <v>382.6</v>
      </c>
      <c r="I253" s="81">
        <v>1.7553191489361761</v>
      </c>
      <c r="J253" s="89">
        <v>-2.3255813953488373</v>
      </c>
      <c r="K253" s="89">
        <v>4.1216879293424924</v>
      </c>
      <c r="L253" s="1009">
        <v>0.68718313701022371</v>
      </c>
    </row>
    <row r="254" spans="1:12" ht="15">
      <c r="A254" s="46" t="s">
        <v>114</v>
      </c>
      <c r="B254" s="47" t="s">
        <v>30</v>
      </c>
      <c r="C254" s="79">
        <v>12719.666666666666</v>
      </c>
      <c r="D254" s="79">
        <v>11768.35</v>
      </c>
      <c r="E254" s="80">
        <v>12974.06</v>
      </c>
      <c r="F254" s="80">
        <v>12003.717000000001</v>
      </c>
      <c r="G254" s="1003">
        <v>8.0836877443878343</v>
      </c>
      <c r="H254" s="81">
        <v>412.9</v>
      </c>
      <c r="I254" s="81">
        <v>1.1266225814352109</v>
      </c>
      <c r="J254" s="89">
        <v>16.666666666666664</v>
      </c>
      <c r="K254" s="89">
        <v>2.7477919528949948</v>
      </c>
      <c r="L254" s="1009">
        <v>0.83085904554675194</v>
      </c>
    </row>
    <row r="255" spans="1:12" ht="14.25">
      <c r="A255" s="44" t="s">
        <v>114</v>
      </c>
      <c r="B255" s="48" t="s">
        <v>31</v>
      </c>
      <c r="C255" s="90">
        <v>11881.376287205529</v>
      </c>
      <c r="D255" s="90">
        <v>11649.861520647273</v>
      </c>
      <c r="E255" s="91">
        <v>12119.003812949639</v>
      </c>
      <c r="F255" s="91">
        <v>11882.858751060219</v>
      </c>
      <c r="G255" s="1010">
        <v>1.9872748371123246</v>
      </c>
      <c r="H255" s="92">
        <v>350.2102362204725</v>
      </c>
      <c r="I255" s="92">
        <v>3.9622590602071002</v>
      </c>
      <c r="J255" s="93">
        <v>-9.2857142857142865</v>
      </c>
      <c r="K255" s="93">
        <v>12.463199214916584</v>
      </c>
      <c r="L255" s="1011">
        <v>1.2810905887185005</v>
      </c>
    </row>
    <row r="256" spans="1:12" ht="15">
      <c r="A256" s="46" t="s">
        <v>114</v>
      </c>
      <c r="B256" s="47" t="s">
        <v>32</v>
      </c>
      <c r="C256" s="79">
        <v>11789.236274509803</v>
      </c>
      <c r="D256" s="79">
        <v>11622.514705882353</v>
      </c>
      <c r="E256" s="80">
        <v>12025.021000000001</v>
      </c>
      <c r="F256" s="80">
        <v>11854.965</v>
      </c>
      <c r="G256" s="1003">
        <v>1.434470704890318</v>
      </c>
      <c r="H256" s="81">
        <v>346.1</v>
      </c>
      <c r="I256" s="81">
        <v>5.197568389057758</v>
      </c>
      <c r="J256" s="89">
        <v>-9.2592592592592595</v>
      </c>
      <c r="K256" s="89">
        <v>9.6172718351324828</v>
      </c>
      <c r="L256" s="1009">
        <v>0.99107375206539139</v>
      </c>
    </row>
    <row r="257" spans="1:12" ht="15.75" thickBot="1">
      <c r="A257" s="49" t="s">
        <v>114</v>
      </c>
      <c r="B257" s="50" t="s">
        <v>33</v>
      </c>
      <c r="C257" s="94">
        <v>12177.341176470589</v>
      </c>
      <c r="D257" s="94">
        <v>11733.406862745098</v>
      </c>
      <c r="E257" s="95">
        <v>12420.888000000001</v>
      </c>
      <c r="F257" s="95">
        <v>11968.075000000001</v>
      </c>
      <c r="G257" s="1012">
        <v>3.7835073727395598</v>
      </c>
      <c r="H257" s="89">
        <v>364.1</v>
      </c>
      <c r="I257" s="89">
        <v>0.19262520638416222</v>
      </c>
      <c r="J257" s="89">
        <v>-9.375</v>
      </c>
      <c r="K257" s="89">
        <v>2.845927379784102</v>
      </c>
      <c r="L257" s="1009">
        <v>0.29001683665311173</v>
      </c>
    </row>
    <row r="258" spans="1:12" ht="15.75" thickBot="1">
      <c r="A258" s="51"/>
      <c r="B258" s="52"/>
      <c r="C258" s="96"/>
      <c r="D258" s="96"/>
      <c r="E258" s="96"/>
      <c r="F258" s="96"/>
      <c r="G258" s="1013"/>
      <c r="H258" s="97"/>
      <c r="I258" s="97"/>
      <c r="J258" s="97"/>
      <c r="K258" s="97"/>
      <c r="L258" s="1014"/>
    </row>
    <row r="259" spans="1:12" ht="15">
      <c r="A259" s="46" t="s">
        <v>115</v>
      </c>
      <c r="B259" s="53" t="s">
        <v>30</v>
      </c>
      <c r="C259" s="98">
        <v>12556.035294117648</v>
      </c>
      <c r="D259" s="98">
        <v>12223.098039215685</v>
      </c>
      <c r="E259" s="99">
        <v>12807.156000000001</v>
      </c>
      <c r="F259" s="99">
        <v>12467.56</v>
      </c>
      <c r="G259" s="1015">
        <v>2.7238369015268535</v>
      </c>
      <c r="H259" s="100">
        <v>428.9</v>
      </c>
      <c r="I259" s="100">
        <v>0.96516007532955883</v>
      </c>
      <c r="J259" s="100">
        <v>8</v>
      </c>
      <c r="K259" s="100">
        <v>2.649656526005888</v>
      </c>
      <c r="L259" s="1016">
        <v>0.65285141418480186</v>
      </c>
    </row>
    <row r="260" spans="1:12" ht="15.75" thickBot="1">
      <c r="A260" s="49" t="s">
        <v>115</v>
      </c>
      <c r="B260" s="50" t="s">
        <v>33</v>
      </c>
      <c r="C260" s="94">
        <v>12028.683333333332</v>
      </c>
      <c r="D260" s="94">
        <v>11769.750980392157</v>
      </c>
      <c r="E260" s="95">
        <v>12269.257</v>
      </c>
      <c r="F260" s="95">
        <v>12005.146000000001</v>
      </c>
      <c r="G260" s="1012">
        <v>2.1999815745680973</v>
      </c>
      <c r="H260" s="89">
        <v>409.3</v>
      </c>
      <c r="I260" s="89">
        <v>4.1475826972010212</v>
      </c>
      <c r="J260" s="89">
        <v>5</v>
      </c>
      <c r="K260" s="89">
        <v>4.1216879293424924</v>
      </c>
      <c r="L260" s="1009">
        <v>0.92679975042875462</v>
      </c>
    </row>
    <row r="261" spans="1:12" ht="15.75" thickBot="1">
      <c r="A261" s="51"/>
      <c r="B261" s="52"/>
      <c r="C261" s="96"/>
      <c r="D261" s="96"/>
      <c r="E261" s="96"/>
      <c r="F261" s="96"/>
      <c r="G261" s="1013"/>
      <c r="H261" s="97"/>
      <c r="I261" s="97"/>
      <c r="J261" s="97"/>
      <c r="K261" s="97"/>
      <c r="L261" s="1014"/>
    </row>
    <row r="262" spans="1:12" ht="14.25">
      <c r="A262" s="44" t="s">
        <v>116</v>
      </c>
      <c r="B262" s="45" t="s">
        <v>25</v>
      </c>
      <c r="C262" s="85" t="s">
        <v>100</v>
      </c>
      <c r="D262" s="85" t="s">
        <v>100</v>
      </c>
      <c r="E262" s="86" t="s">
        <v>100</v>
      </c>
      <c r="F262" s="86" t="s">
        <v>100</v>
      </c>
      <c r="G262" s="1007" t="s">
        <v>100</v>
      </c>
      <c r="H262" s="87" t="s">
        <v>100</v>
      </c>
      <c r="I262" s="87" t="s">
        <v>100</v>
      </c>
      <c r="J262" s="88" t="s">
        <v>100</v>
      </c>
      <c r="K262" s="88" t="s">
        <v>100</v>
      </c>
      <c r="L262" s="1008" t="s">
        <v>100</v>
      </c>
    </row>
    <row r="263" spans="1:12" ht="15">
      <c r="A263" s="39" t="s">
        <v>116</v>
      </c>
      <c r="B263" s="47" t="s">
        <v>26</v>
      </c>
      <c r="C263" s="79" t="s">
        <v>100</v>
      </c>
      <c r="D263" s="79" t="s">
        <v>100</v>
      </c>
      <c r="E263" s="80" t="s">
        <v>100</v>
      </c>
      <c r="F263" s="80" t="s">
        <v>100</v>
      </c>
      <c r="G263" s="1003" t="s">
        <v>100</v>
      </c>
      <c r="H263" s="81" t="s">
        <v>100</v>
      </c>
      <c r="I263" s="81" t="s">
        <v>100</v>
      </c>
      <c r="J263" s="89" t="s">
        <v>100</v>
      </c>
      <c r="K263" s="89" t="s">
        <v>100</v>
      </c>
      <c r="L263" s="1009" t="s">
        <v>100</v>
      </c>
    </row>
    <row r="264" spans="1:12" ht="15">
      <c r="A264" s="39" t="s">
        <v>116</v>
      </c>
      <c r="B264" s="47" t="s">
        <v>27</v>
      </c>
      <c r="C264" s="79" t="s">
        <v>100</v>
      </c>
      <c r="D264" s="79" t="s">
        <v>100</v>
      </c>
      <c r="E264" s="80" t="s">
        <v>100</v>
      </c>
      <c r="F264" s="80" t="s">
        <v>100</v>
      </c>
      <c r="G264" s="1003" t="s">
        <v>100</v>
      </c>
      <c r="H264" s="81" t="s">
        <v>100</v>
      </c>
      <c r="I264" s="81" t="s">
        <v>100</v>
      </c>
      <c r="J264" s="89" t="s">
        <v>100</v>
      </c>
      <c r="K264" s="89" t="s">
        <v>100</v>
      </c>
      <c r="L264" s="1009" t="s">
        <v>100</v>
      </c>
    </row>
    <row r="265" spans="1:12" ht="15">
      <c r="A265" s="39" t="s">
        <v>116</v>
      </c>
      <c r="B265" s="47" t="s">
        <v>34</v>
      </c>
      <c r="C265" s="79" t="s">
        <v>100</v>
      </c>
      <c r="D265" s="79" t="s">
        <v>100</v>
      </c>
      <c r="E265" s="80" t="s">
        <v>100</v>
      </c>
      <c r="F265" s="80" t="s">
        <v>100</v>
      </c>
      <c r="G265" s="1003" t="s">
        <v>100</v>
      </c>
      <c r="H265" s="81" t="s">
        <v>100</v>
      </c>
      <c r="I265" s="81" t="s">
        <v>100</v>
      </c>
      <c r="J265" s="89" t="s">
        <v>100</v>
      </c>
      <c r="K265" s="89" t="s">
        <v>100</v>
      </c>
      <c r="L265" s="1009" t="s">
        <v>100</v>
      </c>
    </row>
    <row r="266" spans="1:12" ht="14.25">
      <c r="A266" s="54" t="s">
        <v>116</v>
      </c>
      <c r="B266" s="48" t="s">
        <v>28</v>
      </c>
      <c r="C266" s="90" t="s">
        <v>100</v>
      </c>
      <c r="D266" s="90" t="s">
        <v>100</v>
      </c>
      <c r="E266" s="91" t="s">
        <v>100</v>
      </c>
      <c r="F266" s="91" t="s">
        <v>100</v>
      </c>
      <c r="G266" s="1010" t="s">
        <v>100</v>
      </c>
      <c r="H266" s="92" t="s">
        <v>100</v>
      </c>
      <c r="I266" s="92" t="s">
        <v>100</v>
      </c>
      <c r="J266" s="93" t="s">
        <v>100</v>
      </c>
      <c r="K266" s="93" t="s">
        <v>100</v>
      </c>
      <c r="L266" s="1011" t="s">
        <v>100</v>
      </c>
    </row>
    <row r="267" spans="1:12" ht="15">
      <c r="A267" s="39" t="s">
        <v>116</v>
      </c>
      <c r="B267" s="47" t="s">
        <v>30</v>
      </c>
      <c r="C267" s="79" t="s">
        <v>100</v>
      </c>
      <c r="D267" s="79" t="s">
        <v>100</v>
      </c>
      <c r="E267" s="80" t="s">
        <v>100</v>
      </c>
      <c r="F267" s="80" t="s">
        <v>100</v>
      </c>
      <c r="G267" s="1003" t="s">
        <v>100</v>
      </c>
      <c r="H267" s="81" t="s">
        <v>100</v>
      </c>
      <c r="I267" s="81" t="s">
        <v>100</v>
      </c>
      <c r="J267" s="89" t="s">
        <v>100</v>
      </c>
      <c r="K267" s="89" t="s">
        <v>100</v>
      </c>
      <c r="L267" s="1009" t="s">
        <v>100</v>
      </c>
    </row>
    <row r="268" spans="1:12" ht="15">
      <c r="A268" s="39" t="s">
        <v>116</v>
      </c>
      <c r="B268" s="47" t="s">
        <v>35</v>
      </c>
      <c r="C268" s="79" t="s">
        <v>100</v>
      </c>
      <c r="D268" s="79" t="s">
        <v>100</v>
      </c>
      <c r="E268" s="80" t="s">
        <v>100</v>
      </c>
      <c r="F268" s="80" t="s">
        <v>100</v>
      </c>
      <c r="G268" s="1003" t="s">
        <v>100</v>
      </c>
      <c r="H268" s="81" t="s">
        <v>100</v>
      </c>
      <c r="I268" s="81" t="s">
        <v>100</v>
      </c>
      <c r="J268" s="89" t="s">
        <v>100</v>
      </c>
      <c r="K268" s="89" t="s">
        <v>100</v>
      </c>
      <c r="L268" s="1009" t="s">
        <v>100</v>
      </c>
    </row>
    <row r="269" spans="1:12" ht="14.25">
      <c r="A269" s="54" t="s">
        <v>116</v>
      </c>
      <c r="B269" s="48" t="s">
        <v>31</v>
      </c>
      <c r="C269" s="90" t="s">
        <v>100</v>
      </c>
      <c r="D269" s="90" t="s">
        <v>100</v>
      </c>
      <c r="E269" s="91" t="s">
        <v>100</v>
      </c>
      <c r="F269" s="91" t="s">
        <v>100</v>
      </c>
      <c r="G269" s="1010" t="s">
        <v>100</v>
      </c>
      <c r="H269" s="92" t="s">
        <v>100</v>
      </c>
      <c r="I269" s="92" t="s">
        <v>100</v>
      </c>
      <c r="J269" s="93" t="s">
        <v>100</v>
      </c>
      <c r="K269" s="93" t="s">
        <v>100</v>
      </c>
      <c r="L269" s="1011" t="s">
        <v>100</v>
      </c>
    </row>
    <row r="270" spans="1:12" ht="15">
      <c r="A270" s="39" t="s">
        <v>116</v>
      </c>
      <c r="B270" s="47" t="s">
        <v>33</v>
      </c>
      <c r="C270" s="79" t="s">
        <v>100</v>
      </c>
      <c r="D270" s="79" t="s">
        <v>100</v>
      </c>
      <c r="E270" s="80" t="s">
        <v>100</v>
      </c>
      <c r="F270" s="80" t="s">
        <v>100</v>
      </c>
      <c r="G270" s="1003" t="s">
        <v>100</v>
      </c>
      <c r="H270" s="81" t="s">
        <v>100</v>
      </c>
      <c r="I270" s="81" t="s">
        <v>100</v>
      </c>
      <c r="J270" s="89" t="s">
        <v>100</v>
      </c>
      <c r="K270" s="89" t="s">
        <v>100</v>
      </c>
      <c r="L270" s="1009" t="s">
        <v>100</v>
      </c>
    </row>
    <row r="271" spans="1:12" ht="15.75" thickBot="1">
      <c r="A271" s="55" t="s">
        <v>116</v>
      </c>
      <c r="B271" s="47" t="s">
        <v>36</v>
      </c>
      <c r="C271" s="94" t="s">
        <v>100</v>
      </c>
      <c r="D271" s="94" t="s">
        <v>100</v>
      </c>
      <c r="E271" s="95" t="s">
        <v>100</v>
      </c>
      <c r="F271" s="95" t="s">
        <v>100</v>
      </c>
      <c r="G271" s="1012" t="s">
        <v>100</v>
      </c>
      <c r="H271" s="89" t="s">
        <v>100</v>
      </c>
      <c r="I271" s="89" t="s">
        <v>100</v>
      </c>
      <c r="J271" s="89" t="s">
        <v>100</v>
      </c>
      <c r="K271" s="89" t="s">
        <v>100</v>
      </c>
      <c r="L271" s="1009" t="s">
        <v>100</v>
      </c>
    </row>
    <row r="272" spans="1:12" ht="15.75" thickBot="1">
      <c r="A272" s="51"/>
      <c r="B272" s="52"/>
      <c r="C272" s="96"/>
      <c r="D272" s="96"/>
      <c r="E272" s="96"/>
      <c r="F272" s="96"/>
      <c r="G272" s="1013"/>
      <c r="H272" s="97"/>
      <c r="I272" s="97"/>
      <c r="J272" s="97"/>
      <c r="K272" s="97"/>
      <c r="L272" s="1014"/>
    </row>
    <row r="273" spans="1:12" ht="14.25">
      <c r="A273" s="44" t="s">
        <v>24</v>
      </c>
      <c r="B273" s="45" t="s">
        <v>28</v>
      </c>
      <c r="C273" s="85">
        <v>10386.207916048226</v>
      </c>
      <c r="D273" s="85">
        <v>10191.238364056389</v>
      </c>
      <c r="E273" s="86">
        <v>10593.932074369191</v>
      </c>
      <c r="F273" s="86">
        <v>10395.063131337518</v>
      </c>
      <c r="G273" s="1007">
        <v>1.9131095263111246</v>
      </c>
      <c r="H273" s="87">
        <v>358.55714285714282</v>
      </c>
      <c r="I273" s="87">
        <v>7.3353331618143445</v>
      </c>
      <c r="J273" s="88">
        <v>-66.129032258064512</v>
      </c>
      <c r="K273" s="88">
        <v>2.0608439646712462</v>
      </c>
      <c r="L273" s="1008">
        <v>-2.8912327126450474</v>
      </c>
    </row>
    <row r="274" spans="1:12" ht="15">
      <c r="A274" s="46" t="s">
        <v>24</v>
      </c>
      <c r="B274" s="47" t="s">
        <v>29</v>
      </c>
      <c r="C274" s="79" t="s">
        <v>254</v>
      </c>
      <c r="D274" s="79">
        <v>10098.326470588199</v>
      </c>
      <c r="E274" s="80" t="s">
        <v>254</v>
      </c>
      <c r="F274" s="80">
        <v>10300.293</v>
      </c>
      <c r="G274" s="1003" t="s">
        <v>100</v>
      </c>
      <c r="H274" s="81" t="s">
        <v>254</v>
      </c>
      <c r="I274" s="81" t="s">
        <v>100</v>
      </c>
      <c r="J274" s="89" t="s">
        <v>100</v>
      </c>
      <c r="K274" s="89">
        <v>0.29440628066732089</v>
      </c>
      <c r="L274" s="1009" t="s">
        <v>100</v>
      </c>
    </row>
    <row r="275" spans="1:12" ht="15">
      <c r="A275" s="46" t="s">
        <v>24</v>
      </c>
      <c r="B275" s="47" t="s">
        <v>30</v>
      </c>
      <c r="C275" s="79">
        <v>10379.790196078431</v>
      </c>
      <c r="D275" s="79">
        <v>10068.78137254902</v>
      </c>
      <c r="E275" s="80">
        <v>10587.386</v>
      </c>
      <c r="F275" s="80">
        <v>10270.156999999999</v>
      </c>
      <c r="G275" s="1003">
        <v>3.088842750894667</v>
      </c>
      <c r="H275" s="81">
        <v>351.4</v>
      </c>
      <c r="I275" s="81">
        <v>6.3559322033898313</v>
      </c>
      <c r="J275" s="89">
        <v>-46.153846153846153</v>
      </c>
      <c r="K275" s="89">
        <v>1.3738959764474974</v>
      </c>
      <c r="L275" s="1009">
        <v>-0.70278133984643243</v>
      </c>
    </row>
    <row r="276" spans="1:12" ht="15">
      <c r="A276" s="46" t="s">
        <v>24</v>
      </c>
      <c r="B276" s="47" t="s">
        <v>35</v>
      </c>
      <c r="C276" s="79">
        <v>10430.35294117647</v>
      </c>
      <c r="D276" s="79">
        <v>10384.15294117647</v>
      </c>
      <c r="E276" s="80">
        <v>10638.96</v>
      </c>
      <c r="F276" s="80">
        <v>10591.835999999999</v>
      </c>
      <c r="G276" s="1003">
        <v>0.44490870138094846</v>
      </c>
      <c r="H276" s="81">
        <v>422.5</v>
      </c>
      <c r="I276" s="81">
        <v>16.423257095618634</v>
      </c>
      <c r="J276" s="89">
        <v>-80.952380952380949</v>
      </c>
      <c r="K276" s="89">
        <v>0.39254170755642787</v>
      </c>
      <c r="L276" s="1009">
        <v>-1.2847745863732845</v>
      </c>
    </row>
    <row r="277" spans="1:12" ht="14.25">
      <c r="A277" s="44" t="s">
        <v>24</v>
      </c>
      <c r="B277" s="48" t="s">
        <v>31</v>
      </c>
      <c r="C277" s="90">
        <v>10222.290420450852</v>
      </c>
      <c r="D277" s="90">
        <v>10123.065254390054</v>
      </c>
      <c r="E277" s="91">
        <v>10426.736228859869</v>
      </c>
      <c r="F277" s="91">
        <v>10325.526559477856</v>
      </c>
      <c r="G277" s="1010">
        <v>0.98018894047695992</v>
      </c>
      <c r="H277" s="92">
        <v>310.26666666666665</v>
      </c>
      <c r="I277" s="92">
        <v>1.4654202231967481</v>
      </c>
      <c r="J277" s="93">
        <v>-25.321888412017167</v>
      </c>
      <c r="K277" s="93">
        <v>34.15112855740923</v>
      </c>
      <c r="L277" s="1011">
        <v>-3.0693187269358191</v>
      </c>
    </row>
    <row r="278" spans="1:12" ht="15">
      <c r="A278" s="46" t="s">
        <v>24</v>
      </c>
      <c r="B278" s="47" t="s">
        <v>32</v>
      </c>
      <c r="C278" s="79">
        <v>10172.066666666666</v>
      </c>
      <c r="D278" s="79">
        <v>10169.996078431373</v>
      </c>
      <c r="E278" s="80">
        <v>10375.508</v>
      </c>
      <c r="F278" s="80">
        <v>10373.396000000001</v>
      </c>
      <c r="G278" s="1003">
        <v>2.0359774176163432E-2</v>
      </c>
      <c r="H278" s="81">
        <v>285.3</v>
      </c>
      <c r="I278" s="81">
        <v>-1.2461059190031036</v>
      </c>
      <c r="J278" s="89">
        <v>-32.319391634980988</v>
      </c>
      <c r="K278" s="89">
        <v>17.46810598626104</v>
      </c>
      <c r="L278" s="1009">
        <v>-3.5382837900967878</v>
      </c>
    </row>
    <row r="279" spans="1:12" ht="15">
      <c r="A279" s="46" t="s">
        <v>24</v>
      </c>
      <c r="B279" s="47" t="s">
        <v>33</v>
      </c>
      <c r="C279" s="79">
        <v>10301.961764705882</v>
      </c>
      <c r="D279" s="79">
        <v>9958.4098039215678</v>
      </c>
      <c r="E279" s="80">
        <v>10508.001</v>
      </c>
      <c r="F279" s="80">
        <v>10157.578</v>
      </c>
      <c r="G279" s="1003">
        <v>3.4498676751485511</v>
      </c>
      <c r="H279" s="81">
        <v>328.7</v>
      </c>
      <c r="I279" s="81">
        <v>2.6866604186191707</v>
      </c>
      <c r="J279" s="89">
        <v>-8.75</v>
      </c>
      <c r="K279" s="89">
        <v>14.327772325809619</v>
      </c>
      <c r="L279" s="1009">
        <v>1.5482196101546677</v>
      </c>
    </row>
    <row r="280" spans="1:12" ht="15">
      <c r="A280" s="46" t="s">
        <v>24</v>
      </c>
      <c r="B280" s="47" t="s">
        <v>36</v>
      </c>
      <c r="C280" s="79">
        <v>10083.913725490196</v>
      </c>
      <c r="D280" s="79">
        <v>10441.117647058823</v>
      </c>
      <c r="E280" s="80">
        <v>10285.592000000001</v>
      </c>
      <c r="F280" s="80">
        <v>10649.94</v>
      </c>
      <c r="G280" s="1003">
        <v>-3.4211272551770242</v>
      </c>
      <c r="H280" s="81">
        <v>383.3</v>
      </c>
      <c r="I280" s="81">
        <v>7.7290612703766168</v>
      </c>
      <c r="J280" s="89">
        <v>-44.186046511627907</v>
      </c>
      <c r="K280" s="89">
        <v>2.3552502453385671</v>
      </c>
      <c r="L280" s="1009">
        <v>-1.0792545469937016</v>
      </c>
    </row>
    <row r="281" spans="1:12" ht="14.25">
      <c r="A281" s="44" t="s">
        <v>24</v>
      </c>
      <c r="B281" s="48" t="s">
        <v>37</v>
      </c>
      <c r="C281" s="90">
        <v>8559.3738374969544</v>
      </c>
      <c r="D281" s="90">
        <v>8398.5535105604031</v>
      </c>
      <c r="E281" s="91">
        <v>8730.5613142468937</v>
      </c>
      <c r="F281" s="91">
        <v>8566.524580771611</v>
      </c>
      <c r="G281" s="1010">
        <v>1.9148574422290108</v>
      </c>
      <c r="H281" s="92">
        <v>233.14253393665157</v>
      </c>
      <c r="I281" s="92">
        <v>-2.363886493032799</v>
      </c>
      <c r="J281" s="93">
        <v>8.8669950738916263</v>
      </c>
      <c r="K281" s="93">
        <v>21.687929342492641</v>
      </c>
      <c r="L281" s="1011">
        <v>5.4738718345054203</v>
      </c>
    </row>
    <row r="282" spans="1:12" ht="15">
      <c r="A282" s="46" t="s">
        <v>24</v>
      </c>
      <c r="B282" s="47" t="s">
        <v>102</v>
      </c>
      <c r="C282" s="101">
        <v>8457.0176470588231</v>
      </c>
      <c r="D282" s="101">
        <v>8170.0598039215674</v>
      </c>
      <c r="E282" s="102">
        <v>8626.1579999999994</v>
      </c>
      <c r="F282" s="102">
        <v>8333.4609999999993</v>
      </c>
      <c r="G282" s="1017">
        <v>3.5123101914078694</v>
      </c>
      <c r="H282" s="103">
        <v>222.7</v>
      </c>
      <c r="I282" s="103">
        <v>-0.84594835262689494</v>
      </c>
      <c r="J282" s="104">
        <v>18.30985915492958</v>
      </c>
      <c r="K282" s="104">
        <v>16.48675171736997</v>
      </c>
      <c r="L282" s="1018">
        <v>5.1448986822261986</v>
      </c>
    </row>
    <row r="283" spans="1:12" ht="15">
      <c r="A283" s="46" t="s">
        <v>24</v>
      </c>
      <c r="B283" s="47" t="s">
        <v>38</v>
      </c>
      <c r="C283" s="79">
        <v>8694.5990196078437</v>
      </c>
      <c r="D283" s="79">
        <v>8539.9666666666653</v>
      </c>
      <c r="E283" s="80">
        <v>8868.491</v>
      </c>
      <c r="F283" s="80">
        <v>8710.7659999999996</v>
      </c>
      <c r="G283" s="1003">
        <v>1.8106903571970634</v>
      </c>
      <c r="H283" s="81">
        <v>260.3</v>
      </c>
      <c r="I283" s="81">
        <v>2.6419558359621518</v>
      </c>
      <c r="J283" s="89">
        <v>-2.5641025641025639</v>
      </c>
      <c r="K283" s="89">
        <v>3.7291462217860651</v>
      </c>
      <c r="L283" s="1009">
        <v>0.61413024734517085</v>
      </c>
    </row>
    <row r="284" spans="1:12" ht="15.75" thickBot="1">
      <c r="A284" s="46" t="s">
        <v>24</v>
      </c>
      <c r="B284" s="47" t="s">
        <v>39</v>
      </c>
      <c r="C284" s="79" t="s">
        <v>254</v>
      </c>
      <c r="D284" s="79">
        <v>9278.6862745098042</v>
      </c>
      <c r="E284" s="80" t="s">
        <v>254</v>
      </c>
      <c r="F284" s="80">
        <v>9464.26</v>
      </c>
      <c r="G284" s="1003" t="s">
        <v>100</v>
      </c>
      <c r="H284" s="81" t="s">
        <v>254</v>
      </c>
      <c r="I284" s="81" t="s">
        <v>100</v>
      </c>
      <c r="J284" s="89" t="s">
        <v>100</v>
      </c>
      <c r="K284" s="89">
        <v>1.4720314033366046</v>
      </c>
      <c r="L284" s="1009" t="s">
        <v>100</v>
      </c>
    </row>
    <row r="285" spans="1:12" ht="15.75" thickBot="1">
      <c r="A285" s="51"/>
      <c r="B285" s="52"/>
      <c r="C285" s="96"/>
      <c r="D285" s="96"/>
      <c r="E285" s="96"/>
      <c r="F285" s="96"/>
      <c r="G285" s="1013"/>
      <c r="H285" s="97"/>
      <c r="I285" s="97"/>
      <c r="J285" s="97"/>
      <c r="K285" s="97"/>
      <c r="L285" s="1014"/>
    </row>
    <row r="286" spans="1:12" ht="14.25">
      <c r="A286" s="44" t="s">
        <v>117</v>
      </c>
      <c r="B286" s="48" t="s">
        <v>25</v>
      </c>
      <c r="C286" s="90">
        <v>12605.039215686274</v>
      </c>
      <c r="D286" s="90">
        <v>12263.275479180436</v>
      </c>
      <c r="E286" s="91">
        <v>12857.14</v>
      </c>
      <c r="F286" s="91">
        <v>12508.540988764045</v>
      </c>
      <c r="G286" s="1010">
        <v>2.786887867650492</v>
      </c>
      <c r="H286" s="92">
        <v>356.7</v>
      </c>
      <c r="I286" s="92">
        <v>8.7709443410155927</v>
      </c>
      <c r="J286" s="93">
        <v>-84.210526315789465</v>
      </c>
      <c r="K286" s="93">
        <v>0.29440628066732089</v>
      </c>
      <c r="L286" s="1011">
        <v>-1.2231656043167045</v>
      </c>
    </row>
    <row r="287" spans="1:12" ht="15">
      <c r="A287" s="46" t="s">
        <v>117</v>
      </c>
      <c r="B287" s="47" t="s">
        <v>26</v>
      </c>
      <c r="C287" s="79" t="s">
        <v>100</v>
      </c>
      <c r="D287" s="79" t="s">
        <v>254</v>
      </c>
      <c r="E287" s="80" t="s">
        <v>100</v>
      </c>
      <c r="F287" s="80" t="s">
        <v>254</v>
      </c>
      <c r="G287" s="1003" t="s">
        <v>100</v>
      </c>
      <c r="H287" s="81" t="s">
        <v>100</v>
      </c>
      <c r="I287" s="81" t="s">
        <v>100</v>
      </c>
      <c r="J287" s="89" t="s">
        <v>100</v>
      </c>
      <c r="K287" s="89" t="s">
        <v>100</v>
      </c>
      <c r="L287" s="1009" t="s">
        <v>100</v>
      </c>
    </row>
    <row r="288" spans="1:12" ht="15">
      <c r="A288" s="46" t="s">
        <v>117</v>
      </c>
      <c r="B288" s="47" t="s">
        <v>27</v>
      </c>
      <c r="C288" s="79" t="s">
        <v>254</v>
      </c>
      <c r="D288" s="79">
        <v>12301.614705882354</v>
      </c>
      <c r="E288" s="80" t="s">
        <v>254</v>
      </c>
      <c r="F288" s="80">
        <v>12547.647000000001</v>
      </c>
      <c r="G288" s="1003" t="s">
        <v>100</v>
      </c>
      <c r="H288" s="81" t="s">
        <v>254</v>
      </c>
      <c r="I288" s="81" t="s">
        <v>100</v>
      </c>
      <c r="J288" s="89" t="s">
        <v>100</v>
      </c>
      <c r="K288" s="89">
        <v>0.29440628066732089</v>
      </c>
      <c r="L288" s="1009" t="s">
        <v>100</v>
      </c>
    </row>
    <row r="289" spans="1:12" ht="15">
      <c r="A289" s="46" t="s">
        <v>117</v>
      </c>
      <c r="B289" s="47" t="s">
        <v>34</v>
      </c>
      <c r="C289" s="79" t="s">
        <v>100</v>
      </c>
      <c r="D289" s="79" t="s">
        <v>254</v>
      </c>
      <c r="E289" s="80" t="s">
        <v>100</v>
      </c>
      <c r="F289" s="80" t="s">
        <v>254</v>
      </c>
      <c r="G289" s="1003" t="s">
        <v>100</v>
      </c>
      <c r="H289" s="81" t="s">
        <v>100</v>
      </c>
      <c r="I289" s="81" t="s">
        <v>100</v>
      </c>
      <c r="J289" s="89" t="s">
        <v>100</v>
      </c>
      <c r="K289" s="89">
        <v>0</v>
      </c>
      <c r="L289" s="1009" t="s">
        <v>100</v>
      </c>
    </row>
    <row r="290" spans="1:12" ht="14.25">
      <c r="A290" s="44" t="s">
        <v>117</v>
      </c>
      <c r="B290" s="48" t="s">
        <v>28</v>
      </c>
      <c r="C290" s="90">
        <v>11749.968942962932</v>
      </c>
      <c r="D290" s="90">
        <v>11767.326562459564</v>
      </c>
      <c r="E290" s="91">
        <v>11984.968321822191</v>
      </c>
      <c r="F290" s="91">
        <v>12002.673093708756</v>
      </c>
      <c r="G290" s="1010">
        <v>-0.14750690740586078</v>
      </c>
      <c r="H290" s="92">
        <v>324.0761904761905</v>
      </c>
      <c r="I290" s="92">
        <v>4.0729989607548474</v>
      </c>
      <c r="J290" s="93">
        <v>-42.465753424657535</v>
      </c>
      <c r="K290" s="93">
        <v>4.1216879293424924</v>
      </c>
      <c r="L290" s="1011">
        <v>-1.7089829971750792</v>
      </c>
    </row>
    <row r="291" spans="1:12" ht="15">
      <c r="A291" s="46" t="s">
        <v>117</v>
      </c>
      <c r="B291" s="47" t="s">
        <v>29</v>
      </c>
      <c r="C291" s="79" t="s">
        <v>254</v>
      </c>
      <c r="D291" s="79" t="s">
        <v>254</v>
      </c>
      <c r="E291" s="80" t="s">
        <v>254</v>
      </c>
      <c r="F291" s="80" t="s">
        <v>254</v>
      </c>
      <c r="G291" s="1003" t="s">
        <v>100</v>
      </c>
      <c r="H291" s="81" t="s">
        <v>254</v>
      </c>
      <c r="I291" s="81" t="s">
        <v>100</v>
      </c>
      <c r="J291" s="89" t="s">
        <v>100</v>
      </c>
      <c r="K291" s="89">
        <v>0.49067713444553485</v>
      </c>
      <c r="L291" s="1009" t="s">
        <v>100</v>
      </c>
    </row>
    <row r="292" spans="1:12" ht="15">
      <c r="A292" s="46" t="s">
        <v>117</v>
      </c>
      <c r="B292" s="47" t="s">
        <v>30</v>
      </c>
      <c r="C292" s="79">
        <v>11758.135294117648</v>
      </c>
      <c r="D292" s="79">
        <v>11793.802941176471</v>
      </c>
      <c r="E292" s="80">
        <v>11993.298000000001</v>
      </c>
      <c r="F292" s="80">
        <v>12029.679</v>
      </c>
      <c r="G292" s="1003">
        <v>-0.30242702236692603</v>
      </c>
      <c r="H292" s="81">
        <v>324.10000000000002</v>
      </c>
      <c r="I292" s="81">
        <v>5.5013020833333446</v>
      </c>
      <c r="J292" s="89">
        <v>-39.622641509433961</v>
      </c>
      <c r="K292" s="89">
        <v>3.1403336604514229</v>
      </c>
      <c r="L292" s="1009">
        <v>-1.0928931766092798</v>
      </c>
    </row>
    <row r="293" spans="1:12" ht="15">
      <c r="A293" s="46" t="s">
        <v>117</v>
      </c>
      <c r="B293" s="47" t="s">
        <v>35</v>
      </c>
      <c r="C293" s="79">
        <v>12458.548039215686</v>
      </c>
      <c r="D293" s="79">
        <v>12030.942156862744</v>
      </c>
      <c r="E293" s="80">
        <v>12707.718999999999</v>
      </c>
      <c r="F293" s="80">
        <v>12271.561</v>
      </c>
      <c r="G293" s="1003">
        <v>3.5542177559969712</v>
      </c>
      <c r="H293" s="81">
        <v>352</v>
      </c>
      <c r="I293" s="81">
        <v>1.8813314037626629</v>
      </c>
      <c r="J293" s="89">
        <v>-54.54545454545454</v>
      </c>
      <c r="K293" s="89">
        <v>0.49067713444553485</v>
      </c>
      <c r="L293" s="1009">
        <v>-0.38791711475574309</v>
      </c>
    </row>
    <row r="294" spans="1:12" ht="14.25">
      <c r="A294" s="44" t="s">
        <v>117</v>
      </c>
      <c r="B294" s="48" t="s">
        <v>31</v>
      </c>
      <c r="C294" s="90">
        <v>11324.22456964889</v>
      </c>
      <c r="D294" s="90">
        <v>11210.189184972236</v>
      </c>
      <c r="E294" s="91">
        <v>11550.709061041867</v>
      </c>
      <c r="F294" s="91">
        <v>11454.184456729528</v>
      </c>
      <c r="G294" s="1010">
        <v>0.84270167533079154</v>
      </c>
      <c r="H294" s="92">
        <v>300.89999999999998</v>
      </c>
      <c r="I294" s="92">
        <v>4.940982564733166</v>
      </c>
      <c r="J294" s="93">
        <v>-22.962962962962962</v>
      </c>
      <c r="K294" s="93">
        <v>10.206084396467125</v>
      </c>
      <c r="L294" s="1011">
        <v>-0.57666320736674059</v>
      </c>
    </row>
    <row r="295" spans="1:12" ht="15">
      <c r="A295" s="46" t="s">
        <v>117</v>
      </c>
      <c r="B295" s="47" t="s">
        <v>32</v>
      </c>
      <c r="C295" s="79">
        <v>11294.6058823529</v>
      </c>
      <c r="D295" s="79">
        <v>11235.193137254902</v>
      </c>
      <c r="E295" s="80">
        <v>11520.498</v>
      </c>
      <c r="F295" s="80">
        <v>11459.897000000001</v>
      </c>
      <c r="G295" s="1003">
        <v>0.5288092903452688</v>
      </c>
      <c r="H295" s="81">
        <v>259.39999999999998</v>
      </c>
      <c r="I295" s="81">
        <v>6.4860426929392379</v>
      </c>
      <c r="J295" s="89">
        <v>14.285714285714285</v>
      </c>
      <c r="K295" s="89">
        <v>1.5701668302257115</v>
      </c>
      <c r="L295" s="1009">
        <v>0.45195596760590329</v>
      </c>
    </row>
    <row r="296" spans="1:12" ht="15">
      <c r="A296" s="46" t="s">
        <v>117</v>
      </c>
      <c r="B296" s="47" t="s">
        <v>33</v>
      </c>
      <c r="C296" s="79">
        <v>11185.199019607844</v>
      </c>
      <c r="D296" s="79">
        <v>11075.064705882354</v>
      </c>
      <c r="E296" s="80">
        <v>11408.903</v>
      </c>
      <c r="F296" s="80">
        <v>11296.566000000001</v>
      </c>
      <c r="G296" s="1003">
        <v>0.99443494598269544</v>
      </c>
      <c r="H296" s="81">
        <v>308.7</v>
      </c>
      <c r="I296" s="81">
        <v>7.4486599373477125</v>
      </c>
      <c r="J296" s="81">
        <v>-38.144329896907216</v>
      </c>
      <c r="K296" s="81">
        <v>5.8881256133464186</v>
      </c>
      <c r="L296" s="1004">
        <v>-1.8594782205193958</v>
      </c>
    </row>
    <row r="297" spans="1:12" ht="15.75" thickBot="1">
      <c r="A297" s="56" t="s">
        <v>117</v>
      </c>
      <c r="B297" s="57" t="s">
        <v>36</v>
      </c>
      <c r="C297" s="82" t="s">
        <v>254</v>
      </c>
      <c r="D297" s="82">
        <v>11637.179411764706</v>
      </c>
      <c r="E297" s="83" t="s">
        <v>254</v>
      </c>
      <c r="F297" s="83">
        <v>12042.790999999999</v>
      </c>
      <c r="G297" s="1005" t="s">
        <v>100</v>
      </c>
      <c r="H297" s="84" t="s">
        <v>254</v>
      </c>
      <c r="I297" s="84" t="s">
        <v>100</v>
      </c>
      <c r="J297" s="84" t="s">
        <v>100</v>
      </c>
      <c r="K297" s="84">
        <v>2.5454545454545454</v>
      </c>
      <c r="L297" s="1006" t="s">
        <v>100</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48" t="s">
        <v>437</v>
      </c>
      <c r="B1" s="1348"/>
      <c r="C1" s="1348"/>
      <c r="D1" s="1348"/>
      <c r="E1" s="1348"/>
      <c r="F1" s="1348"/>
      <c r="G1" s="1348"/>
      <c r="H1" s="1348"/>
    </row>
    <row r="2" spans="1:18" ht="40.5">
      <c r="A2" s="1263" t="s">
        <v>127</v>
      </c>
      <c r="B2" s="3" t="s">
        <v>9</v>
      </c>
      <c r="C2" s="3"/>
      <c r="D2" s="839" t="s">
        <v>128</v>
      </c>
      <c r="E2" s="1349" t="s">
        <v>129</v>
      </c>
      <c r="F2" s="1350"/>
      <c r="G2" s="1351"/>
      <c r="H2" s="840" t="s">
        <v>130</v>
      </c>
    </row>
    <row r="3" spans="1:18" ht="41.25" thickBot="1">
      <c r="A3" s="614"/>
      <c r="B3" s="1214" t="s">
        <v>469</v>
      </c>
      <c r="C3" s="1214" t="s">
        <v>468</v>
      </c>
      <c r="D3" s="1215" t="s">
        <v>70</v>
      </c>
      <c r="E3" s="894" t="s">
        <v>469</v>
      </c>
      <c r="F3" s="1216" t="s">
        <v>468</v>
      </c>
      <c r="G3" s="854" t="s">
        <v>131</v>
      </c>
      <c r="H3" s="855" t="s">
        <v>132</v>
      </c>
    </row>
    <row r="4" spans="1:18" ht="15.75">
      <c r="A4" s="656" t="s">
        <v>8</v>
      </c>
      <c r="B4" s="841"/>
      <c r="C4" s="841"/>
      <c r="D4" s="842"/>
      <c r="E4" s="843"/>
      <c r="F4" s="843"/>
      <c r="G4" s="844"/>
      <c r="H4" s="845"/>
    </row>
    <row r="5" spans="1:18" ht="15">
      <c r="A5" s="437" t="s">
        <v>308</v>
      </c>
      <c r="B5" s="128">
        <v>13129.739007672122</v>
      </c>
      <c r="C5" s="128">
        <v>12279.786752688855</v>
      </c>
      <c r="D5" s="818">
        <v>6.9215554968587432</v>
      </c>
      <c r="E5" s="856">
        <v>100</v>
      </c>
      <c r="F5" s="857">
        <v>100</v>
      </c>
      <c r="G5" s="644" t="s">
        <v>100</v>
      </c>
      <c r="H5" s="647">
        <v>5.2785861908979816</v>
      </c>
    </row>
    <row r="6" spans="1:18">
      <c r="A6" s="633" t="s">
        <v>133</v>
      </c>
      <c r="B6" s="79">
        <v>10361.06</v>
      </c>
      <c r="C6" s="79">
        <v>10095.953</v>
      </c>
      <c r="D6" s="819">
        <v>2.6258739516715259</v>
      </c>
      <c r="E6" s="858">
        <v>9.4943343816563495</v>
      </c>
      <c r="F6" s="859">
        <v>16.066332053931699</v>
      </c>
      <c r="G6" s="642">
        <v>-40.905401744557324</v>
      </c>
      <c r="H6" s="643">
        <v>-37.786042441478898</v>
      </c>
    </row>
    <row r="7" spans="1:18">
      <c r="A7" s="633" t="s">
        <v>134</v>
      </c>
      <c r="B7" s="79">
        <v>15693.548000000001</v>
      </c>
      <c r="C7" s="79">
        <v>15604.858</v>
      </c>
      <c r="D7" s="819">
        <v>0.56834865142637325</v>
      </c>
      <c r="E7" s="858">
        <v>21.862542817651889</v>
      </c>
      <c r="F7" s="859">
        <v>3.8178188311049253</v>
      </c>
      <c r="G7" s="642">
        <v>472.64484735449298</v>
      </c>
      <c r="H7" s="643">
        <v>502.87239918983613</v>
      </c>
    </row>
    <row r="8" spans="1:18" ht="13.5" thickBot="1">
      <c r="A8" s="634" t="s">
        <v>135</v>
      </c>
      <c r="B8" s="82">
        <v>12696.125</v>
      </c>
      <c r="C8" s="82">
        <v>12559.278</v>
      </c>
      <c r="D8" s="820">
        <v>1.0896088135002644</v>
      </c>
      <c r="E8" s="860">
        <v>68.643122800691756</v>
      </c>
      <c r="F8" s="861">
        <v>80.115849114963382</v>
      </c>
      <c r="G8" s="645">
        <v>-14.320170654134456</v>
      </c>
      <c r="H8" s="648">
        <v>-9.7974870138986461</v>
      </c>
    </row>
    <row r="9" spans="1:18" ht="15">
      <c r="A9" s="615" t="s">
        <v>309</v>
      </c>
      <c r="B9" s="129">
        <v>11338.125224217474</v>
      </c>
      <c r="C9" s="129">
        <v>11004.912778293025</v>
      </c>
      <c r="D9" s="821">
        <v>3.0278517661830513</v>
      </c>
      <c r="E9" s="862">
        <v>100</v>
      </c>
      <c r="F9" s="863">
        <v>100</v>
      </c>
      <c r="G9" s="646" t="s">
        <v>100</v>
      </c>
      <c r="H9" s="649">
        <v>4.9879996959198909</v>
      </c>
    </row>
    <row r="10" spans="1:18">
      <c r="A10" s="633" t="s">
        <v>133</v>
      </c>
      <c r="B10" s="79" t="s">
        <v>254</v>
      </c>
      <c r="C10" s="79" t="s">
        <v>254</v>
      </c>
      <c r="D10" s="819" t="s">
        <v>100</v>
      </c>
      <c r="E10" s="858">
        <v>2.6325589093241204</v>
      </c>
      <c r="F10" s="859">
        <v>3.3492251387365468</v>
      </c>
      <c r="G10" s="642" t="s">
        <v>100</v>
      </c>
      <c r="H10" s="643" t="s">
        <v>100</v>
      </c>
    </row>
    <row r="11" spans="1:18">
      <c r="A11" s="633" t="s">
        <v>134</v>
      </c>
      <c r="B11" s="79">
        <v>14980.459000000001</v>
      </c>
      <c r="C11" s="79">
        <v>14510.946</v>
      </c>
      <c r="D11" s="819">
        <v>3.2355781628572036</v>
      </c>
      <c r="E11" s="858">
        <v>27.798580797318824</v>
      </c>
      <c r="F11" s="859">
        <v>20.782789066148283</v>
      </c>
      <c r="G11" s="642">
        <v>33.757700705330748</v>
      </c>
      <c r="H11" s="643">
        <v>40.4295344097821</v>
      </c>
    </row>
    <row r="12" spans="1:18" ht="13.5" thickBot="1">
      <c r="A12" s="635" t="s">
        <v>135</v>
      </c>
      <c r="B12" s="79">
        <v>9984.6820000000007</v>
      </c>
      <c r="C12" s="79">
        <v>10148.550999999999</v>
      </c>
      <c r="D12" s="819">
        <v>-1.6147034192368821</v>
      </c>
      <c r="E12" s="858">
        <v>69.568860293357048</v>
      </c>
      <c r="F12" s="859">
        <v>75.86798579511516</v>
      </c>
      <c r="G12" s="642">
        <v>-8.3027451378097457</v>
      </c>
      <c r="H12" s="643">
        <v>-3.7288863441168147</v>
      </c>
      <c r="P12"/>
      <c r="Q12"/>
      <c r="R12"/>
    </row>
    <row r="13" spans="1:18" ht="15.75">
      <c r="A13" s="656" t="s">
        <v>136</v>
      </c>
      <c r="B13" s="657"/>
      <c r="C13" s="657"/>
      <c r="D13" s="822"/>
      <c r="E13" s="864"/>
      <c r="F13" s="864"/>
      <c r="G13" s="658"/>
      <c r="H13" s="659"/>
      <c r="P13"/>
      <c r="Q13"/>
      <c r="R13"/>
    </row>
    <row r="14" spans="1:18" ht="15">
      <c r="A14" s="437" t="s">
        <v>308</v>
      </c>
      <c r="B14" s="128">
        <v>12757.834438728747</v>
      </c>
      <c r="C14" s="128">
        <v>12443.61804108819</v>
      </c>
      <c r="D14" s="818">
        <v>2.5251208820700763</v>
      </c>
      <c r="E14" s="856">
        <v>100</v>
      </c>
      <c r="F14" s="857">
        <v>100</v>
      </c>
      <c r="G14" s="644" t="s">
        <v>100</v>
      </c>
      <c r="H14" s="647">
        <v>-9.8626319906140054</v>
      </c>
      <c r="P14"/>
      <c r="Q14"/>
      <c r="R14"/>
    </row>
    <row r="15" spans="1:18">
      <c r="A15" s="633" t="s">
        <v>133</v>
      </c>
      <c r="B15" s="79" t="s">
        <v>254</v>
      </c>
      <c r="C15" s="79">
        <v>11473.189</v>
      </c>
      <c r="D15" s="819" t="s">
        <v>100</v>
      </c>
      <c r="E15" s="858">
        <v>0.39048729560430623</v>
      </c>
      <c r="F15" s="859">
        <v>0.81638639030113413</v>
      </c>
      <c r="G15" s="642" t="s">
        <v>100</v>
      </c>
      <c r="H15" s="643" t="s">
        <v>100</v>
      </c>
    </row>
    <row r="16" spans="1:18">
      <c r="A16" s="633" t="s">
        <v>134</v>
      </c>
      <c r="B16" s="79" t="s">
        <v>100</v>
      </c>
      <c r="C16" s="79" t="s">
        <v>254</v>
      </c>
      <c r="D16" s="819" t="s">
        <v>100</v>
      </c>
      <c r="E16" s="858">
        <v>0</v>
      </c>
      <c r="F16" s="859">
        <v>0.31042236996480249</v>
      </c>
      <c r="G16" s="642" t="s">
        <v>100</v>
      </c>
      <c r="H16" s="643" t="s">
        <v>100</v>
      </c>
    </row>
    <row r="17" spans="1:13" ht="13.5" thickBot="1">
      <c r="A17" s="634" t="s">
        <v>135</v>
      </c>
      <c r="B17" s="82">
        <v>12757.993</v>
      </c>
      <c r="C17" s="82">
        <v>12441.721</v>
      </c>
      <c r="D17" s="820">
        <v>2.5420277468044881</v>
      </c>
      <c r="E17" s="860">
        <v>99.609512704395698</v>
      </c>
      <c r="F17" s="861">
        <v>98.873191239734055</v>
      </c>
      <c r="G17" s="645">
        <v>0.7447129554828591</v>
      </c>
      <c r="H17" s="648">
        <v>-9.1913673333168546</v>
      </c>
    </row>
    <row r="18" spans="1:13" ht="15">
      <c r="A18" s="615" t="s">
        <v>309</v>
      </c>
      <c r="B18" s="129">
        <v>9972.6939999999995</v>
      </c>
      <c r="C18" s="129">
        <v>9915.6820000000007</v>
      </c>
      <c r="D18" s="821">
        <v>0.57496801531149144</v>
      </c>
      <c r="E18" s="862">
        <v>100</v>
      </c>
      <c r="F18" s="863">
        <v>100</v>
      </c>
      <c r="G18" s="646" t="s">
        <v>100</v>
      </c>
      <c r="H18" s="649">
        <v>56.367098248286354</v>
      </c>
    </row>
    <row r="19" spans="1:13">
      <c r="A19" s="633" t="s">
        <v>133</v>
      </c>
      <c r="B19" s="79" t="s">
        <v>100</v>
      </c>
      <c r="C19" s="79" t="s">
        <v>100</v>
      </c>
      <c r="D19" s="819" t="s">
        <v>100</v>
      </c>
      <c r="E19" s="858">
        <v>0</v>
      </c>
      <c r="F19" s="859">
        <v>0</v>
      </c>
      <c r="G19" s="642" t="s">
        <v>100</v>
      </c>
      <c r="H19" s="643" t="s">
        <v>100</v>
      </c>
    </row>
    <row r="20" spans="1:13">
      <c r="A20" s="633" t="s">
        <v>134</v>
      </c>
      <c r="B20" s="79" t="s">
        <v>100</v>
      </c>
      <c r="C20" s="79" t="s">
        <v>100</v>
      </c>
      <c r="D20" s="819" t="s">
        <v>100</v>
      </c>
      <c r="E20" s="858">
        <v>0</v>
      </c>
      <c r="F20" s="859">
        <v>0</v>
      </c>
      <c r="G20" s="642" t="s">
        <v>100</v>
      </c>
      <c r="H20" s="643" t="s">
        <v>100</v>
      </c>
    </row>
    <row r="21" spans="1:13" ht="13.5" thickBot="1">
      <c r="A21" s="635" t="s">
        <v>135</v>
      </c>
      <c r="B21" s="79">
        <v>9972.6939999999995</v>
      </c>
      <c r="C21" s="79">
        <v>9915.6820000000007</v>
      </c>
      <c r="D21" s="819">
        <v>0.57496801531149144</v>
      </c>
      <c r="E21" s="858">
        <v>100</v>
      </c>
      <c r="F21" s="859">
        <v>100</v>
      </c>
      <c r="G21" s="642">
        <v>0</v>
      </c>
      <c r="H21" s="643">
        <v>56.367098248286354</v>
      </c>
    </row>
    <row r="22" spans="1:13" ht="15.75">
      <c r="A22" s="656" t="s">
        <v>137</v>
      </c>
      <c r="B22" s="657"/>
      <c r="C22" s="657"/>
      <c r="D22" s="822"/>
      <c r="E22" s="864"/>
      <c r="F22" s="864"/>
      <c r="G22" s="658"/>
      <c r="H22" s="659"/>
    </row>
    <row r="23" spans="1:13" ht="15">
      <c r="A23" s="437" t="s">
        <v>308</v>
      </c>
      <c r="B23" s="128">
        <v>13256.510501449095</v>
      </c>
      <c r="C23" s="1025">
        <v>12024.202495008592</v>
      </c>
      <c r="D23" s="818">
        <v>10.248563320120812</v>
      </c>
      <c r="E23" s="856">
        <v>100</v>
      </c>
      <c r="F23" s="857">
        <v>100</v>
      </c>
      <c r="G23" s="644" t="s">
        <v>100</v>
      </c>
      <c r="H23" s="647">
        <v>18.18115332577613</v>
      </c>
    </row>
    <row r="24" spans="1:13">
      <c r="A24" s="633" t="s">
        <v>133</v>
      </c>
      <c r="B24" s="79">
        <v>10316.269</v>
      </c>
      <c r="C24" s="79">
        <v>10064.788</v>
      </c>
      <c r="D24" s="819">
        <v>2.4986219282512434</v>
      </c>
      <c r="E24" s="858">
        <v>14.324906917499508</v>
      </c>
      <c r="F24" s="859">
        <v>27.292451335307955</v>
      </c>
      <c r="G24" s="642">
        <v>-47.513300503837385</v>
      </c>
      <c r="H24" s="643">
        <v>-37.970613192800684</v>
      </c>
    </row>
    <row r="25" spans="1:13">
      <c r="A25" s="633" t="s">
        <v>134</v>
      </c>
      <c r="B25" s="79">
        <v>15665.311</v>
      </c>
      <c r="C25" s="79">
        <v>15694.906000000001</v>
      </c>
      <c r="D25" s="819">
        <v>-0.1885643660433593</v>
      </c>
      <c r="E25" s="858">
        <v>31.352042658085544</v>
      </c>
      <c r="F25" s="859">
        <v>3.6749917724064796</v>
      </c>
      <c r="G25" s="642">
        <v>753.11871698573668</v>
      </c>
      <c r="H25" s="643">
        <v>908.22553897180785</v>
      </c>
    </row>
    <row r="26" spans="1:13" ht="16.5" thickBot="1">
      <c r="A26" s="634" t="s">
        <v>135</v>
      </c>
      <c r="B26" s="82">
        <v>12641.630999999999</v>
      </c>
      <c r="C26" s="82">
        <v>12603.457</v>
      </c>
      <c r="D26" s="820">
        <v>0.30288515285924383</v>
      </c>
      <c r="E26" s="860">
        <v>54.323050424414951</v>
      </c>
      <c r="F26" s="861">
        <v>69.032556892285555</v>
      </c>
      <c r="G26" s="645">
        <v>-21.308071336286261</v>
      </c>
      <c r="H26" s="648">
        <v>-7.0009711309261009</v>
      </c>
      <c r="J26" s="112"/>
      <c r="K26" s="106"/>
      <c r="L26" s="106"/>
      <c r="M26" s="106"/>
    </row>
    <row r="27" spans="1:13" ht="15">
      <c r="A27" s="615" t="s">
        <v>309</v>
      </c>
      <c r="B27" s="129">
        <v>13171.294154478115</v>
      </c>
      <c r="C27" s="129">
        <v>11818.986873934922</v>
      </c>
      <c r="D27" s="821">
        <v>11.441820648142969</v>
      </c>
      <c r="E27" s="862">
        <v>100</v>
      </c>
      <c r="F27" s="863">
        <v>100</v>
      </c>
      <c r="G27" s="646" t="s">
        <v>100</v>
      </c>
      <c r="H27" s="649">
        <v>-16.974169741697413</v>
      </c>
      <c r="J27" s="1347"/>
      <c r="K27" s="1347"/>
      <c r="L27" s="1347"/>
      <c r="M27" s="1347"/>
    </row>
    <row r="28" spans="1:13">
      <c r="A28" s="633" t="s">
        <v>133</v>
      </c>
      <c r="B28" s="79" t="s">
        <v>100</v>
      </c>
      <c r="C28" s="79" t="s">
        <v>254</v>
      </c>
      <c r="D28" s="819" t="s">
        <v>100</v>
      </c>
      <c r="E28" s="858">
        <v>0</v>
      </c>
      <c r="F28" s="859">
        <v>6.4855194006485525E-2</v>
      </c>
      <c r="G28" s="642" t="s">
        <v>100</v>
      </c>
      <c r="H28" s="643" t="s">
        <v>100</v>
      </c>
    </row>
    <row r="29" spans="1:13">
      <c r="A29" s="633" t="s">
        <v>134</v>
      </c>
      <c r="B29" s="79" t="s">
        <v>254</v>
      </c>
      <c r="C29" s="79" t="s">
        <v>254</v>
      </c>
      <c r="D29" s="819" t="s">
        <v>100</v>
      </c>
      <c r="E29" s="858">
        <v>62.938720538720538</v>
      </c>
      <c r="F29" s="859">
        <v>34.614782511461478</v>
      </c>
      <c r="G29" s="642" t="s">
        <v>100</v>
      </c>
      <c r="H29" s="643" t="s">
        <v>100</v>
      </c>
    </row>
    <row r="30" spans="1:13" ht="13.5" thickBot="1">
      <c r="A30" s="635" t="s">
        <v>135</v>
      </c>
      <c r="B30" s="79">
        <v>10090.941000000001</v>
      </c>
      <c r="C30" s="79">
        <v>10422.861000000001</v>
      </c>
      <c r="D30" s="819">
        <v>-3.1845382951955328</v>
      </c>
      <c r="E30" s="858">
        <v>37.061279461279462</v>
      </c>
      <c r="F30" s="859">
        <v>65.320362294532032</v>
      </c>
      <c r="G30" s="642">
        <v>-43.262287348975924</v>
      </c>
      <c r="H30" s="643">
        <v>-52.893043001917285</v>
      </c>
    </row>
    <row r="31" spans="1:13" ht="15.75">
      <c r="A31" s="656" t="s">
        <v>138</v>
      </c>
      <c r="B31" s="657"/>
      <c r="C31" s="657"/>
      <c r="D31" s="822"/>
      <c r="E31" s="864"/>
      <c r="F31" s="864"/>
      <c r="G31" s="658"/>
      <c r="H31" s="659"/>
    </row>
    <row r="32" spans="1:13" ht="15">
      <c r="A32" s="437" t="s">
        <v>308</v>
      </c>
      <c r="B32" s="128">
        <v>13219.095698035029</v>
      </c>
      <c r="C32" s="128">
        <v>13018.908169524895</v>
      </c>
      <c r="D32" s="818">
        <v>1.5376675670755551</v>
      </c>
      <c r="E32" s="856">
        <v>100</v>
      </c>
      <c r="F32" s="857">
        <v>100</v>
      </c>
      <c r="G32" s="644" t="s">
        <v>100</v>
      </c>
      <c r="H32" s="647">
        <v>-17.470597378374165</v>
      </c>
    </row>
    <row r="33" spans="1:8">
      <c r="A33" s="633" t="s">
        <v>133</v>
      </c>
      <c r="B33" s="79" t="s">
        <v>254</v>
      </c>
      <c r="C33" s="79" t="s">
        <v>254</v>
      </c>
      <c r="D33" s="819" t="s">
        <v>100</v>
      </c>
      <c r="E33" s="858">
        <v>1.167681587042501</v>
      </c>
      <c r="F33" s="859">
        <v>0.67354023107611005</v>
      </c>
      <c r="G33" s="642" t="s">
        <v>100</v>
      </c>
      <c r="H33" s="643" t="s">
        <v>100</v>
      </c>
    </row>
    <row r="34" spans="1:8">
      <c r="A34" s="633" t="s">
        <v>134</v>
      </c>
      <c r="B34" s="79" t="s">
        <v>254</v>
      </c>
      <c r="C34" s="79" t="s">
        <v>254</v>
      </c>
      <c r="D34" s="819" t="s">
        <v>100</v>
      </c>
      <c r="E34" s="858">
        <v>14.715299139933455</v>
      </c>
      <c r="F34" s="859">
        <v>11.859489145640122</v>
      </c>
      <c r="G34" s="642" t="s">
        <v>100</v>
      </c>
      <c r="H34" s="643" t="s">
        <v>100</v>
      </c>
    </row>
    <row r="35" spans="1:8" ht="13.5" thickBot="1">
      <c r="A35" s="634" t="s">
        <v>135</v>
      </c>
      <c r="B35" s="82">
        <v>12740.726000000001</v>
      </c>
      <c r="C35" s="82">
        <v>12692.75</v>
      </c>
      <c r="D35" s="820">
        <v>0.37797955525792731</v>
      </c>
      <c r="E35" s="860">
        <v>84.117019273024042</v>
      </c>
      <c r="F35" s="861">
        <v>87.466970623283771</v>
      </c>
      <c r="G35" s="645">
        <v>-3.8299615573606824</v>
      </c>
      <c r="H35" s="648">
        <v>-20.631441772301852</v>
      </c>
    </row>
    <row r="36" spans="1:8" ht="15">
      <c r="A36" s="615" t="s">
        <v>309</v>
      </c>
      <c r="B36" s="129">
        <v>10689.613619840971</v>
      </c>
      <c r="C36" s="129">
        <v>10635.439300578033</v>
      </c>
      <c r="D36" s="821">
        <v>0.50937547318796639</v>
      </c>
      <c r="E36" s="862">
        <v>100</v>
      </c>
      <c r="F36" s="863">
        <v>100</v>
      </c>
      <c r="G36" s="646" t="s">
        <v>100</v>
      </c>
      <c r="H36" s="649">
        <v>-12.408793707950345</v>
      </c>
    </row>
    <row r="37" spans="1:8">
      <c r="A37" s="633" t="s">
        <v>133</v>
      </c>
      <c r="B37" s="79" t="s">
        <v>254</v>
      </c>
      <c r="C37" s="79" t="s">
        <v>254</v>
      </c>
      <c r="D37" s="819" t="s">
        <v>100</v>
      </c>
      <c r="E37" s="858">
        <v>13.766430464650837</v>
      </c>
      <c r="F37" s="859">
        <v>14.474556998010044</v>
      </c>
      <c r="G37" s="642" t="s">
        <v>100</v>
      </c>
      <c r="H37" s="643" t="s">
        <v>100</v>
      </c>
    </row>
    <row r="38" spans="1:8">
      <c r="A38" s="633" t="s">
        <v>134</v>
      </c>
      <c r="B38" s="79" t="s">
        <v>254</v>
      </c>
      <c r="C38" s="79" t="s">
        <v>254</v>
      </c>
      <c r="D38" s="819" t="s">
        <v>100</v>
      </c>
      <c r="E38" s="858">
        <v>18.975496294693567</v>
      </c>
      <c r="F38" s="859">
        <v>17.336302473230361</v>
      </c>
      <c r="G38" s="642" t="s">
        <v>100</v>
      </c>
      <c r="H38" s="643" t="s">
        <v>100</v>
      </c>
    </row>
    <row r="39" spans="1:8" ht="13.5" thickBot="1">
      <c r="A39" s="634" t="s">
        <v>135</v>
      </c>
      <c r="B39" s="82" t="s">
        <v>254</v>
      </c>
      <c r="C39" s="82" t="s">
        <v>254</v>
      </c>
      <c r="D39" s="820" t="s">
        <v>100</v>
      </c>
      <c r="E39" s="860">
        <v>67.258073240655591</v>
      </c>
      <c r="F39" s="861">
        <v>68.18914052875958</v>
      </c>
      <c r="G39" s="645" t="s">
        <v>100</v>
      </c>
      <c r="H39" s="648" t="s">
        <v>100</v>
      </c>
    </row>
    <row r="40" spans="1:8" ht="14.25" customHeight="1">
      <c r="A40" s="112" t="s">
        <v>310</v>
      </c>
      <c r="B40" s="106"/>
      <c r="C40" s="112"/>
      <c r="D40" s="106"/>
    </row>
    <row r="41" spans="1:8" ht="5.25" customHeight="1">
      <c r="A41" s="1352"/>
      <c r="B41" s="1352"/>
      <c r="C41" s="1352"/>
      <c r="D41" s="1352"/>
    </row>
    <row r="42" spans="1:8" ht="15">
      <c r="A42" s="113" t="s">
        <v>61</v>
      </c>
      <c r="B42" s="114"/>
    </row>
    <row r="43" spans="1:8" ht="15">
      <c r="A43" s="111" t="s">
        <v>96</v>
      </c>
      <c r="B43" s="1353" t="s">
        <v>62</v>
      </c>
      <c r="C43" s="1354"/>
      <c r="D43" s="1354"/>
      <c r="E43" s="1354"/>
      <c r="F43" s="1354"/>
      <c r="G43" s="1354"/>
      <c r="H43" s="1355"/>
    </row>
    <row r="44" spans="1:8" ht="15">
      <c r="A44" s="111" t="s">
        <v>63</v>
      </c>
      <c r="B44" s="1353" t="s">
        <v>64</v>
      </c>
      <c r="C44" s="1354"/>
      <c r="D44" s="1354"/>
      <c r="E44" s="1354"/>
      <c r="F44" s="1354"/>
      <c r="G44" s="1354"/>
      <c r="H44" s="1355"/>
    </row>
    <row r="45" spans="1:8" ht="15">
      <c r="A45" s="111" t="s">
        <v>65</v>
      </c>
      <c r="B45" s="1353" t="s">
        <v>66</v>
      </c>
      <c r="C45" s="1354"/>
      <c r="D45" s="1354"/>
      <c r="E45" s="1354"/>
      <c r="F45" s="1354"/>
      <c r="G45" s="1354"/>
      <c r="H45" s="1355"/>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485</v>
      </c>
      <c r="B2" s="834"/>
      <c r="C2" s="834"/>
      <c r="D2" s="834"/>
      <c r="E2" s="834"/>
      <c r="F2" s="106"/>
      <c r="G2" s="106"/>
      <c r="H2" s="106"/>
    </row>
    <row r="3" spans="1:8" ht="30.75" customHeight="1">
      <c r="A3" s="1356" t="s">
        <v>139</v>
      </c>
      <c r="B3" s="1358" t="s">
        <v>140</v>
      </c>
      <c r="C3" s="1359"/>
      <c r="D3" s="1360" t="s">
        <v>314</v>
      </c>
      <c r="E3" s="1361"/>
    </row>
    <row r="4" spans="1:8" ht="16.5" thickBot="1">
      <c r="A4" s="1357"/>
      <c r="B4" s="876" t="s">
        <v>141</v>
      </c>
      <c r="C4" s="1130" t="s">
        <v>142</v>
      </c>
      <c r="D4" s="1124" t="s">
        <v>141</v>
      </c>
      <c r="E4" s="877" t="s">
        <v>142</v>
      </c>
      <c r="G4" s="115" t="s">
        <v>143</v>
      </c>
      <c r="H4" s="116"/>
    </row>
    <row r="5" spans="1:8" ht="17.25" customHeight="1" thickBot="1">
      <c r="A5" s="871" t="s">
        <v>144</v>
      </c>
      <c r="B5" s="872">
        <v>29813.300999999999</v>
      </c>
      <c r="C5" s="1131">
        <v>21044.045999999998</v>
      </c>
      <c r="D5" s="1125">
        <v>2.3642352799635153</v>
      </c>
      <c r="E5" s="873">
        <v>-2.7845126698611105</v>
      </c>
      <c r="G5" s="117" t="s">
        <v>59</v>
      </c>
      <c r="H5" s="118" t="s">
        <v>60</v>
      </c>
    </row>
    <row r="6" spans="1:8" ht="18" customHeight="1">
      <c r="A6" s="886" t="s">
        <v>145</v>
      </c>
      <c r="B6" s="949" t="s">
        <v>254</v>
      </c>
      <c r="C6" s="1132" t="s">
        <v>254</v>
      </c>
      <c r="D6" s="1126" t="s">
        <v>100</v>
      </c>
      <c r="E6" s="955" t="s">
        <v>100</v>
      </c>
      <c r="G6" s="119" t="s">
        <v>146</v>
      </c>
      <c r="H6" s="120" t="s">
        <v>147</v>
      </c>
    </row>
    <row r="7" spans="1:8" ht="18" customHeight="1">
      <c r="A7" s="616" t="s">
        <v>148</v>
      </c>
      <c r="B7" s="617" t="s">
        <v>254</v>
      </c>
      <c r="C7" s="1133" t="s">
        <v>254</v>
      </c>
      <c r="D7" s="1127" t="s">
        <v>100</v>
      </c>
      <c r="E7" s="1090" t="s">
        <v>100</v>
      </c>
      <c r="G7" s="121" t="s">
        <v>149</v>
      </c>
      <c r="H7" s="122" t="s">
        <v>150</v>
      </c>
    </row>
    <row r="8" spans="1:8" ht="18" customHeight="1">
      <c r="A8" s="616" t="s">
        <v>151</v>
      </c>
      <c r="B8" s="617" t="s">
        <v>254</v>
      </c>
      <c r="C8" s="1133" t="s">
        <v>254</v>
      </c>
      <c r="D8" s="1128" t="s">
        <v>100</v>
      </c>
      <c r="E8" s="1089" t="s">
        <v>100</v>
      </c>
      <c r="G8" s="121" t="s">
        <v>152</v>
      </c>
      <c r="H8" s="122" t="s">
        <v>153</v>
      </c>
    </row>
    <row r="9" spans="1:8" ht="18" customHeight="1">
      <c r="A9" s="616" t="s">
        <v>154</v>
      </c>
      <c r="B9" s="1262" t="s">
        <v>100</v>
      </c>
      <c r="C9" s="1133" t="s">
        <v>254</v>
      </c>
      <c r="D9" s="1127" t="s">
        <v>100</v>
      </c>
      <c r="E9" s="1090" t="s">
        <v>100</v>
      </c>
      <c r="G9" s="121" t="s">
        <v>155</v>
      </c>
      <c r="H9" s="122" t="s">
        <v>156</v>
      </c>
    </row>
    <row r="10" spans="1:8" ht="18" customHeight="1">
      <c r="A10" s="616" t="s">
        <v>157</v>
      </c>
      <c r="B10" s="617" t="s">
        <v>254</v>
      </c>
      <c r="C10" s="1133">
        <v>20397.245999999999</v>
      </c>
      <c r="D10" s="1128" t="s">
        <v>100</v>
      </c>
      <c r="E10" s="1090">
        <v>-0.17930022505755153</v>
      </c>
      <c r="G10" s="121" t="s">
        <v>158</v>
      </c>
      <c r="H10" s="122" t="s">
        <v>159</v>
      </c>
    </row>
    <row r="11" spans="1:8" ht="18" customHeight="1">
      <c r="A11" s="616" t="s">
        <v>160</v>
      </c>
      <c r="B11" s="617" t="s">
        <v>254</v>
      </c>
      <c r="C11" s="1266" t="s">
        <v>254</v>
      </c>
      <c r="D11" s="1127" t="s">
        <v>100</v>
      </c>
      <c r="E11" s="1090" t="s">
        <v>100</v>
      </c>
      <c r="G11" s="121" t="s">
        <v>161</v>
      </c>
      <c r="H11" s="122" t="s">
        <v>162</v>
      </c>
    </row>
    <row r="12" spans="1:8" ht="18" customHeight="1">
      <c r="A12" s="616" t="s">
        <v>163</v>
      </c>
      <c r="B12" s="617" t="s">
        <v>254</v>
      </c>
      <c r="C12" s="1133">
        <v>22461.519</v>
      </c>
      <c r="D12" s="1127" t="s">
        <v>100</v>
      </c>
      <c r="E12" s="1090">
        <v>-2.5382216554451515</v>
      </c>
      <c r="G12" s="121" t="s">
        <v>164</v>
      </c>
      <c r="H12" s="122" t="s">
        <v>165</v>
      </c>
    </row>
    <row r="13" spans="1:8" ht="18" customHeight="1" thickBot="1">
      <c r="A13" s="618" t="s">
        <v>166</v>
      </c>
      <c r="B13" s="1047" t="s">
        <v>254</v>
      </c>
      <c r="C13" s="1134">
        <v>17901.355</v>
      </c>
      <c r="D13" s="1129" t="s">
        <v>100</v>
      </c>
      <c r="E13" s="1091" t="s">
        <v>100</v>
      </c>
      <c r="G13" s="123" t="s">
        <v>167</v>
      </c>
      <c r="H13" s="124" t="s">
        <v>168</v>
      </c>
    </row>
    <row r="14" spans="1:8">
      <c r="A14" s="641" t="s">
        <v>95</v>
      </c>
      <c r="B14" s="125"/>
      <c r="C14" s="125"/>
      <c r="D14" s="125"/>
      <c r="E14" s="125"/>
    </row>
    <row r="15" spans="1:8">
      <c r="A15" s="126"/>
      <c r="B15" s="127"/>
      <c r="C15" s="127"/>
      <c r="D15" s="127"/>
    </row>
    <row r="23" spans="1:4" ht="15">
      <c r="D23" s="879"/>
    </row>
    <row r="24" spans="1:4" ht="15">
      <c r="D24" s="879"/>
    </row>
    <row r="25" spans="1:4" ht="15">
      <c r="A25" s="880"/>
      <c r="D25" s="879"/>
    </row>
    <row r="26" spans="1:4" ht="15">
      <c r="A26" s="880"/>
      <c r="D26" s="879"/>
    </row>
    <row r="27" spans="1:4" ht="15">
      <c r="A27" s="880"/>
      <c r="D27" s="879"/>
    </row>
    <row r="28" spans="1:4" ht="15">
      <c r="A28" s="880"/>
      <c r="D28" s="879"/>
    </row>
    <row r="29" spans="1:4" ht="15">
      <c r="A29" s="880"/>
      <c r="D29" s="879"/>
    </row>
    <row r="30" spans="1:4" ht="15">
      <c r="A30" s="880"/>
      <c r="D30" s="879"/>
    </row>
    <row r="31" spans="1:4" ht="15">
      <c r="A31" s="880"/>
      <c r="D31" s="879"/>
    </row>
    <row r="32" spans="1:4" ht="15">
      <c r="A32" s="880"/>
      <c r="D32" s="879"/>
    </row>
    <row r="33" spans="1:13" ht="15">
      <c r="A33" s="880"/>
      <c r="D33" s="879"/>
    </row>
    <row r="34" spans="1:13" ht="15">
      <c r="A34" s="880"/>
      <c r="D34" s="879"/>
    </row>
    <row r="35" spans="1:13" ht="15">
      <c r="A35" s="880"/>
      <c r="D35" s="879"/>
      <c r="M35" s="110" t="s">
        <v>123</v>
      </c>
    </row>
    <row r="36" spans="1:13" ht="15">
      <c r="A36" s="880"/>
      <c r="D36" s="879"/>
    </row>
    <row r="37" spans="1:13" ht="15">
      <c r="A37" s="880"/>
      <c r="D37" s="879"/>
    </row>
    <row r="38" spans="1:13" ht="15">
      <c r="A38" s="880"/>
      <c r="D38" s="879"/>
    </row>
    <row r="39" spans="1:13" ht="15">
      <c r="A39" s="880"/>
      <c r="D39" s="879"/>
    </row>
    <row r="40" spans="1:13" ht="15">
      <c r="A40" s="880"/>
      <c r="D40" s="879"/>
    </row>
    <row r="41" spans="1:13" ht="15">
      <c r="A41" s="880"/>
      <c r="D41" s="879"/>
    </row>
    <row r="42" spans="1:13" ht="15">
      <c r="A42" s="880"/>
      <c r="D42" s="879"/>
    </row>
    <row r="43" spans="1:13" ht="15">
      <c r="A43" s="880"/>
      <c r="D43" s="879"/>
    </row>
    <row r="44" spans="1:13" ht="15">
      <c r="A44" s="880"/>
      <c r="D44" s="879"/>
    </row>
    <row r="45" spans="1:13" ht="15">
      <c r="D45" s="879"/>
    </row>
    <row r="46" spans="1:13" ht="15">
      <c r="A46" s="880"/>
      <c r="D46" s="879"/>
    </row>
    <row r="47" spans="1:13" ht="15">
      <c r="A47" s="880"/>
      <c r="D47" s="879"/>
    </row>
    <row r="48" spans="1:13" ht="15">
      <c r="A48" s="880"/>
      <c r="D48" s="879"/>
    </row>
    <row r="49" spans="1:4" ht="15">
      <c r="A49" s="880"/>
      <c r="D49" s="879"/>
    </row>
    <row r="50" spans="1:4" ht="15">
      <c r="A50" s="880"/>
      <c r="D50" s="879"/>
    </row>
    <row r="51" spans="1:4" ht="15">
      <c r="A51" s="880"/>
      <c r="D51" s="879"/>
    </row>
    <row r="52" spans="1:4" ht="15">
      <c r="A52" s="880"/>
      <c r="D52" s="879"/>
    </row>
    <row r="53" spans="1:4" ht="15">
      <c r="A53" s="880"/>
      <c r="D53" s="879"/>
    </row>
    <row r="54" spans="1:4" ht="15">
      <c r="A54" s="880"/>
    </row>
    <row r="55" spans="1:4" ht="15">
      <c r="A55" s="88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66" t="s">
        <v>426</v>
      </c>
      <c r="B1" s="1366"/>
      <c r="C1" s="1366"/>
      <c r="D1" s="1366"/>
      <c r="E1" s="1366"/>
      <c r="F1" s="1366"/>
      <c r="G1" s="625"/>
      <c r="H1" s="625"/>
    </row>
    <row r="2" spans="1:8" ht="13.5" customHeight="1" thickBot="1"/>
    <row r="3" spans="1:8" ht="27" customHeight="1">
      <c r="A3" s="1362" t="s">
        <v>73</v>
      </c>
      <c r="B3" s="1362" t="s">
        <v>118</v>
      </c>
      <c r="C3" s="1367" t="s">
        <v>82</v>
      </c>
      <c r="D3" s="1368"/>
      <c r="E3" s="1369"/>
      <c r="F3" s="1364" t="s">
        <v>119</v>
      </c>
      <c r="G3" s="1365"/>
      <c r="H3" s="106"/>
    </row>
    <row r="4" spans="1:8" ht="32.25" customHeight="1" thickBot="1">
      <c r="A4" s="1363"/>
      <c r="B4" s="1363"/>
      <c r="C4" s="1141">
        <v>44059</v>
      </c>
      <c r="D4" s="1142">
        <v>44052</v>
      </c>
      <c r="E4" s="1143">
        <v>43695</v>
      </c>
      <c r="F4" s="867" t="s">
        <v>344</v>
      </c>
      <c r="G4" s="868" t="s">
        <v>120</v>
      </c>
      <c r="H4" s="106"/>
    </row>
    <row r="5" spans="1:8" ht="29.25" customHeight="1">
      <c r="A5" s="915" t="s">
        <v>124</v>
      </c>
      <c r="B5" s="1027" t="s">
        <v>324</v>
      </c>
      <c r="C5" s="869" t="s">
        <v>486</v>
      </c>
      <c r="D5" s="1097">
        <v>552.58000000000004</v>
      </c>
      <c r="E5" s="1078">
        <v>444.43</v>
      </c>
      <c r="F5" s="1217" t="s">
        <v>100</v>
      </c>
      <c r="G5" s="1218" t="s">
        <v>100</v>
      </c>
      <c r="H5" s="106"/>
    </row>
    <row r="6" spans="1:8" ht="28.5" customHeight="1" thickBot="1">
      <c r="A6" s="916" t="s">
        <v>125</v>
      </c>
      <c r="B6" s="1026" t="s">
        <v>324</v>
      </c>
      <c r="C6" s="1079" t="s">
        <v>486</v>
      </c>
      <c r="D6" s="1098">
        <v>912.05</v>
      </c>
      <c r="E6" s="1080">
        <v>653.07000000000005</v>
      </c>
      <c r="F6" s="1219" t="s">
        <v>100</v>
      </c>
      <c r="G6" s="1220" t="s">
        <v>100</v>
      </c>
      <c r="H6" s="106"/>
    </row>
    <row r="7" spans="1:8" ht="32.25" customHeight="1" thickBot="1">
      <c r="A7" s="917" t="s">
        <v>121</v>
      </c>
      <c r="B7" s="1028" t="s">
        <v>122</v>
      </c>
      <c r="C7" s="1079" t="s">
        <v>486</v>
      </c>
      <c r="D7" s="1137" t="s">
        <v>486</v>
      </c>
      <c r="E7" s="1138" t="s">
        <v>100</v>
      </c>
      <c r="F7" s="1139" t="s">
        <v>100</v>
      </c>
      <c r="G7" s="1140" t="s">
        <v>100</v>
      </c>
      <c r="H7" s="106"/>
    </row>
    <row r="8" spans="1:8" s="106" customFormat="1" ht="15.75">
      <c r="A8" s="907"/>
      <c r="B8" s="908"/>
      <c r="D8" s="883"/>
      <c r="E8" s="884"/>
      <c r="F8" s="885"/>
      <c r="G8" s="885"/>
    </row>
    <row r="9" spans="1:8" ht="19.5" customHeight="1">
      <c r="A9" s="611" t="s">
        <v>42</v>
      </c>
      <c r="B9" s="106"/>
      <c r="C9" s="106"/>
      <c r="E9" s="106"/>
      <c r="F9" s="106"/>
      <c r="G9" s="106"/>
      <c r="H9" s="106"/>
    </row>
    <row r="10" spans="1:8" ht="13.5">
      <c r="A10" s="1531" t="s">
        <v>487</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73" t="s">
        <v>89</v>
      </c>
      <c r="C1" s="1373"/>
      <c r="D1" s="1373"/>
      <c r="E1" s="1373"/>
      <c r="F1" s="8"/>
      <c r="G1" s="7"/>
    </row>
    <row r="2" spans="2:17" ht="20.25" thickBot="1">
      <c r="B2" s="838"/>
      <c r="C2" s="7"/>
      <c r="D2" s="7"/>
      <c r="E2" s="7"/>
      <c r="F2" s="7"/>
      <c r="H2" s="61"/>
      <c r="I2" s="61"/>
      <c r="J2" s="61"/>
      <c r="K2" s="61"/>
      <c r="L2" s="61"/>
      <c r="M2" s="61"/>
      <c r="N2" s="61"/>
      <c r="O2" s="61"/>
      <c r="P2" s="61"/>
      <c r="Q2" s="61"/>
    </row>
    <row r="3" spans="2:17" ht="25.5" customHeight="1">
      <c r="B3" s="1185"/>
      <c r="C3" s="1067" t="s">
        <v>315</v>
      </c>
      <c r="D3" s="1068"/>
      <c r="E3" s="1069" t="s">
        <v>69</v>
      </c>
      <c r="F3" s="1371"/>
    </row>
    <row r="4" spans="2:17" ht="34.5" customHeight="1" thickBot="1">
      <c r="B4" s="1184" t="s">
        <v>43</v>
      </c>
      <c r="C4" s="1164">
        <v>44057</v>
      </c>
      <c r="D4" s="1164">
        <v>44050</v>
      </c>
      <c r="E4" s="1070" t="s">
        <v>311</v>
      </c>
      <c r="F4" s="1372"/>
      <c r="G4" s="637" t="s">
        <v>42</v>
      </c>
      <c r="H4" s="105"/>
      <c r="I4" s="105"/>
      <c r="J4" s="105"/>
      <c r="K4" s="105"/>
      <c r="L4" s="105"/>
      <c r="M4" s="105"/>
      <c r="N4" s="105"/>
      <c r="O4" s="105"/>
      <c r="P4" s="105"/>
      <c r="Q4" s="105"/>
    </row>
    <row r="5" spans="2:17" ht="29.25" customHeight="1">
      <c r="B5" s="1264" t="s">
        <v>316</v>
      </c>
      <c r="C5" s="1071"/>
      <c r="D5" s="1071"/>
      <c r="E5" s="1072"/>
      <c r="F5" s="10"/>
      <c r="G5" s="1370" t="s">
        <v>343</v>
      </c>
      <c r="H5" s="1370"/>
      <c r="I5" s="1370"/>
      <c r="J5" s="1370"/>
      <c r="K5" s="1370"/>
      <c r="L5" s="1370"/>
      <c r="M5" s="1370"/>
      <c r="N5" s="1370"/>
      <c r="O5" s="1370"/>
      <c r="P5" s="1370"/>
      <c r="Q5" s="1370"/>
    </row>
    <row r="6" spans="2:17" ht="18" customHeight="1">
      <c r="B6" s="619" t="s">
        <v>44</v>
      </c>
      <c r="C6" s="1073">
        <v>11.5</v>
      </c>
      <c r="D6" s="1073" t="s">
        <v>100</v>
      </c>
      <c r="E6" s="1022" t="s">
        <v>100</v>
      </c>
      <c r="F6" s="10"/>
      <c r="G6" s="1370"/>
      <c r="H6" s="1370"/>
      <c r="I6" s="1370"/>
      <c r="J6" s="1370"/>
      <c r="K6" s="1370"/>
      <c r="L6" s="1370"/>
      <c r="M6" s="1370"/>
      <c r="N6" s="1370"/>
      <c r="O6" s="1370"/>
      <c r="P6" s="1370"/>
      <c r="Q6" s="1370"/>
    </row>
    <row r="7" spans="2:17" ht="15.75">
      <c r="B7" s="619" t="s">
        <v>45</v>
      </c>
      <c r="C7" s="620">
        <v>11.75</v>
      </c>
      <c r="D7" s="620" t="s">
        <v>100</v>
      </c>
      <c r="E7" s="865" t="s">
        <v>100</v>
      </c>
      <c r="F7" s="16"/>
      <c r="G7" s="15"/>
      <c r="H7" s="15"/>
      <c r="I7" s="6"/>
      <c r="J7" s="9"/>
      <c r="K7" s="9"/>
      <c r="L7" s="9"/>
      <c r="M7" s="9"/>
      <c r="N7" s="9"/>
    </row>
    <row r="8" spans="2:17" ht="15.75">
      <c r="B8" s="638" t="s">
        <v>46</v>
      </c>
      <c r="C8" s="626">
        <v>11.63</v>
      </c>
      <c r="D8" s="626" t="s">
        <v>254</v>
      </c>
      <c r="E8" s="954" t="s">
        <v>100</v>
      </c>
      <c r="F8" s="10"/>
      <c r="G8" s="17"/>
      <c r="H8" s="17"/>
      <c r="I8" s="18"/>
      <c r="J8" s="9"/>
      <c r="K8" s="9"/>
      <c r="L8" s="9"/>
      <c r="M8" s="9"/>
      <c r="N8" s="9"/>
    </row>
    <row r="9" spans="2:17" ht="15.75">
      <c r="B9" s="639" t="s">
        <v>256</v>
      </c>
      <c r="C9" s="627">
        <v>150</v>
      </c>
      <c r="D9" s="627"/>
      <c r="E9" s="866"/>
      <c r="F9" s="10"/>
      <c r="G9" s="19"/>
      <c r="H9" s="19"/>
      <c r="I9" s="20"/>
      <c r="J9" s="13"/>
      <c r="K9" s="12"/>
      <c r="L9" s="14"/>
    </row>
    <row r="10" spans="2:17" ht="15.75">
      <c r="B10" s="639" t="s">
        <v>257</v>
      </c>
      <c r="C10" s="627">
        <v>112</v>
      </c>
      <c r="D10" s="627"/>
      <c r="E10" s="866"/>
      <c r="F10" s="16"/>
      <c r="G10" s="19"/>
      <c r="H10" s="19"/>
      <c r="I10" s="20"/>
      <c r="J10" s="21"/>
      <c r="K10" s="11"/>
      <c r="L10" s="22"/>
    </row>
    <row r="11" spans="2:17" ht="15.75">
      <c r="B11" s="639" t="s">
        <v>351</v>
      </c>
      <c r="C11" s="1074">
        <v>3</v>
      </c>
      <c r="D11" s="1074"/>
      <c r="E11" s="866"/>
      <c r="F11" s="10"/>
      <c r="G11" s="23"/>
      <c r="H11" s="23"/>
      <c r="I11" s="20"/>
      <c r="J11" s="13"/>
      <c r="K11" s="12"/>
      <c r="L11" s="14"/>
    </row>
    <row r="12" spans="2:17" ht="22.5" customHeight="1">
      <c r="B12" s="1265" t="s">
        <v>317</v>
      </c>
      <c r="C12" s="620"/>
      <c r="D12" s="620"/>
      <c r="E12" s="865"/>
      <c r="F12" s="10"/>
      <c r="G12" s="23"/>
      <c r="H12" s="23"/>
      <c r="I12" s="24"/>
      <c r="J12" s="13"/>
      <c r="K12" s="12"/>
      <c r="L12" s="14"/>
    </row>
    <row r="13" spans="2:17" ht="15.75">
      <c r="B13" s="619" t="s">
        <v>44</v>
      </c>
      <c r="C13" s="1075" t="s">
        <v>100</v>
      </c>
      <c r="D13" s="1075" t="s">
        <v>100</v>
      </c>
      <c r="E13" s="1022" t="s">
        <v>100</v>
      </c>
      <c r="F13" s="16"/>
      <c r="G13" s="23"/>
      <c r="H13" s="23"/>
      <c r="I13" s="20"/>
      <c r="J13" s="21"/>
      <c r="K13" s="11"/>
      <c r="L13" s="22"/>
    </row>
    <row r="14" spans="2:17" ht="15.75">
      <c r="B14" s="619" t="s">
        <v>45</v>
      </c>
      <c r="C14" s="1075" t="s">
        <v>100</v>
      </c>
      <c r="D14" s="1075" t="s">
        <v>100</v>
      </c>
      <c r="E14" s="1022" t="s">
        <v>100</v>
      </c>
      <c r="F14" s="16"/>
      <c r="G14" s="23"/>
      <c r="H14" s="23"/>
      <c r="I14" s="20"/>
      <c r="J14" s="21"/>
      <c r="K14" s="11"/>
      <c r="L14" s="22"/>
    </row>
    <row r="15" spans="2:17" ht="15.75">
      <c r="B15" s="638" t="s">
        <v>46</v>
      </c>
      <c r="C15" s="626" t="s">
        <v>254</v>
      </c>
      <c r="D15" s="626" t="s">
        <v>254</v>
      </c>
      <c r="E15" s="954" t="s">
        <v>100</v>
      </c>
      <c r="F15" s="16"/>
      <c r="G15" s="25"/>
      <c r="H15" s="25"/>
      <c r="I15" s="26"/>
      <c r="J15" s="21"/>
      <c r="K15" s="11"/>
      <c r="L15" s="22"/>
    </row>
    <row r="16" spans="2:17" ht="15.75">
      <c r="B16" s="639" t="s">
        <v>256</v>
      </c>
      <c r="C16" s="627"/>
      <c r="D16" s="627"/>
      <c r="E16" s="1023"/>
      <c r="F16" s="16"/>
      <c r="G16" s="19"/>
      <c r="H16" s="19"/>
      <c r="I16" s="20"/>
      <c r="J16" s="21"/>
      <c r="K16" s="11"/>
      <c r="L16" s="22"/>
    </row>
    <row r="17" spans="2:15" ht="15.75">
      <c r="B17" s="639" t="s">
        <v>257</v>
      </c>
      <c r="C17" s="627"/>
      <c r="D17" s="627"/>
      <c r="E17" s="1023"/>
      <c r="F17" s="16"/>
      <c r="G17" s="19"/>
      <c r="H17" s="19"/>
      <c r="I17" s="20"/>
      <c r="J17" s="21"/>
      <c r="K17" s="11"/>
      <c r="L17" s="22"/>
    </row>
    <row r="18" spans="2:15" ht="15.75">
      <c r="B18" s="639" t="s">
        <v>351</v>
      </c>
      <c r="C18" s="1074"/>
      <c r="D18" s="1074"/>
      <c r="E18" s="1023"/>
      <c r="F18" s="16"/>
      <c r="G18" s="23"/>
      <c r="H18" s="23"/>
      <c r="I18" s="20"/>
      <c r="J18" s="21"/>
      <c r="K18" s="11"/>
      <c r="L18" s="22"/>
    </row>
    <row r="19" spans="2:15" ht="20.25" customHeight="1">
      <c r="B19" s="1265" t="s">
        <v>318</v>
      </c>
      <c r="C19" s="620"/>
      <c r="D19" s="620"/>
      <c r="E19" s="865"/>
      <c r="F19" s="16"/>
      <c r="G19" s="23"/>
      <c r="H19" s="23"/>
      <c r="I19" s="24"/>
      <c r="J19" s="21"/>
      <c r="K19" s="11"/>
      <c r="L19" s="22"/>
      <c r="O19" t="s">
        <v>123</v>
      </c>
    </row>
    <row r="20" spans="2:15" ht="15.75">
      <c r="B20" s="619" t="s">
        <v>44</v>
      </c>
      <c r="C20" s="1075" t="s">
        <v>100</v>
      </c>
      <c r="D20" s="1075" t="s">
        <v>100</v>
      </c>
      <c r="E20" s="1022" t="s">
        <v>100</v>
      </c>
      <c r="F20" s="16"/>
      <c r="G20" s="23"/>
      <c r="H20" s="23"/>
      <c r="I20" s="20"/>
      <c r="J20" s="21"/>
      <c r="K20" s="11"/>
      <c r="L20" s="22"/>
    </row>
    <row r="21" spans="2:15" ht="15.75">
      <c r="B21" s="619" t="s">
        <v>45</v>
      </c>
      <c r="C21" s="1075" t="s">
        <v>100</v>
      </c>
      <c r="D21" s="1075" t="s">
        <v>100</v>
      </c>
      <c r="E21" s="1022" t="s">
        <v>100</v>
      </c>
      <c r="F21" s="16"/>
      <c r="G21" s="23"/>
      <c r="H21" s="23"/>
      <c r="I21" s="20"/>
      <c r="J21" s="21"/>
      <c r="K21" s="11"/>
      <c r="L21" s="22"/>
    </row>
    <row r="22" spans="2:15" ht="15.75">
      <c r="B22" s="638" t="s">
        <v>46</v>
      </c>
      <c r="C22" s="626" t="s">
        <v>254</v>
      </c>
      <c r="D22" s="626" t="s">
        <v>254</v>
      </c>
      <c r="E22" s="954" t="s">
        <v>100</v>
      </c>
      <c r="F22" s="16"/>
      <c r="G22" s="25"/>
      <c r="H22" s="25"/>
      <c r="I22" s="26"/>
      <c r="J22" s="21"/>
      <c r="K22" s="11"/>
      <c r="L22" s="22"/>
      <c r="O22" s="58"/>
    </row>
    <row r="23" spans="2:15" ht="15.75">
      <c r="B23" s="639" t="s">
        <v>256</v>
      </c>
      <c r="C23" s="627"/>
      <c r="D23" s="627"/>
      <c r="E23" s="1023"/>
      <c r="F23" s="16"/>
      <c r="G23" s="19"/>
      <c r="H23" s="19"/>
      <c r="I23" s="20"/>
      <c r="J23" s="21"/>
      <c r="K23" s="11"/>
      <c r="L23" s="22"/>
    </row>
    <row r="24" spans="2:15" ht="15.75">
      <c r="B24" s="639" t="s">
        <v>257</v>
      </c>
      <c r="C24" s="627"/>
      <c r="D24" s="627"/>
      <c r="E24" s="1023"/>
      <c r="F24" s="16"/>
      <c r="G24" s="19"/>
      <c r="H24" s="19"/>
      <c r="I24" s="20"/>
      <c r="J24" s="21"/>
      <c r="K24" s="11"/>
      <c r="L24" s="22"/>
    </row>
    <row r="25" spans="2:15" ht="16.5" thickBot="1">
      <c r="B25" s="640" t="s">
        <v>351</v>
      </c>
      <c r="C25" s="636"/>
      <c r="D25" s="636"/>
      <c r="E25" s="1024"/>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I-VI_2020</vt:lpstr>
      <vt:lpstr>Eksport I-VI_2020</vt:lpstr>
      <vt:lpstr>Import_I-VI_2020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2020-08-20T10:59:32Z</dcterms:modified>
</cp:coreProperties>
</file>